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Y2022\Task_3_Community Solar\Task_1_Data Collection\"/>
    </mc:Choice>
  </mc:AlternateContent>
  <xr:revisionPtr revIDLastSave="0" documentId="13_ncr:1_{73A0B019-E097-4B49-A32E-949036E5D535}" xr6:coauthVersionLast="47" xr6:coauthVersionMax="47" xr10:uidLastSave="{00000000-0000-0000-0000-000000000000}"/>
  <bookViews>
    <workbookView xWindow="-110" yWindow="-110" windowWidth="19420" windowHeight="10420" xr2:uid="{FC5C800E-38D4-4B78-BC98-465BA87587E4}"/>
  </bookViews>
  <sheets>
    <sheet name="Information" sheetId="2" r:id="rId1"/>
    <sheet name="Project List" sheetId="1" r:id="rId2"/>
    <sheet name="LMI Project List" sheetId="6" r:id="rId3"/>
    <sheet name="State Summary" sheetId="3" r:id="rId4"/>
    <sheet name="Sheet1" sheetId="4" r:id="rId5"/>
  </sheets>
  <externalReferences>
    <externalReference r:id="rId6"/>
  </externalReferences>
  <definedNames>
    <definedName name="_xlnm._FilterDatabase" localSheetId="2" hidden="1">'LMI Project List'!$A$1:$K$204</definedName>
    <definedName name="_xlnm._FilterDatabase" localSheetId="1" hidden="1">'Project List'!$A$1:$L$1894</definedName>
    <definedName name="_xlchart.v5.0" hidden="1">'[1]State Summary'!$T$3</definedName>
    <definedName name="_xlchart.v5.1" hidden="1">'State Summary'!$B$3</definedName>
    <definedName name="_xlchart.v5.2" hidden="1">'State Summary'!$B$4:$B$54</definedName>
    <definedName name="_xlchart.v5.3" hidden="1">'State Summary'!$T$4:$T$54</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pivotCaches>
    <pivotCache cacheId="2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 l="1"/>
  <c r="M2" i="1" s="1"/>
  <c r="L3" i="1"/>
  <c r="M3" i="1" s="1"/>
  <c r="L4" i="1"/>
  <c r="M4" i="1" s="1"/>
  <c r="L5" i="1"/>
  <c r="M5" i="1"/>
  <c r="L6" i="1"/>
  <c r="M6" i="1" s="1"/>
  <c r="L7" i="1"/>
  <c r="M7" i="1" s="1"/>
  <c r="L8" i="1"/>
  <c r="M8" i="1" s="1"/>
  <c r="L9" i="1"/>
  <c r="M9" i="1"/>
  <c r="L10" i="1"/>
  <c r="M10" i="1" s="1"/>
  <c r="L11" i="1"/>
  <c r="M11" i="1" s="1"/>
  <c r="L12" i="1"/>
  <c r="M12" i="1" s="1"/>
  <c r="L13" i="1"/>
  <c r="M13" i="1"/>
  <c r="L14" i="1"/>
  <c r="M14" i="1" s="1"/>
  <c r="L15" i="1"/>
  <c r="M15" i="1" s="1"/>
  <c r="L16" i="1"/>
  <c r="M16" i="1" s="1"/>
  <c r="L17" i="1"/>
  <c r="M17" i="1"/>
  <c r="L18" i="1"/>
  <c r="M18" i="1" s="1"/>
  <c r="L19" i="1"/>
  <c r="M19" i="1" s="1"/>
  <c r="L20" i="1"/>
  <c r="M20" i="1" s="1"/>
  <c r="L21" i="1"/>
  <c r="M21" i="1"/>
  <c r="L22" i="1"/>
  <c r="M22" i="1" s="1"/>
  <c r="L23" i="1"/>
  <c r="M23" i="1" s="1"/>
  <c r="L24" i="1"/>
  <c r="M24" i="1" s="1"/>
  <c r="L25" i="1"/>
  <c r="M25" i="1"/>
  <c r="L26" i="1"/>
  <c r="M26" i="1" s="1"/>
  <c r="L27" i="1"/>
  <c r="M27" i="1" s="1"/>
  <c r="L28" i="1"/>
  <c r="M28" i="1" s="1"/>
  <c r="L29" i="1"/>
  <c r="M29" i="1"/>
  <c r="L30" i="1"/>
  <c r="M30" i="1" s="1"/>
  <c r="L31" i="1"/>
  <c r="M31" i="1" s="1"/>
  <c r="L32" i="1"/>
  <c r="M32" i="1" s="1"/>
  <c r="L33" i="1"/>
  <c r="M33" i="1"/>
  <c r="L34" i="1"/>
  <c r="M34" i="1" s="1"/>
  <c r="L35" i="1"/>
  <c r="M35" i="1" s="1"/>
  <c r="L36" i="1"/>
  <c r="M36" i="1" s="1"/>
  <c r="L37" i="1"/>
  <c r="M37" i="1"/>
  <c r="L38" i="1"/>
  <c r="M38" i="1" s="1"/>
  <c r="L39" i="1"/>
  <c r="M39" i="1" s="1"/>
  <c r="L40" i="1"/>
  <c r="M40" i="1" s="1"/>
  <c r="L41" i="1"/>
  <c r="M41" i="1"/>
  <c r="L42" i="1"/>
  <c r="M42" i="1" s="1"/>
  <c r="L43" i="1"/>
  <c r="M43" i="1" s="1"/>
  <c r="L44" i="1"/>
  <c r="M44" i="1" s="1"/>
  <c r="L45" i="1"/>
  <c r="M45" i="1"/>
  <c r="L46" i="1"/>
  <c r="M46" i="1" s="1"/>
  <c r="L47" i="1"/>
  <c r="M47" i="1" s="1"/>
  <c r="L48" i="1"/>
  <c r="M48" i="1" s="1"/>
  <c r="L49" i="1"/>
  <c r="M49" i="1"/>
  <c r="L50" i="1"/>
  <c r="M50" i="1" s="1"/>
  <c r="L51" i="1"/>
  <c r="M51" i="1" s="1"/>
  <c r="L52" i="1"/>
  <c r="M52" i="1" s="1"/>
  <c r="L53" i="1"/>
  <c r="M53" i="1"/>
  <c r="L54" i="1"/>
  <c r="M54" i="1" s="1"/>
  <c r="L55" i="1"/>
  <c r="M55" i="1" s="1"/>
  <c r="L56" i="1"/>
  <c r="M56" i="1" s="1"/>
  <c r="L57" i="1"/>
  <c r="M57" i="1"/>
  <c r="L58" i="1"/>
  <c r="M58" i="1" s="1"/>
  <c r="L59" i="1"/>
  <c r="M59" i="1" s="1"/>
  <c r="L60" i="1"/>
  <c r="M60" i="1" s="1"/>
  <c r="L61" i="1"/>
  <c r="M61" i="1"/>
  <c r="L62" i="1"/>
  <c r="M62" i="1" s="1"/>
  <c r="L63" i="1"/>
  <c r="M63" i="1" s="1"/>
  <c r="L64" i="1"/>
  <c r="M64" i="1" s="1"/>
  <c r="L65" i="1"/>
  <c r="M65" i="1"/>
  <c r="L66" i="1"/>
  <c r="M66" i="1" s="1"/>
  <c r="L67" i="1"/>
  <c r="M67" i="1" s="1"/>
  <c r="L68" i="1"/>
  <c r="M68" i="1" s="1"/>
  <c r="L69" i="1"/>
  <c r="M69" i="1"/>
  <c r="L70" i="1"/>
  <c r="M70" i="1" s="1"/>
  <c r="L71" i="1"/>
  <c r="M71" i="1" s="1"/>
  <c r="L72" i="1"/>
  <c r="M72" i="1" s="1"/>
  <c r="L73" i="1"/>
  <c r="M73" i="1"/>
  <c r="L74" i="1"/>
  <c r="M74" i="1" s="1"/>
  <c r="L75" i="1"/>
  <c r="M75" i="1" s="1"/>
  <c r="L76" i="1"/>
  <c r="M76" i="1" s="1"/>
  <c r="L77" i="1"/>
  <c r="M77" i="1"/>
  <c r="L78" i="1"/>
  <c r="M78" i="1" s="1"/>
  <c r="L79" i="1"/>
  <c r="M79" i="1" s="1"/>
  <c r="L80" i="1"/>
  <c r="M80" i="1" s="1"/>
  <c r="L81" i="1"/>
  <c r="M81" i="1"/>
  <c r="L82" i="1"/>
  <c r="M82" i="1" s="1"/>
  <c r="L83" i="1"/>
  <c r="M83" i="1" s="1"/>
  <c r="L84" i="1"/>
  <c r="M84" i="1" s="1"/>
  <c r="L85" i="1"/>
  <c r="M85" i="1"/>
  <c r="L86" i="1"/>
  <c r="M86" i="1" s="1"/>
  <c r="L87" i="1"/>
  <c r="M87" i="1" s="1"/>
  <c r="L88" i="1"/>
  <c r="M88" i="1" s="1"/>
  <c r="L89" i="1"/>
  <c r="M89" i="1"/>
  <c r="L90" i="1"/>
  <c r="M90" i="1" s="1"/>
  <c r="L91" i="1"/>
  <c r="M91" i="1" s="1"/>
  <c r="L92" i="1"/>
  <c r="M92" i="1" s="1"/>
  <c r="L93" i="1"/>
  <c r="M93" i="1"/>
  <c r="L94" i="1"/>
  <c r="M94" i="1" s="1"/>
  <c r="L95" i="1"/>
  <c r="M95" i="1" s="1"/>
  <c r="L96" i="1"/>
  <c r="M96" i="1" s="1"/>
  <c r="L97" i="1"/>
  <c r="M97" i="1"/>
  <c r="L98" i="1"/>
  <c r="M98" i="1" s="1"/>
  <c r="L99" i="1"/>
  <c r="M99" i="1" s="1"/>
  <c r="L100" i="1"/>
  <c r="M100" i="1" s="1"/>
  <c r="L101" i="1"/>
  <c r="M101" i="1"/>
  <c r="L102" i="1"/>
  <c r="M102" i="1" s="1"/>
  <c r="L103" i="1"/>
  <c r="M103" i="1" s="1"/>
  <c r="L104" i="1"/>
  <c r="M104" i="1" s="1"/>
  <c r="L105" i="1"/>
  <c r="M105" i="1"/>
  <c r="L106" i="1"/>
  <c r="M106" i="1" s="1"/>
  <c r="L107" i="1"/>
  <c r="M107" i="1" s="1"/>
  <c r="L108" i="1"/>
  <c r="M108" i="1" s="1"/>
  <c r="L109" i="1"/>
  <c r="M109" i="1"/>
  <c r="L110" i="1"/>
  <c r="M110" i="1" s="1"/>
  <c r="L111" i="1"/>
  <c r="M111" i="1" s="1"/>
  <c r="L112" i="1"/>
  <c r="M112" i="1" s="1"/>
  <c r="L113" i="1"/>
  <c r="M113" i="1"/>
  <c r="L114" i="1"/>
  <c r="M114" i="1" s="1"/>
  <c r="L115" i="1"/>
  <c r="M115" i="1" s="1"/>
  <c r="L116" i="1"/>
  <c r="M116" i="1" s="1"/>
  <c r="L117" i="1"/>
  <c r="M117" i="1"/>
  <c r="L118" i="1"/>
  <c r="M118" i="1" s="1"/>
  <c r="L119" i="1"/>
  <c r="M119" i="1" s="1"/>
  <c r="L120" i="1"/>
  <c r="M120" i="1" s="1"/>
  <c r="L121" i="1"/>
  <c r="M121" i="1"/>
  <c r="L122" i="1"/>
  <c r="M122" i="1" s="1"/>
  <c r="L123" i="1"/>
  <c r="M123" i="1" s="1"/>
  <c r="L124" i="1"/>
  <c r="M124" i="1" s="1"/>
  <c r="L125" i="1"/>
  <c r="M125" i="1"/>
  <c r="L126" i="1"/>
  <c r="M126" i="1" s="1"/>
  <c r="L127" i="1"/>
  <c r="M127" i="1" s="1"/>
  <c r="L128" i="1"/>
  <c r="M128" i="1" s="1"/>
  <c r="L129" i="1"/>
  <c r="M129" i="1"/>
  <c r="L130" i="1"/>
  <c r="M130" i="1" s="1"/>
  <c r="L131" i="1"/>
  <c r="M131" i="1" s="1"/>
  <c r="L132" i="1"/>
  <c r="M132" i="1" s="1"/>
  <c r="L133" i="1"/>
  <c r="M133" i="1"/>
  <c r="L134" i="1"/>
  <c r="M134" i="1" s="1"/>
  <c r="L135" i="1"/>
  <c r="M135" i="1" s="1"/>
  <c r="L136" i="1"/>
  <c r="M136" i="1" s="1"/>
  <c r="L137" i="1"/>
  <c r="M137" i="1"/>
  <c r="L138" i="1"/>
  <c r="M138" i="1" s="1"/>
  <c r="L139" i="1"/>
  <c r="M139" i="1" s="1"/>
  <c r="L140" i="1"/>
  <c r="M140" i="1" s="1"/>
  <c r="L141" i="1"/>
  <c r="M141" i="1"/>
  <c r="L142" i="1"/>
  <c r="M142" i="1" s="1"/>
  <c r="L143" i="1"/>
  <c r="M143" i="1" s="1"/>
  <c r="L144" i="1"/>
  <c r="M144" i="1" s="1"/>
  <c r="L145" i="1"/>
  <c r="M145" i="1"/>
  <c r="L146" i="1"/>
  <c r="M146" i="1" s="1"/>
  <c r="L147" i="1"/>
  <c r="M147" i="1" s="1"/>
  <c r="L148" i="1"/>
  <c r="M148" i="1" s="1"/>
  <c r="L149" i="1"/>
  <c r="M149" i="1"/>
  <c r="L150" i="1"/>
  <c r="M150" i="1" s="1"/>
  <c r="L151" i="1"/>
  <c r="M151" i="1" s="1"/>
  <c r="L152" i="1"/>
  <c r="M152" i="1" s="1"/>
  <c r="L153" i="1"/>
  <c r="M153" i="1"/>
  <c r="L154" i="1"/>
  <c r="M154" i="1" s="1"/>
  <c r="L155" i="1"/>
  <c r="M155" i="1" s="1"/>
  <c r="L156" i="1"/>
  <c r="M156" i="1" s="1"/>
  <c r="L157" i="1"/>
  <c r="M157" i="1"/>
  <c r="L158" i="1"/>
  <c r="M158" i="1" s="1"/>
  <c r="L159" i="1"/>
  <c r="M159" i="1" s="1"/>
  <c r="L160" i="1"/>
  <c r="M160" i="1" s="1"/>
  <c r="L161" i="1"/>
  <c r="M161" i="1"/>
  <c r="L162" i="1"/>
  <c r="M162" i="1" s="1"/>
  <c r="L163" i="1"/>
  <c r="M163" i="1" s="1"/>
  <c r="L164" i="1"/>
  <c r="M164" i="1" s="1"/>
  <c r="L165" i="1"/>
  <c r="M165" i="1"/>
  <c r="L166" i="1"/>
  <c r="M166" i="1" s="1"/>
  <c r="L167" i="1"/>
  <c r="M167" i="1" s="1"/>
  <c r="L168" i="1"/>
  <c r="M168" i="1" s="1"/>
  <c r="L169" i="1"/>
  <c r="M169" i="1"/>
  <c r="L170" i="1"/>
  <c r="M170" i="1" s="1"/>
  <c r="L171" i="1"/>
  <c r="M171" i="1" s="1"/>
  <c r="L172" i="1"/>
  <c r="M172" i="1" s="1"/>
  <c r="L173" i="1"/>
  <c r="M173" i="1"/>
  <c r="L174" i="1"/>
  <c r="M174" i="1" s="1"/>
  <c r="L175" i="1"/>
  <c r="M175" i="1" s="1"/>
  <c r="L176" i="1"/>
  <c r="M176" i="1" s="1"/>
  <c r="L177" i="1"/>
  <c r="M177" i="1"/>
  <c r="L178" i="1"/>
  <c r="M178" i="1" s="1"/>
  <c r="L179" i="1"/>
  <c r="M179" i="1" s="1"/>
  <c r="L180" i="1"/>
  <c r="M180" i="1" s="1"/>
  <c r="L181" i="1"/>
  <c r="M181" i="1"/>
  <c r="L182" i="1"/>
  <c r="M182" i="1" s="1"/>
  <c r="L183" i="1"/>
  <c r="M183" i="1" s="1"/>
  <c r="L184" i="1"/>
  <c r="M184" i="1" s="1"/>
  <c r="L185" i="1"/>
  <c r="M185" i="1"/>
  <c r="L186" i="1"/>
  <c r="M186" i="1" s="1"/>
  <c r="L187" i="1"/>
  <c r="M187" i="1" s="1"/>
  <c r="L188" i="1"/>
  <c r="M188" i="1" s="1"/>
  <c r="L189" i="1"/>
  <c r="M189" i="1"/>
  <c r="L190" i="1"/>
  <c r="M190" i="1" s="1"/>
  <c r="L191" i="1"/>
  <c r="M191" i="1" s="1"/>
  <c r="L192" i="1"/>
  <c r="M192" i="1" s="1"/>
  <c r="L193" i="1"/>
  <c r="M193" i="1"/>
  <c r="L194" i="1"/>
  <c r="M194" i="1" s="1"/>
  <c r="L195" i="1"/>
  <c r="M195" i="1" s="1"/>
  <c r="L196" i="1"/>
  <c r="M196" i="1" s="1"/>
  <c r="L197" i="1"/>
  <c r="M197" i="1"/>
  <c r="L198" i="1"/>
  <c r="M198" i="1" s="1"/>
  <c r="L199" i="1"/>
  <c r="M199" i="1" s="1"/>
  <c r="L200" i="1"/>
  <c r="M200" i="1" s="1"/>
  <c r="L201" i="1"/>
  <c r="M201" i="1"/>
  <c r="L202" i="1"/>
  <c r="M202" i="1" s="1"/>
  <c r="L203" i="1"/>
  <c r="M203" i="1" s="1"/>
  <c r="L204" i="1"/>
  <c r="M204" i="1" s="1"/>
  <c r="L205" i="1"/>
  <c r="M205" i="1"/>
  <c r="L206" i="1"/>
  <c r="M206" i="1" s="1"/>
  <c r="L207" i="1"/>
  <c r="M207" i="1" s="1"/>
  <c r="L208" i="1"/>
  <c r="M208" i="1" s="1"/>
  <c r="L209" i="1"/>
  <c r="M209" i="1"/>
  <c r="L210" i="1"/>
  <c r="M210" i="1" s="1"/>
  <c r="L211" i="1"/>
  <c r="M211" i="1" s="1"/>
  <c r="L212" i="1"/>
  <c r="M212" i="1" s="1"/>
  <c r="L213" i="1"/>
  <c r="M213" i="1"/>
  <c r="L214" i="1"/>
  <c r="M214" i="1" s="1"/>
  <c r="L215" i="1"/>
  <c r="M215" i="1" s="1"/>
  <c r="L216" i="1"/>
  <c r="M216" i="1" s="1"/>
  <c r="L217" i="1"/>
  <c r="M217" i="1"/>
  <c r="L218" i="1"/>
  <c r="M218" i="1" s="1"/>
  <c r="L219" i="1"/>
  <c r="M219" i="1" s="1"/>
  <c r="L220" i="1"/>
  <c r="M220" i="1" s="1"/>
  <c r="L221" i="1"/>
  <c r="M221" i="1"/>
  <c r="L222" i="1"/>
  <c r="M222" i="1" s="1"/>
  <c r="L223" i="1"/>
  <c r="M223" i="1" s="1"/>
  <c r="L224" i="1"/>
  <c r="M224" i="1" s="1"/>
  <c r="L225" i="1"/>
  <c r="M225" i="1"/>
  <c r="L226" i="1"/>
  <c r="M226" i="1" s="1"/>
  <c r="L227" i="1"/>
  <c r="M227" i="1" s="1"/>
  <c r="L228" i="1"/>
  <c r="M228" i="1" s="1"/>
  <c r="L229" i="1"/>
  <c r="M229" i="1"/>
  <c r="L230" i="1"/>
  <c r="M230" i="1" s="1"/>
  <c r="L231" i="1"/>
  <c r="M231" i="1" s="1"/>
  <c r="L232" i="1"/>
  <c r="M232" i="1" s="1"/>
  <c r="L233" i="1"/>
  <c r="M233" i="1"/>
  <c r="L234" i="1"/>
  <c r="M234" i="1" s="1"/>
  <c r="L235" i="1"/>
  <c r="M235" i="1" s="1"/>
  <c r="L236" i="1"/>
  <c r="M236" i="1" s="1"/>
  <c r="L237" i="1"/>
  <c r="M237" i="1" s="1"/>
  <c r="L238" i="1"/>
  <c r="M238" i="1" s="1"/>
  <c r="L239" i="1"/>
  <c r="M239" i="1" s="1"/>
  <c r="L240" i="1"/>
  <c r="M240" i="1" s="1"/>
  <c r="L241" i="1"/>
  <c r="M241" i="1" s="1"/>
  <c r="L242" i="1"/>
  <c r="M242" i="1" s="1"/>
  <c r="L243" i="1"/>
  <c r="M243" i="1" s="1"/>
  <c r="L244" i="1"/>
  <c r="M244" i="1" s="1"/>
  <c r="L245" i="1"/>
  <c r="M245" i="1"/>
  <c r="L246" i="1"/>
  <c r="M246" i="1" s="1"/>
  <c r="L247" i="1"/>
  <c r="M247" i="1" s="1"/>
  <c r="L248" i="1"/>
  <c r="M248" i="1" s="1"/>
  <c r="L249" i="1"/>
  <c r="M249" i="1"/>
  <c r="L250" i="1"/>
  <c r="M250" i="1" s="1"/>
  <c r="L251" i="1"/>
  <c r="M251" i="1" s="1"/>
  <c r="L252" i="1"/>
  <c r="M252" i="1" s="1"/>
  <c r="L253" i="1"/>
  <c r="M253" i="1"/>
  <c r="L254" i="1"/>
  <c r="M254" i="1" s="1"/>
  <c r="L255" i="1"/>
  <c r="M255" i="1" s="1"/>
  <c r="L256" i="1"/>
  <c r="M256" i="1" s="1"/>
  <c r="L257" i="1"/>
  <c r="M257" i="1"/>
  <c r="L258" i="1"/>
  <c r="M258" i="1" s="1"/>
  <c r="L259" i="1"/>
  <c r="M259" i="1" s="1"/>
  <c r="L260" i="1"/>
  <c r="M260" i="1" s="1"/>
  <c r="L261" i="1"/>
  <c r="M261" i="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c r="L282" i="1"/>
  <c r="M282" i="1" s="1"/>
  <c r="L283" i="1"/>
  <c r="M283" i="1" s="1"/>
  <c r="L284" i="1"/>
  <c r="M284" i="1" s="1"/>
  <c r="L285" i="1"/>
  <c r="M285" i="1"/>
  <c r="L286" i="1"/>
  <c r="M286" i="1" s="1"/>
  <c r="L287" i="1"/>
  <c r="M287" i="1" s="1"/>
  <c r="L288" i="1"/>
  <c r="M288" i="1" s="1"/>
  <c r="L289" i="1"/>
  <c r="M289" i="1"/>
  <c r="L290" i="1"/>
  <c r="M290" i="1" s="1"/>
  <c r="L291" i="1"/>
  <c r="M291" i="1" s="1"/>
  <c r="L292" i="1"/>
  <c r="M292" i="1" s="1"/>
  <c r="L293" i="1"/>
  <c r="M293" i="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c r="L314" i="1"/>
  <c r="M314" i="1" s="1"/>
  <c r="L315" i="1"/>
  <c r="M315" i="1" s="1"/>
  <c r="L316" i="1"/>
  <c r="M316" i="1" s="1"/>
  <c r="L317" i="1"/>
  <c r="M317" i="1"/>
  <c r="L318" i="1"/>
  <c r="M318" i="1" s="1"/>
  <c r="L319" i="1"/>
  <c r="M319" i="1" s="1"/>
  <c r="L320" i="1"/>
  <c r="M320" i="1" s="1"/>
  <c r="L321" i="1"/>
  <c r="M321" i="1"/>
  <c r="L322" i="1"/>
  <c r="M322" i="1" s="1"/>
  <c r="L323" i="1"/>
  <c r="M323" i="1" s="1"/>
  <c r="L324" i="1"/>
  <c r="M324" i="1" s="1"/>
  <c r="L325" i="1"/>
  <c r="M325" i="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c r="L343" i="1"/>
  <c r="M343" i="1"/>
  <c r="L344" i="1"/>
  <c r="M344" i="1" s="1"/>
  <c r="L345" i="1"/>
  <c r="M345" i="1"/>
  <c r="L346" i="1"/>
  <c r="M346" i="1"/>
  <c r="L347" i="1"/>
  <c r="M347" i="1"/>
  <c r="L348" i="1"/>
  <c r="M348" i="1" s="1"/>
  <c r="L349" i="1"/>
  <c r="M349" i="1" s="1"/>
  <c r="L350" i="1"/>
  <c r="M350" i="1"/>
  <c r="L351" i="1"/>
  <c r="M351" i="1"/>
  <c r="L352" i="1"/>
  <c r="M352" i="1" s="1"/>
  <c r="L353" i="1"/>
  <c r="M353" i="1"/>
  <c r="L354" i="1"/>
  <c r="M354" i="1"/>
  <c r="L355" i="1"/>
  <c r="M355" i="1"/>
  <c r="L356" i="1"/>
  <c r="M356" i="1" s="1"/>
  <c r="L357" i="1"/>
  <c r="M357" i="1" s="1"/>
  <c r="L358" i="1"/>
  <c r="M358" i="1"/>
  <c r="L359" i="1"/>
  <c r="M359" i="1"/>
  <c r="L360" i="1"/>
  <c r="M360" i="1" s="1"/>
  <c r="L361" i="1"/>
  <c r="M361" i="1" s="1"/>
  <c r="L362" i="1"/>
  <c r="M362" i="1"/>
  <c r="L363" i="1"/>
  <c r="M363" i="1"/>
  <c r="L364" i="1"/>
  <c r="M364" i="1" s="1"/>
  <c r="L365" i="1"/>
  <c r="M365" i="1"/>
  <c r="L366" i="1"/>
  <c r="M366" i="1"/>
  <c r="L367" i="1"/>
  <c r="M367" i="1"/>
  <c r="L368" i="1"/>
  <c r="M368" i="1" s="1"/>
  <c r="L369" i="1"/>
  <c r="M369" i="1"/>
  <c r="L370" i="1"/>
  <c r="M370" i="1"/>
  <c r="L371" i="1"/>
  <c r="M371" i="1"/>
  <c r="L372" i="1"/>
  <c r="M372" i="1" s="1"/>
  <c r="L373" i="1"/>
  <c r="M373" i="1"/>
  <c r="L374" i="1"/>
  <c r="M374" i="1"/>
  <c r="L375" i="1"/>
  <c r="M375" i="1"/>
  <c r="L376" i="1"/>
  <c r="M376" i="1" s="1"/>
  <c r="L377" i="1"/>
  <c r="M377" i="1"/>
  <c r="L378" i="1"/>
  <c r="M378" i="1"/>
  <c r="L379" i="1"/>
  <c r="M379" i="1"/>
  <c r="L380" i="1"/>
  <c r="M380" i="1" s="1"/>
  <c r="L381" i="1"/>
  <c r="M381" i="1" s="1"/>
  <c r="L382" i="1"/>
  <c r="M382" i="1"/>
  <c r="L383" i="1"/>
  <c r="M383" i="1"/>
  <c r="L384" i="1"/>
  <c r="M384" i="1" s="1"/>
  <c r="L385" i="1"/>
  <c r="M385" i="1"/>
  <c r="L386" i="1"/>
  <c r="M386" i="1"/>
  <c r="L387" i="1"/>
  <c r="M387" i="1"/>
  <c r="L388" i="1"/>
  <c r="M388" i="1" s="1"/>
  <c r="L389" i="1"/>
  <c r="M389" i="1" s="1"/>
  <c r="L390" i="1"/>
  <c r="M390" i="1"/>
  <c r="L391" i="1"/>
  <c r="M391" i="1"/>
  <c r="L392" i="1"/>
  <c r="M392" i="1" s="1"/>
  <c r="L393" i="1"/>
  <c r="M393" i="1" s="1"/>
  <c r="L394" i="1"/>
  <c r="M394" i="1"/>
  <c r="L395" i="1"/>
  <c r="M395" i="1"/>
  <c r="L396" i="1"/>
  <c r="M396" i="1" s="1"/>
  <c r="L397" i="1"/>
  <c r="M397" i="1"/>
  <c r="L398" i="1"/>
  <c r="M398" i="1"/>
  <c r="L399" i="1"/>
  <c r="M399" i="1"/>
  <c r="L400" i="1"/>
  <c r="M400" i="1" s="1"/>
  <c r="L401" i="1"/>
  <c r="M401" i="1"/>
  <c r="L402" i="1"/>
  <c r="M402" i="1"/>
  <c r="L403" i="1"/>
  <c r="M403" i="1"/>
  <c r="L404" i="1"/>
  <c r="M404" i="1" s="1"/>
  <c r="L405" i="1"/>
  <c r="M405" i="1"/>
  <c r="L406" i="1"/>
  <c r="M406" i="1"/>
  <c r="L407" i="1"/>
  <c r="M407" i="1"/>
  <c r="L408" i="1"/>
  <c r="M408" i="1" s="1"/>
  <c r="L409" i="1"/>
  <c r="M409" i="1"/>
  <c r="L410" i="1"/>
  <c r="M410" i="1"/>
  <c r="L411" i="1"/>
  <c r="M411" i="1"/>
  <c r="L412" i="1"/>
  <c r="M412" i="1" s="1"/>
  <c r="L413" i="1"/>
  <c r="M413" i="1" s="1"/>
  <c r="L414" i="1"/>
  <c r="M414" i="1"/>
  <c r="L415" i="1"/>
  <c r="M415" i="1"/>
  <c r="L416" i="1"/>
  <c r="M416" i="1" s="1"/>
  <c r="L417" i="1"/>
  <c r="M417" i="1"/>
  <c r="L418" i="1"/>
  <c r="M418" i="1"/>
  <c r="L419" i="1"/>
  <c r="M419" i="1"/>
  <c r="L420" i="1"/>
  <c r="M420" i="1" s="1"/>
  <c r="L421" i="1"/>
  <c r="M421" i="1" s="1"/>
  <c r="L422" i="1"/>
  <c r="M422" i="1"/>
  <c r="L423" i="1"/>
  <c r="M423" i="1"/>
  <c r="L424" i="1"/>
  <c r="M424" i="1" s="1"/>
  <c r="L425" i="1"/>
  <c r="M425" i="1" s="1"/>
  <c r="L426" i="1"/>
  <c r="M426" i="1"/>
  <c r="L427" i="1"/>
  <c r="M427" i="1"/>
  <c r="L428" i="1"/>
  <c r="M428" i="1" s="1"/>
  <c r="L429" i="1"/>
  <c r="M429" i="1"/>
  <c r="L430" i="1"/>
  <c r="M430" i="1"/>
  <c r="L431" i="1"/>
  <c r="M431" i="1"/>
  <c r="L432" i="1"/>
  <c r="M432" i="1" s="1"/>
  <c r="L433" i="1"/>
  <c r="M433" i="1"/>
  <c r="L434" i="1"/>
  <c r="M434" i="1"/>
  <c r="L435" i="1"/>
  <c r="M435" i="1"/>
  <c r="L436" i="1"/>
  <c r="M436" i="1" s="1"/>
  <c r="L437" i="1"/>
  <c r="M437" i="1" s="1"/>
  <c r="L438" i="1"/>
  <c r="M438" i="1"/>
  <c r="L439" i="1"/>
  <c r="M439" i="1"/>
  <c r="L440" i="1"/>
  <c r="M440" i="1" s="1"/>
  <c r="L441" i="1"/>
  <c r="M441" i="1"/>
  <c r="L442" i="1"/>
  <c r="M442" i="1"/>
  <c r="L443" i="1"/>
  <c r="M443" i="1"/>
  <c r="L444" i="1"/>
  <c r="M444" i="1" s="1"/>
  <c r="L445" i="1"/>
  <c r="M445" i="1" s="1"/>
  <c r="L446" i="1"/>
  <c r="M446" i="1"/>
  <c r="L447" i="1"/>
  <c r="M447" i="1"/>
  <c r="L448" i="1"/>
  <c r="M448" i="1" s="1"/>
  <c r="L449" i="1"/>
  <c r="M449" i="1"/>
  <c r="L450" i="1"/>
  <c r="M450" i="1"/>
  <c r="L451" i="1"/>
  <c r="M451" i="1"/>
  <c r="L452" i="1"/>
  <c r="M452" i="1" s="1"/>
  <c r="L453" i="1"/>
  <c r="M453" i="1" s="1"/>
  <c r="L454" i="1"/>
  <c r="M454" i="1"/>
  <c r="L455" i="1"/>
  <c r="M455" i="1"/>
  <c r="L456" i="1"/>
  <c r="M456" i="1" s="1"/>
  <c r="L457" i="1"/>
  <c r="M457" i="1" s="1"/>
  <c r="L458" i="1"/>
  <c r="M458" i="1"/>
  <c r="L459" i="1"/>
  <c r="M459" i="1"/>
  <c r="L460" i="1"/>
  <c r="M460" i="1" s="1"/>
  <c r="L461" i="1"/>
  <c r="M461" i="1"/>
  <c r="L462" i="1"/>
  <c r="M462" i="1"/>
  <c r="L463" i="1"/>
  <c r="M463" i="1"/>
  <c r="L464" i="1"/>
  <c r="M464" i="1" s="1"/>
  <c r="L465" i="1"/>
  <c r="M465" i="1"/>
  <c r="L466" i="1"/>
  <c r="M466" i="1"/>
  <c r="L467" i="1"/>
  <c r="M467" i="1"/>
  <c r="L468" i="1"/>
  <c r="M468" i="1" s="1"/>
  <c r="L469" i="1"/>
  <c r="M469" i="1" s="1"/>
  <c r="L470" i="1"/>
  <c r="M470" i="1"/>
  <c r="L471" i="1"/>
  <c r="M471" i="1"/>
  <c r="L472" i="1"/>
  <c r="M472" i="1" s="1"/>
  <c r="L473" i="1"/>
  <c r="M473" i="1"/>
  <c r="L474" i="1"/>
  <c r="M474" i="1"/>
  <c r="L475" i="1"/>
  <c r="M475" i="1"/>
  <c r="L476" i="1"/>
  <c r="M476" i="1" s="1"/>
  <c r="L477" i="1"/>
  <c r="M477" i="1" s="1"/>
  <c r="L478" i="1"/>
  <c r="M478" i="1"/>
  <c r="L479" i="1"/>
  <c r="M479" i="1"/>
  <c r="L480" i="1"/>
  <c r="M480" i="1" s="1"/>
  <c r="L481" i="1"/>
  <c r="M481" i="1"/>
  <c r="L482" i="1"/>
  <c r="M482" i="1"/>
  <c r="L483" i="1"/>
  <c r="M483" i="1"/>
  <c r="L484" i="1"/>
  <c r="M484" i="1" s="1"/>
  <c r="L485" i="1"/>
  <c r="M485" i="1" s="1"/>
  <c r="L486" i="1"/>
  <c r="M486" i="1" s="1"/>
  <c r="L487" i="1"/>
  <c r="M487" i="1"/>
  <c r="L488" i="1"/>
  <c r="M488" i="1" s="1"/>
  <c r="L489" i="1"/>
  <c r="M489" i="1" s="1"/>
  <c r="L490" i="1"/>
  <c r="M490" i="1"/>
  <c r="L491" i="1"/>
  <c r="M491" i="1"/>
  <c r="L492" i="1"/>
  <c r="M492" i="1" s="1"/>
  <c r="L493" i="1"/>
  <c r="M493" i="1"/>
  <c r="L494" i="1"/>
  <c r="M494" i="1" s="1"/>
  <c r="L495" i="1"/>
  <c r="M495" i="1"/>
  <c r="L496" i="1"/>
  <c r="M496" i="1" s="1"/>
  <c r="L497" i="1"/>
  <c r="M497" i="1"/>
  <c r="L498" i="1"/>
  <c r="M498" i="1" s="1"/>
  <c r="L499" i="1"/>
  <c r="M499" i="1"/>
  <c r="L500" i="1"/>
  <c r="M500" i="1" s="1"/>
  <c r="L501" i="1"/>
  <c r="M501" i="1" s="1"/>
  <c r="L502" i="1"/>
  <c r="M502" i="1"/>
  <c r="L503" i="1"/>
  <c r="M503" i="1"/>
  <c r="L504" i="1"/>
  <c r="M504" i="1" s="1"/>
  <c r="L505" i="1"/>
  <c r="M505" i="1"/>
  <c r="L506" i="1"/>
  <c r="M506" i="1"/>
  <c r="L507" i="1"/>
  <c r="M507" i="1"/>
  <c r="L508" i="1"/>
  <c r="M508" i="1" s="1"/>
  <c r="L509" i="1"/>
  <c r="M509" i="1" s="1"/>
  <c r="L510" i="1"/>
  <c r="M510" i="1" s="1"/>
  <c r="L511" i="1"/>
  <c r="M511" i="1"/>
  <c r="L512" i="1"/>
  <c r="M512" i="1" s="1"/>
  <c r="L513" i="1"/>
  <c r="M513" i="1"/>
  <c r="L514" i="1"/>
  <c r="M514" i="1"/>
  <c r="L515" i="1"/>
  <c r="M515" i="1"/>
  <c r="L516" i="1"/>
  <c r="M516" i="1" s="1"/>
  <c r="L517" i="1"/>
  <c r="M517" i="1" s="1"/>
  <c r="L518" i="1"/>
  <c r="M518" i="1" s="1"/>
  <c r="L519" i="1"/>
  <c r="M519" i="1"/>
  <c r="L520" i="1"/>
  <c r="M520" i="1" s="1"/>
  <c r="L521" i="1"/>
  <c r="M521" i="1" s="1"/>
  <c r="L522" i="1"/>
  <c r="M522" i="1"/>
  <c r="L523" i="1"/>
  <c r="M523" i="1"/>
  <c r="L524" i="1"/>
  <c r="M524" i="1" s="1"/>
  <c r="L525" i="1"/>
  <c r="M525" i="1"/>
  <c r="L526" i="1"/>
  <c r="M526" i="1" s="1"/>
  <c r="L527" i="1"/>
  <c r="M527" i="1"/>
  <c r="L528" i="1"/>
  <c r="M528" i="1" s="1"/>
  <c r="L529" i="1"/>
  <c r="M529" i="1"/>
  <c r="L530" i="1"/>
  <c r="M530" i="1" s="1"/>
  <c r="L531" i="1"/>
  <c r="M531" i="1"/>
  <c r="L532" i="1"/>
  <c r="M532" i="1" s="1"/>
  <c r="L533" i="1"/>
  <c r="M533" i="1" s="1"/>
  <c r="L534" i="1"/>
  <c r="M534" i="1"/>
  <c r="L535" i="1"/>
  <c r="M535" i="1"/>
  <c r="L536" i="1"/>
  <c r="M536" i="1" s="1"/>
  <c r="L537" i="1"/>
  <c r="M537" i="1"/>
  <c r="L538" i="1"/>
  <c r="M538" i="1"/>
  <c r="L539" i="1"/>
  <c r="M539" i="1"/>
  <c r="L540" i="1"/>
  <c r="M540" i="1" s="1"/>
  <c r="L541" i="1"/>
  <c r="M541" i="1" s="1"/>
  <c r="L542" i="1"/>
  <c r="M542" i="1" s="1"/>
  <c r="L543" i="1"/>
  <c r="M543" i="1"/>
  <c r="L544" i="1"/>
  <c r="M544" i="1" s="1"/>
  <c r="L545" i="1"/>
  <c r="M545" i="1"/>
  <c r="L546" i="1"/>
  <c r="M546" i="1"/>
  <c r="L547" i="1"/>
  <c r="M547" i="1"/>
  <c r="L548" i="1"/>
  <c r="M548" i="1" s="1"/>
  <c r="L549" i="1"/>
  <c r="M549" i="1" s="1"/>
  <c r="L550" i="1"/>
  <c r="M550" i="1" s="1"/>
  <c r="L551" i="1"/>
  <c r="M551" i="1"/>
  <c r="L552" i="1"/>
  <c r="M552" i="1" s="1"/>
  <c r="L553" i="1"/>
  <c r="M553" i="1" s="1"/>
  <c r="L554" i="1"/>
  <c r="M554" i="1"/>
  <c r="L555" i="1"/>
  <c r="M555" i="1"/>
  <c r="L556" i="1"/>
  <c r="M556" i="1" s="1"/>
  <c r="L557" i="1"/>
  <c r="M557" i="1"/>
  <c r="L558" i="1"/>
  <c r="M558" i="1" s="1"/>
  <c r="L559" i="1"/>
  <c r="M559" i="1"/>
  <c r="L560" i="1"/>
  <c r="M560" i="1" s="1"/>
  <c r="L561" i="1"/>
  <c r="M561" i="1"/>
  <c r="L562" i="1"/>
  <c r="M562" i="1"/>
  <c r="L563" i="1"/>
  <c r="M563" i="1"/>
  <c r="L564" i="1"/>
  <c r="M564" i="1" s="1"/>
  <c r="L565" i="1"/>
  <c r="M565" i="1" s="1"/>
  <c r="L566" i="1"/>
  <c r="M566" i="1"/>
  <c r="L567" i="1"/>
  <c r="M567" i="1"/>
  <c r="L568" i="1"/>
  <c r="M568" i="1" s="1"/>
  <c r="L569" i="1"/>
  <c r="M569" i="1"/>
  <c r="L570" i="1"/>
  <c r="M570" i="1"/>
  <c r="L571" i="1"/>
  <c r="M571" i="1"/>
  <c r="L572" i="1"/>
  <c r="M572" i="1" s="1"/>
  <c r="L573" i="1"/>
  <c r="M573" i="1" s="1"/>
  <c r="L574" i="1"/>
  <c r="M574" i="1" s="1"/>
  <c r="L575" i="1"/>
  <c r="M575" i="1"/>
  <c r="L576" i="1"/>
  <c r="M576" i="1" s="1"/>
  <c r="L577" i="1"/>
  <c r="M577" i="1"/>
  <c r="L578" i="1"/>
  <c r="M578" i="1"/>
  <c r="L579" i="1"/>
  <c r="M579" i="1"/>
  <c r="L580" i="1"/>
  <c r="M580" i="1" s="1"/>
  <c r="L581" i="1"/>
  <c r="M581" i="1" s="1"/>
  <c r="L582" i="1"/>
  <c r="M582" i="1" s="1"/>
  <c r="L583" i="1"/>
  <c r="M583" i="1"/>
  <c r="L584" i="1"/>
  <c r="M584" i="1" s="1"/>
  <c r="L585" i="1"/>
  <c r="M585" i="1" s="1"/>
  <c r="L586" i="1"/>
  <c r="M586" i="1"/>
  <c r="L587" i="1"/>
  <c r="M587" i="1"/>
  <c r="L588" i="1"/>
  <c r="M588" i="1" s="1"/>
  <c r="L589" i="1"/>
  <c r="M589" i="1"/>
  <c r="L590" i="1"/>
  <c r="M590" i="1" s="1"/>
  <c r="L591" i="1"/>
  <c r="M591" i="1"/>
  <c r="L592" i="1"/>
  <c r="M592" i="1" s="1"/>
  <c r="L593" i="1"/>
  <c r="M593" i="1"/>
  <c r="L594" i="1"/>
  <c r="M594" i="1"/>
  <c r="L595" i="1"/>
  <c r="M595" i="1"/>
  <c r="L596" i="1"/>
  <c r="M596" i="1" s="1"/>
  <c r="L597" i="1"/>
  <c r="M597" i="1" s="1"/>
  <c r="L598" i="1"/>
  <c r="M598" i="1"/>
  <c r="L599" i="1"/>
  <c r="M599" i="1" s="1"/>
  <c r="L600" i="1"/>
  <c r="M600" i="1" s="1"/>
  <c r="L601" i="1"/>
  <c r="M601" i="1"/>
  <c r="L602" i="1"/>
  <c r="M602" i="1"/>
  <c r="L603" i="1"/>
  <c r="M603" i="1"/>
  <c r="L604" i="1"/>
  <c r="M604" i="1" s="1"/>
  <c r="L605" i="1"/>
  <c r="M605" i="1" s="1"/>
  <c r="L606" i="1"/>
  <c r="M606" i="1" s="1"/>
  <c r="L607" i="1"/>
  <c r="M607" i="1"/>
  <c r="L608" i="1"/>
  <c r="M608" i="1" s="1"/>
  <c r="L609" i="1"/>
  <c r="M609" i="1"/>
  <c r="L610" i="1"/>
  <c r="M610" i="1"/>
  <c r="L611" i="1"/>
  <c r="M611" i="1"/>
  <c r="L612" i="1"/>
  <c r="M612" i="1" s="1"/>
  <c r="L613" i="1"/>
  <c r="M613" i="1" s="1"/>
  <c r="L614" i="1"/>
  <c r="M614" i="1" s="1"/>
  <c r="L615" i="1"/>
  <c r="M615" i="1" s="1"/>
  <c r="L616" i="1"/>
  <c r="M616" i="1" s="1"/>
  <c r="L617" i="1"/>
  <c r="M617" i="1" s="1"/>
  <c r="L618" i="1"/>
  <c r="M618" i="1"/>
  <c r="L619" i="1"/>
  <c r="M619" i="1"/>
  <c r="L620" i="1"/>
  <c r="M620" i="1" s="1"/>
  <c r="L621" i="1"/>
  <c r="M621" i="1"/>
  <c r="L622" i="1"/>
  <c r="M622" i="1" s="1"/>
  <c r="L623" i="1"/>
  <c r="M623" i="1" s="1"/>
  <c r="L624" i="1"/>
  <c r="M624" i="1" s="1"/>
  <c r="L625" i="1"/>
  <c r="M625" i="1"/>
  <c r="L626" i="1"/>
  <c r="M626" i="1" s="1"/>
  <c r="L627" i="1"/>
  <c r="M627" i="1"/>
  <c r="L628" i="1"/>
  <c r="M628" i="1" s="1"/>
  <c r="L629" i="1"/>
  <c r="M629" i="1" s="1"/>
  <c r="L630" i="1"/>
  <c r="M630" i="1"/>
  <c r="L631" i="1"/>
  <c r="M631" i="1" s="1"/>
  <c r="L632" i="1"/>
  <c r="M632" i="1" s="1"/>
  <c r="L633" i="1"/>
  <c r="M633" i="1"/>
  <c r="L634" i="1"/>
  <c r="M634" i="1"/>
  <c r="L635" i="1"/>
  <c r="M635" i="1" s="1"/>
  <c r="L636" i="1"/>
  <c r="M636" i="1" s="1"/>
  <c r="L637" i="1"/>
  <c r="M637" i="1" s="1"/>
  <c r="L638" i="1"/>
  <c r="M638" i="1" s="1"/>
  <c r="L639" i="1"/>
  <c r="M639" i="1"/>
  <c r="L640" i="1"/>
  <c r="M640" i="1" s="1"/>
  <c r="L641" i="1"/>
  <c r="M641" i="1"/>
  <c r="L642" i="1"/>
  <c r="M642" i="1"/>
  <c r="L643" i="1"/>
  <c r="M643" i="1"/>
  <c r="L644" i="1"/>
  <c r="M644" i="1" s="1"/>
  <c r="L645" i="1"/>
  <c r="M645" i="1" s="1"/>
  <c r="L646" i="1"/>
  <c r="M646" i="1" s="1"/>
  <c r="L647" i="1"/>
  <c r="M647" i="1"/>
  <c r="L648" i="1"/>
  <c r="M648" i="1" s="1"/>
  <c r="L649" i="1"/>
  <c r="M649" i="1" s="1"/>
  <c r="L650" i="1"/>
  <c r="M650" i="1"/>
  <c r="L651" i="1"/>
  <c r="M651" i="1"/>
  <c r="L652" i="1"/>
  <c r="M652" i="1" s="1"/>
  <c r="L653" i="1"/>
  <c r="M653" i="1"/>
  <c r="L654" i="1"/>
  <c r="M654" i="1" s="1"/>
  <c r="L655" i="1"/>
  <c r="M655" i="1" s="1"/>
  <c r="L656" i="1"/>
  <c r="M656" i="1" s="1"/>
  <c r="L657" i="1"/>
  <c r="M657" i="1"/>
  <c r="L658" i="1"/>
  <c r="M658" i="1" s="1"/>
  <c r="L659" i="1"/>
  <c r="M659" i="1"/>
  <c r="L660" i="1"/>
  <c r="M660" i="1" s="1"/>
  <c r="L661" i="1"/>
  <c r="M661" i="1"/>
  <c r="L662" i="1"/>
  <c r="M662" i="1"/>
  <c r="L663" i="1"/>
  <c r="M663" i="1" s="1"/>
  <c r="L664" i="1"/>
  <c r="M664" i="1" s="1"/>
  <c r="L665" i="1"/>
  <c r="M665" i="1"/>
  <c r="L666" i="1"/>
  <c r="M666" i="1"/>
  <c r="L667" i="1"/>
  <c r="M667" i="1"/>
  <c r="L668" i="1"/>
  <c r="M668" i="1"/>
  <c r="L669" i="1"/>
  <c r="M669" i="1"/>
  <c r="L670" i="1"/>
  <c r="M670" i="1"/>
  <c r="L671" i="1"/>
  <c r="M671" i="1"/>
  <c r="L672" i="1"/>
  <c r="M672" i="1"/>
  <c r="L673" i="1"/>
  <c r="M673" i="1"/>
  <c r="L674" i="1"/>
  <c r="M674" i="1"/>
  <c r="L675" i="1"/>
  <c r="M675" i="1"/>
  <c r="L676" i="1"/>
  <c r="M676" i="1"/>
  <c r="L677" i="1"/>
  <c r="M677" i="1"/>
  <c r="L678" i="1"/>
  <c r="M678" i="1"/>
  <c r="L679" i="1"/>
  <c r="M679" i="1"/>
  <c r="L680" i="1"/>
  <c r="M680" i="1"/>
  <c r="L681" i="1"/>
  <c r="M681" i="1"/>
  <c r="L682" i="1"/>
  <c r="M682" i="1"/>
  <c r="L683" i="1"/>
  <c r="M683" i="1"/>
  <c r="L684" i="1"/>
  <c r="M684" i="1"/>
  <c r="L685" i="1"/>
  <c r="M685" i="1"/>
  <c r="L686" i="1"/>
  <c r="M686" i="1"/>
  <c r="L687" i="1"/>
  <c r="M687" i="1"/>
  <c r="L688" i="1"/>
  <c r="M688" i="1"/>
  <c r="L689" i="1"/>
  <c r="M689" i="1"/>
  <c r="L690" i="1"/>
  <c r="M690" i="1"/>
  <c r="L691" i="1"/>
  <c r="M691" i="1"/>
  <c r="L692" i="1"/>
  <c r="M692" i="1"/>
  <c r="L693" i="1"/>
  <c r="M693" i="1"/>
  <c r="L694" i="1"/>
  <c r="M694" i="1"/>
  <c r="L695" i="1"/>
  <c r="M695" i="1"/>
  <c r="L696" i="1"/>
  <c r="M696" i="1"/>
  <c r="L697" i="1"/>
  <c r="M697" i="1"/>
  <c r="L698" i="1"/>
  <c r="M698" i="1"/>
  <c r="L699" i="1"/>
  <c r="M699" i="1"/>
  <c r="L700" i="1"/>
  <c r="M700" i="1"/>
  <c r="L701" i="1"/>
  <c r="M701" i="1"/>
  <c r="L702" i="1"/>
  <c r="M702" i="1"/>
  <c r="L703" i="1"/>
  <c r="M703" i="1"/>
  <c r="L704" i="1"/>
  <c r="M704" i="1"/>
  <c r="L705" i="1"/>
  <c r="M705" i="1"/>
  <c r="L706" i="1"/>
  <c r="M706" i="1"/>
  <c r="L707" i="1"/>
  <c r="M707" i="1"/>
  <c r="L708" i="1"/>
  <c r="M708" i="1"/>
  <c r="L709" i="1"/>
  <c r="M709" i="1"/>
  <c r="L710" i="1"/>
  <c r="M710" i="1"/>
  <c r="L711" i="1"/>
  <c r="M711" i="1"/>
  <c r="L712" i="1"/>
  <c r="M712" i="1"/>
  <c r="L713" i="1"/>
  <c r="M713" i="1"/>
  <c r="L714" i="1"/>
  <c r="M714" i="1"/>
  <c r="L715" i="1"/>
  <c r="M715" i="1"/>
  <c r="L716" i="1"/>
  <c r="M716" i="1"/>
  <c r="L717" i="1"/>
  <c r="M717" i="1"/>
  <c r="L718" i="1"/>
  <c r="M718" i="1"/>
  <c r="L719" i="1"/>
  <c r="M719" i="1"/>
  <c r="L720" i="1"/>
  <c r="M720" i="1"/>
  <c r="L721" i="1"/>
  <c r="M721" i="1"/>
  <c r="L722" i="1"/>
  <c r="M722" i="1"/>
  <c r="L723" i="1"/>
  <c r="M723" i="1"/>
  <c r="L724" i="1"/>
  <c r="M724" i="1"/>
  <c r="L725" i="1"/>
  <c r="M725" i="1" s="1"/>
  <c r="L726" i="1"/>
  <c r="M726" i="1"/>
  <c r="L727" i="1"/>
  <c r="M727" i="1" s="1"/>
  <c r="L728" i="1"/>
  <c r="M728" i="1"/>
  <c r="L729" i="1"/>
  <c r="M729" i="1" s="1"/>
  <c r="L730" i="1"/>
  <c r="M730" i="1"/>
  <c r="L731" i="1"/>
  <c r="M731" i="1"/>
  <c r="L732" i="1"/>
  <c r="M732" i="1"/>
  <c r="L733" i="1"/>
  <c r="M733" i="1" s="1"/>
  <c r="L734" i="1"/>
  <c r="M734" i="1"/>
  <c r="L735" i="1"/>
  <c r="M735" i="1" s="1"/>
  <c r="L736" i="1"/>
  <c r="M736" i="1"/>
  <c r="L737" i="1"/>
  <c r="M737" i="1" s="1"/>
  <c r="L738" i="1"/>
  <c r="M738" i="1"/>
  <c r="L739" i="1"/>
  <c r="M739" i="1"/>
  <c r="L740" i="1"/>
  <c r="M740" i="1"/>
  <c r="L741" i="1"/>
  <c r="M741" i="1" s="1"/>
  <c r="L742" i="1"/>
  <c r="M742" i="1"/>
  <c r="L743" i="1"/>
  <c r="M743" i="1" s="1"/>
  <c r="L744" i="1"/>
  <c r="M744" i="1"/>
  <c r="L745" i="1"/>
  <c r="M745" i="1" s="1"/>
  <c r="L746" i="1"/>
  <c r="M746" i="1"/>
  <c r="L747" i="1"/>
  <c r="M747" i="1"/>
  <c r="L748" i="1"/>
  <c r="M748" i="1"/>
  <c r="L749" i="1"/>
  <c r="M749" i="1" s="1"/>
  <c r="L750" i="1"/>
  <c r="M750" i="1"/>
  <c r="L751" i="1"/>
  <c r="M751" i="1" s="1"/>
  <c r="L752" i="1"/>
  <c r="M752" i="1"/>
  <c r="L753" i="1"/>
  <c r="M753" i="1" s="1"/>
  <c r="L754" i="1"/>
  <c r="M754" i="1"/>
  <c r="L755" i="1"/>
  <c r="M755" i="1"/>
  <c r="L756" i="1"/>
  <c r="M756" i="1"/>
  <c r="L757" i="1"/>
  <c r="M757" i="1" s="1"/>
  <c r="L758" i="1"/>
  <c r="M758" i="1"/>
  <c r="L759" i="1"/>
  <c r="M759" i="1" s="1"/>
  <c r="L760" i="1"/>
  <c r="M760" i="1"/>
  <c r="L761" i="1"/>
  <c r="M761" i="1" s="1"/>
  <c r="L762" i="1"/>
  <c r="M762" i="1"/>
  <c r="L763" i="1"/>
  <c r="M763" i="1"/>
  <c r="L764" i="1"/>
  <c r="M764" i="1"/>
  <c r="L765" i="1"/>
  <c r="M765" i="1" s="1"/>
  <c r="L766" i="1"/>
  <c r="M766" i="1"/>
  <c r="L767" i="1"/>
  <c r="M767" i="1" s="1"/>
  <c r="L768" i="1"/>
  <c r="M768" i="1"/>
  <c r="L769" i="1"/>
  <c r="M769" i="1" s="1"/>
  <c r="L770" i="1"/>
  <c r="M770" i="1"/>
  <c r="L771" i="1"/>
  <c r="M771" i="1"/>
  <c r="L772" i="1"/>
  <c r="M772" i="1"/>
  <c r="L773" i="1"/>
  <c r="M773" i="1" s="1"/>
  <c r="L774" i="1"/>
  <c r="M774" i="1"/>
  <c r="L775" i="1"/>
  <c r="M775" i="1" s="1"/>
  <c r="L776" i="1"/>
  <c r="M776" i="1"/>
  <c r="L777" i="1"/>
  <c r="M777" i="1" s="1"/>
  <c r="L778" i="1"/>
  <c r="M778" i="1"/>
  <c r="L779" i="1"/>
  <c r="M779" i="1"/>
  <c r="L780" i="1"/>
  <c r="M780" i="1"/>
  <c r="L781" i="1"/>
  <c r="M781" i="1" s="1"/>
  <c r="L782" i="1"/>
  <c r="M782" i="1"/>
  <c r="L783" i="1"/>
  <c r="M783" i="1" s="1"/>
  <c r="L784" i="1"/>
  <c r="M784" i="1"/>
  <c r="L785" i="1"/>
  <c r="M785" i="1" s="1"/>
  <c r="L786" i="1"/>
  <c r="M786" i="1"/>
  <c r="L787" i="1"/>
  <c r="M787" i="1"/>
  <c r="L788" i="1"/>
  <c r="M788" i="1"/>
  <c r="L789" i="1"/>
  <c r="M789" i="1" s="1"/>
  <c r="L790" i="1"/>
  <c r="M790" i="1"/>
  <c r="L791" i="1"/>
  <c r="M791" i="1" s="1"/>
  <c r="L792" i="1"/>
  <c r="M792" i="1"/>
  <c r="L793" i="1"/>
  <c r="M793" i="1" s="1"/>
  <c r="L794" i="1"/>
  <c r="M794" i="1"/>
  <c r="L795" i="1"/>
  <c r="M795" i="1"/>
  <c r="L796" i="1"/>
  <c r="M796" i="1"/>
  <c r="L797" i="1"/>
  <c r="M797" i="1" s="1"/>
  <c r="L798" i="1"/>
  <c r="M798" i="1"/>
  <c r="L799" i="1"/>
  <c r="M799" i="1" s="1"/>
  <c r="L800" i="1"/>
  <c r="M800" i="1"/>
  <c r="L801" i="1"/>
  <c r="M801" i="1" s="1"/>
  <c r="L802" i="1"/>
  <c r="M802" i="1"/>
  <c r="L803" i="1"/>
  <c r="M803" i="1"/>
  <c r="L804" i="1"/>
  <c r="M804" i="1"/>
  <c r="L805" i="1"/>
  <c r="M805" i="1" s="1"/>
  <c r="L806" i="1"/>
  <c r="M806" i="1"/>
  <c r="L807" i="1"/>
  <c r="M807" i="1" s="1"/>
  <c r="L808" i="1"/>
  <c r="M808" i="1"/>
  <c r="L809" i="1"/>
  <c r="M809" i="1" s="1"/>
  <c r="L810" i="1"/>
  <c r="M810" i="1"/>
  <c r="L811" i="1"/>
  <c r="M811" i="1"/>
  <c r="L812" i="1"/>
  <c r="M812" i="1"/>
  <c r="L813" i="1"/>
  <c r="M813" i="1" s="1"/>
  <c r="L814" i="1"/>
  <c r="M814" i="1"/>
  <c r="L815" i="1"/>
  <c r="M815" i="1" s="1"/>
  <c r="L816" i="1"/>
  <c r="M816" i="1"/>
  <c r="L817" i="1"/>
  <c r="M817" i="1" s="1"/>
  <c r="L818" i="1"/>
  <c r="M818" i="1"/>
  <c r="L819" i="1"/>
  <c r="M819" i="1"/>
  <c r="L820" i="1"/>
  <c r="M820" i="1"/>
  <c r="L821" i="1"/>
  <c r="M821" i="1" s="1"/>
  <c r="L822" i="1"/>
  <c r="M822" i="1"/>
  <c r="L823" i="1"/>
  <c r="M823" i="1" s="1"/>
  <c r="L824" i="1"/>
  <c r="M824" i="1"/>
  <c r="L825" i="1"/>
  <c r="M825" i="1" s="1"/>
  <c r="L826" i="1"/>
  <c r="M826" i="1"/>
  <c r="L827" i="1"/>
  <c r="M827" i="1"/>
  <c r="L828" i="1"/>
  <c r="M828" i="1"/>
  <c r="L829" i="1"/>
  <c r="M829" i="1" s="1"/>
  <c r="L830" i="1"/>
  <c r="M830" i="1"/>
  <c r="L831" i="1"/>
  <c r="M831" i="1" s="1"/>
  <c r="L832" i="1"/>
  <c r="M832" i="1"/>
  <c r="L833" i="1"/>
  <c r="M833" i="1" s="1"/>
  <c r="L834" i="1"/>
  <c r="M834" i="1"/>
  <c r="L835" i="1"/>
  <c r="M835" i="1"/>
  <c r="L836" i="1"/>
  <c r="M836" i="1"/>
  <c r="L837" i="1"/>
  <c r="M837" i="1" s="1"/>
  <c r="L838" i="1"/>
  <c r="M838" i="1"/>
  <c r="L839" i="1"/>
  <c r="M839" i="1" s="1"/>
  <c r="L840" i="1"/>
  <c r="M840" i="1"/>
  <c r="L841" i="1"/>
  <c r="M841" i="1" s="1"/>
  <c r="L842" i="1"/>
  <c r="M842" i="1"/>
  <c r="L843" i="1"/>
  <c r="M843" i="1"/>
  <c r="L844" i="1"/>
  <c r="M844" i="1"/>
  <c r="L845" i="1"/>
  <c r="M845" i="1" s="1"/>
  <c r="L846" i="1"/>
  <c r="M846" i="1"/>
  <c r="L847" i="1"/>
  <c r="M847" i="1" s="1"/>
  <c r="L848" i="1"/>
  <c r="M848" i="1"/>
  <c r="L849" i="1"/>
  <c r="M849" i="1" s="1"/>
  <c r="L850" i="1"/>
  <c r="M850" i="1"/>
  <c r="L851" i="1"/>
  <c r="M851" i="1"/>
  <c r="L852" i="1"/>
  <c r="M852" i="1"/>
  <c r="L853" i="1"/>
  <c r="M853" i="1" s="1"/>
  <c r="L854" i="1"/>
  <c r="M854" i="1"/>
  <c r="L855" i="1"/>
  <c r="M855" i="1" s="1"/>
  <c r="L856" i="1"/>
  <c r="M856" i="1"/>
  <c r="L857" i="1"/>
  <c r="M857" i="1" s="1"/>
  <c r="L858" i="1"/>
  <c r="M858" i="1"/>
  <c r="L859" i="1"/>
  <c r="M859" i="1"/>
  <c r="L860" i="1"/>
  <c r="M860" i="1"/>
  <c r="L861" i="1"/>
  <c r="M861" i="1" s="1"/>
  <c r="L862" i="1"/>
  <c r="M862" i="1"/>
  <c r="L863" i="1"/>
  <c r="M863" i="1" s="1"/>
  <c r="L864" i="1"/>
  <c r="M864" i="1"/>
  <c r="L865" i="1"/>
  <c r="M865" i="1" s="1"/>
  <c r="L866" i="1"/>
  <c r="M866" i="1"/>
  <c r="L867" i="1"/>
  <c r="M867" i="1"/>
  <c r="L868" i="1"/>
  <c r="M868" i="1"/>
  <c r="L869" i="1"/>
  <c r="M869" i="1" s="1"/>
  <c r="L870" i="1"/>
  <c r="M870" i="1"/>
  <c r="L871" i="1"/>
  <c r="M871" i="1" s="1"/>
  <c r="L872" i="1"/>
  <c r="M872" i="1"/>
  <c r="L873" i="1"/>
  <c r="M873" i="1" s="1"/>
  <c r="L874" i="1"/>
  <c r="M874" i="1"/>
  <c r="L875" i="1"/>
  <c r="M875" i="1"/>
  <c r="L876" i="1"/>
  <c r="M876" i="1"/>
  <c r="L877" i="1"/>
  <c r="M877" i="1" s="1"/>
  <c r="L878" i="1"/>
  <c r="M878" i="1"/>
  <c r="L879" i="1"/>
  <c r="M879" i="1" s="1"/>
  <c r="L880" i="1"/>
  <c r="M880" i="1"/>
  <c r="L881" i="1"/>
  <c r="M881" i="1" s="1"/>
  <c r="L882" i="1"/>
  <c r="M882" i="1"/>
  <c r="L883" i="1"/>
  <c r="M883" i="1"/>
  <c r="L884" i="1"/>
  <c r="M884" i="1"/>
  <c r="L885" i="1"/>
  <c r="M885" i="1" s="1"/>
  <c r="L886" i="1"/>
  <c r="M886" i="1"/>
  <c r="L887" i="1"/>
  <c r="M887" i="1" s="1"/>
  <c r="L888" i="1"/>
  <c r="M888" i="1"/>
  <c r="L889" i="1"/>
  <c r="M889" i="1" s="1"/>
  <c r="L890" i="1"/>
  <c r="M890" i="1"/>
  <c r="L891" i="1"/>
  <c r="M891" i="1"/>
  <c r="L892" i="1"/>
  <c r="M892" i="1"/>
  <c r="L893" i="1"/>
  <c r="M893" i="1" s="1"/>
  <c r="L894" i="1"/>
  <c r="M894" i="1"/>
  <c r="L895" i="1"/>
  <c r="M895" i="1" s="1"/>
  <c r="L896" i="1"/>
  <c r="M896" i="1" s="1"/>
  <c r="L897" i="1"/>
  <c r="M897" i="1" s="1"/>
  <c r="L898" i="1"/>
  <c r="M898" i="1"/>
  <c r="L899" i="1"/>
  <c r="M899" i="1"/>
  <c r="L900" i="1"/>
  <c r="M900" i="1"/>
  <c r="L901" i="1"/>
  <c r="M901" i="1" s="1"/>
  <c r="L902" i="1"/>
  <c r="M902" i="1"/>
  <c r="L903" i="1"/>
  <c r="M903" i="1" s="1"/>
  <c r="L904" i="1"/>
  <c r="M904" i="1" s="1"/>
  <c r="L905" i="1"/>
  <c r="M905" i="1" s="1"/>
  <c r="L906" i="1"/>
  <c r="M906" i="1"/>
  <c r="L907" i="1"/>
  <c r="M907" i="1"/>
  <c r="L908" i="1"/>
  <c r="M908" i="1"/>
  <c r="L909" i="1"/>
  <c r="M909" i="1" s="1"/>
  <c r="L910" i="1"/>
  <c r="M910" i="1"/>
  <c r="L911" i="1"/>
  <c r="M911" i="1" s="1"/>
  <c r="L912" i="1"/>
  <c r="M912" i="1" s="1"/>
  <c r="L913" i="1"/>
  <c r="M913" i="1" s="1"/>
  <c r="L914" i="1"/>
  <c r="M914" i="1"/>
  <c r="L915" i="1"/>
  <c r="M915" i="1"/>
  <c r="L916" i="1"/>
  <c r="M916" i="1"/>
  <c r="L917" i="1"/>
  <c r="M917" i="1" s="1"/>
  <c r="L918" i="1"/>
  <c r="M918" i="1"/>
  <c r="L919" i="1"/>
  <c r="M919" i="1" s="1"/>
  <c r="L920" i="1"/>
  <c r="M920" i="1" s="1"/>
  <c r="L921" i="1"/>
  <c r="M921" i="1" s="1"/>
  <c r="L922" i="1"/>
  <c r="M922" i="1"/>
  <c r="L923" i="1"/>
  <c r="M923" i="1"/>
  <c r="L924" i="1"/>
  <c r="M924" i="1"/>
  <c r="L925" i="1"/>
  <c r="M925" i="1" s="1"/>
  <c r="L926" i="1"/>
  <c r="M926" i="1"/>
  <c r="L927" i="1"/>
  <c r="M927" i="1" s="1"/>
  <c r="L928" i="1"/>
  <c r="M928" i="1" s="1"/>
  <c r="L929" i="1"/>
  <c r="M929" i="1" s="1"/>
  <c r="L930" i="1"/>
  <c r="M930" i="1"/>
  <c r="L931" i="1"/>
  <c r="M931" i="1"/>
  <c r="L932" i="1"/>
  <c r="M932" i="1"/>
  <c r="L933" i="1"/>
  <c r="M933" i="1" s="1"/>
  <c r="L934" i="1"/>
  <c r="M934" i="1"/>
  <c r="L935" i="1"/>
  <c r="M935" i="1" s="1"/>
  <c r="L936" i="1"/>
  <c r="M936" i="1" s="1"/>
  <c r="L937" i="1"/>
  <c r="M937" i="1" s="1"/>
  <c r="L938" i="1"/>
  <c r="M938" i="1"/>
  <c r="L939" i="1"/>
  <c r="M939" i="1"/>
  <c r="L940" i="1"/>
  <c r="M940" i="1"/>
  <c r="L941" i="1"/>
  <c r="M941" i="1" s="1"/>
  <c r="L942" i="1"/>
  <c r="M942" i="1"/>
  <c r="L943" i="1"/>
  <c r="M943" i="1" s="1"/>
  <c r="L944" i="1"/>
  <c r="M944" i="1" s="1"/>
  <c r="L945" i="1"/>
  <c r="M945" i="1" s="1"/>
  <c r="L946" i="1"/>
  <c r="M946" i="1"/>
  <c r="L947" i="1"/>
  <c r="M947" i="1"/>
  <c r="L948" i="1"/>
  <c r="M948" i="1"/>
  <c r="L949" i="1"/>
  <c r="M949" i="1" s="1"/>
  <c r="L950" i="1"/>
  <c r="M950" i="1"/>
  <c r="L951" i="1"/>
  <c r="M951" i="1" s="1"/>
  <c r="L952" i="1"/>
  <c r="M952" i="1" s="1"/>
  <c r="L953" i="1"/>
  <c r="M953" i="1" s="1"/>
  <c r="L954" i="1"/>
  <c r="M954" i="1"/>
  <c r="L955" i="1"/>
  <c r="M955" i="1"/>
  <c r="L956" i="1"/>
  <c r="M956" i="1"/>
  <c r="L957" i="1"/>
  <c r="M957" i="1" s="1"/>
  <c r="L958" i="1"/>
  <c r="M958" i="1"/>
  <c r="L959" i="1"/>
  <c r="M959" i="1" s="1"/>
  <c r="L960" i="1"/>
  <c r="M960" i="1" s="1"/>
  <c r="L961" i="1"/>
  <c r="M961" i="1" s="1"/>
  <c r="L962" i="1"/>
  <c r="M962" i="1"/>
  <c r="L963" i="1"/>
  <c r="M963" i="1"/>
  <c r="L964" i="1"/>
  <c r="M964" i="1"/>
  <c r="L965" i="1"/>
  <c r="M965" i="1" s="1"/>
  <c r="L966" i="1"/>
  <c r="M966" i="1"/>
  <c r="L967" i="1"/>
  <c r="M967" i="1" s="1"/>
  <c r="L968" i="1"/>
  <c r="M968" i="1" s="1"/>
  <c r="L969" i="1"/>
  <c r="M969" i="1" s="1"/>
  <c r="L970" i="1"/>
  <c r="M970" i="1"/>
  <c r="L971" i="1"/>
  <c r="M971" i="1"/>
  <c r="L972" i="1"/>
  <c r="M972" i="1"/>
  <c r="L973" i="1"/>
  <c r="M973" i="1" s="1"/>
  <c r="L974" i="1"/>
  <c r="M974" i="1"/>
  <c r="L975" i="1"/>
  <c r="M975" i="1" s="1"/>
  <c r="L976" i="1"/>
  <c r="M976" i="1" s="1"/>
  <c r="L977" i="1"/>
  <c r="M977" i="1" s="1"/>
  <c r="L978" i="1"/>
  <c r="M978" i="1"/>
  <c r="L979" i="1"/>
  <c r="M979" i="1"/>
  <c r="L980" i="1"/>
  <c r="M980" i="1"/>
  <c r="L981" i="1"/>
  <c r="M981" i="1" s="1"/>
  <c r="L982" i="1"/>
  <c r="M982" i="1"/>
  <c r="L983" i="1"/>
  <c r="M983" i="1" s="1"/>
  <c r="L984" i="1"/>
  <c r="M984" i="1" s="1"/>
  <c r="L985" i="1"/>
  <c r="M985" i="1" s="1"/>
  <c r="L986" i="1"/>
  <c r="M986" i="1"/>
  <c r="L987" i="1"/>
  <c r="M987" i="1"/>
  <c r="L988" i="1"/>
  <c r="M988" i="1"/>
  <c r="L989" i="1"/>
  <c r="M989" i="1" s="1"/>
  <c r="L990" i="1"/>
  <c r="M990" i="1"/>
  <c r="L991" i="1"/>
  <c r="M991" i="1" s="1"/>
  <c r="L992" i="1"/>
  <c r="M992" i="1" s="1"/>
  <c r="L993" i="1"/>
  <c r="M993" i="1" s="1"/>
  <c r="L994" i="1"/>
  <c r="M994" i="1"/>
  <c r="L995" i="1"/>
  <c r="M995" i="1"/>
  <c r="L996" i="1"/>
  <c r="M996" i="1"/>
  <c r="L997" i="1"/>
  <c r="M997" i="1" s="1"/>
  <c r="L998" i="1"/>
  <c r="M998" i="1"/>
  <c r="L999" i="1"/>
  <c r="M999" i="1" s="1"/>
  <c r="L1000" i="1"/>
  <c r="M1000" i="1" s="1"/>
  <c r="L1001" i="1"/>
  <c r="M1001" i="1" s="1"/>
  <c r="L1002" i="1"/>
  <c r="M1002" i="1"/>
  <c r="L1003" i="1"/>
  <c r="M1003" i="1"/>
  <c r="L1004" i="1"/>
  <c r="M1004" i="1"/>
  <c r="L1005" i="1"/>
  <c r="M1005" i="1" s="1"/>
  <c r="L1006" i="1"/>
  <c r="M1006" i="1"/>
  <c r="L1007" i="1"/>
  <c r="M1007" i="1" s="1"/>
  <c r="L1008" i="1"/>
  <c r="M1008" i="1" s="1"/>
  <c r="L1009" i="1"/>
  <c r="M1009" i="1" s="1"/>
  <c r="L1010" i="1"/>
  <c r="M1010" i="1"/>
  <c r="L1011" i="1"/>
  <c r="M1011" i="1"/>
  <c r="L1012" i="1"/>
  <c r="M1012" i="1"/>
  <c r="L1013" i="1"/>
  <c r="M1013" i="1" s="1"/>
  <c r="L1014" i="1"/>
  <c r="M1014" i="1"/>
  <c r="L1015" i="1"/>
  <c r="M1015" i="1" s="1"/>
  <c r="L1016" i="1"/>
  <c r="M1016" i="1" s="1"/>
  <c r="L1017" i="1"/>
  <c r="M1017" i="1" s="1"/>
  <c r="L1018" i="1"/>
  <c r="M1018" i="1"/>
  <c r="L1019" i="1"/>
  <c r="M1019" i="1"/>
  <c r="L1020" i="1"/>
  <c r="M1020" i="1"/>
  <c r="L1021" i="1"/>
  <c r="M1021" i="1" s="1"/>
  <c r="L1022" i="1"/>
  <c r="M1022" i="1"/>
  <c r="L1023" i="1"/>
  <c r="M1023" i="1" s="1"/>
  <c r="L1024" i="1"/>
  <c r="M1024" i="1" s="1"/>
  <c r="L1025" i="1"/>
  <c r="M1025" i="1" s="1"/>
  <c r="L1026" i="1"/>
  <c r="M1026" i="1"/>
  <c r="L1027" i="1"/>
  <c r="M1027" i="1"/>
  <c r="L1028" i="1"/>
  <c r="M1028" i="1"/>
  <c r="L1029" i="1"/>
  <c r="M1029" i="1" s="1"/>
  <c r="L1030" i="1"/>
  <c r="M1030" i="1"/>
  <c r="L1031" i="1"/>
  <c r="M1031" i="1" s="1"/>
  <c r="L1032" i="1"/>
  <c r="M1032" i="1" s="1"/>
  <c r="L1033" i="1"/>
  <c r="M1033" i="1" s="1"/>
  <c r="L1034" i="1"/>
  <c r="M1034" i="1"/>
  <c r="L1035" i="1"/>
  <c r="M1035" i="1"/>
  <c r="L1036" i="1"/>
  <c r="M1036" i="1"/>
  <c r="L1037" i="1"/>
  <c r="M1037" i="1" s="1"/>
  <c r="L1038" i="1"/>
  <c r="M1038" i="1"/>
  <c r="L1039" i="1"/>
  <c r="M1039" i="1" s="1"/>
  <c r="L1040" i="1"/>
  <c r="M1040" i="1" s="1"/>
  <c r="L1041" i="1"/>
  <c r="M1041" i="1" s="1"/>
  <c r="L1042" i="1"/>
  <c r="M1042" i="1"/>
  <c r="L1043" i="1"/>
  <c r="M1043" i="1"/>
  <c r="L1044" i="1"/>
  <c r="M1044" i="1"/>
  <c r="L1045" i="1"/>
  <c r="M1045" i="1" s="1"/>
  <c r="L1046" i="1"/>
  <c r="M1046" i="1" s="1"/>
  <c r="L1047" i="1"/>
  <c r="M1047" i="1" s="1"/>
  <c r="L1048" i="1"/>
  <c r="M1048" i="1" s="1"/>
  <c r="L1049" i="1"/>
  <c r="M1049" i="1" s="1"/>
  <c r="L1050" i="1"/>
  <c r="M1050" i="1"/>
  <c r="L1051" i="1"/>
  <c r="M1051" i="1"/>
  <c r="L1052" i="1"/>
  <c r="M1052" i="1"/>
  <c r="L1053" i="1"/>
  <c r="M1053" i="1" s="1"/>
  <c r="L1054" i="1"/>
  <c r="M1054" i="1" s="1"/>
  <c r="L1055" i="1"/>
  <c r="M1055" i="1" s="1"/>
  <c r="L1056" i="1"/>
  <c r="M1056" i="1" s="1"/>
  <c r="L1057" i="1"/>
  <c r="M1057" i="1" s="1"/>
  <c r="L1058" i="1"/>
  <c r="M1058" i="1"/>
  <c r="L1059" i="1"/>
  <c r="M1059" i="1"/>
  <c r="L1060" i="1"/>
  <c r="M1060" i="1"/>
  <c r="L1061" i="1"/>
  <c r="M1061" i="1" s="1"/>
  <c r="L1062" i="1"/>
  <c r="M1062" i="1" s="1"/>
  <c r="L1063" i="1"/>
  <c r="M1063" i="1" s="1"/>
  <c r="L1064" i="1"/>
  <c r="M1064" i="1" s="1"/>
  <c r="L1065" i="1"/>
  <c r="M1065" i="1" s="1"/>
  <c r="L1066" i="1"/>
  <c r="M1066" i="1" s="1"/>
  <c r="L1067" i="1"/>
  <c r="M1067" i="1" s="1"/>
  <c r="L1068" i="1"/>
  <c r="M1068" i="1" s="1"/>
  <c r="L1069" i="1"/>
  <c r="M1069" i="1" s="1"/>
  <c r="L1070" i="1"/>
  <c r="M1070" i="1" s="1"/>
  <c r="L1071" i="1"/>
  <c r="M1071" i="1" s="1"/>
  <c r="L1072" i="1"/>
  <c r="M1072" i="1" s="1"/>
  <c r="L1073" i="1"/>
  <c r="M1073" i="1" s="1"/>
  <c r="L1074" i="1"/>
  <c r="M1074" i="1" s="1"/>
  <c r="L1075" i="1"/>
  <c r="M1075" i="1" s="1"/>
  <c r="L1076" i="1"/>
  <c r="M1076" i="1" s="1"/>
  <c r="L1077" i="1"/>
  <c r="M1077" i="1" s="1"/>
  <c r="L1078" i="1"/>
  <c r="M1078" i="1" s="1"/>
  <c r="L1079" i="1"/>
  <c r="M1079" i="1" s="1"/>
  <c r="L1080" i="1"/>
  <c r="M1080" i="1" s="1"/>
  <c r="L1081" i="1"/>
  <c r="M1081" i="1" s="1"/>
  <c r="L1082" i="1"/>
  <c r="M1082" i="1" s="1"/>
  <c r="L1083" i="1"/>
  <c r="M1083" i="1" s="1"/>
  <c r="L1084" i="1"/>
  <c r="M1084" i="1" s="1"/>
  <c r="L1085" i="1"/>
  <c r="M1085" i="1" s="1"/>
  <c r="L1086" i="1"/>
  <c r="M1086" i="1" s="1"/>
  <c r="L1087" i="1"/>
  <c r="M1087" i="1" s="1"/>
  <c r="L1088" i="1"/>
  <c r="M1088" i="1" s="1"/>
  <c r="L1089" i="1"/>
  <c r="M1089" i="1" s="1"/>
  <c r="L1090" i="1"/>
  <c r="M1090" i="1" s="1"/>
  <c r="L1091" i="1"/>
  <c r="M1091" i="1" s="1"/>
  <c r="L1092" i="1"/>
  <c r="M1092" i="1" s="1"/>
  <c r="L1093" i="1"/>
  <c r="M1093" i="1" s="1"/>
  <c r="L1094" i="1"/>
  <c r="M1094" i="1" s="1"/>
  <c r="L1095" i="1"/>
  <c r="M1095" i="1" s="1"/>
  <c r="L1096" i="1"/>
  <c r="M1096" i="1" s="1"/>
  <c r="L1097" i="1"/>
  <c r="M1097" i="1" s="1"/>
  <c r="L1098" i="1"/>
  <c r="M1098" i="1" s="1"/>
  <c r="L1099" i="1"/>
  <c r="M1099" i="1" s="1"/>
  <c r="L1100" i="1"/>
  <c r="M1100" i="1" s="1"/>
  <c r="L1101" i="1"/>
  <c r="M1101" i="1" s="1"/>
  <c r="L1102" i="1"/>
  <c r="M1102" i="1" s="1"/>
  <c r="L1103" i="1"/>
  <c r="M1103" i="1" s="1"/>
  <c r="L1104" i="1"/>
  <c r="M1104" i="1" s="1"/>
  <c r="L1105" i="1"/>
  <c r="M1105" i="1" s="1"/>
  <c r="L1106" i="1"/>
  <c r="M1106" i="1" s="1"/>
  <c r="L1107" i="1"/>
  <c r="M1107" i="1" s="1"/>
  <c r="L1108" i="1"/>
  <c r="M1108" i="1" s="1"/>
  <c r="L1109" i="1"/>
  <c r="M1109" i="1" s="1"/>
  <c r="L1110" i="1"/>
  <c r="M1110" i="1" s="1"/>
  <c r="L1111" i="1"/>
  <c r="M1111" i="1" s="1"/>
  <c r="L1112" i="1"/>
  <c r="M1112" i="1" s="1"/>
  <c r="L1113" i="1"/>
  <c r="M1113" i="1" s="1"/>
  <c r="L1114" i="1"/>
  <c r="M1114" i="1" s="1"/>
  <c r="L1115" i="1"/>
  <c r="M1115" i="1" s="1"/>
  <c r="L1116" i="1"/>
  <c r="M1116" i="1" s="1"/>
  <c r="L1117" i="1"/>
  <c r="M1117" i="1" s="1"/>
  <c r="L1118" i="1"/>
  <c r="M1118" i="1" s="1"/>
  <c r="L1119" i="1"/>
  <c r="M1119" i="1" s="1"/>
  <c r="L1120" i="1"/>
  <c r="M1120" i="1" s="1"/>
  <c r="L1121" i="1"/>
  <c r="M1121" i="1" s="1"/>
  <c r="L1122" i="1"/>
  <c r="M1122" i="1" s="1"/>
  <c r="L1123" i="1"/>
  <c r="M1123" i="1" s="1"/>
  <c r="L1124" i="1"/>
  <c r="M1124" i="1" s="1"/>
  <c r="L1125" i="1"/>
  <c r="M1125" i="1"/>
  <c r="L1126" i="1"/>
  <c r="M1126" i="1" s="1"/>
  <c r="L1127" i="1"/>
  <c r="M1127" i="1" s="1"/>
  <c r="L1128" i="1"/>
  <c r="M1128" i="1" s="1"/>
  <c r="L1129" i="1"/>
  <c r="M1129" i="1"/>
  <c r="L1130" i="1"/>
  <c r="M1130" i="1" s="1"/>
  <c r="L1131" i="1"/>
  <c r="M1131" i="1" s="1"/>
  <c r="L1132" i="1"/>
  <c r="M1132" i="1" s="1"/>
  <c r="L1133" i="1"/>
  <c r="M1133" i="1" s="1"/>
  <c r="L1134" i="1"/>
  <c r="M1134" i="1" s="1"/>
  <c r="L1135" i="1"/>
  <c r="M1135" i="1" s="1"/>
  <c r="L1136" i="1"/>
  <c r="M1136" i="1" s="1"/>
  <c r="L1137" i="1"/>
  <c r="M1137" i="1" s="1"/>
  <c r="L1138" i="1"/>
  <c r="M1138" i="1" s="1"/>
  <c r="L1139" i="1"/>
  <c r="M1139" i="1" s="1"/>
  <c r="L1140" i="1"/>
  <c r="M1140" i="1" s="1"/>
  <c r="L1141" i="1"/>
  <c r="M1141" i="1" s="1"/>
  <c r="L1142" i="1"/>
  <c r="M1142" i="1" s="1"/>
  <c r="L1143" i="1"/>
  <c r="M1143" i="1" s="1"/>
  <c r="L1144" i="1"/>
  <c r="M1144" i="1"/>
  <c r="L1145" i="1"/>
  <c r="M1145" i="1" s="1"/>
  <c r="L1146" i="1"/>
  <c r="M1146" i="1" s="1"/>
  <c r="L1147" i="1"/>
  <c r="M1147" i="1" s="1"/>
  <c r="L1148" i="1"/>
  <c r="M1148" i="1" s="1"/>
  <c r="L1149" i="1"/>
  <c r="M1149" i="1"/>
  <c r="L1150" i="1"/>
  <c r="M1150" i="1" s="1"/>
  <c r="L1151" i="1"/>
  <c r="M1151" i="1" s="1"/>
  <c r="L1152" i="1"/>
  <c r="M1152" i="1" s="1"/>
  <c r="L1153" i="1"/>
  <c r="M1153" i="1" s="1"/>
  <c r="L1154" i="1"/>
  <c r="M1154" i="1" s="1"/>
  <c r="L1155" i="1"/>
  <c r="M1155" i="1" s="1"/>
  <c r="L1156" i="1"/>
  <c r="M1156" i="1" s="1"/>
  <c r="L1157" i="1"/>
  <c r="M1157" i="1" s="1"/>
  <c r="L1158" i="1"/>
  <c r="M1158" i="1" s="1"/>
  <c r="L1159" i="1"/>
  <c r="M1159" i="1" s="1"/>
  <c r="L1160" i="1"/>
  <c r="M1160" i="1"/>
  <c r="L1161" i="1"/>
  <c r="M1161" i="1" s="1"/>
  <c r="L1162" i="1"/>
  <c r="M1162" i="1" s="1"/>
  <c r="L1163" i="1"/>
  <c r="M1163" i="1" s="1"/>
  <c r="L1164" i="1"/>
  <c r="M1164" i="1" s="1"/>
  <c r="L1165" i="1"/>
  <c r="M1165" i="1"/>
  <c r="L1166" i="1"/>
  <c r="M1166" i="1" s="1"/>
  <c r="L1167" i="1"/>
  <c r="M1167" i="1" s="1"/>
  <c r="L1168" i="1"/>
  <c r="M1168" i="1" s="1"/>
  <c r="L1169" i="1"/>
  <c r="M1169" i="1" s="1"/>
  <c r="L1170" i="1"/>
  <c r="M1170" i="1" s="1"/>
  <c r="L1171" i="1"/>
  <c r="M1171" i="1" s="1"/>
  <c r="L1172" i="1"/>
  <c r="M1172" i="1" s="1"/>
  <c r="L1173" i="1"/>
  <c r="M1173" i="1" s="1"/>
  <c r="L1174" i="1"/>
  <c r="M1174" i="1" s="1"/>
  <c r="L1175" i="1"/>
  <c r="M1175" i="1" s="1"/>
  <c r="L1176" i="1"/>
  <c r="M1176" i="1"/>
  <c r="L1177" i="1"/>
  <c r="M1177" i="1" s="1"/>
  <c r="L1178" i="1"/>
  <c r="M1178" i="1" s="1"/>
  <c r="L1179" i="1"/>
  <c r="M1179" i="1" s="1"/>
  <c r="L1180" i="1"/>
  <c r="M1180" i="1" s="1"/>
  <c r="L1181" i="1"/>
  <c r="M1181" i="1"/>
  <c r="L1182" i="1"/>
  <c r="M1182" i="1" s="1"/>
  <c r="L1183" i="1"/>
  <c r="M1183" i="1" s="1"/>
  <c r="L1184" i="1"/>
  <c r="M1184" i="1" s="1"/>
  <c r="L1185" i="1"/>
  <c r="M1185" i="1" s="1"/>
  <c r="L1186" i="1"/>
  <c r="M1186" i="1" s="1"/>
  <c r="L1187" i="1"/>
  <c r="M1187" i="1" s="1"/>
  <c r="L1188" i="1"/>
  <c r="M1188" i="1" s="1"/>
  <c r="L1189" i="1"/>
  <c r="M1189" i="1" s="1"/>
  <c r="L1190" i="1"/>
  <c r="M1190" i="1" s="1"/>
  <c r="L1191" i="1"/>
  <c r="M1191" i="1" s="1"/>
  <c r="L1192" i="1"/>
  <c r="M1192" i="1"/>
  <c r="L1193" i="1"/>
  <c r="M1193" i="1" s="1"/>
  <c r="L1194" i="1"/>
  <c r="M1194" i="1" s="1"/>
  <c r="L1195" i="1"/>
  <c r="M1195" i="1" s="1"/>
  <c r="L1196" i="1"/>
  <c r="M1196" i="1" s="1"/>
  <c r="L1197" i="1"/>
  <c r="M1197" i="1"/>
  <c r="L1198" i="1"/>
  <c r="M1198" i="1" s="1"/>
  <c r="L1199" i="1"/>
  <c r="M1199" i="1" s="1"/>
  <c r="L1200" i="1"/>
  <c r="M1200" i="1" s="1"/>
  <c r="L1201" i="1"/>
  <c r="M1201" i="1" s="1"/>
  <c r="L1202" i="1"/>
  <c r="M1202" i="1" s="1"/>
  <c r="L1203" i="1"/>
  <c r="M1203" i="1" s="1"/>
  <c r="L1204" i="1"/>
  <c r="M1204" i="1" s="1"/>
  <c r="L1205" i="1"/>
  <c r="M1205" i="1" s="1"/>
  <c r="L1206" i="1"/>
  <c r="M1206" i="1" s="1"/>
  <c r="L1207" i="1"/>
  <c r="M1207" i="1" s="1"/>
  <c r="L1208" i="1"/>
  <c r="M1208" i="1"/>
  <c r="L1209" i="1"/>
  <c r="M1209" i="1" s="1"/>
  <c r="L1210" i="1"/>
  <c r="M1210" i="1" s="1"/>
  <c r="L1211" i="1"/>
  <c r="M1211" i="1" s="1"/>
  <c r="L1212" i="1"/>
  <c r="M1212" i="1" s="1"/>
  <c r="L1213" i="1"/>
  <c r="M1213" i="1"/>
  <c r="L1214" i="1"/>
  <c r="M1214" i="1" s="1"/>
  <c r="L1215" i="1"/>
  <c r="M1215" i="1" s="1"/>
  <c r="L1216" i="1"/>
  <c r="M1216" i="1" s="1"/>
  <c r="L1217" i="1"/>
  <c r="M1217" i="1" s="1"/>
  <c r="L1218" i="1"/>
  <c r="M1218" i="1" s="1"/>
  <c r="L1219" i="1"/>
  <c r="M1219" i="1" s="1"/>
  <c r="L1220" i="1"/>
  <c r="M1220" i="1" s="1"/>
  <c r="L1221" i="1"/>
  <c r="M1221" i="1" s="1"/>
  <c r="L1222" i="1"/>
  <c r="M1222" i="1" s="1"/>
  <c r="L1223" i="1"/>
  <c r="M1223" i="1" s="1"/>
  <c r="L1224" i="1"/>
  <c r="M1224" i="1"/>
  <c r="L1225" i="1"/>
  <c r="M1225" i="1" s="1"/>
  <c r="L1226" i="1"/>
  <c r="M1226" i="1" s="1"/>
  <c r="L1227" i="1"/>
  <c r="M1227" i="1" s="1"/>
  <c r="L1228" i="1"/>
  <c r="M1228" i="1" s="1"/>
  <c r="L1229" i="1"/>
  <c r="M1229" i="1"/>
  <c r="L1230" i="1"/>
  <c r="M1230" i="1" s="1"/>
  <c r="L1231" i="1"/>
  <c r="M1231" i="1" s="1"/>
  <c r="L1232" i="1"/>
  <c r="M1232" i="1" s="1"/>
  <c r="L1233" i="1"/>
  <c r="M1233" i="1" s="1"/>
  <c r="L1234" i="1"/>
  <c r="M1234" i="1" s="1"/>
  <c r="L1235" i="1"/>
  <c r="M1235" i="1" s="1"/>
  <c r="L1236" i="1"/>
  <c r="M1236" i="1" s="1"/>
  <c r="L1237" i="1"/>
  <c r="M1237" i="1" s="1"/>
  <c r="L1238" i="1"/>
  <c r="M1238" i="1" s="1"/>
  <c r="L1239" i="1"/>
  <c r="M1239" i="1" s="1"/>
  <c r="L1240" i="1"/>
  <c r="M1240" i="1"/>
  <c r="L1241" i="1"/>
  <c r="M1241" i="1" s="1"/>
  <c r="L1242" i="1"/>
  <c r="M1242" i="1" s="1"/>
  <c r="L1243" i="1"/>
  <c r="M1243" i="1" s="1"/>
  <c r="L1244" i="1"/>
  <c r="M1244" i="1" s="1"/>
  <c r="L1245" i="1"/>
  <c r="M1245" i="1"/>
  <c r="L1246" i="1"/>
  <c r="M1246" i="1" s="1"/>
  <c r="L1247" i="1"/>
  <c r="M1247" i="1" s="1"/>
  <c r="L1248" i="1"/>
  <c r="M1248" i="1"/>
  <c r="L1249" i="1"/>
  <c r="M1249" i="1" s="1"/>
  <c r="L1250" i="1"/>
  <c r="M1250" i="1" s="1"/>
  <c r="L1251" i="1"/>
  <c r="M1251" i="1" s="1"/>
  <c r="L1252" i="1"/>
  <c r="M1252" i="1" s="1"/>
  <c r="L1253" i="1"/>
  <c r="M1253" i="1"/>
  <c r="L1254" i="1"/>
  <c r="M1254" i="1" s="1"/>
  <c r="L1255" i="1"/>
  <c r="M1255" i="1" s="1"/>
  <c r="L1256" i="1"/>
  <c r="M1256" i="1"/>
  <c r="L1257" i="1"/>
  <c r="M1257" i="1" s="1"/>
  <c r="L1258" i="1"/>
  <c r="M1258" i="1" s="1"/>
  <c r="L1259" i="1"/>
  <c r="M1259" i="1" s="1"/>
  <c r="L1260" i="1"/>
  <c r="M1260" i="1" s="1"/>
  <c r="L1261" i="1"/>
  <c r="M1261" i="1"/>
  <c r="L1262" i="1"/>
  <c r="M1262" i="1" s="1"/>
  <c r="L1263" i="1"/>
  <c r="M1263" i="1" s="1"/>
  <c r="L1264" i="1"/>
  <c r="M1264" i="1"/>
  <c r="L1265" i="1"/>
  <c r="M1265" i="1" s="1"/>
  <c r="L1266" i="1"/>
  <c r="M1266" i="1" s="1"/>
  <c r="L1267" i="1"/>
  <c r="M1267" i="1" s="1"/>
  <c r="L1268" i="1"/>
  <c r="M1268" i="1" s="1"/>
  <c r="L1269" i="1"/>
  <c r="M1269" i="1"/>
  <c r="L1270" i="1"/>
  <c r="M1270" i="1" s="1"/>
  <c r="L1271" i="1"/>
  <c r="M1271" i="1" s="1"/>
  <c r="L1272" i="1"/>
  <c r="M1272" i="1"/>
  <c r="L1273" i="1"/>
  <c r="M1273" i="1" s="1"/>
  <c r="L1274" i="1"/>
  <c r="M1274" i="1" s="1"/>
  <c r="L1275" i="1"/>
  <c r="M1275" i="1" s="1"/>
  <c r="L1276" i="1"/>
  <c r="M1276" i="1" s="1"/>
  <c r="L1277" i="1"/>
  <c r="M1277" i="1"/>
  <c r="L1278" i="1"/>
  <c r="M1278" i="1" s="1"/>
  <c r="L1279" i="1"/>
  <c r="M1279" i="1" s="1"/>
  <c r="L1280" i="1"/>
  <c r="M1280" i="1"/>
  <c r="L1281" i="1"/>
  <c r="M1281" i="1" s="1"/>
  <c r="L1282" i="1"/>
  <c r="M1282" i="1" s="1"/>
  <c r="L1283" i="1"/>
  <c r="M1283" i="1" s="1"/>
  <c r="L1284" i="1"/>
  <c r="M1284" i="1" s="1"/>
  <c r="L1285" i="1"/>
  <c r="M1285" i="1"/>
  <c r="L1286" i="1"/>
  <c r="M1286" i="1" s="1"/>
  <c r="L1287" i="1"/>
  <c r="M1287" i="1" s="1"/>
  <c r="L1288" i="1"/>
  <c r="M1288" i="1"/>
  <c r="L1289" i="1"/>
  <c r="M1289" i="1" s="1"/>
  <c r="L1290" i="1"/>
  <c r="M1290" i="1" s="1"/>
  <c r="L1291" i="1"/>
  <c r="M1291" i="1" s="1"/>
  <c r="L1292" i="1"/>
  <c r="M1292" i="1" s="1"/>
  <c r="L1293" i="1"/>
  <c r="M1293" i="1"/>
  <c r="L1294" i="1"/>
  <c r="M1294" i="1" s="1"/>
  <c r="L1295" i="1"/>
  <c r="M1295" i="1" s="1"/>
  <c r="L1296" i="1"/>
  <c r="M1296" i="1"/>
  <c r="L1297" i="1"/>
  <c r="M1297" i="1" s="1"/>
  <c r="L1298" i="1"/>
  <c r="M1298" i="1" s="1"/>
  <c r="L1299" i="1"/>
  <c r="M1299" i="1" s="1"/>
  <c r="L1300" i="1"/>
  <c r="M1300" i="1" s="1"/>
  <c r="L1301" i="1"/>
  <c r="M1301" i="1"/>
  <c r="L1302" i="1"/>
  <c r="M1302" i="1" s="1"/>
  <c r="L1303" i="1"/>
  <c r="M1303" i="1" s="1"/>
  <c r="L1304" i="1"/>
  <c r="M1304" i="1"/>
  <c r="L1305" i="1"/>
  <c r="M1305" i="1" s="1"/>
  <c r="L1306" i="1"/>
  <c r="M1306" i="1" s="1"/>
  <c r="L1307" i="1"/>
  <c r="M1307" i="1" s="1"/>
  <c r="L1308" i="1"/>
  <c r="M1308" i="1" s="1"/>
  <c r="L1309" i="1"/>
  <c r="M1309" i="1"/>
  <c r="L1310" i="1"/>
  <c r="M1310" i="1" s="1"/>
  <c r="L1311" i="1"/>
  <c r="M1311" i="1" s="1"/>
  <c r="L1312" i="1"/>
  <c r="M1312" i="1"/>
  <c r="L1313" i="1"/>
  <c r="M1313" i="1" s="1"/>
  <c r="L1314" i="1"/>
  <c r="M1314" i="1" s="1"/>
  <c r="L1315" i="1"/>
  <c r="M1315" i="1" s="1"/>
  <c r="L1316" i="1"/>
  <c r="M1316" i="1" s="1"/>
  <c r="L1317" i="1"/>
  <c r="M1317" i="1"/>
  <c r="L1318" i="1"/>
  <c r="M1318" i="1" s="1"/>
  <c r="L1319" i="1"/>
  <c r="M1319" i="1" s="1"/>
  <c r="L1320" i="1"/>
  <c r="M1320" i="1"/>
  <c r="L1321" i="1"/>
  <c r="M1321" i="1" s="1"/>
  <c r="L1322" i="1"/>
  <c r="M1322" i="1" s="1"/>
  <c r="L1323" i="1"/>
  <c r="M1323" i="1" s="1"/>
  <c r="L1324" i="1"/>
  <c r="M1324" i="1" s="1"/>
  <c r="L1325" i="1"/>
  <c r="M1325" i="1"/>
  <c r="L1326" i="1"/>
  <c r="M1326" i="1" s="1"/>
  <c r="L1327" i="1"/>
  <c r="M1327" i="1" s="1"/>
  <c r="L1328" i="1"/>
  <c r="M1328" i="1"/>
  <c r="L1329" i="1"/>
  <c r="M1329" i="1" s="1"/>
  <c r="L1330" i="1"/>
  <c r="M1330" i="1" s="1"/>
  <c r="L1331" i="1"/>
  <c r="M1331" i="1" s="1"/>
  <c r="L1332" i="1"/>
  <c r="M1332" i="1" s="1"/>
  <c r="L1333" i="1"/>
  <c r="M1333" i="1"/>
  <c r="L1334" i="1"/>
  <c r="M1334" i="1" s="1"/>
  <c r="L1335" i="1"/>
  <c r="M1335" i="1" s="1"/>
  <c r="L1336" i="1"/>
  <c r="M1336" i="1"/>
  <c r="L1337" i="1"/>
  <c r="M1337" i="1" s="1"/>
  <c r="L1338" i="1"/>
  <c r="M1338" i="1" s="1"/>
  <c r="L1339" i="1"/>
  <c r="M1339" i="1" s="1"/>
  <c r="L1340" i="1"/>
  <c r="M1340" i="1" s="1"/>
  <c r="L1341" i="1"/>
  <c r="M1341" i="1"/>
  <c r="L1342" i="1"/>
  <c r="M1342" i="1" s="1"/>
  <c r="L1343" i="1"/>
  <c r="M1343" i="1" s="1"/>
  <c r="L1344" i="1"/>
  <c r="M1344" i="1"/>
  <c r="L1345" i="1"/>
  <c r="M1345" i="1" s="1"/>
  <c r="L1346" i="1"/>
  <c r="M1346" i="1" s="1"/>
  <c r="L1347" i="1"/>
  <c r="M1347" i="1" s="1"/>
  <c r="L1348" i="1"/>
  <c r="M1348" i="1" s="1"/>
  <c r="L1349" i="1"/>
  <c r="M1349" i="1"/>
  <c r="L1350" i="1"/>
  <c r="M1350" i="1" s="1"/>
  <c r="L1351" i="1"/>
  <c r="M1351" i="1" s="1"/>
  <c r="L1352" i="1"/>
  <c r="M1352" i="1"/>
  <c r="L1353" i="1"/>
  <c r="M1353" i="1" s="1"/>
  <c r="L1354" i="1"/>
  <c r="M1354" i="1" s="1"/>
  <c r="L1355" i="1"/>
  <c r="M1355" i="1" s="1"/>
  <c r="L1356" i="1"/>
  <c r="M1356" i="1" s="1"/>
  <c r="L1357" i="1"/>
  <c r="M1357" i="1"/>
  <c r="L1358" i="1"/>
  <c r="M1358" i="1" s="1"/>
  <c r="L1359" i="1"/>
  <c r="M1359" i="1" s="1"/>
  <c r="L1360" i="1"/>
  <c r="M1360" i="1"/>
  <c r="L1361" i="1"/>
  <c r="M1361" i="1" s="1"/>
  <c r="L1362" i="1"/>
  <c r="M1362" i="1" s="1"/>
  <c r="L1363" i="1"/>
  <c r="M1363" i="1" s="1"/>
  <c r="L1364" i="1"/>
  <c r="M1364" i="1" s="1"/>
  <c r="L1365" i="1"/>
  <c r="M1365" i="1"/>
  <c r="L1366" i="1"/>
  <c r="M1366" i="1" s="1"/>
  <c r="L1367" i="1"/>
  <c r="M1367" i="1" s="1"/>
  <c r="L1368" i="1"/>
  <c r="M1368" i="1"/>
  <c r="L1369" i="1"/>
  <c r="M1369" i="1" s="1"/>
  <c r="L1370" i="1"/>
  <c r="M1370" i="1" s="1"/>
  <c r="L1371" i="1"/>
  <c r="M1371" i="1" s="1"/>
  <c r="L1372" i="1"/>
  <c r="M1372" i="1" s="1"/>
  <c r="L1373" i="1"/>
  <c r="M1373" i="1"/>
  <c r="L1374" i="1"/>
  <c r="M1374" i="1" s="1"/>
  <c r="L1375" i="1"/>
  <c r="M1375" i="1" s="1"/>
  <c r="L1376" i="1"/>
  <c r="M1376" i="1"/>
  <c r="L1377" i="1"/>
  <c r="M1377" i="1" s="1"/>
  <c r="L1378" i="1"/>
  <c r="M1378" i="1" s="1"/>
  <c r="L1379" i="1"/>
  <c r="M1379" i="1" s="1"/>
  <c r="L1380" i="1"/>
  <c r="M1380" i="1" s="1"/>
  <c r="L1381" i="1"/>
  <c r="M1381" i="1"/>
  <c r="L1382" i="1"/>
  <c r="M1382" i="1" s="1"/>
  <c r="L1383" i="1"/>
  <c r="M1383" i="1" s="1"/>
  <c r="L1384" i="1"/>
  <c r="M1384" i="1"/>
  <c r="L1385" i="1"/>
  <c r="M1385" i="1" s="1"/>
  <c r="L1386" i="1"/>
  <c r="M1386" i="1" s="1"/>
  <c r="L1387" i="1"/>
  <c r="M1387" i="1" s="1"/>
  <c r="L1388" i="1"/>
  <c r="M1388" i="1" s="1"/>
  <c r="L1389" i="1"/>
  <c r="M1389" i="1"/>
  <c r="L1390" i="1"/>
  <c r="M1390" i="1" s="1"/>
  <c r="L1391" i="1"/>
  <c r="M1391" i="1" s="1"/>
  <c r="L1392" i="1"/>
  <c r="M1392" i="1"/>
  <c r="L1393" i="1"/>
  <c r="M1393" i="1" s="1"/>
  <c r="L1394" i="1"/>
  <c r="M1394" i="1" s="1"/>
  <c r="L1395" i="1"/>
  <c r="M1395" i="1" s="1"/>
  <c r="L1396" i="1"/>
  <c r="M1396" i="1" s="1"/>
  <c r="L1397" i="1"/>
  <c r="M1397" i="1"/>
  <c r="L1398" i="1"/>
  <c r="M1398" i="1" s="1"/>
  <c r="L1399" i="1"/>
  <c r="M1399" i="1" s="1"/>
  <c r="L1400" i="1"/>
  <c r="M1400" i="1"/>
  <c r="L1401" i="1"/>
  <c r="M1401" i="1" s="1"/>
  <c r="L1402" i="1"/>
  <c r="M1402" i="1" s="1"/>
  <c r="L1403" i="1"/>
  <c r="M1403" i="1" s="1"/>
  <c r="L1404" i="1"/>
  <c r="M1404" i="1" s="1"/>
  <c r="L1405" i="1"/>
  <c r="M1405" i="1"/>
  <c r="L1406" i="1"/>
  <c r="M1406" i="1" s="1"/>
  <c r="L1407" i="1"/>
  <c r="M1407" i="1" s="1"/>
  <c r="L1408" i="1"/>
  <c r="M1408" i="1"/>
  <c r="L1409" i="1"/>
  <c r="M1409" i="1" s="1"/>
  <c r="L1410" i="1"/>
  <c r="M1410" i="1" s="1"/>
  <c r="L1411" i="1"/>
  <c r="M1411" i="1" s="1"/>
  <c r="L1412" i="1"/>
  <c r="M1412" i="1" s="1"/>
  <c r="L1413" i="1"/>
  <c r="M1413" i="1"/>
  <c r="L1414" i="1"/>
  <c r="M1414" i="1" s="1"/>
  <c r="L1415" i="1"/>
  <c r="M1415" i="1" s="1"/>
  <c r="L1416" i="1"/>
  <c r="M1416" i="1"/>
  <c r="L1417" i="1"/>
  <c r="M1417" i="1" s="1"/>
  <c r="L1418" i="1"/>
  <c r="M1418" i="1" s="1"/>
  <c r="L1419" i="1"/>
  <c r="M1419" i="1" s="1"/>
  <c r="L1420" i="1"/>
  <c r="M1420" i="1" s="1"/>
  <c r="L1421" i="1"/>
  <c r="M1421" i="1"/>
  <c r="L1422" i="1"/>
  <c r="M1422" i="1" s="1"/>
  <c r="L1423" i="1"/>
  <c r="M1423" i="1" s="1"/>
  <c r="L1424" i="1"/>
  <c r="M1424" i="1"/>
  <c r="L1425" i="1"/>
  <c r="M1425" i="1" s="1"/>
  <c r="L1426" i="1"/>
  <c r="M1426" i="1" s="1"/>
  <c r="L1427" i="1"/>
  <c r="M1427" i="1" s="1"/>
  <c r="L1428" i="1"/>
  <c r="M1428" i="1" s="1"/>
  <c r="L1429" i="1"/>
  <c r="M1429" i="1"/>
  <c r="L1430" i="1"/>
  <c r="M1430" i="1" s="1"/>
  <c r="L1431" i="1"/>
  <c r="M1431" i="1" s="1"/>
  <c r="L1432" i="1"/>
  <c r="M1432" i="1"/>
  <c r="L1433" i="1"/>
  <c r="M1433" i="1" s="1"/>
  <c r="L1434" i="1"/>
  <c r="M1434" i="1" s="1"/>
  <c r="L1435" i="1"/>
  <c r="M1435" i="1" s="1"/>
  <c r="L1436" i="1"/>
  <c r="M1436" i="1" s="1"/>
  <c r="L1437" i="1"/>
  <c r="M1437" i="1"/>
  <c r="L1438" i="1"/>
  <c r="M1438" i="1" s="1"/>
  <c r="L1439" i="1"/>
  <c r="M1439" i="1" s="1"/>
  <c r="L1440" i="1"/>
  <c r="M1440" i="1"/>
  <c r="L1441" i="1"/>
  <c r="M1441" i="1" s="1"/>
  <c r="L1442" i="1"/>
  <c r="M1442" i="1" s="1"/>
  <c r="L1443" i="1"/>
  <c r="M1443" i="1" s="1"/>
  <c r="L1444" i="1"/>
  <c r="M1444" i="1" s="1"/>
  <c r="L1445" i="1"/>
  <c r="M1445" i="1"/>
  <c r="L1446" i="1"/>
  <c r="M1446" i="1" s="1"/>
  <c r="L1447" i="1"/>
  <c r="M1447" i="1" s="1"/>
  <c r="L1448" i="1"/>
  <c r="M1448" i="1"/>
  <c r="L1449" i="1"/>
  <c r="M1449" i="1" s="1"/>
  <c r="L1450" i="1"/>
  <c r="M1450" i="1" s="1"/>
  <c r="L1451" i="1"/>
  <c r="M1451" i="1" s="1"/>
  <c r="L1452" i="1"/>
  <c r="M1452" i="1" s="1"/>
  <c r="L1453" i="1"/>
  <c r="M1453" i="1"/>
  <c r="L1454" i="1"/>
  <c r="M1454" i="1" s="1"/>
  <c r="L1455" i="1"/>
  <c r="M1455" i="1" s="1"/>
  <c r="L1456" i="1"/>
  <c r="M1456" i="1"/>
  <c r="L1457" i="1"/>
  <c r="M1457" i="1" s="1"/>
  <c r="L1458" i="1"/>
  <c r="M1458" i="1" s="1"/>
  <c r="L1459" i="1"/>
  <c r="M1459" i="1" s="1"/>
  <c r="L1460" i="1"/>
  <c r="M1460" i="1" s="1"/>
  <c r="L1461" i="1"/>
  <c r="M1461" i="1"/>
  <c r="L1462" i="1"/>
  <c r="M1462" i="1" s="1"/>
  <c r="L1463" i="1"/>
  <c r="M1463" i="1" s="1"/>
  <c r="L1464" i="1"/>
  <c r="M1464" i="1"/>
  <c r="L1465" i="1"/>
  <c r="M1465" i="1" s="1"/>
  <c r="L1466" i="1"/>
  <c r="M1466" i="1" s="1"/>
  <c r="L1467" i="1"/>
  <c r="M1467" i="1" s="1"/>
  <c r="L1468" i="1"/>
  <c r="M1468" i="1" s="1"/>
  <c r="L1469" i="1"/>
  <c r="M1469" i="1"/>
  <c r="L1470" i="1"/>
  <c r="M1470" i="1" s="1"/>
  <c r="L1471" i="1"/>
  <c r="M1471" i="1" s="1"/>
  <c r="L1472" i="1"/>
  <c r="M1472" i="1"/>
  <c r="L1473" i="1"/>
  <c r="M1473" i="1" s="1"/>
  <c r="L1474" i="1"/>
  <c r="M1474" i="1" s="1"/>
  <c r="L1475" i="1"/>
  <c r="M1475" i="1" s="1"/>
  <c r="L1476" i="1"/>
  <c r="M1476" i="1" s="1"/>
  <c r="L1477" i="1"/>
  <c r="M1477" i="1"/>
  <c r="L1478" i="1"/>
  <c r="M1478" i="1" s="1"/>
  <c r="L1479" i="1"/>
  <c r="M1479" i="1" s="1"/>
  <c r="L1480" i="1"/>
  <c r="M1480" i="1"/>
  <c r="L1481" i="1"/>
  <c r="M1481" i="1" s="1"/>
  <c r="L1482" i="1"/>
  <c r="M1482" i="1" s="1"/>
  <c r="L1483" i="1"/>
  <c r="M1483" i="1" s="1"/>
  <c r="L1484" i="1"/>
  <c r="M1484" i="1" s="1"/>
  <c r="L1485" i="1"/>
  <c r="M1485" i="1"/>
  <c r="L1486" i="1"/>
  <c r="M1486" i="1" s="1"/>
  <c r="L1487" i="1"/>
  <c r="M1487" i="1" s="1"/>
  <c r="L1488" i="1"/>
  <c r="M1488" i="1"/>
  <c r="L1489" i="1"/>
  <c r="M1489" i="1" s="1"/>
  <c r="L1490" i="1"/>
  <c r="M1490" i="1" s="1"/>
  <c r="L1491" i="1"/>
  <c r="M1491" i="1" s="1"/>
  <c r="L1492" i="1"/>
  <c r="M1492" i="1" s="1"/>
  <c r="L1493" i="1"/>
  <c r="M1493" i="1"/>
  <c r="L1494" i="1"/>
  <c r="M1494" i="1" s="1"/>
  <c r="L1495" i="1"/>
  <c r="M1495" i="1" s="1"/>
  <c r="L1496" i="1"/>
  <c r="M1496" i="1"/>
  <c r="L1497" i="1"/>
  <c r="M1497" i="1" s="1"/>
  <c r="L1498" i="1"/>
  <c r="M1498" i="1" s="1"/>
  <c r="L1499" i="1"/>
  <c r="M1499" i="1" s="1"/>
  <c r="L1500" i="1"/>
  <c r="M1500" i="1" s="1"/>
  <c r="L1501" i="1"/>
  <c r="M1501" i="1"/>
  <c r="L1502" i="1"/>
  <c r="M1502" i="1" s="1"/>
  <c r="L1503" i="1"/>
  <c r="M1503" i="1" s="1"/>
  <c r="L1504" i="1"/>
  <c r="M1504" i="1"/>
  <c r="L1505" i="1"/>
  <c r="M1505" i="1" s="1"/>
  <c r="L1506" i="1"/>
  <c r="M1506" i="1" s="1"/>
  <c r="L1507" i="1"/>
  <c r="M1507" i="1" s="1"/>
  <c r="L1508" i="1"/>
  <c r="M1508" i="1" s="1"/>
  <c r="L1509" i="1"/>
  <c r="M1509" i="1"/>
  <c r="L1510" i="1"/>
  <c r="M1510" i="1" s="1"/>
  <c r="L1511" i="1"/>
  <c r="M1511" i="1" s="1"/>
  <c r="L1512" i="1"/>
  <c r="M1512" i="1"/>
  <c r="L1513" i="1"/>
  <c r="M1513" i="1" s="1"/>
  <c r="L1514" i="1"/>
  <c r="M1514" i="1" s="1"/>
  <c r="L1515" i="1"/>
  <c r="M1515" i="1" s="1"/>
  <c r="L1516" i="1"/>
  <c r="M1516" i="1" s="1"/>
  <c r="L1517" i="1"/>
  <c r="M1517" i="1"/>
  <c r="L1518" i="1"/>
  <c r="M1518" i="1" s="1"/>
  <c r="L1519" i="1"/>
  <c r="M1519" i="1" s="1"/>
  <c r="L1520" i="1"/>
  <c r="M1520" i="1"/>
  <c r="L1521" i="1"/>
  <c r="M1521" i="1" s="1"/>
  <c r="L1522" i="1"/>
  <c r="M1522" i="1" s="1"/>
  <c r="L1523" i="1"/>
  <c r="M1523" i="1" s="1"/>
  <c r="L1524" i="1"/>
  <c r="M1524" i="1" s="1"/>
  <c r="L1525" i="1"/>
  <c r="M1525" i="1"/>
  <c r="L1526" i="1"/>
  <c r="M1526" i="1" s="1"/>
  <c r="L1527" i="1"/>
  <c r="M1527" i="1" s="1"/>
  <c r="L1528" i="1"/>
  <c r="M1528" i="1"/>
  <c r="L1529" i="1"/>
  <c r="M1529" i="1" s="1"/>
  <c r="L1530" i="1"/>
  <c r="M1530" i="1" s="1"/>
  <c r="L1531" i="1"/>
  <c r="M1531" i="1" s="1"/>
  <c r="L1532" i="1"/>
  <c r="M1532" i="1" s="1"/>
  <c r="L1533" i="1"/>
  <c r="M1533" i="1"/>
  <c r="L1534" i="1"/>
  <c r="M1534" i="1" s="1"/>
  <c r="L1535" i="1"/>
  <c r="M1535" i="1" s="1"/>
  <c r="L1536" i="1"/>
  <c r="M1536" i="1"/>
  <c r="L1537" i="1"/>
  <c r="M1537" i="1" s="1"/>
  <c r="L1538" i="1"/>
  <c r="M1538" i="1" s="1"/>
  <c r="L1539" i="1"/>
  <c r="M1539" i="1" s="1"/>
  <c r="L1540" i="1"/>
  <c r="M1540" i="1" s="1"/>
  <c r="L1541" i="1"/>
  <c r="M1541" i="1"/>
  <c r="L1542" i="1"/>
  <c r="M1542" i="1" s="1"/>
  <c r="L1543" i="1"/>
  <c r="M1543" i="1" s="1"/>
  <c r="L1544" i="1"/>
  <c r="M1544" i="1"/>
  <c r="L1545" i="1"/>
  <c r="M1545" i="1" s="1"/>
  <c r="L1546" i="1"/>
  <c r="M1546" i="1" s="1"/>
  <c r="L1547" i="1"/>
  <c r="M1547" i="1" s="1"/>
  <c r="L1548" i="1"/>
  <c r="M1548" i="1" s="1"/>
  <c r="L1549" i="1"/>
  <c r="M1549" i="1"/>
  <c r="L1550" i="1"/>
  <c r="M1550" i="1" s="1"/>
  <c r="L1551" i="1"/>
  <c r="M1551" i="1" s="1"/>
  <c r="L1552" i="1"/>
  <c r="M1552" i="1"/>
  <c r="L1553" i="1"/>
  <c r="M1553" i="1" s="1"/>
  <c r="L1554" i="1"/>
  <c r="M1554" i="1" s="1"/>
  <c r="L1555" i="1"/>
  <c r="M1555" i="1" s="1"/>
  <c r="L1556" i="1"/>
  <c r="M1556" i="1" s="1"/>
  <c r="L1557" i="1"/>
  <c r="M1557" i="1"/>
  <c r="L1558" i="1"/>
  <c r="M1558" i="1" s="1"/>
  <c r="L1559" i="1"/>
  <c r="M1559" i="1" s="1"/>
  <c r="L1560" i="1"/>
  <c r="M1560" i="1"/>
  <c r="L1561" i="1"/>
  <c r="M1561" i="1" s="1"/>
  <c r="L1562" i="1"/>
  <c r="M1562" i="1" s="1"/>
  <c r="L1563" i="1"/>
  <c r="M1563" i="1" s="1"/>
  <c r="L1564" i="1"/>
  <c r="M1564" i="1" s="1"/>
  <c r="L1565" i="1"/>
  <c r="M1565" i="1"/>
  <c r="L1566" i="1"/>
  <c r="M1566" i="1" s="1"/>
  <c r="L1567" i="1"/>
  <c r="M1567" i="1" s="1"/>
  <c r="L1568" i="1"/>
  <c r="M1568" i="1"/>
  <c r="L1569" i="1"/>
  <c r="M1569" i="1" s="1"/>
  <c r="L1570" i="1"/>
  <c r="M1570" i="1" s="1"/>
  <c r="L1571" i="1"/>
  <c r="M1571" i="1" s="1"/>
  <c r="L1572" i="1"/>
  <c r="M1572" i="1" s="1"/>
  <c r="L1573" i="1"/>
  <c r="M1573" i="1"/>
  <c r="L1574" i="1"/>
  <c r="M1574" i="1" s="1"/>
  <c r="L1575" i="1"/>
  <c r="M1575" i="1" s="1"/>
  <c r="L1576" i="1"/>
  <c r="M1576" i="1"/>
  <c r="L1577" i="1"/>
  <c r="M1577" i="1" s="1"/>
  <c r="L1578" i="1"/>
  <c r="M1578" i="1" s="1"/>
  <c r="L1579" i="1"/>
  <c r="M1579" i="1" s="1"/>
  <c r="L1580" i="1"/>
  <c r="M1580" i="1" s="1"/>
  <c r="L1581" i="1"/>
  <c r="M1581" i="1"/>
  <c r="L1582" i="1"/>
  <c r="M1582" i="1" s="1"/>
  <c r="L1583" i="1"/>
  <c r="M1583" i="1" s="1"/>
  <c r="L1584" i="1"/>
  <c r="M1584" i="1"/>
  <c r="L1585" i="1"/>
  <c r="M1585" i="1" s="1"/>
  <c r="L1586" i="1"/>
  <c r="M1586" i="1" s="1"/>
  <c r="L1587" i="1"/>
  <c r="M1587" i="1" s="1"/>
  <c r="L1588" i="1"/>
  <c r="M1588" i="1" s="1"/>
  <c r="L1589" i="1"/>
  <c r="M1589" i="1"/>
  <c r="L1590" i="1"/>
  <c r="M1590" i="1" s="1"/>
  <c r="L1591" i="1"/>
  <c r="M1591" i="1" s="1"/>
  <c r="L1592" i="1"/>
  <c r="M1592" i="1"/>
  <c r="L1593" i="1"/>
  <c r="M1593" i="1" s="1"/>
  <c r="L1594" i="1"/>
  <c r="M1594" i="1" s="1"/>
  <c r="L1595" i="1"/>
  <c r="M1595" i="1" s="1"/>
  <c r="L1596" i="1"/>
  <c r="M1596" i="1" s="1"/>
  <c r="L1597" i="1"/>
  <c r="M1597" i="1"/>
  <c r="L1598" i="1"/>
  <c r="M1598" i="1" s="1"/>
  <c r="L1599" i="1"/>
  <c r="M1599" i="1" s="1"/>
  <c r="L1600" i="1"/>
  <c r="M1600" i="1"/>
  <c r="L1601" i="1"/>
  <c r="M1601" i="1" s="1"/>
  <c r="L1602" i="1"/>
  <c r="M1602" i="1" s="1"/>
  <c r="L1603" i="1"/>
  <c r="M1603" i="1" s="1"/>
  <c r="L1604" i="1"/>
  <c r="M1604" i="1" s="1"/>
  <c r="L1605" i="1"/>
  <c r="M1605" i="1"/>
  <c r="L1606" i="1"/>
  <c r="M1606" i="1" s="1"/>
  <c r="L1607" i="1"/>
  <c r="M1607" i="1" s="1"/>
  <c r="L1608" i="1"/>
  <c r="M1608" i="1"/>
  <c r="L1609" i="1"/>
  <c r="M1609" i="1" s="1"/>
  <c r="L1610" i="1"/>
  <c r="M1610" i="1" s="1"/>
  <c r="L1611" i="1"/>
  <c r="M1611" i="1" s="1"/>
  <c r="L1612" i="1"/>
  <c r="M1612" i="1" s="1"/>
  <c r="L1613" i="1"/>
  <c r="M1613" i="1"/>
  <c r="L1614" i="1"/>
  <c r="M1614" i="1" s="1"/>
  <c r="L1615" i="1"/>
  <c r="M1615" i="1" s="1"/>
  <c r="L1616" i="1"/>
  <c r="M1616" i="1"/>
  <c r="L1617" i="1"/>
  <c r="M1617" i="1" s="1"/>
  <c r="L1618" i="1"/>
  <c r="M1618" i="1" s="1"/>
  <c r="L1619" i="1"/>
  <c r="M1619" i="1" s="1"/>
  <c r="L1620" i="1"/>
  <c r="M1620" i="1" s="1"/>
  <c r="L1621" i="1"/>
  <c r="M1621" i="1"/>
  <c r="L1622" i="1"/>
  <c r="M1622" i="1" s="1"/>
  <c r="L1623" i="1"/>
  <c r="M1623" i="1" s="1"/>
  <c r="L1624" i="1"/>
  <c r="M1624" i="1"/>
  <c r="L1625" i="1"/>
  <c r="M1625" i="1" s="1"/>
  <c r="L1626" i="1"/>
  <c r="M1626" i="1" s="1"/>
  <c r="L1627" i="1"/>
  <c r="M1627" i="1" s="1"/>
  <c r="L1628" i="1"/>
  <c r="M1628" i="1" s="1"/>
  <c r="L1629" i="1"/>
  <c r="M1629" i="1"/>
  <c r="L1630" i="1"/>
  <c r="M1630" i="1" s="1"/>
  <c r="L1631" i="1"/>
  <c r="M1631" i="1" s="1"/>
  <c r="L1632" i="1"/>
  <c r="M1632" i="1"/>
  <c r="L1633" i="1"/>
  <c r="M1633" i="1" s="1"/>
  <c r="L1634" i="1"/>
  <c r="M1634" i="1" s="1"/>
  <c r="L1635" i="1"/>
  <c r="M1635" i="1" s="1"/>
  <c r="L1636" i="1"/>
  <c r="M1636" i="1" s="1"/>
  <c r="L1637" i="1"/>
  <c r="M1637" i="1"/>
  <c r="L1638" i="1"/>
  <c r="M1638" i="1" s="1"/>
  <c r="L1639" i="1"/>
  <c r="M1639" i="1" s="1"/>
  <c r="L1640" i="1"/>
  <c r="M1640" i="1"/>
  <c r="L1641" i="1"/>
  <c r="M1641" i="1" s="1"/>
  <c r="L1642" i="1"/>
  <c r="M1642" i="1" s="1"/>
  <c r="L1643" i="1"/>
  <c r="M1643" i="1" s="1"/>
  <c r="L1644" i="1"/>
  <c r="M1644" i="1" s="1"/>
  <c r="L1645" i="1"/>
  <c r="M1645" i="1"/>
  <c r="L1646" i="1"/>
  <c r="M1646" i="1" s="1"/>
  <c r="L1647" i="1"/>
  <c r="M1647" i="1" s="1"/>
  <c r="L1648" i="1"/>
  <c r="M1648" i="1"/>
  <c r="L1649" i="1"/>
  <c r="M1649" i="1" s="1"/>
  <c r="L1650" i="1"/>
  <c r="M1650" i="1" s="1"/>
  <c r="L1651" i="1"/>
  <c r="M1651" i="1" s="1"/>
  <c r="L1652" i="1"/>
  <c r="M1652" i="1" s="1"/>
  <c r="L1653" i="1"/>
  <c r="M1653" i="1"/>
  <c r="L1654" i="1"/>
  <c r="M1654" i="1" s="1"/>
  <c r="L1655" i="1"/>
  <c r="M1655" i="1" s="1"/>
  <c r="L1656" i="1"/>
  <c r="M1656" i="1"/>
  <c r="L1657" i="1"/>
  <c r="M1657" i="1" s="1"/>
  <c r="L1658" i="1"/>
  <c r="M1658" i="1" s="1"/>
  <c r="L1659" i="1"/>
  <c r="M1659" i="1" s="1"/>
  <c r="L1660" i="1"/>
  <c r="M1660" i="1" s="1"/>
  <c r="L1661" i="1"/>
  <c r="M1661" i="1"/>
  <c r="L1662" i="1"/>
  <c r="M1662" i="1" s="1"/>
  <c r="L1663" i="1"/>
  <c r="M1663" i="1" s="1"/>
  <c r="L1664" i="1"/>
  <c r="M1664" i="1"/>
  <c r="L1665" i="1"/>
  <c r="M1665" i="1" s="1"/>
  <c r="L1666" i="1"/>
  <c r="M1666" i="1" s="1"/>
  <c r="L1667" i="1"/>
  <c r="M1667" i="1" s="1"/>
  <c r="L1668" i="1"/>
  <c r="M1668" i="1"/>
  <c r="L1669" i="1"/>
  <c r="M1669" i="1"/>
  <c r="L1670" i="1"/>
  <c r="M1670" i="1"/>
  <c r="L1671" i="1"/>
  <c r="M1671" i="1" s="1"/>
  <c r="L1672" i="1"/>
  <c r="M1672" i="1"/>
  <c r="L1673" i="1"/>
  <c r="M1673" i="1"/>
  <c r="L1674" i="1"/>
  <c r="M1674" i="1"/>
  <c r="L1675" i="1"/>
  <c r="M1675" i="1" s="1"/>
  <c r="L1676" i="1"/>
  <c r="M1676" i="1"/>
  <c r="L1677" i="1"/>
  <c r="M1677" i="1"/>
  <c r="L1678" i="1"/>
  <c r="M1678" i="1"/>
  <c r="L1679" i="1"/>
  <c r="M1679" i="1" s="1"/>
  <c r="L1680" i="1"/>
  <c r="M1680" i="1"/>
  <c r="L1681" i="1"/>
  <c r="M1681" i="1"/>
  <c r="L1682" i="1"/>
  <c r="M1682" i="1"/>
  <c r="L1683" i="1"/>
  <c r="M1683" i="1" s="1"/>
  <c r="L1684" i="1"/>
  <c r="M1684" i="1"/>
  <c r="L1685" i="1"/>
  <c r="M1685" i="1"/>
  <c r="L1686" i="1"/>
  <c r="M1686" i="1"/>
  <c r="L1687" i="1"/>
  <c r="M1687" i="1" s="1"/>
  <c r="L1688" i="1"/>
  <c r="M1688" i="1"/>
  <c r="L1689" i="1"/>
  <c r="M1689" i="1"/>
  <c r="L1690" i="1"/>
  <c r="M1690" i="1"/>
  <c r="L1691" i="1"/>
  <c r="M1691" i="1" s="1"/>
  <c r="L1692" i="1"/>
  <c r="M1692" i="1"/>
  <c r="L1693" i="1"/>
  <c r="M1693" i="1"/>
  <c r="L1694" i="1"/>
  <c r="M1694" i="1"/>
  <c r="L1695" i="1"/>
  <c r="M1695" i="1" s="1"/>
  <c r="L1696" i="1"/>
  <c r="M1696" i="1"/>
  <c r="L1697" i="1"/>
  <c r="M1697" i="1"/>
  <c r="L1698" i="1"/>
  <c r="M1698" i="1"/>
  <c r="L1699" i="1"/>
  <c r="M1699" i="1" s="1"/>
  <c r="L1700" i="1"/>
  <c r="M1700" i="1"/>
  <c r="L1701" i="1"/>
  <c r="M1701" i="1"/>
  <c r="L1702" i="1"/>
  <c r="M1702" i="1"/>
  <c r="L1703" i="1"/>
  <c r="M1703" i="1" s="1"/>
  <c r="L1704" i="1"/>
  <c r="M1704" i="1"/>
  <c r="L1705" i="1"/>
  <c r="M1705" i="1"/>
  <c r="L1706" i="1"/>
  <c r="M1706" i="1"/>
  <c r="L1707" i="1"/>
  <c r="M1707" i="1" s="1"/>
  <c r="L1708" i="1"/>
  <c r="M1708" i="1"/>
  <c r="L1709" i="1"/>
  <c r="M1709" i="1"/>
  <c r="L1710" i="1"/>
  <c r="M1710" i="1"/>
  <c r="L1711" i="1"/>
  <c r="M1711" i="1" s="1"/>
  <c r="L1712" i="1"/>
  <c r="M1712" i="1"/>
  <c r="L1713" i="1"/>
  <c r="M1713" i="1"/>
  <c r="L1714" i="1"/>
  <c r="M1714" i="1"/>
  <c r="L1715" i="1"/>
  <c r="M1715" i="1" s="1"/>
  <c r="L1716" i="1"/>
  <c r="M1716" i="1"/>
  <c r="L1717" i="1"/>
  <c r="M1717" i="1"/>
  <c r="L1718" i="1"/>
  <c r="M1718" i="1"/>
  <c r="L1719" i="1"/>
  <c r="M1719" i="1" s="1"/>
  <c r="L1720" i="1"/>
  <c r="M1720" i="1"/>
  <c r="L1721" i="1"/>
  <c r="M1721" i="1"/>
  <c r="L1722" i="1"/>
  <c r="M1722" i="1"/>
  <c r="L1723" i="1"/>
  <c r="M1723" i="1" s="1"/>
  <c r="L1724" i="1"/>
  <c r="M1724" i="1"/>
  <c r="L1725" i="1"/>
  <c r="M1725" i="1"/>
  <c r="L1726" i="1"/>
  <c r="M1726" i="1"/>
  <c r="L1727" i="1"/>
  <c r="M1727" i="1" s="1"/>
  <c r="L1728" i="1"/>
  <c r="M1728" i="1"/>
  <c r="L1729" i="1"/>
  <c r="M1729" i="1"/>
  <c r="L1730" i="1"/>
  <c r="M1730" i="1"/>
  <c r="L1731" i="1"/>
  <c r="M1731" i="1" s="1"/>
  <c r="L1732" i="1"/>
  <c r="M1732" i="1"/>
  <c r="L1733" i="1"/>
  <c r="M1733" i="1"/>
  <c r="L1734" i="1"/>
  <c r="M1734" i="1"/>
  <c r="L1735" i="1"/>
  <c r="M1735" i="1" s="1"/>
  <c r="L1736" i="1"/>
  <c r="M1736" i="1"/>
  <c r="L1737" i="1"/>
  <c r="M1737" i="1"/>
  <c r="L1738" i="1"/>
  <c r="M1738" i="1"/>
  <c r="L1739" i="1"/>
  <c r="M1739" i="1" s="1"/>
  <c r="L1740" i="1"/>
  <c r="M1740" i="1"/>
  <c r="L1741" i="1"/>
  <c r="M1741" i="1"/>
  <c r="L1742" i="1"/>
  <c r="M1742" i="1"/>
  <c r="L1743" i="1"/>
  <c r="M1743" i="1" s="1"/>
  <c r="L1744" i="1"/>
  <c r="M1744" i="1"/>
  <c r="L1745" i="1"/>
  <c r="M1745" i="1"/>
  <c r="L1746" i="1"/>
  <c r="M1746" i="1"/>
  <c r="L1747" i="1"/>
  <c r="M1747" i="1" s="1"/>
  <c r="L1748" i="1"/>
  <c r="M1748" i="1"/>
  <c r="L1749" i="1"/>
  <c r="M1749" i="1"/>
  <c r="L1750" i="1"/>
  <c r="M1750" i="1"/>
  <c r="L1751" i="1"/>
  <c r="M1751" i="1" s="1"/>
  <c r="L1752" i="1"/>
  <c r="M1752" i="1"/>
  <c r="L1753" i="1"/>
  <c r="M1753" i="1"/>
  <c r="L1754" i="1"/>
  <c r="M1754" i="1"/>
  <c r="L1755" i="1"/>
  <c r="M1755" i="1" s="1"/>
  <c r="L1756" i="1"/>
  <c r="M1756" i="1"/>
  <c r="L1757" i="1"/>
  <c r="M1757" i="1"/>
  <c r="L1758" i="1"/>
  <c r="M1758" i="1"/>
  <c r="L1759" i="1"/>
  <c r="M1759" i="1" s="1"/>
  <c r="L1760" i="1"/>
  <c r="M1760" i="1"/>
  <c r="L1761" i="1"/>
  <c r="M1761" i="1"/>
  <c r="L1762" i="1"/>
  <c r="M1762" i="1"/>
  <c r="L1763" i="1"/>
  <c r="M1763" i="1" s="1"/>
  <c r="L1764" i="1"/>
  <c r="M1764" i="1"/>
  <c r="L1765" i="1"/>
  <c r="M1765" i="1"/>
  <c r="L1766" i="1"/>
  <c r="M1766" i="1"/>
  <c r="L1767" i="1"/>
  <c r="M1767" i="1" s="1"/>
  <c r="L1768" i="1"/>
  <c r="M1768" i="1"/>
  <c r="L1769" i="1"/>
  <c r="M1769" i="1"/>
  <c r="L1770" i="1"/>
  <c r="M1770" i="1"/>
  <c r="L1771" i="1"/>
  <c r="M1771" i="1" s="1"/>
  <c r="L1772" i="1"/>
  <c r="M1772" i="1"/>
  <c r="L1773" i="1"/>
  <c r="M1773" i="1"/>
  <c r="L1774" i="1"/>
  <c r="M1774" i="1"/>
  <c r="L1775" i="1"/>
  <c r="M1775" i="1" s="1"/>
  <c r="L1776" i="1"/>
  <c r="M1776" i="1"/>
  <c r="L1777" i="1"/>
  <c r="M1777" i="1"/>
  <c r="L1778" i="1"/>
  <c r="M1778" i="1"/>
  <c r="L1779" i="1"/>
  <c r="M1779" i="1" s="1"/>
  <c r="L1780" i="1"/>
  <c r="M1780" i="1"/>
  <c r="L1781" i="1"/>
  <c r="M1781" i="1"/>
  <c r="L1782" i="1"/>
  <c r="M1782" i="1"/>
  <c r="L1783" i="1"/>
  <c r="M1783" i="1" s="1"/>
  <c r="L1784" i="1"/>
  <c r="M1784" i="1"/>
  <c r="L1785" i="1"/>
  <c r="M1785" i="1"/>
  <c r="L1786" i="1"/>
  <c r="M1786" i="1"/>
  <c r="L1787" i="1"/>
  <c r="M1787" i="1" s="1"/>
  <c r="L1788" i="1"/>
  <c r="M1788" i="1"/>
  <c r="L1789" i="1"/>
  <c r="M1789" i="1"/>
  <c r="L1790" i="1"/>
  <c r="M1790" i="1"/>
  <c r="L1791" i="1"/>
  <c r="M1791" i="1" s="1"/>
  <c r="L1792" i="1"/>
  <c r="M1792" i="1"/>
  <c r="L1793" i="1"/>
  <c r="M1793" i="1"/>
  <c r="L1794" i="1"/>
  <c r="M1794" i="1"/>
  <c r="L1795" i="1"/>
  <c r="M1795" i="1" s="1"/>
  <c r="L1796" i="1"/>
  <c r="M1796" i="1"/>
  <c r="L1797" i="1"/>
  <c r="M1797" i="1"/>
  <c r="L1798" i="1"/>
  <c r="M1798" i="1"/>
  <c r="L1799" i="1"/>
  <c r="M1799" i="1" s="1"/>
  <c r="L1800" i="1"/>
  <c r="M1800" i="1"/>
  <c r="L1801" i="1"/>
  <c r="M1801" i="1"/>
  <c r="L1802" i="1"/>
  <c r="M1802" i="1"/>
  <c r="L1803" i="1"/>
  <c r="M1803" i="1" s="1"/>
  <c r="L1804" i="1"/>
  <c r="M1804" i="1"/>
  <c r="L1805" i="1"/>
  <c r="M1805" i="1"/>
  <c r="L1806" i="1"/>
  <c r="M1806" i="1"/>
  <c r="L1807" i="1"/>
  <c r="M1807" i="1" s="1"/>
  <c r="L1808" i="1"/>
  <c r="M1808" i="1"/>
  <c r="L1809" i="1"/>
  <c r="M1809" i="1"/>
  <c r="L1810" i="1"/>
  <c r="M1810" i="1"/>
  <c r="L1811" i="1"/>
  <c r="M1811" i="1" s="1"/>
  <c r="L1812" i="1"/>
  <c r="M1812" i="1"/>
  <c r="L1813" i="1"/>
  <c r="M1813" i="1"/>
  <c r="L1814" i="1"/>
  <c r="M1814" i="1"/>
  <c r="L1815" i="1"/>
  <c r="M1815" i="1" s="1"/>
  <c r="L1816" i="1"/>
  <c r="M1816" i="1"/>
  <c r="L1817" i="1"/>
  <c r="M1817" i="1"/>
  <c r="L1818" i="1"/>
  <c r="M1818" i="1"/>
  <c r="L1819" i="1"/>
  <c r="M1819" i="1" s="1"/>
  <c r="L1820" i="1"/>
  <c r="M1820" i="1"/>
  <c r="L1821" i="1"/>
  <c r="M1821" i="1"/>
  <c r="L1822" i="1"/>
  <c r="M1822" i="1"/>
  <c r="L1823" i="1"/>
  <c r="M1823" i="1" s="1"/>
  <c r="L1824" i="1"/>
  <c r="M1824" i="1"/>
  <c r="L1825" i="1"/>
  <c r="M1825" i="1"/>
  <c r="L1826" i="1"/>
  <c r="M1826" i="1"/>
  <c r="L1827" i="1"/>
  <c r="M1827" i="1" s="1"/>
  <c r="L1828" i="1"/>
  <c r="M1828" i="1"/>
  <c r="L1829" i="1"/>
  <c r="M1829" i="1"/>
  <c r="L1830" i="1"/>
  <c r="M1830" i="1" s="1"/>
  <c r="L1831" i="1"/>
  <c r="M1831" i="1" s="1"/>
  <c r="L1832" i="1"/>
  <c r="M1832" i="1"/>
  <c r="L1833" i="1"/>
  <c r="M1833" i="1"/>
  <c r="L1834" i="1"/>
  <c r="M1834" i="1" s="1"/>
  <c r="L1835" i="1"/>
  <c r="M1835" i="1" s="1"/>
  <c r="L1836" i="1"/>
  <c r="M1836" i="1"/>
  <c r="L1837" i="1"/>
  <c r="M1837" i="1"/>
  <c r="L1838" i="1"/>
  <c r="M1838" i="1" s="1"/>
  <c r="L1839" i="1"/>
  <c r="M1839" i="1" s="1"/>
  <c r="L1840" i="1"/>
  <c r="M1840" i="1"/>
  <c r="L1841" i="1"/>
  <c r="M1841" i="1"/>
  <c r="L1842" i="1"/>
  <c r="M1842" i="1" s="1"/>
  <c r="L1843" i="1"/>
  <c r="M1843" i="1" s="1"/>
  <c r="L1844" i="1"/>
  <c r="M1844" i="1"/>
  <c r="L1845" i="1"/>
  <c r="M1845" i="1"/>
  <c r="L1846" i="1"/>
  <c r="M1846" i="1" s="1"/>
  <c r="L1847" i="1"/>
  <c r="M1847" i="1" s="1"/>
  <c r="L1848" i="1"/>
  <c r="M1848" i="1"/>
  <c r="L1849" i="1"/>
  <c r="M1849" i="1"/>
  <c r="L1850" i="1"/>
  <c r="M1850" i="1" s="1"/>
  <c r="L1851" i="1"/>
  <c r="M1851" i="1" s="1"/>
  <c r="L1852" i="1"/>
  <c r="M1852" i="1"/>
  <c r="L1853" i="1"/>
  <c r="M1853" i="1"/>
  <c r="L1854" i="1"/>
  <c r="M1854" i="1" s="1"/>
  <c r="L1855" i="1"/>
  <c r="M1855" i="1" s="1"/>
  <c r="L1856" i="1"/>
  <c r="M1856" i="1"/>
  <c r="L1857" i="1"/>
  <c r="M1857" i="1"/>
  <c r="L1858" i="1"/>
  <c r="M1858" i="1" s="1"/>
  <c r="L1859" i="1"/>
  <c r="M1859" i="1" s="1"/>
  <c r="L1860" i="1"/>
  <c r="M1860" i="1"/>
  <c r="L1861" i="1"/>
  <c r="M1861" i="1"/>
  <c r="L1862" i="1"/>
  <c r="M1862" i="1" s="1"/>
  <c r="L1863" i="1"/>
  <c r="M1863" i="1" s="1"/>
  <c r="L1864" i="1"/>
  <c r="M1864" i="1"/>
  <c r="L1865" i="1"/>
  <c r="M1865" i="1"/>
  <c r="L1866" i="1"/>
  <c r="M1866" i="1" s="1"/>
  <c r="L1867" i="1"/>
  <c r="M1867" i="1" s="1"/>
  <c r="L1868" i="1"/>
  <c r="M1868" i="1"/>
  <c r="L1869" i="1"/>
  <c r="M1869" i="1"/>
  <c r="L1870" i="1"/>
  <c r="M1870" i="1" s="1"/>
  <c r="L1871" i="1"/>
  <c r="M1871" i="1" s="1"/>
  <c r="L1872" i="1"/>
  <c r="M1872" i="1"/>
  <c r="L1873" i="1"/>
  <c r="M1873" i="1"/>
  <c r="L1874" i="1"/>
  <c r="M1874" i="1" s="1"/>
  <c r="L1875" i="1"/>
  <c r="M1875" i="1" s="1"/>
  <c r="L1876" i="1"/>
  <c r="M1876" i="1"/>
  <c r="L1877" i="1"/>
  <c r="M1877" i="1"/>
  <c r="L1878" i="1"/>
  <c r="M1878" i="1" s="1"/>
  <c r="L1879" i="1"/>
  <c r="M1879" i="1" s="1"/>
  <c r="L1880" i="1"/>
  <c r="M1880" i="1"/>
  <c r="L1881" i="1"/>
  <c r="M1881" i="1"/>
  <c r="L1882" i="1"/>
  <c r="M1882" i="1" s="1"/>
  <c r="L1883" i="1"/>
  <c r="M1883" i="1" s="1"/>
  <c r="L1884" i="1"/>
  <c r="M1884" i="1"/>
  <c r="L1885" i="1"/>
  <c r="M1885" i="1"/>
  <c r="L1886" i="1"/>
  <c r="M1886" i="1" s="1"/>
  <c r="L1887" i="1"/>
  <c r="M1887" i="1" s="1"/>
  <c r="L1888" i="1"/>
  <c r="M1888" i="1"/>
  <c r="L1889" i="1"/>
  <c r="M1889" i="1"/>
  <c r="L1890" i="1"/>
  <c r="M1890" i="1" s="1"/>
  <c r="L1891" i="1"/>
  <c r="M1891" i="1" s="1"/>
  <c r="L1892" i="1"/>
  <c r="M1892" i="1"/>
  <c r="L1893" i="1"/>
  <c r="M1893" i="1"/>
  <c r="L1894" i="1"/>
  <c r="M1894" i="1" s="1"/>
  <c r="L1895" i="1"/>
  <c r="M1895" i="1" s="1"/>
  <c r="F1895" i="1" s="1"/>
  <c r="E1895" i="1" s="1"/>
  <c r="L1896" i="1"/>
  <c r="M1896" i="1"/>
  <c r="L1897" i="1"/>
  <c r="M1897" i="1"/>
  <c r="L1898" i="1"/>
  <c r="M1898" i="1" s="1"/>
  <c r="F1898" i="1" s="1"/>
  <c r="E1898" i="1" s="1"/>
  <c r="L1899" i="1"/>
  <c r="M1899" i="1" s="1"/>
  <c r="F1899" i="1" s="1"/>
  <c r="E1899" i="1" s="1"/>
  <c r="L1900" i="1"/>
  <c r="M1900" i="1"/>
  <c r="L1901" i="1"/>
  <c r="M1901" i="1"/>
  <c r="L1902" i="1"/>
  <c r="M1902" i="1" s="1"/>
  <c r="F1902" i="1" s="1"/>
  <c r="E1902" i="1" s="1"/>
  <c r="L1903" i="1"/>
  <c r="M1903" i="1" s="1"/>
  <c r="F1903" i="1" s="1"/>
  <c r="E1903" i="1" s="1"/>
  <c r="L1904" i="1"/>
  <c r="M1904" i="1"/>
  <c r="L1905" i="1"/>
  <c r="M1905" i="1"/>
  <c r="L1906" i="1"/>
  <c r="M1906" i="1" s="1"/>
  <c r="F1906" i="1" s="1"/>
  <c r="E1906" i="1" s="1"/>
  <c r="L1907" i="1"/>
  <c r="M1907" i="1" s="1"/>
  <c r="F1907" i="1" s="1"/>
  <c r="E1907" i="1" s="1"/>
  <c r="L1908" i="1"/>
  <c r="M1908" i="1"/>
  <c r="L1909" i="1"/>
  <c r="M1909" i="1"/>
  <c r="L1910" i="1"/>
  <c r="M1910" i="1" s="1"/>
  <c r="F1910" i="1" s="1"/>
  <c r="E1910" i="1" s="1"/>
  <c r="L1911" i="1"/>
  <c r="M1911" i="1" s="1"/>
  <c r="F1911" i="1" s="1"/>
  <c r="E1911" i="1" s="1"/>
  <c r="L1912" i="1"/>
  <c r="M1912" i="1"/>
  <c r="L1913" i="1"/>
  <c r="M1913" i="1"/>
  <c r="L1914" i="1"/>
  <c r="M1914" i="1" s="1"/>
  <c r="F1914" i="1" s="1"/>
  <c r="E1914" i="1" s="1"/>
  <c r="L1915" i="1"/>
  <c r="M1915" i="1" s="1"/>
  <c r="F1915" i="1" s="1"/>
  <c r="E1915" i="1" s="1"/>
  <c r="L1916" i="1"/>
  <c r="M1916" i="1"/>
  <c r="L1917" i="1"/>
  <c r="M1917" i="1"/>
  <c r="L1918" i="1"/>
  <c r="M1918" i="1" s="1"/>
  <c r="F1918" i="1" s="1"/>
  <c r="E1918" i="1" s="1"/>
  <c r="L1919" i="1"/>
  <c r="M1919" i="1" s="1"/>
  <c r="F1919" i="1" s="1"/>
  <c r="E1919" i="1" s="1"/>
  <c r="L1920" i="1"/>
  <c r="M1920" i="1"/>
  <c r="L1921" i="1"/>
  <c r="M1921" i="1"/>
  <c r="L1922" i="1"/>
  <c r="M1922" i="1" s="1"/>
  <c r="F1922" i="1" s="1"/>
  <c r="E1922" i="1" s="1"/>
  <c r="L1923" i="1"/>
  <c r="M1923" i="1" s="1"/>
  <c r="F1923" i="1" s="1"/>
  <c r="E1923" i="1" s="1"/>
  <c r="L1924" i="1"/>
  <c r="M1924" i="1"/>
  <c r="L1925" i="1"/>
  <c r="M1925" i="1"/>
  <c r="L1926" i="1"/>
  <c r="M1926" i="1" s="1"/>
  <c r="F1926" i="1" s="1"/>
  <c r="E1926" i="1" s="1"/>
  <c r="L1927" i="1"/>
  <c r="M1927" i="1" s="1"/>
  <c r="F1927" i="1" s="1"/>
  <c r="E1927" i="1" s="1"/>
  <c r="L1928" i="1"/>
  <c r="M1928" i="1"/>
  <c r="L1929" i="1"/>
  <c r="M1929" i="1"/>
  <c r="L1930" i="1"/>
  <c r="M1930" i="1" s="1"/>
  <c r="F1930" i="1" s="1"/>
  <c r="E1930" i="1" s="1"/>
  <c r="L1931" i="1"/>
  <c r="M1931" i="1" s="1"/>
  <c r="F1931" i="1" s="1"/>
  <c r="E1931" i="1" s="1"/>
  <c r="L1932" i="1"/>
  <c r="M1932" i="1"/>
  <c r="L1933" i="1"/>
  <c r="M1933" i="1"/>
  <c r="L1934" i="1"/>
  <c r="M1934" i="1" s="1"/>
  <c r="F1934" i="1" s="1"/>
  <c r="E1934" i="1" s="1"/>
  <c r="L1935" i="1"/>
  <c r="M1935" i="1" s="1"/>
  <c r="F1935" i="1" s="1"/>
  <c r="E1935" i="1" s="1"/>
  <c r="L1936" i="1"/>
  <c r="M1936" i="1"/>
  <c r="L1937" i="1"/>
  <c r="M1937" i="1"/>
  <c r="L1938" i="1"/>
  <c r="M1938" i="1" s="1"/>
  <c r="F1938" i="1" s="1"/>
  <c r="E1938" i="1" s="1"/>
  <c r="L1939" i="1"/>
  <c r="M1939" i="1" s="1"/>
  <c r="F1939" i="1" s="1"/>
  <c r="E1939" i="1" s="1"/>
  <c r="L1940" i="1"/>
  <c r="M1940" i="1"/>
  <c r="L1941" i="1"/>
  <c r="M1941" i="1"/>
  <c r="L1942" i="1"/>
  <c r="M1942" i="1" s="1"/>
  <c r="F1942" i="1" s="1"/>
  <c r="E1942" i="1" s="1"/>
  <c r="L1943" i="1"/>
  <c r="M1943" i="1" s="1"/>
  <c r="F1943" i="1" s="1"/>
  <c r="E1943" i="1" s="1"/>
  <c r="L1944" i="1"/>
  <c r="M1944" i="1"/>
  <c r="L1945" i="1"/>
  <c r="M1945" i="1"/>
  <c r="L1946" i="1"/>
  <c r="M1946" i="1" s="1"/>
  <c r="F1946" i="1" s="1"/>
  <c r="E1946" i="1" s="1"/>
  <c r="L1947" i="1"/>
  <c r="M1947" i="1" s="1"/>
  <c r="F1947" i="1" s="1"/>
  <c r="E1947" i="1" s="1"/>
  <c r="L1948" i="1"/>
  <c r="M1948" i="1"/>
  <c r="L1949" i="1"/>
  <c r="M1949" i="1"/>
  <c r="L1950" i="1"/>
  <c r="M1950" i="1" s="1"/>
  <c r="F1950" i="1" s="1"/>
  <c r="E1950" i="1" s="1"/>
  <c r="L1951" i="1"/>
  <c r="M1951" i="1" s="1"/>
  <c r="F1951" i="1" s="1"/>
  <c r="E1951" i="1" s="1"/>
  <c r="L1952" i="1"/>
  <c r="M1952" i="1"/>
  <c r="L1953" i="1"/>
  <c r="M1953" i="1"/>
  <c r="L1954" i="1"/>
  <c r="M1954" i="1" s="1"/>
  <c r="F1954" i="1" s="1"/>
  <c r="E1954" i="1" s="1"/>
  <c r="L1955" i="1"/>
  <c r="M1955" i="1" s="1"/>
  <c r="F1955" i="1" s="1"/>
  <c r="E1955" i="1" s="1"/>
  <c r="L1956" i="1"/>
  <c r="M1956" i="1"/>
  <c r="L1957" i="1"/>
  <c r="M1957" i="1"/>
  <c r="L1958" i="1"/>
  <c r="M1958" i="1" s="1"/>
  <c r="F1958" i="1" s="1"/>
  <c r="E1958" i="1" s="1"/>
  <c r="L1959" i="1"/>
  <c r="M1959" i="1" s="1"/>
  <c r="F1959" i="1" s="1"/>
  <c r="E1959" i="1" s="1"/>
  <c r="L1960" i="1"/>
  <c r="M1960" i="1"/>
  <c r="L1961" i="1"/>
  <c r="M1961" i="1"/>
  <c r="L1962" i="1"/>
  <c r="M1962" i="1" s="1"/>
  <c r="F1962" i="1" s="1"/>
  <c r="E1962" i="1" s="1"/>
  <c r="L1963" i="1"/>
  <c r="M1963" i="1" s="1"/>
  <c r="F1963" i="1" s="1"/>
  <c r="E1963" i="1" s="1"/>
  <c r="L1964" i="1"/>
  <c r="M1964" i="1"/>
  <c r="L1965" i="1"/>
  <c r="M1965" i="1"/>
  <c r="L1966" i="1"/>
  <c r="M1966" i="1" s="1"/>
  <c r="F1966" i="1" s="1"/>
  <c r="E1966" i="1" s="1"/>
  <c r="L1967" i="1"/>
  <c r="M1967" i="1" s="1"/>
  <c r="F1967" i="1" s="1"/>
  <c r="E1967" i="1" s="1"/>
  <c r="L1968" i="1"/>
  <c r="M1968" i="1"/>
  <c r="L1969" i="1"/>
  <c r="M1969" i="1"/>
  <c r="L1970" i="1"/>
  <c r="M1970" i="1" s="1"/>
  <c r="F1970" i="1" s="1"/>
  <c r="E1970" i="1" s="1"/>
  <c r="L1971" i="1"/>
  <c r="M1971" i="1" s="1"/>
  <c r="F1971" i="1" s="1"/>
  <c r="E1971" i="1" s="1"/>
  <c r="L1972" i="1"/>
  <c r="M1972" i="1"/>
  <c r="L1973" i="1"/>
  <c r="M1973" i="1"/>
  <c r="L1974" i="1"/>
  <c r="M1974" i="1" s="1"/>
  <c r="F1974" i="1" s="1"/>
  <c r="E1974" i="1" s="1"/>
  <c r="L1975" i="1"/>
  <c r="M1975" i="1" s="1"/>
  <c r="F1975" i="1" s="1"/>
  <c r="E1975" i="1" s="1"/>
  <c r="L1976" i="1"/>
  <c r="M1976" i="1"/>
  <c r="L1977" i="1"/>
  <c r="M1977" i="1"/>
  <c r="F1977" i="1" s="1"/>
  <c r="E1977" i="1" s="1"/>
  <c r="L1978" i="1"/>
  <c r="M1978" i="1" s="1"/>
  <c r="F1978" i="1" s="1"/>
  <c r="E1978" i="1" s="1"/>
  <c r="L1979" i="1"/>
  <c r="M1979" i="1" s="1"/>
  <c r="F1979" i="1" s="1"/>
  <c r="E1979" i="1" s="1"/>
  <c r="L1980" i="1"/>
  <c r="M1980" i="1"/>
  <c r="L1981" i="1"/>
  <c r="M1981" i="1"/>
  <c r="L1982" i="1"/>
  <c r="M1982" i="1" s="1"/>
  <c r="F1982" i="1" s="1"/>
  <c r="E1982" i="1" s="1"/>
  <c r="L1983" i="1"/>
  <c r="M1983" i="1" s="1"/>
  <c r="F1983" i="1" s="1"/>
  <c r="E1983" i="1" s="1"/>
  <c r="L1984" i="1"/>
  <c r="M1984" i="1"/>
  <c r="L1985" i="1"/>
  <c r="M1985" i="1"/>
  <c r="L1986" i="1"/>
  <c r="M1986" i="1" s="1"/>
  <c r="F1986" i="1" s="1"/>
  <c r="E1986" i="1" s="1"/>
  <c r="L1987" i="1"/>
  <c r="M1987" i="1" s="1"/>
  <c r="F1987" i="1" s="1"/>
  <c r="E1987" i="1" s="1"/>
  <c r="L1988" i="1"/>
  <c r="M1988" i="1"/>
  <c r="L1989" i="1"/>
  <c r="M1989" i="1"/>
  <c r="L1990" i="1"/>
  <c r="M1990" i="1" s="1"/>
  <c r="F1990" i="1" s="1"/>
  <c r="E1990" i="1" s="1"/>
  <c r="L1991" i="1"/>
  <c r="M1991" i="1" s="1"/>
  <c r="F1991" i="1" s="1"/>
  <c r="E1991" i="1" s="1"/>
  <c r="L1992" i="1"/>
  <c r="M1992" i="1"/>
  <c r="L1993" i="1"/>
  <c r="M1993" i="1"/>
  <c r="F1993" i="1" s="1"/>
  <c r="E1993" i="1" s="1"/>
  <c r="L1994" i="1"/>
  <c r="M1994" i="1" s="1"/>
  <c r="F1994" i="1" s="1"/>
  <c r="E1994" i="1" s="1"/>
  <c r="L1995" i="1"/>
  <c r="M1995" i="1" s="1"/>
  <c r="F1995" i="1" s="1"/>
  <c r="E1995" i="1" s="1"/>
  <c r="L1996" i="1"/>
  <c r="M1996" i="1"/>
  <c r="L1997" i="1"/>
  <c r="M1997" i="1"/>
  <c r="L1998" i="1"/>
  <c r="M1998" i="1" s="1"/>
  <c r="F1998" i="1" s="1"/>
  <c r="E1998" i="1" s="1"/>
  <c r="L1999" i="1"/>
  <c r="M1999" i="1" s="1"/>
  <c r="F1999" i="1" s="1"/>
  <c r="E1999" i="1" s="1"/>
  <c r="L2000" i="1"/>
  <c r="M2000" i="1"/>
  <c r="L2001" i="1"/>
  <c r="M2001" i="1"/>
  <c r="L2002" i="1"/>
  <c r="M2002" i="1" s="1"/>
  <c r="F2002" i="1" s="1"/>
  <c r="E2002" i="1" s="1"/>
  <c r="L2003" i="1"/>
  <c r="M2003" i="1" s="1"/>
  <c r="F2003" i="1" s="1"/>
  <c r="E2003" i="1" s="1"/>
  <c r="L2004" i="1"/>
  <c r="M2004" i="1"/>
  <c r="L2005" i="1"/>
  <c r="M2005" i="1"/>
  <c r="L2006" i="1"/>
  <c r="M2006" i="1" s="1"/>
  <c r="F2006" i="1" s="1"/>
  <c r="E2006" i="1" s="1"/>
  <c r="L2007" i="1"/>
  <c r="M2007" i="1"/>
  <c r="F2007" i="1" s="1"/>
  <c r="E2007" i="1" s="1"/>
  <c r="L2008" i="1"/>
  <c r="M2008" i="1"/>
  <c r="L2009" i="1"/>
  <c r="M2009" i="1"/>
  <c r="L2010" i="1"/>
  <c r="M2010" i="1" s="1"/>
  <c r="F2010" i="1" s="1"/>
  <c r="E2010" i="1" s="1"/>
  <c r="L2011" i="1"/>
  <c r="M2011" i="1" s="1"/>
  <c r="F2011" i="1" s="1"/>
  <c r="E2011" i="1" s="1"/>
  <c r="L2012" i="1"/>
  <c r="M2012" i="1"/>
  <c r="L2013" i="1"/>
  <c r="M2013" i="1"/>
  <c r="L2014" i="1"/>
  <c r="M2014" i="1" s="1"/>
  <c r="F2014" i="1" s="1"/>
  <c r="E2014" i="1" s="1"/>
  <c r="L2015" i="1"/>
  <c r="M2015" i="1"/>
  <c r="F2015" i="1" s="1"/>
  <c r="E2015" i="1" s="1"/>
  <c r="L2016" i="1"/>
  <c r="M2016" i="1"/>
  <c r="L2017" i="1"/>
  <c r="M2017" i="1"/>
  <c r="L2018" i="1"/>
  <c r="M2018" i="1" s="1"/>
  <c r="F2018" i="1" s="1"/>
  <c r="E2018" i="1" s="1"/>
  <c r="L2019" i="1"/>
  <c r="M2019" i="1" s="1"/>
  <c r="F2019" i="1" s="1"/>
  <c r="E2019" i="1" s="1"/>
  <c r="L2020" i="1"/>
  <c r="M2020" i="1"/>
  <c r="L2021" i="1"/>
  <c r="M2021" i="1"/>
  <c r="F2021" i="1" s="1"/>
  <c r="E2021" i="1" s="1"/>
  <c r="L2022" i="1"/>
  <c r="M2022" i="1" s="1"/>
  <c r="F2022" i="1" s="1"/>
  <c r="E2022" i="1" s="1"/>
  <c r="L2023" i="1"/>
  <c r="M2023" i="1"/>
  <c r="F2023" i="1" s="1"/>
  <c r="E2023" i="1" s="1"/>
  <c r="L2024" i="1"/>
  <c r="M2024" i="1"/>
  <c r="L2025" i="1"/>
  <c r="M2025" i="1"/>
  <c r="F2025" i="1" s="1"/>
  <c r="E2025" i="1" s="1"/>
  <c r="L2026" i="1"/>
  <c r="M2026" i="1" s="1"/>
  <c r="F2026" i="1" s="1"/>
  <c r="E2026" i="1" s="1"/>
  <c r="L2027" i="1"/>
  <c r="M2027" i="1" s="1"/>
  <c r="F2027" i="1" s="1"/>
  <c r="E2027" i="1" s="1"/>
  <c r="E2028" i="1"/>
  <c r="F1896" i="1"/>
  <c r="E1896" i="1" s="1"/>
  <c r="F1897" i="1"/>
  <c r="E1897" i="1" s="1"/>
  <c r="F1900" i="1"/>
  <c r="E1900" i="1" s="1"/>
  <c r="F1901" i="1"/>
  <c r="E1901" i="1" s="1"/>
  <c r="F1904" i="1"/>
  <c r="E1904" i="1" s="1"/>
  <c r="F1905" i="1"/>
  <c r="E1905" i="1" s="1"/>
  <c r="F1908" i="1"/>
  <c r="E1908" i="1" s="1"/>
  <c r="F1909" i="1"/>
  <c r="E1909" i="1" s="1"/>
  <c r="F1912" i="1"/>
  <c r="E1912" i="1" s="1"/>
  <c r="F1913" i="1"/>
  <c r="E1913" i="1" s="1"/>
  <c r="F1916" i="1"/>
  <c r="E1916" i="1" s="1"/>
  <c r="F1917" i="1"/>
  <c r="E1917" i="1" s="1"/>
  <c r="F1920" i="1"/>
  <c r="E1920" i="1" s="1"/>
  <c r="F1921" i="1"/>
  <c r="E1921" i="1" s="1"/>
  <c r="F1924" i="1"/>
  <c r="E1924" i="1" s="1"/>
  <c r="F1925" i="1"/>
  <c r="E1925" i="1" s="1"/>
  <c r="F1928" i="1"/>
  <c r="E1928" i="1" s="1"/>
  <c r="F1929" i="1"/>
  <c r="E1929" i="1" s="1"/>
  <c r="F1932" i="1"/>
  <c r="E1932" i="1" s="1"/>
  <c r="F1933" i="1"/>
  <c r="E1933" i="1" s="1"/>
  <c r="F1936" i="1"/>
  <c r="E1936" i="1" s="1"/>
  <c r="F1937" i="1"/>
  <c r="E1937" i="1" s="1"/>
  <c r="F1940" i="1"/>
  <c r="E1940" i="1" s="1"/>
  <c r="F1941" i="1"/>
  <c r="E1941" i="1" s="1"/>
  <c r="F1944" i="1"/>
  <c r="E1944" i="1" s="1"/>
  <c r="F1945" i="1"/>
  <c r="E1945" i="1" s="1"/>
  <c r="F1948" i="1"/>
  <c r="E1948" i="1" s="1"/>
  <c r="F1949" i="1"/>
  <c r="E1949" i="1" s="1"/>
  <c r="F1952" i="1"/>
  <c r="E1952" i="1" s="1"/>
  <c r="F1953" i="1"/>
  <c r="E1953" i="1" s="1"/>
  <c r="F1956" i="1"/>
  <c r="E1956" i="1" s="1"/>
  <c r="F1957" i="1"/>
  <c r="E1957" i="1" s="1"/>
  <c r="F1960" i="1"/>
  <c r="E1960" i="1" s="1"/>
  <c r="F1961" i="1"/>
  <c r="E1961" i="1" s="1"/>
  <c r="F1964" i="1"/>
  <c r="E1964" i="1" s="1"/>
  <c r="F1965" i="1"/>
  <c r="E1965" i="1" s="1"/>
  <c r="F1968" i="1"/>
  <c r="E1968" i="1" s="1"/>
  <c r="F1969" i="1"/>
  <c r="E1969" i="1" s="1"/>
  <c r="F1972" i="1"/>
  <c r="E1972" i="1" s="1"/>
  <c r="F1973" i="1"/>
  <c r="E1973" i="1" s="1"/>
  <c r="F1976" i="1"/>
  <c r="E1976" i="1" s="1"/>
  <c r="F1980" i="1"/>
  <c r="E1980" i="1" s="1"/>
  <c r="F1981" i="1"/>
  <c r="E1981" i="1" s="1"/>
  <c r="F1984" i="1"/>
  <c r="E1984" i="1" s="1"/>
  <c r="F1985" i="1"/>
  <c r="E1985" i="1" s="1"/>
  <c r="F1988" i="1"/>
  <c r="E1988" i="1" s="1"/>
  <c r="F1989" i="1"/>
  <c r="E1989" i="1" s="1"/>
  <c r="F1992" i="1"/>
  <c r="E1992" i="1" s="1"/>
  <c r="F1996" i="1"/>
  <c r="E1996" i="1" s="1"/>
  <c r="F1997" i="1"/>
  <c r="E1997" i="1" s="1"/>
  <c r="F2000" i="1"/>
  <c r="E2000" i="1" s="1"/>
  <c r="F2001" i="1"/>
  <c r="E2001" i="1" s="1"/>
  <c r="F2004" i="1"/>
  <c r="E2004" i="1" s="1"/>
  <c r="F2005" i="1"/>
  <c r="E2005" i="1" s="1"/>
  <c r="F2008" i="1"/>
  <c r="E2008" i="1" s="1"/>
  <c r="F2009" i="1"/>
  <c r="E2009" i="1" s="1"/>
  <c r="F2012" i="1"/>
  <c r="E2012" i="1" s="1"/>
  <c r="F2013" i="1"/>
  <c r="E2013" i="1" s="1"/>
  <c r="F2016" i="1"/>
  <c r="E2016" i="1" s="1"/>
  <c r="F2017" i="1"/>
  <c r="E2017" i="1" s="1"/>
  <c r="F2020" i="1"/>
  <c r="E2020" i="1" s="1"/>
  <c r="F2024" i="1"/>
  <c r="E2024" i="1" s="1"/>
  <c r="E2029" i="1"/>
  <c r="H205" i="6"/>
  <c r="H198" i="6"/>
  <c r="H197" i="6"/>
  <c r="H196" i="6"/>
  <c r="H192" i="6"/>
  <c r="H191" i="6"/>
  <c r="F3" i="1" l="1"/>
  <c r="E3" i="1" s="1"/>
  <c r="F4" i="1"/>
  <c r="E4" i="1" s="1"/>
  <c r="F5" i="1"/>
  <c r="E5" i="1" s="1"/>
  <c r="F6" i="1"/>
  <c r="E6" i="1" s="1"/>
  <c r="F7" i="1"/>
  <c r="E7" i="1" s="1"/>
  <c r="F8" i="1"/>
  <c r="E8" i="1" s="1"/>
  <c r="F9" i="1"/>
  <c r="E9" i="1" s="1"/>
  <c r="F10" i="1"/>
  <c r="E10" i="1" s="1"/>
  <c r="F11" i="1"/>
  <c r="E11" i="1" s="1"/>
  <c r="F12" i="1"/>
  <c r="E12" i="1" s="1"/>
  <c r="F13" i="1"/>
  <c r="E13" i="1" s="1"/>
  <c r="F14" i="1"/>
  <c r="E14" i="1" s="1"/>
  <c r="F15" i="1"/>
  <c r="E15" i="1" s="1"/>
  <c r="F16" i="1"/>
  <c r="E16" i="1" s="1"/>
  <c r="F17" i="1"/>
  <c r="E17" i="1" s="1"/>
  <c r="F18" i="1"/>
  <c r="E18" i="1" s="1"/>
  <c r="F19" i="1"/>
  <c r="E19" i="1" s="1"/>
  <c r="F20" i="1"/>
  <c r="E20" i="1" s="1"/>
  <c r="F21" i="1"/>
  <c r="E21" i="1" s="1"/>
  <c r="F22" i="1"/>
  <c r="E22" i="1" s="1"/>
  <c r="F23" i="1"/>
  <c r="E23" i="1" s="1"/>
  <c r="F24" i="1"/>
  <c r="E24" i="1" s="1"/>
  <c r="F25" i="1"/>
  <c r="E25" i="1" s="1"/>
  <c r="F26" i="1"/>
  <c r="E26" i="1" s="1"/>
  <c r="F27" i="1"/>
  <c r="E27" i="1" s="1"/>
  <c r="F28" i="1"/>
  <c r="E28" i="1" s="1"/>
  <c r="F29" i="1"/>
  <c r="E29" i="1" s="1"/>
  <c r="F30" i="1"/>
  <c r="E30" i="1" s="1"/>
  <c r="F31" i="1"/>
  <c r="E31" i="1" s="1"/>
  <c r="F32" i="1"/>
  <c r="E32" i="1" s="1"/>
  <c r="F33" i="1"/>
  <c r="E33" i="1" s="1"/>
  <c r="F34" i="1"/>
  <c r="E34" i="1" s="1"/>
  <c r="F35" i="1"/>
  <c r="E35" i="1" s="1"/>
  <c r="F36" i="1"/>
  <c r="E36" i="1" s="1"/>
  <c r="F37" i="1"/>
  <c r="E37" i="1" s="1"/>
  <c r="F38" i="1"/>
  <c r="E38" i="1" s="1"/>
  <c r="F39" i="1"/>
  <c r="E39" i="1" s="1"/>
  <c r="F40" i="1"/>
  <c r="E40" i="1" s="1"/>
  <c r="F41" i="1"/>
  <c r="E41" i="1" s="1"/>
  <c r="F42" i="1"/>
  <c r="E42" i="1" s="1"/>
  <c r="F43" i="1"/>
  <c r="E43" i="1" s="1"/>
  <c r="F44" i="1"/>
  <c r="E44" i="1" s="1"/>
  <c r="F45" i="1"/>
  <c r="E45" i="1" s="1"/>
  <c r="F46" i="1"/>
  <c r="E46" i="1" s="1"/>
  <c r="F47" i="1"/>
  <c r="E47" i="1" s="1"/>
  <c r="F48" i="1"/>
  <c r="E48" i="1" s="1"/>
  <c r="F49" i="1"/>
  <c r="E49" i="1" s="1"/>
  <c r="F50" i="1"/>
  <c r="E50" i="1" s="1"/>
  <c r="F51" i="1"/>
  <c r="E51" i="1" s="1"/>
  <c r="F52" i="1"/>
  <c r="E52" i="1" s="1"/>
  <c r="F53" i="1"/>
  <c r="E53" i="1" s="1"/>
  <c r="F54" i="1"/>
  <c r="E54" i="1" s="1"/>
  <c r="F55" i="1"/>
  <c r="E55" i="1" s="1"/>
  <c r="F56" i="1"/>
  <c r="E56" i="1" s="1"/>
  <c r="F57" i="1"/>
  <c r="E57" i="1" s="1"/>
  <c r="F58" i="1"/>
  <c r="E58" i="1" s="1"/>
  <c r="F59" i="1"/>
  <c r="E59" i="1" s="1"/>
  <c r="F60" i="1"/>
  <c r="E60" i="1" s="1"/>
  <c r="F61" i="1"/>
  <c r="E61" i="1" s="1"/>
  <c r="F62" i="1"/>
  <c r="E62" i="1" s="1"/>
  <c r="F63" i="1"/>
  <c r="E63" i="1" s="1"/>
  <c r="F64" i="1"/>
  <c r="E64" i="1" s="1"/>
  <c r="F65" i="1"/>
  <c r="E65" i="1" s="1"/>
  <c r="F66" i="1"/>
  <c r="E66" i="1" s="1"/>
  <c r="F67" i="1"/>
  <c r="E67" i="1" s="1"/>
  <c r="F68" i="1"/>
  <c r="E68" i="1" s="1"/>
  <c r="F69" i="1"/>
  <c r="E69" i="1" s="1"/>
  <c r="F70" i="1"/>
  <c r="E70" i="1" s="1"/>
  <c r="F71" i="1"/>
  <c r="E71" i="1" s="1"/>
  <c r="F72" i="1"/>
  <c r="E72" i="1" s="1"/>
  <c r="F73" i="1"/>
  <c r="E73" i="1" s="1"/>
  <c r="F74" i="1"/>
  <c r="E74" i="1" s="1"/>
  <c r="F75" i="1"/>
  <c r="E75" i="1" s="1"/>
  <c r="F76" i="1"/>
  <c r="E76" i="1" s="1"/>
  <c r="F77" i="1"/>
  <c r="E77" i="1" s="1"/>
  <c r="F78" i="1"/>
  <c r="E78" i="1" s="1"/>
  <c r="F79" i="1"/>
  <c r="E79" i="1" s="1"/>
  <c r="F80" i="1"/>
  <c r="E80" i="1" s="1"/>
  <c r="F81" i="1"/>
  <c r="E81" i="1" s="1"/>
  <c r="F82" i="1"/>
  <c r="E82" i="1" s="1"/>
  <c r="F83" i="1"/>
  <c r="E83" i="1" s="1"/>
  <c r="F84" i="1"/>
  <c r="E84" i="1" s="1"/>
  <c r="F85" i="1"/>
  <c r="E85" i="1" s="1"/>
  <c r="F86" i="1"/>
  <c r="E86" i="1" s="1"/>
  <c r="F87" i="1"/>
  <c r="E87" i="1" s="1"/>
  <c r="F88" i="1"/>
  <c r="E88" i="1" s="1"/>
  <c r="F89" i="1"/>
  <c r="E89" i="1" s="1"/>
  <c r="F90" i="1"/>
  <c r="E90" i="1" s="1"/>
  <c r="F91" i="1"/>
  <c r="E91" i="1" s="1"/>
  <c r="F92" i="1"/>
  <c r="E92" i="1" s="1"/>
  <c r="F93" i="1"/>
  <c r="E93" i="1" s="1"/>
  <c r="F94" i="1"/>
  <c r="E94" i="1" s="1"/>
  <c r="F95" i="1"/>
  <c r="E95" i="1" s="1"/>
  <c r="F96" i="1"/>
  <c r="E96" i="1" s="1"/>
  <c r="F97" i="1"/>
  <c r="E97" i="1" s="1"/>
  <c r="F98" i="1"/>
  <c r="E98" i="1" s="1"/>
  <c r="F99" i="1"/>
  <c r="E99" i="1" s="1"/>
  <c r="F100" i="1"/>
  <c r="E100" i="1" s="1"/>
  <c r="F101" i="1"/>
  <c r="E101" i="1" s="1"/>
  <c r="F102" i="1"/>
  <c r="E102" i="1" s="1"/>
  <c r="F103" i="1"/>
  <c r="E103" i="1" s="1"/>
  <c r="F104" i="1"/>
  <c r="E104" i="1" s="1"/>
  <c r="F105" i="1"/>
  <c r="E105" i="1" s="1"/>
  <c r="F106" i="1"/>
  <c r="E106" i="1" s="1"/>
  <c r="F107" i="1"/>
  <c r="E107" i="1" s="1"/>
  <c r="F108" i="1"/>
  <c r="E108" i="1" s="1"/>
  <c r="F109" i="1"/>
  <c r="E109" i="1" s="1"/>
  <c r="F110" i="1"/>
  <c r="E110" i="1" s="1"/>
  <c r="F111" i="1"/>
  <c r="E111" i="1" s="1"/>
  <c r="F112" i="1"/>
  <c r="E112" i="1" s="1"/>
  <c r="F113" i="1"/>
  <c r="E113" i="1" s="1"/>
  <c r="F114" i="1"/>
  <c r="E114" i="1" s="1"/>
  <c r="F115" i="1"/>
  <c r="E115" i="1" s="1"/>
  <c r="F116" i="1"/>
  <c r="E116" i="1" s="1"/>
  <c r="F117" i="1"/>
  <c r="E117" i="1" s="1"/>
  <c r="F118" i="1"/>
  <c r="E118" i="1" s="1"/>
  <c r="F119" i="1"/>
  <c r="E119" i="1" s="1"/>
  <c r="F120" i="1"/>
  <c r="E120" i="1" s="1"/>
  <c r="F121" i="1"/>
  <c r="E121" i="1" s="1"/>
  <c r="F122" i="1"/>
  <c r="E122" i="1" s="1"/>
  <c r="F123" i="1"/>
  <c r="E123" i="1" s="1"/>
  <c r="F124" i="1"/>
  <c r="E124" i="1" s="1"/>
  <c r="F125" i="1"/>
  <c r="E125" i="1" s="1"/>
  <c r="F126" i="1"/>
  <c r="E126" i="1" s="1"/>
  <c r="F127" i="1"/>
  <c r="E127" i="1" s="1"/>
  <c r="F128" i="1"/>
  <c r="E128" i="1" s="1"/>
  <c r="F129" i="1"/>
  <c r="E129" i="1" s="1"/>
  <c r="F130" i="1"/>
  <c r="E130" i="1" s="1"/>
  <c r="F131" i="1"/>
  <c r="E131" i="1" s="1"/>
  <c r="F132" i="1"/>
  <c r="E132" i="1" s="1"/>
  <c r="F133" i="1"/>
  <c r="E133" i="1" s="1"/>
  <c r="F134" i="1"/>
  <c r="E134" i="1" s="1"/>
  <c r="F135" i="1"/>
  <c r="E135" i="1" s="1"/>
  <c r="F136" i="1"/>
  <c r="E136" i="1" s="1"/>
  <c r="F137" i="1"/>
  <c r="E137" i="1" s="1"/>
  <c r="F138" i="1"/>
  <c r="E138" i="1" s="1"/>
  <c r="F139" i="1"/>
  <c r="E139" i="1" s="1"/>
  <c r="F140" i="1"/>
  <c r="E140" i="1" s="1"/>
  <c r="F141" i="1"/>
  <c r="E141" i="1" s="1"/>
  <c r="F142" i="1"/>
  <c r="E142" i="1" s="1"/>
  <c r="F143" i="1"/>
  <c r="E143" i="1" s="1"/>
  <c r="F144" i="1"/>
  <c r="E144" i="1" s="1"/>
  <c r="F145" i="1"/>
  <c r="E145" i="1" s="1"/>
  <c r="F146" i="1"/>
  <c r="E146" i="1" s="1"/>
  <c r="F147" i="1"/>
  <c r="E147" i="1" s="1"/>
  <c r="F148" i="1"/>
  <c r="E148" i="1" s="1"/>
  <c r="F149" i="1"/>
  <c r="E149" i="1" s="1"/>
  <c r="F150" i="1"/>
  <c r="E150" i="1" s="1"/>
  <c r="F151" i="1"/>
  <c r="E151" i="1" s="1"/>
  <c r="F152" i="1"/>
  <c r="E152" i="1" s="1"/>
  <c r="F153" i="1"/>
  <c r="E153" i="1" s="1"/>
  <c r="F154" i="1"/>
  <c r="E154" i="1" s="1"/>
  <c r="F155" i="1"/>
  <c r="E155" i="1" s="1"/>
  <c r="F156" i="1"/>
  <c r="E156" i="1" s="1"/>
  <c r="F157" i="1"/>
  <c r="E157" i="1" s="1"/>
  <c r="F158" i="1"/>
  <c r="E158" i="1" s="1"/>
  <c r="F159" i="1"/>
  <c r="E159" i="1" s="1"/>
  <c r="F160" i="1"/>
  <c r="E160" i="1" s="1"/>
  <c r="F161" i="1"/>
  <c r="E161" i="1" s="1"/>
  <c r="F162" i="1"/>
  <c r="E162" i="1" s="1"/>
  <c r="F163" i="1"/>
  <c r="E163" i="1" s="1"/>
  <c r="F164" i="1"/>
  <c r="E164" i="1" s="1"/>
  <c r="F165" i="1"/>
  <c r="E165" i="1" s="1"/>
  <c r="F166" i="1"/>
  <c r="E166" i="1" s="1"/>
  <c r="F167" i="1"/>
  <c r="E167" i="1" s="1"/>
  <c r="F168" i="1"/>
  <c r="E168" i="1" s="1"/>
  <c r="F169" i="1"/>
  <c r="E169" i="1" s="1"/>
  <c r="F170" i="1"/>
  <c r="E170" i="1" s="1"/>
  <c r="F171" i="1"/>
  <c r="E171" i="1" s="1"/>
  <c r="F172" i="1"/>
  <c r="E172" i="1" s="1"/>
  <c r="F173" i="1"/>
  <c r="E173" i="1" s="1"/>
  <c r="F174" i="1"/>
  <c r="E174" i="1" s="1"/>
  <c r="F175" i="1"/>
  <c r="E175" i="1" s="1"/>
  <c r="F176" i="1"/>
  <c r="E176" i="1" s="1"/>
  <c r="F177" i="1"/>
  <c r="E177" i="1" s="1"/>
  <c r="F178" i="1"/>
  <c r="E178" i="1" s="1"/>
  <c r="F179" i="1"/>
  <c r="E179" i="1" s="1"/>
  <c r="F180" i="1"/>
  <c r="E180" i="1" s="1"/>
  <c r="F181" i="1"/>
  <c r="E181" i="1" s="1"/>
  <c r="F182" i="1"/>
  <c r="E182" i="1" s="1"/>
  <c r="F183" i="1"/>
  <c r="E183" i="1" s="1"/>
  <c r="F184" i="1"/>
  <c r="E184" i="1" s="1"/>
  <c r="F185" i="1"/>
  <c r="E185" i="1" s="1"/>
  <c r="F186" i="1"/>
  <c r="E186" i="1" s="1"/>
  <c r="F187" i="1"/>
  <c r="E187" i="1" s="1"/>
  <c r="F188" i="1"/>
  <c r="E188" i="1" s="1"/>
  <c r="F189" i="1"/>
  <c r="E189" i="1" s="1"/>
  <c r="F190" i="1"/>
  <c r="E190" i="1" s="1"/>
  <c r="F191" i="1"/>
  <c r="E191" i="1" s="1"/>
  <c r="F192" i="1"/>
  <c r="E192" i="1" s="1"/>
  <c r="F193" i="1"/>
  <c r="E193" i="1" s="1"/>
  <c r="F194" i="1"/>
  <c r="E194" i="1" s="1"/>
  <c r="F195" i="1"/>
  <c r="E195" i="1" s="1"/>
  <c r="F196" i="1"/>
  <c r="E196" i="1" s="1"/>
  <c r="F197" i="1"/>
  <c r="E197" i="1" s="1"/>
  <c r="F198" i="1"/>
  <c r="E198" i="1" s="1"/>
  <c r="F199" i="1"/>
  <c r="E199" i="1" s="1"/>
  <c r="F200" i="1"/>
  <c r="E200" i="1" s="1"/>
  <c r="F201" i="1"/>
  <c r="E201" i="1" s="1"/>
  <c r="F202" i="1"/>
  <c r="E202" i="1" s="1"/>
  <c r="F203" i="1"/>
  <c r="E203" i="1" s="1"/>
  <c r="F204" i="1"/>
  <c r="E204" i="1" s="1"/>
  <c r="F205" i="1"/>
  <c r="E205" i="1" s="1"/>
  <c r="F206" i="1"/>
  <c r="E206" i="1" s="1"/>
  <c r="F207" i="1"/>
  <c r="E207" i="1" s="1"/>
  <c r="F208" i="1"/>
  <c r="E208" i="1" s="1"/>
  <c r="F209" i="1"/>
  <c r="E209" i="1" s="1"/>
  <c r="F210" i="1"/>
  <c r="E210" i="1" s="1"/>
  <c r="F211" i="1"/>
  <c r="E211" i="1" s="1"/>
  <c r="F212" i="1"/>
  <c r="E212" i="1" s="1"/>
  <c r="F213" i="1"/>
  <c r="E213" i="1" s="1"/>
  <c r="F214" i="1"/>
  <c r="E214" i="1" s="1"/>
  <c r="F215" i="1"/>
  <c r="E215" i="1" s="1"/>
  <c r="F216" i="1"/>
  <c r="E216" i="1" s="1"/>
  <c r="F217" i="1"/>
  <c r="E217" i="1" s="1"/>
  <c r="F218" i="1"/>
  <c r="E218" i="1" s="1"/>
  <c r="F219" i="1"/>
  <c r="E219" i="1" s="1"/>
  <c r="F220" i="1"/>
  <c r="E220" i="1" s="1"/>
  <c r="F221" i="1"/>
  <c r="E221" i="1" s="1"/>
  <c r="F222" i="1"/>
  <c r="E222" i="1" s="1"/>
  <c r="F223" i="1"/>
  <c r="E223" i="1" s="1"/>
  <c r="F224" i="1"/>
  <c r="E224" i="1" s="1"/>
  <c r="F225" i="1"/>
  <c r="E225" i="1" s="1"/>
  <c r="F226" i="1"/>
  <c r="E226" i="1" s="1"/>
  <c r="F227" i="1"/>
  <c r="E227" i="1" s="1"/>
  <c r="F228" i="1"/>
  <c r="E228" i="1" s="1"/>
  <c r="F229" i="1"/>
  <c r="E229" i="1" s="1"/>
  <c r="F230" i="1"/>
  <c r="E230" i="1" s="1"/>
  <c r="F231" i="1"/>
  <c r="E231" i="1" s="1"/>
  <c r="F232" i="1"/>
  <c r="E232" i="1" s="1"/>
  <c r="F233" i="1"/>
  <c r="E233" i="1" s="1"/>
  <c r="F234" i="1"/>
  <c r="E234" i="1" s="1"/>
  <c r="F235" i="1"/>
  <c r="E235" i="1" s="1"/>
  <c r="F236" i="1"/>
  <c r="E236" i="1" s="1"/>
  <c r="F237" i="1"/>
  <c r="E237" i="1" s="1"/>
  <c r="F238" i="1"/>
  <c r="E238" i="1" s="1"/>
  <c r="F239" i="1"/>
  <c r="E239" i="1" s="1"/>
  <c r="F240" i="1"/>
  <c r="E240" i="1" s="1"/>
  <c r="F241" i="1"/>
  <c r="E241" i="1" s="1"/>
  <c r="F242" i="1"/>
  <c r="E242" i="1" s="1"/>
  <c r="F243" i="1"/>
  <c r="E243" i="1" s="1"/>
  <c r="F244" i="1"/>
  <c r="E244" i="1" s="1"/>
  <c r="F245" i="1"/>
  <c r="E245" i="1" s="1"/>
  <c r="F246" i="1"/>
  <c r="E246" i="1" s="1"/>
  <c r="F247" i="1"/>
  <c r="E247" i="1" s="1"/>
  <c r="F248" i="1"/>
  <c r="E248" i="1" s="1"/>
  <c r="F249" i="1"/>
  <c r="E249" i="1" s="1"/>
  <c r="F250" i="1"/>
  <c r="E250" i="1" s="1"/>
  <c r="F251" i="1"/>
  <c r="E251" i="1" s="1"/>
  <c r="F252" i="1"/>
  <c r="E252" i="1" s="1"/>
  <c r="F253" i="1"/>
  <c r="E253" i="1" s="1"/>
  <c r="F254" i="1"/>
  <c r="E254" i="1" s="1"/>
  <c r="F255" i="1"/>
  <c r="E255" i="1" s="1"/>
  <c r="F256" i="1"/>
  <c r="E256" i="1" s="1"/>
  <c r="F257" i="1"/>
  <c r="E257" i="1" s="1"/>
  <c r="F258" i="1"/>
  <c r="E258" i="1" s="1"/>
  <c r="F259" i="1"/>
  <c r="E259" i="1" s="1"/>
  <c r="F260" i="1"/>
  <c r="E260" i="1" s="1"/>
  <c r="F261" i="1"/>
  <c r="E261" i="1" s="1"/>
  <c r="F262" i="1"/>
  <c r="E262" i="1" s="1"/>
  <c r="F263" i="1"/>
  <c r="E263" i="1" s="1"/>
  <c r="F264" i="1"/>
  <c r="E264" i="1" s="1"/>
  <c r="F265" i="1"/>
  <c r="E265" i="1" s="1"/>
  <c r="F266" i="1"/>
  <c r="E266" i="1" s="1"/>
  <c r="F267" i="1"/>
  <c r="E267" i="1" s="1"/>
  <c r="F268" i="1"/>
  <c r="E268" i="1" s="1"/>
  <c r="F269" i="1"/>
  <c r="E269" i="1" s="1"/>
  <c r="F270" i="1"/>
  <c r="E270" i="1" s="1"/>
  <c r="F271" i="1"/>
  <c r="E271" i="1" s="1"/>
  <c r="F272" i="1"/>
  <c r="E272" i="1" s="1"/>
  <c r="F273" i="1"/>
  <c r="E273" i="1" s="1"/>
  <c r="F274" i="1"/>
  <c r="E274" i="1" s="1"/>
  <c r="F275" i="1"/>
  <c r="E275" i="1" s="1"/>
  <c r="F276" i="1"/>
  <c r="E276" i="1" s="1"/>
  <c r="F277" i="1"/>
  <c r="E277" i="1" s="1"/>
  <c r="F278" i="1"/>
  <c r="E278" i="1" s="1"/>
  <c r="F279" i="1"/>
  <c r="E279" i="1" s="1"/>
  <c r="F280" i="1"/>
  <c r="E280" i="1" s="1"/>
  <c r="F281" i="1"/>
  <c r="E281" i="1" s="1"/>
  <c r="F282" i="1"/>
  <c r="E282" i="1" s="1"/>
  <c r="F283" i="1"/>
  <c r="E283" i="1" s="1"/>
  <c r="F284" i="1"/>
  <c r="E284" i="1" s="1"/>
  <c r="F285" i="1"/>
  <c r="E285" i="1" s="1"/>
  <c r="F286" i="1"/>
  <c r="E286" i="1" s="1"/>
  <c r="F287" i="1"/>
  <c r="E287" i="1" s="1"/>
  <c r="F288" i="1"/>
  <c r="E288" i="1" s="1"/>
  <c r="F289" i="1"/>
  <c r="E289" i="1" s="1"/>
  <c r="F290" i="1"/>
  <c r="E290" i="1" s="1"/>
  <c r="F291" i="1"/>
  <c r="E291" i="1" s="1"/>
  <c r="F292" i="1"/>
  <c r="E292" i="1" s="1"/>
  <c r="F293" i="1"/>
  <c r="E293" i="1" s="1"/>
  <c r="F294" i="1"/>
  <c r="E294" i="1" s="1"/>
  <c r="F295" i="1"/>
  <c r="E295" i="1" s="1"/>
  <c r="F296" i="1"/>
  <c r="E296" i="1" s="1"/>
  <c r="F297" i="1"/>
  <c r="E297" i="1" s="1"/>
  <c r="F298" i="1"/>
  <c r="E298" i="1" s="1"/>
  <c r="F299" i="1"/>
  <c r="E299" i="1" s="1"/>
  <c r="F300" i="1"/>
  <c r="E300" i="1" s="1"/>
  <c r="F301" i="1"/>
  <c r="E301" i="1" s="1"/>
  <c r="F302" i="1"/>
  <c r="E302" i="1" s="1"/>
  <c r="F303" i="1"/>
  <c r="E303" i="1" s="1"/>
  <c r="F304" i="1"/>
  <c r="E304" i="1" s="1"/>
  <c r="F305" i="1"/>
  <c r="E305" i="1" s="1"/>
  <c r="F306" i="1"/>
  <c r="E306" i="1" s="1"/>
  <c r="F307" i="1"/>
  <c r="E307" i="1" s="1"/>
  <c r="F308" i="1"/>
  <c r="E308" i="1" s="1"/>
  <c r="F309" i="1"/>
  <c r="E309" i="1" s="1"/>
  <c r="F310" i="1"/>
  <c r="E310" i="1" s="1"/>
  <c r="F311" i="1"/>
  <c r="E311" i="1" s="1"/>
  <c r="F312" i="1"/>
  <c r="E312" i="1" s="1"/>
  <c r="F313" i="1"/>
  <c r="E313" i="1" s="1"/>
  <c r="F314" i="1"/>
  <c r="E314" i="1" s="1"/>
  <c r="F315" i="1"/>
  <c r="E315" i="1" s="1"/>
  <c r="F316" i="1"/>
  <c r="E316" i="1" s="1"/>
  <c r="F317" i="1"/>
  <c r="E317" i="1" s="1"/>
  <c r="F318" i="1"/>
  <c r="E318" i="1" s="1"/>
  <c r="F319" i="1"/>
  <c r="E319" i="1" s="1"/>
  <c r="F320" i="1"/>
  <c r="E320" i="1" s="1"/>
  <c r="F321" i="1"/>
  <c r="E321" i="1" s="1"/>
  <c r="F322" i="1"/>
  <c r="E322" i="1" s="1"/>
  <c r="F323" i="1"/>
  <c r="E323" i="1" s="1"/>
  <c r="F324" i="1"/>
  <c r="E324" i="1" s="1"/>
  <c r="F325" i="1"/>
  <c r="E325" i="1" s="1"/>
  <c r="F326" i="1"/>
  <c r="E326" i="1" s="1"/>
  <c r="F327" i="1"/>
  <c r="E327" i="1" s="1"/>
  <c r="F328" i="1"/>
  <c r="E328" i="1" s="1"/>
  <c r="F329" i="1"/>
  <c r="E329" i="1" s="1"/>
  <c r="F330" i="1"/>
  <c r="E330" i="1" s="1"/>
  <c r="F331" i="1"/>
  <c r="E331" i="1" s="1"/>
  <c r="F332" i="1"/>
  <c r="E332" i="1" s="1"/>
  <c r="F333" i="1"/>
  <c r="E333" i="1" s="1"/>
  <c r="F334" i="1"/>
  <c r="E334" i="1" s="1"/>
  <c r="F335" i="1"/>
  <c r="E335" i="1" s="1"/>
  <c r="F336" i="1"/>
  <c r="E336" i="1" s="1"/>
  <c r="F337" i="1"/>
  <c r="E337" i="1" s="1"/>
  <c r="F338" i="1"/>
  <c r="E338" i="1" s="1"/>
  <c r="F339" i="1"/>
  <c r="E339" i="1" s="1"/>
  <c r="F340" i="1"/>
  <c r="E340" i="1" s="1"/>
  <c r="F341" i="1"/>
  <c r="E341" i="1" s="1"/>
  <c r="F342" i="1"/>
  <c r="E342" i="1" s="1"/>
  <c r="F343" i="1"/>
  <c r="E343" i="1" s="1"/>
  <c r="F344" i="1"/>
  <c r="E344" i="1" s="1"/>
  <c r="F345" i="1"/>
  <c r="E345" i="1" s="1"/>
  <c r="F346" i="1"/>
  <c r="E346" i="1" s="1"/>
  <c r="F347" i="1"/>
  <c r="E347" i="1" s="1"/>
  <c r="F348" i="1"/>
  <c r="E348" i="1" s="1"/>
  <c r="F349" i="1"/>
  <c r="E349" i="1" s="1"/>
  <c r="F350" i="1"/>
  <c r="E350" i="1" s="1"/>
  <c r="F351" i="1"/>
  <c r="E351" i="1" s="1"/>
  <c r="F352" i="1"/>
  <c r="E352" i="1" s="1"/>
  <c r="F353" i="1"/>
  <c r="E353" i="1" s="1"/>
  <c r="F354" i="1"/>
  <c r="E354" i="1" s="1"/>
  <c r="F355" i="1"/>
  <c r="E355" i="1" s="1"/>
  <c r="F356" i="1"/>
  <c r="E356" i="1" s="1"/>
  <c r="F357" i="1"/>
  <c r="E357" i="1" s="1"/>
  <c r="F358" i="1"/>
  <c r="E358" i="1" s="1"/>
  <c r="F359" i="1"/>
  <c r="E359" i="1" s="1"/>
  <c r="F360" i="1"/>
  <c r="E360" i="1" s="1"/>
  <c r="F361" i="1"/>
  <c r="E361" i="1" s="1"/>
  <c r="F362" i="1"/>
  <c r="E362" i="1" s="1"/>
  <c r="F363" i="1"/>
  <c r="E363" i="1" s="1"/>
  <c r="F364" i="1"/>
  <c r="E364" i="1" s="1"/>
  <c r="F365" i="1"/>
  <c r="E365" i="1" s="1"/>
  <c r="F366" i="1"/>
  <c r="E366" i="1" s="1"/>
  <c r="F367" i="1"/>
  <c r="E367" i="1" s="1"/>
  <c r="F368" i="1"/>
  <c r="E368" i="1" s="1"/>
  <c r="F369" i="1"/>
  <c r="E369" i="1" s="1"/>
  <c r="F370" i="1"/>
  <c r="E370" i="1" s="1"/>
  <c r="F371" i="1"/>
  <c r="E371" i="1" s="1"/>
  <c r="F372" i="1"/>
  <c r="E372" i="1" s="1"/>
  <c r="F373" i="1"/>
  <c r="E373" i="1" s="1"/>
  <c r="F374" i="1"/>
  <c r="E374" i="1" s="1"/>
  <c r="F375" i="1"/>
  <c r="E375" i="1" s="1"/>
  <c r="F376" i="1"/>
  <c r="E376" i="1" s="1"/>
  <c r="F377" i="1"/>
  <c r="E377" i="1" s="1"/>
  <c r="F378" i="1"/>
  <c r="E378" i="1" s="1"/>
  <c r="F379" i="1"/>
  <c r="E379" i="1" s="1"/>
  <c r="F380" i="1"/>
  <c r="E380" i="1" s="1"/>
  <c r="F381" i="1"/>
  <c r="E381" i="1" s="1"/>
  <c r="F382" i="1"/>
  <c r="E382" i="1" s="1"/>
  <c r="F383" i="1"/>
  <c r="E383" i="1" s="1"/>
  <c r="F384" i="1"/>
  <c r="E384" i="1" s="1"/>
  <c r="F385" i="1"/>
  <c r="E385" i="1" s="1"/>
  <c r="F386" i="1"/>
  <c r="E386" i="1" s="1"/>
  <c r="F387" i="1"/>
  <c r="E387" i="1" s="1"/>
  <c r="F388" i="1"/>
  <c r="E388" i="1" s="1"/>
  <c r="F389" i="1"/>
  <c r="E389" i="1" s="1"/>
  <c r="F390" i="1"/>
  <c r="E390" i="1" s="1"/>
  <c r="F391" i="1"/>
  <c r="E391" i="1" s="1"/>
  <c r="F392" i="1"/>
  <c r="E392" i="1" s="1"/>
  <c r="F393" i="1"/>
  <c r="E393" i="1" s="1"/>
  <c r="F394" i="1"/>
  <c r="E394" i="1" s="1"/>
  <c r="F395" i="1"/>
  <c r="E395" i="1" s="1"/>
  <c r="F396" i="1"/>
  <c r="E396" i="1" s="1"/>
  <c r="F397" i="1"/>
  <c r="E397" i="1" s="1"/>
  <c r="F398" i="1"/>
  <c r="E398" i="1" s="1"/>
  <c r="F399" i="1"/>
  <c r="E399" i="1" s="1"/>
  <c r="F400" i="1"/>
  <c r="E400" i="1" s="1"/>
  <c r="F401" i="1"/>
  <c r="E401" i="1" s="1"/>
  <c r="F402" i="1"/>
  <c r="E402" i="1" s="1"/>
  <c r="F403" i="1"/>
  <c r="E403" i="1" s="1"/>
  <c r="F404" i="1"/>
  <c r="E404" i="1" s="1"/>
  <c r="F405" i="1"/>
  <c r="E405" i="1" s="1"/>
  <c r="F406" i="1"/>
  <c r="E406" i="1" s="1"/>
  <c r="F407" i="1"/>
  <c r="E407" i="1" s="1"/>
  <c r="F408" i="1"/>
  <c r="E408" i="1" s="1"/>
  <c r="F409" i="1"/>
  <c r="E409" i="1" s="1"/>
  <c r="F410" i="1"/>
  <c r="E410" i="1" s="1"/>
  <c r="F411" i="1"/>
  <c r="E411" i="1" s="1"/>
  <c r="F412" i="1"/>
  <c r="E412" i="1" s="1"/>
  <c r="F413" i="1"/>
  <c r="E413" i="1" s="1"/>
  <c r="F414" i="1"/>
  <c r="E414" i="1" s="1"/>
  <c r="F415" i="1"/>
  <c r="E415" i="1" s="1"/>
  <c r="F416" i="1"/>
  <c r="E416" i="1" s="1"/>
  <c r="F417" i="1"/>
  <c r="E417" i="1" s="1"/>
  <c r="F418" i="1"/>
  <c r="E418" i="1" s="1"/>
  <c r="F419" i="1"/>
  <c r="E419" i="1" s="1"/>
  <c r="F420" i="1"/>
  <c r="E420" i="1" s="1"/>
  <c r="F421" i="1"/>
  <c r="E421" i="1" s="1"/>
  <c r="F422" i="1"/>
  <c r="E422" i="1" s="1"/>
  <c r="F423" i="1"/>
  <c r="E423" i="1" s="1"/>
  <c r="F424" i="1"/>
  <c r="E424" i="1" s="1"/>
  <c r="F425" i="1"/>
  <c r="E425" i="1" s="1"/>
  <c r="F426" i="1"/>
  <c r="E426" i="1" s="1"/>
  <c r="F427" i="1"/>
  <c r="E427" i="1" s="1"/>
  <c r="F428" i="1"/>
  <c r="E428" i="1" s="1"/>
  <c r="F429" i="1"/>
  <c r="E429" i="1" s="1"/>
  <c r="F430" i="1"/>
  <c r="E430" i="1" s="1"/>
  <c r="F431" i="1"/>
  <c r="E431" i="1" s="1"/>
  <c r="F432" i="1"/>
  <c r="E432" i="1" s="1"/>
  <c r="F433" i="1"/>
  <c r="E433" i="1" s="1"/>
  <c r="F434" i="1"/>
  <c r="E434" i="1" s="1"/>
  <c r="F435" i="1"/>
  <c r="E435" i="1" s="1"/>
  <c r="F436" i="1"/>
  <c r="E436" i="1" s="1"/>
  <c r="F437" i="1"/>
  <c r="E437" i="1" s="1"/>
  <c r="F438" i="1"/>
  <c r="E438" i="1" s="1"/>
  <c r="F439" i="1"/>
  <c r="E439" i="1" s="1"/>
  <c r="F440" i="1"/>
  <c r="E440" i="1" s="1"/>
  <c r="F441" i="1"/>
  <c r="E441" i="1" s="1"/>
  <c r="F442" i="1"/>
  <c r="E442" i="1" s="1"/>
  <c r="F443" i="1"/>
  <c r="E443" i="1" s="1"/>
  <c r="F444" i="1"/>
  <c r="E444" i="1" s="1"/>
  <c r="F445" i="1"/>
  <c r="E445" i="1" s="1"/>
  <c r="F446" i="1"/>
  <c r="E446" i="1" s="1"/>
  <c r="F447" i="1"/>
  <c r="E447" i="1" s="1"/>
  <c r="F448" i="1"/>
  <c r="E448" i="1" s="1"/>
  <c r="F449" i="1"/>
  <c r="E449" i="1" s="1"/>
  <c r="F450" i="1"/>
  <c r="E450" i="1" s="1"/>
  <c r="F451" i="1"/>
  <c r="E451" i="1" s="1"/>
  <c r="F452" i="1"/>
  <c r="E452" i="1" s="1"/>
  <c r="F453" i="1"/>
  <c r="E453" i="1" s="1"/>
  <c r="F454" i="1"/>
  <c r="E454" i="1" s="1"/>
  <c r="F455" i="1"/>
  <c r="E455" i="1" s="1"/>
  <c r="F456" i="1"/>
  <c r="E456" i="1" s="1"/>
  <c r="F457" i="1"/>
  <c r="E457" i="1" s="1"/>
  <c r="F458" i="1"/>
  <c r="E458" i="1" s="1"/>
  <c r="F459" i="1"/>
  <c r="E459" i="1" s="1"/>
  <c r="F460" i="1"/>
  <c r="E460" i="1" s="1"/>
  <c r="F461" i="1"/>
  <c r="E461" i="1" s="1"/>
  <c r="F462" i="1"/>
  <c r="E462" i="1" s="1"/>
  <c r="F463" i="1"/>
  <c r="E463" i="1" s="1"/>
  <c r="F464" i="1"/>
  <c r="E464" i="1" s="1"/>
  <c r="F465" i="1"/>
  <c r="E465" i="1" s="1"/>
  <c r="F466" i="1"/>
  <c r="E466" i="1" s="1"/>
  <c r="F467" i="1"/>
  <c r="E467" i="1" s="1"/>
  <c r="F468" i="1"/>
  <c r="E468" i="1" s="1"/>
  <c r="F469" i="1"/>
  <c r="E469" i="1" s="1"/>
  <c r="F470" i="1"/>
  <c r="E470" i="1" s="1"/>
  <c r="F471" i="1"/>
  <c r="E471" i="1" s="1"/>
  <c r="F472" i="1"/>
  <c r="E472" i="1" s="1"/>
  <c r="F473" i="1"/>
  <c r="E473" i="1" s="1"/>
  <c r="F474" i="1"/>
  <c r="E474" i="1" s="1"/>
  <c r="F475" i="1"/>
  <c r="E475" i="1" s="1"/>
  <c r="F476" i="1"/>
  <c r="E476" i="1" s="1"/>
  <c r="F477" i="1"/>
  <c r="E477" i="1" s="1"/>
  <c r="F478" i="1"/>
  <c r="E478" i="1" s="1"/>
  <c r="F479" i="1"/>
  <c r="E479" i="1" s="1"/>
  <c r="F480" i="1"/>
  <c r="E480" i="1" s="1"/>
  <c r="F481" i="1"/>
  <c r="E481" i="1" s="1"/>
  <c r="F482" i="1"/>
  <c r="E482" i="1" s="1"/>
  <c r="F483" i="1"/>
  <c r="E483" i="1" s="1"/>
  <c r="F484" i="1"/>
  <c r="E484" i="1" s="1"/>
  <c r="F485" i="1"/>
  <c r="E485" i="1" s="1"/>
  <c r="F486" i="1"/>
  <c r="E486" i="1" s="1"/>
  <c r="F487" i="1"/>
  <c r="E487" i="1" s="1"/>
  <c r="F488" i="1"/>
  <c r="E488" i="1" s="1"/>
  <c r="F489" i="1"/>
  <c r="E489" i="1" s="1"/>
  <c r="F490" i="1"/>
  <c r="E490" i="1" s="1"/>
  <c r="F491" i="1"/>
  <c r="E491" i="1" s="1"/>
  <c r="F492" i="1"/>
  <c r="E492" i="1" s="1"/>
  <c r="F493" i="1"/>
  <c r="E493" i="1" s="1"/>
  <c r="F494" i="1"/>
  <c r="E494" i="1" s="1"/>
  <c r="F495" i="1"/>
  <c r="E495" i="1" s="1"/>
  <c r="F496" i="1"/>
  <c r="E496" i="1" s="1"/>
  <c r="F497" i="1"/>
  <c r="E497" i="1" s="1"/>
  <c r="F498" i="1"/>
  <c r="E498" i="1" s="1"/>
  <c r="F499" i="1"/>
  <c r="E499" i="1" s="1"/>
  <c r="F500" i="1"/>
  <c r="E500" i="1" s="1"/>
  <c r="F501" i="1"/>
  <c r="E501" i="1" s="1"/>
  <c r="F502" i="1"/>
  <c r="E502" i="1" s="1"/>
  <c r="F503" i="1"/>
  <c r="E503" i="1" s="1"/>
  <c r="F504" i="1"/>
  <c r="E504" i="1" s="1"/>
  <c r="F505" i="1"/>
  <c r="E505" i="1" s="1"/>
  <c r="F506" i="1"/>
  <c r="E506" i="1" s="1"/>
  <c r="F507" i="1"/>
  <c r="E507" i="1" s="1"/>
  <c r="F508" i="1"/>
  <c r="E508" i="1" s="1"/>
  <c r="F509" i="1"/>
  <c r="E509" i="1" s="1"/>
  <c r="F510" i="1"/>
  <c r="E510" i="1" s="1"/>
  <c r="F511" i="1"/>
  <c r="E511" i="1" s="1"/>
  <c r="F512" i="1"/>
  <c r="E512" i="1" s="1"/>
  <c r="F513" i="1"/>
  <c r="E513" i="1" s="1"/>
  <c r="F514" i="1"/>
  <c r="E514" i="1" s="1"/>
  <c r="F515" i="1"/>
  <c r="E515" i="1" s="1"/>
  <c r="F516" i="1"/>
  <c r="E516" i="1" s="1"/>
  <c r="F517" i="1"/>
  <c r="E517" i="1" s="1"/>
  <c r="F518" i="1"/>
  <c r="E518" i="1" s="1"/>
  <c r="F519" i="1"/>
  <c r="E519" i="1" s="1"/>
  <c r="F520" i="1"/>
  <c r="E520" i="1" s="1"/>
  <c r="F521" i="1"/>
  <c r="E521" i="1" s="1"/>
  <c r="F522" i="1"/>
  <c r="E522" i="1" s="1"/>
  <c r="F523" i="1"/>
  <c r="E523" i="1" s="1"/>
  <c r="F524" i="1"/>
  <c r="E524" i="1" s="1"/>
  <c r="F525" i="1"/>
  <c r="E525" i="1" s="1"/>
  <c r="F526" i="1"/>
  <c r="E526" i="1" s="1"/>
  <c r="F527" i="1"/>
  <c r="E527" i="1" s="1"/>
  <c r="F528" i="1"/>
  <c r="E528" i="1" s="1"/>
  <c r="F529" i="1"/>
  <c r="E529" i="1" s="1"/>
  <c r="F530" i="1"/>
  <c r="E530" i="1" s="1"/>
  <c r="F531" i="1"/>
  <c r="E531" i="1" s="1"/>
  <c r="F532" i="1"/>
  <c r="E532" i="1" s="1"/>
  <c r="F533" i="1"/>
  <c r="E533" i="1" s="1"/>
  <c r="F534" i="1"/>
  <c r="E534" i="1" s="1"/>
  <c r="F535" i="1"/>
  <c r="E535" i="1" s="1"/>
  <c r="F536" i="1"/>
  <c r="E536" i="1" s="1"/>
  <c r="F537" i="1"/>
  <c r="E537" i="1" s="1"/>
  <c r="F538" i="1"/>
  <c r="E538" i="1" s="1"/>
  <c r="F539" i="1"/>
  <c r="E539" i="1" s="1"/>
  <c r="F540" i="1"/>
  <c r="E540" i="1" s="1"/>
  <c r="F541" i="1"/>
  <c r="E541" i="1" s="1"/>
  <c r="F542" i="1"/>
  <c r="E542" i="1" s="1"/>
  <c r="F543" i="1"/>
  <c r="E543" i="1" s="1"/>
  <c r="F544" i="1"/>
  <c r="E544" i="1" s="1"/>
  <c r="F545" i="1"/>
  <c r="E545" i="1" s="1"/>
  <c r="F546" i="1"/>
  <c r="E546" i="1" s="1"/>
  <c r="F547" i="1"/>
  <c r="E547" i="1" s="1"/>
  <c r="F548" i="1"/>
  <c r="E548" i="1" s="1"/>
  <c r="F549" i="1"/>
  <c r="E549" i="1" s="1"/>
  <c r="F550" i="1"/>
  <c r="E550" i="1" s="1"/>
  <c r="F551" i="1"/>
  <c r="E551" i="1" s="1"/>
  <c r="F552" i="1"/>
  <c r="E552" i="1" s="1"/>
  <c r="F553" i="1"/>
  <c r="E553" i="1" s="1"/>
  <c r="F554" i="1"/>
  <c r="E554" i="1" s="1"/>
  <c r="F555" i="1"/>
  <c r="E555" i="1" s="1"/>
  <c r="F556" i="1"/>
  <c r="E556" i="1" s="1"/>
  <c r="F557" i="1"/>
  <c r="E557" i="1" s="1"/>
  <c r="F558" i="1"/>
  <c r="E558" i="1" s="1"/>
  <c r="F559" i="1"/>
  <c r="E559" i="1" s="1"/>
  <c r="F560" i="1"/>
  <c r="E560" i="1" s="1"/>
  <c r="F561" i="1"/>
  <c r="E561" i="1" s="1"/>
  <c r="F562" i="1"/>
  <c r="E562" i="1" s="1"/>
  <c r="F563" i="1"/>
  <c r="E563" i="1" s="1"/>
  <c r="F564" i="1"/>
  <c r="E564" i="1" s="1"/>
  <c r="F565" i="1"/>
  <c r="E565" i="1" s="1"/>
  <c r="F566" i="1"/>
  <c r="E566" i="1" s="1"/>
  <c r="F567" i="1"/>
  <c r="E567" i="1" s="1"/>
  <c r="F568" i="1"/>
  <c r="E568" i="1" s="1"/>
  <c r="F569" i="1"/>
  <c r="E569" i="1" s="1"/>
  <c r="F570" i="1"/>
  <c r="E570" i="1" s="1"/>
  <c r="F571" i="1"/>
  <c r="E571" i="1" s="1"/>
  <c r="F572" i="1"/>
  <c r="E572" i="1" s="1"/>
  <c r="F573" i="1"/>
  <c r="E573" i="1" s="1"/>
  <c r="F574" i="1"/>
  <c r="E574" i="1" s="1"/>
  <c r="F575" i="1"/>
  <c r="E575" i="1" s="1"/>
  <c r="F576" i="1"/>
  <c r="E576" i="1" s="1"/>
  <c r="F577" i="1"/>
  <c r="E577" i="1" s="1"/>
  <c r="F578" i="1"/>
  <c r="E578" i="1" s="1"/>
  <c r="F579" i="1"/>
  <c r="E579" i="1" s="1"/>
  <c r="F580" i="1"/>
  <c r="E580" i="1" s="1"/>
  <c r="F581" i="1"/>
  <c r="E581" i="1" s="1"/>
  <c r="F582" i="1"/>
  <c r="E582" i="1" s="1"/>
  <c r="F583" i="1"/>
  <c r="E583" i="1" s="1"/>
  <c r="F584" i="1"/>
  <c r="E584" i="1" s="1"/>
  <c r="F585" i="1"/>
  <c r="E585" i="1" s="1"/>
  <c r="F586" i="1"/>
  <c r="E586" i="1" s="1"/>
  <c r="F587" i="1"/>
  <c r="E587" i="1" s="1"/>
  <c r="F588" i="1"/>
  <c r="E588" i="1" s="1"/>
  <c r="F589" i="1"/>
  <c r="E589" i="1" s="1"/>
  <c r="F590" i="1"/>
  <c r="E590" i="1" s="1"/>
  <c r="F591" i="1"/>
  <c r="E591" i="1" s="1"/>
  <c r="F592" i="1"/>
  <c r="E592" i="1" s="1"/>
  <c r="F593" i="1"/>
  <c r="E593" i="1" s="1"/>
  <c r="F594" i="1"/>
  <c r="E594" i="1" s="1"/>
  <c r="F595" i="1"/>
  <c r="E595" i="1" s="1"/>
  <c r="F596" i="1"/>
  <c r="E596" i="1" s="1"/>
  <c r="F597" i="1"/>
  <c r="E597" i="1" s="1"/>
  <c r="F598" i="1"/>
  <c r="E598" i="1" s="1"/>
  <c r="F599" i="1"/>
  <c r="E599" i="1" s="1"/>
  <c r="F600" i="1"/>
  <c r="E600" i="1" s="1"/>
  <c r="F601" i="1"/>
  <c r="E601" i="1" s="1"/>
  <c r="F602" i="1"/>
  <c r="E602" i="1" s="1"/>
  <c r="F603" i="1"/>
  <c r="E603" i="1" s="1"/>
  <c r="F604" i="1"/>
  <c r="E604" i="1" s="1"/>
  <c r="F605" i="1"/>
  <c r="E605" i="1" s="1"/>
  <c r="F606" i="1"/>
  <c r="E606" i="1" s="1"/>
  <c r="F607" i="1"/>
  <c r="E607" i="1" s="1"/>
  <c r="F608" i="1"/>
  <c r="E608" i="1" s="1"/>
  <c r="F609" i="1"/>
  <c r="E609" i="1" s="1"/>
  <c r="F610" i="1"/>
  <c r="E610" i="1" s="1"/>
  <c r="F611" i="1"/>
  <c r="E611" i="1" s="1"/>
  <c r="F612" i="1"/>
  <c r="E612" i="1" s="1"/>
  <c r="F613" i="1"/>
  <c r="E613" i="1" s="1"/>
  <c r="F614" i="1"/>
  <c r="E614" i="1" s="1"/>
  <c r="F615" i="1"/>
  <c r="E615" i="1" s="1"/>
  <c r="F616" i="1"/>
  <c r="E616" i="1" s="1"/>
  <c r="F617" i="1"/>
  <c r="E617" i="1" s="1"/>
  <c r="F618" i="1"/>
  <c r="E618" i="1" s="1"/>
  <c r="F619" i="1"/>
  <c r="E619" i="1" s="1"/>
  <c r="F620" i="1"/>
  <c r="E620" i="1" s="1"/>
  <c r="F621" i="1"/>
  <c r="E621" i="1" s="1"/>
  <c r="F622" i="1"/>
  <c r="E622" i="1" s="1"/>
  <c r="F623" i="1"/>
  <c r="E623" i="1" s="1"/>
  <c r="F624" i="1"/>
  <c r="E624" i="1" s="1"/>
  <c r="F625" i="1"/>
  <c r="E625" i="1" s="1"/>
  <c r="F626" i="1"/>
  <c r="E626" i="1" s="1"/>
  <c r="F627" i="1"/>
  <c r="E627" i="1" s="1"/>
  <c r="F628" i="1"/>
  <c r="E628" i="1" s="1"/>
  <c r="F629" i="1"/>
  <c r="E629" i="1" s="1"/>
  <c r="F630" i="1"/>
  <c r="E630" i="1" s="1"/>
  <c r="F631" i="1"/>
  <c r="E631" i="1" s="1"/>
  <c r="F632" i="1"/>
  <c r="E632" i="1" s="1"/>
  <c r="F633" i="1"/>
  <c r="E633" i="1" s="1"/>
  <c r="F634" i="1"/>
  <c r="E634" i="1" s="1"/>
  <c r="F635" i="1"/>
  <c r="E635" i="1" s="1"/>
  <c r="F636" i="1"/>
  <c r="E636" i="1" s="1"/>
  <c r="F637" i="1"/>
  <c r="E637" i="1" s="1"/>
  <c r="F638" i="1"/>
  <c r="E638" i="1" s="1"/>
  <c r="F639" i="1"/>
  <c r="E639" i="1" s="1"/>
  <c r="F640" i="1"/>
  <c r="E640" i="1" s="1"/>
  <c r="F641" i="1"/>
  <c r="E641" i="1" s="1"/>
  <c r="F642" i="1"/>
  <c r="E642" i="1" s="1"/>
  <c r="F643" i="1"/>
  <c r="E643" i="1" s="1"/>
  <c r="F644" i="1"/>
  <c r="E644" i="1" s="1"/>
  <c r="F645" i="1"/>
  <c r="E645" i="1" s="1"/>
  <c r="F646" i="1"/>
  <c r="E646" i="1" s="1"/>
  <c r="F647" i="1"/>
  <c r="E647" i="1" s="1"/>
  <c r="F648" i="1"/>
  <c r="E648" i="1" s="1"/>
  <c r="F649" i="1"/>
  <c r="E649" i="1" s="1"/>
  <c r="F650" i="1"/>
  <c r="E650" i="1" s="1"/>
  <c r="F651" i="1"/>
  <c r="E651" i="1" s="1"/>
  <c r="F652" i="1"/>
  <c r="E652" i="1" s="1"/>
  <c r="F653" i="1"/>
  <c r="E653" i="1" s="1"/>
  <c r="F654" i="1"/>
  <c r="E654" i="1" s="1"/>
  <c r="F655" i="1"/>
  <c r="E655" i="1" s="1"/>
  <c r="F656" i="1"/>
  <c r="E656" i="1" s="1"/>
  <c r="F657" i="1"/>
  <c r="E657" i="1" s="1"/>
  <c r="F658" i="1"/>
  <c r="E658" i="1" s="1"/>
  <c r="F659" i="1"/>
  <c r="E659" i="1" s="1"/>
  <c r="F660" i="1"/>
  <c r="E660" i="1" s="1"/>
  <c r="F661" i="1"/>
  <c r="E661" i="1" s="1"/>
  <c r="F662" i="1"/>
  <c r="E662" i="1" s="1"/>
  <c r="F663" i="1"/>
  <c r="E663" i="1" s="1"/>
  <c r="F664" i="1"/>
  <c r="E664" i="1" s="1"/>
  <c r="F665" i="1"/>
  <c r="E665" i="1" s="1"/>
  <c r="F666" i="1"/>
  <c r="E666" i="1" s="1"/>
  <c r="F667" i="1"/>
  <c r="E667" i="1" s="1"/>
  <c r="F668" i="1"/>
  <c r="E668" i="1" s="1"/>
  <c r="F669" i="1"/>
  <c r="E669" i="1" s="1"/>
  <c r="F670" i="1"/>
  <c r="E670" i="1" s="1"/>
  <c r="F671" i="1"/>
  <c r="E671" i="1" s="1"/>
  <c r="F672" i="1"/>
  <c r="E672" i="1" s="1"/>
  <c r="F673" i="1"/>
  <c r="E673" i="1" s="1"/>
  <c r="F674" i="1"/>
  <c r="E674" i="1" s="1"/>
  <c r="F675" i="1"/>
  <c r="E675" i="1" s="1"/>
  <c r="F676" i="1"/>
  <c r="E676" i="1" s="1"/>
  <c r="F677" i="1"/>
  <c r="E677" i="1" s="1"/>
  <c r="F678" i="1"/>
  <c r="E678" i="1" s="1"/>
  <c r="F679" i="1"/>
  <c r="E679" i="1" s="1"/>
  <c r="F680" i="1"/>
  <c r="E680" i="1" s="1"/>
  <c r="F681" i="1"/>
  <c r="E681" i="1" s="1"/>
  <c r="F682" i="1"/>
  <c r="E682" i="1" s="1"/>
  <c r="F683" i="1"/>
  <c r="E683" i="1" s="1"/>
  <c r="F684" i="1"/>
  <c r="E684" i="1" s="1"/>
  <c r="F685" i="1"/>
  <c r="E685" i="1" s="1"/>
  <c r="F686" i="1"/>
  <c r="E686" i="1" s="1"/>
  <c r="F687" i="1"/>
  <c r="E687" i="1" s="1"/>
  <c r="F688" i="1"/>
  <c r="E688" i="1" s="1"/>
  <c r="F689" i="1"/>
  <c r="E689" i="1" s="1"/>
  <c r="F690" i="1"/>
  <c r="E690" i="1" s="1"/>
  <c r="F691" i="1"/>
  <c r="E691" i="1" s="1"/>
  <c r="F692" i="1"/>
  <c r="E692" i="1" s="1"/>
  <c r="F693" i="1"/>
  <c r="E693" i="1" s="1"/>
  <c r="F694" i="1"/>
  <c r="E694" i="1" s="1"/>
  <c r="F695" i="1"/>
  <c r="E695" i="1" s="1"/>
  <c r="F696" i="1"/>
  <c r="E696" i="1" s="1"/>
  <c r="F697" i="1"/>
  <c r="E697" i="1" s="1"/>
  <c r="F698" i="1"/>
  <c r="E698" i="1" s="1"/>
  <c r="F699" i="1"/>
  <c r="E699" i="1" s="1"/>
  <c r="F700" i="1"/>
  <c r="E700" i="1" s="1"/>
  <c r="F701" i="1"/>
  <c r="E701" i="1" s="1"/>
  <c r="F702" i="1"/>
  <c r="E702" i="1" s="1"/>
  <c r="F703" i="1"/>
  <c r="E703" i="1" s="1"/>
  <c r="F704" i="1"/>
  <c r="E704" i="1" s="1"/>
  <c r="F705" i="1"/>
  <c r="E705" i="1" s="1"/>
  <c r="F706" i="1"/>
  <c r="E706" i="1" s="1"/>
  <c r="F707" i="1"/>
  <c r="E707" i="1" s="1"/>
  <c r="F708" i="1"/>
  <c r="E708" i="1" s="1"/>
  <c r="F709" i="1"/>
  <c r="E709" i="1" s="1"/>
  <c r="F710" i="1"/>
  <c r="E710" i="1" s="1"/>
  <c r="F711" i="1"/>
  <c r="E711" i="1" s="1"/>
  <c r="F712" i="1"/>
  <c r="E712" i="1" s="1"/>
  <c r="F713" i="1"/>
  <c r="E713" i="1" s="1"/>
  <c r="F714" i="1"/>
  <c r="E714" i="1" s="1"/>
  <c r="F715" i="1"/>
  <c r="E715" i="1" s="1"/>
  <c r="F716" i="1"/>
  <c r="E716" i="1" s="1"/>
  <c r="F717" i="1"/>
  <c r="E717" i="1" s="1"/>
  <c r="F718" i="1"/>
  <c r="E718" i="1" s="1"/>
  <c r="F719" i="1"/>
  <c r="E719" i="1" s="1"/>
  <c r="F720" i="1"/>
  <c r="E720" i="1" s="1"/>
  <c r="F721" i="1"/>
  <c r="E721" i="1" s="1"/>
  <c r="F722" i="1"/>
  <c r="E722" i="1" s="1"/>
  <c r="F723" i="1"/>
  <c r="E723" i="1" s="1"/>
  <c r="F724" i="1"/>
  <c r="E724" i="1" s="1"/>
  <c r="F725" i="1"/>
  <c r="E725" i="1" s="1"/>
  <c r="F726" i="1"/>
  <c r="E726" i="1" s="1"/>
  <c r="F727" i="1"/>
  <c r="E727" i="1" s="1"/>
  <c r="F728" i="1"/>
  <c r="E728" i="1" s="1"/>
  <c r="F729" i="1"/>
  <c r="E729" i="1" s="1"/>
  <c r="F730" i="1"/>
  <c r="E730" i="1" s="1"/>
  <c r="F731" i="1"/>
  <c r="E731" i="1" s="1"/>
  <c r="F732" i="1"/>
  <c r="E732" i="1" s="1"/>
  <c r="F733" i="1"/>
  <c r="E733" i="1" s="1"/>
  <c r="F734" i="1"/>
  <c r="E734" i="1" s="1"/>
  <c r="F735" i="1"/>
  <c r="E735" i="1" s="1"/>
  <c r="F736" i="1"/>
  <c r="E736" i="1" s="1"/>
  <c r="F737" i="1"/>
  <c r="E737" i="1" s="1"/>
  <c r="F738" i="1"/>
  <c r="E738" i="1" s="1"/>
  <c r="F739" i="1"/>
  <c r="E739" i="1" s="1"/>
  <c r="F740" i="1"/>
  <c r="E740" i="1" s="1"/>
  <c r="F741" i="1"/>
  <c r="E741" i="1" s="1"/>
  <c r="F742" i="1"/>
  <c r="E742" i="1" s="1"/>
  <c r="F743" i="1"/>
  <c r="E743" i="1" s="1"/>
  <c r="F744" i="1"/>
  <c r="E744" i="1" s="1"/>
  <c r="F745" i="1"/>
  <c r="E745" i="1" s="1"/>
  <c r="F746" i="1"/>
  <c r="E746" i="1" s="1"/>
  <c r="F747" i="1"/>
  <c r="E747" i="1" s="1"/>
  <c r="F748" i="1"/>
  <c r="E748" i="1" s="1"/>
  <c r="F749" i="1"/>
  <c r="E749" i="1" s="1"/>
  <c r="F750" i="1"/>
  <c r="E750" i="1" s="1"/>
  <c r="F751" i="1"/>
  <c r="E751" i="1" s="1"/>
  <c r="F752" i="1"/>
  <c r="E752" i="1" s="1"/>
  <c r="F753" i="1"/>
  <c r="E753" i="1" s="1"/>
  <c r="F754" i="1"/>
  <c r="E754" i="1" s="1"/>
  <c r="F755" i="1"/>
  <c r="E755" i="1" s="1"/>
  <c r="F756" i="1"/>
  <c r="E756" i="1" s="1"/>
  <c r="F757" i="1"/>
  <c r="E757" i="1" s="1"/>
  <c r="F758" i="1"/>
  <c r="E758" i="1" s="1"/>
  <c r="F759" i="1"/>
  <c r="E759" i="1" s="1"/>
  <c r="F760" i="1"/>
  <c r="E760" i="1" s="1"/>
  <c r="F761" i="1"/>
  <c r="E761" i="1" s="1"/>
  <c r="F762" i="1"/>
  <c r="E762" i="1" s="1"/>
  <c r="F763" i="1"/>
  <c r="E763" i="1" s="1"/>
  <c r="F764" i="1"/>
  <c r="E764" i="1" s="1"/>
  <c r="F765" i="1"/>
  <c r="E765" i="1" s="1"/>
  <c r="F766" i="1"/>
  <c r="E766" i="1" s="1"/>
  <c r="F767" i="1"/>
  <c r="E767" i="1" s="1"/>
  <c r="F768" i="1"/>
  <c r="E768" i="1" s="1"/>
  <c r="F769" i="1"/>
  <c r="E769" i="1" s="1"/>
  <c r="F770" i="1"/>
  <c r="E770" i="1" s="1"/>
  <c r="F771" i="1"/>
  <c r="E771" i="1" s="1"/>
  <c r="F772" i="1"/>
  <c r="E772" i="1" s="1"/>
  <c r="F773" i="1"/>
  <c r="E773" i="1" s="1"/>
  <c r="F774" i="1"/>
  <c r="E774" i="1" s="1"/>
  <c r="F775" i="1"/>
  <c r="E775" i="1" s="1"/>
  <c r="F776" i="1"/>
  <c r="E776" i="1" s="1"/>
  <c r="F777" i="1"/>
  <c r="E777" i="1" s="1"/>
  <c r="F778" i="1"/>
  <c r="E778" i="1" s="1"/>
  <c r="F779" i="1"/>
  <c r="E779" i="1" s="1"/>
  <c r="F780" i="1"/>
  <c r="E780" i="1" s="1"/>
  <c r="F781" i="1"/>
  <c r="E781" i="1" s="1"/>
  <c r="F782" i="1"/>
  <c r="E782" i="1" s="1"/>
  <c r="F783" i="1"/>
  <c r="E783" i="1" s="1"/>
  <c r="F784" i="1"/>
  <c r="E784" i="1" s="1"/>
  <c r="F785" i="1"/>
  <c r="E785" i="1" s="1"/>
  <c r="F786" i="1"/>
  <c r="E786" i="1" s="1"/>
  <c r="F787" i="1"/>
  <c r="E787" i="1" s="1"/>
  <c r="F788" i="1"/>
  <c r="E788" i="1" s="1"/>
  <c r="F789" i="1"/>
  <c r="E789" i="1" s="1"/>
  <c r="F790" i="1"/>
  <c r="E790" i="1" s="1"/>
  <c r="F791" i="1"/>
  <c r="E791" i="1" s="1"/>
  <c r="F792" i="1"/>
  <c r="E792" i="1" s="1"/>
  <c r="F793" i="1"/>
  <c r="E793" i="1" s="1"/>
  <c r="F794" i="1"/>
  <c r="E794" i="1" s="1"/>
  <c r="F795" i="1"/>
  <c r="E795" i="1" s="1"/>
  <c r="F796" i="1"/>
  <c r="E796" i="1" s="1"/>
  <c r="F797" i="1"/>
  <c r="E797" i="1" s="1"/>
  <c r="F798" i="1"/>
  <c r="E798" i="1" s="1"/>
  <c r="F799" i="1"/>
  <c r="E799" i="1" s="1"/>
  <c r="F800" i="1"/>
  <c r="E800" i="1" s="1"/>
  <c r="F801" i="1"/>
  <c r="E801" i="1" s="1"/>
  <c r="F802" i="1"/>
  <c r="E802" i="1" s="1"/>
  <c r="F803" i="1"/>
  <c r="E803" i="1" s="1"/>
  <c r="F804" i="1"/>
  <c r="E804" i="1" s="1"/>
  <c r="F805" i="1"/>
  <c r="E805" i="1" s="1"/>
  <c r="F806" i="1"/>
  <c r="E806" i="1" s="1"/>
  <c r="F807" i="1"/>
  <c r="E807" i="1" s="1"/>
  <c r="F808" i="1"/>
  <c r="E808" i="1" s="1"/>
  <c r="F809" i="1"/>
  <c r="E809" i="1" s="1"/>
  <c r="F810" i="1"/>
  <c r="E810" i="1" s="1"/>
  <c r="F811" i="1"/>
  <c r="E811" i="1" s="1"/>
  <c r="F812" i="1"/>
  <c r="E812" i="1" s="1"/>
  <c r="F813" i="1"/>
  <c r="E813" i="1" s="1"/>
  <c r="F814" i="1"/>
  <c r="E814" i="1" s="1"/>
  <c r="F815" i="1"/>
  <c r="E815" i="1" s="1"/>
  <c r="F816" i="1"/>
  <c r="E816" i="1" s="1"/>
  <c r="F817" i="1"/>
  <c r="E817" i="1" s="1"/>
  <c r="F818" i="1"/>
  <c r="E818" i="1" s="1"/>
  <c r="F819" i="1"/>
  <c r="E819" i="1" s="1"/>
  <c r="F820" i="1"/>
  <c r="E820" i="1" s="1"/>
  <c r="F821" i="1"/>
  <c r="E821" i="1" s="1"/>
  <c r="F822" i="1"/>
  <c r="E822" i="1" s="1"/>
  <c r="F823" i="1"/>
  <c r="E823" i="1" s="1"/>
  <c r="F824" i="1"/>
  <c r="E824" i="1" s="1"/>
  <c r="F825" i="1"/>
  <c r="E825" i="1" s="1"/>
  <c r="F826" i="1"/>
  <c r="E826" i="1" s="1"/>
  <c r="F827" i="1"/>
  <c r="E827" i="1" s="1"/>
  <c r="F828" i="1"/>
  <c r="E828" i="1" s="1"/>
  <c r="F829" i="1"/>
  <c r="E829" i="1" s="1"/>
  <c r="F830" i="1"/>
  <c r="E830" i="1" s="1"/>
  <c r="F831" i="1"/>
  <c r="E831" i="1" s="1"/>
  <c r="F832" i="1"/>
  <c r="E832" i="1" s="1"/>
  <c r="F833" i="1"/>
  <c r="E833" i="1" s="1"/>
  <c r="F834" i="1"/>
  <c r="E834" i="1" s="1"/>
  <c r="F835" i="1"/>
  <c r="E835" i="1" s="1"/>
  <c r="F836" i="1"/>
  <c r="E836" i="1" s="1"/>
  <c r="F837" i="1"/>
  <c r="E837" i="1" s="1"/>
  <c r="F838" i="1"/>
  <c r="E838" i="1" s="1"/>
  <c r="F839" i="1"/>
  <c r="E839" i="1" s="1"/>
  <c r="F840" i="1"/>
  <c r="E840" i="1" s="1"/>
  <c r="F841" i="1"/>
  <c r="E841" i="1" s="1"/>
  <c r="F842" i="1"/>
  <c r="E842" i="1" s="1"/>
  <c r="F843" i="1"/>
  <c r="E843" i="1" s="1"/>
  <c r="F844" i="1"/>
  <c r="E844" i="1" s="1"/>
  <c r="F845" i="1"/>
  <c r="E845" i="1" s="1"/>
  <c r="F846" i="1"/>
  <c r="E846" i="1" s="1"/>
  <c r="F847" i="1"/>
  <c r="E847" i="1" s="1"/>
  <c r="F848" i="1"/>
  <c r="E848" i="1" s="1"/>
  <c r="F849" i="1"/>
  <c r="E849" i="1" s="1"/>
  <c r="F850" i="1"/>
  <c r="E850" i="1" s="1"/>
  <c r="F851" i="1"/>
  <c r="E851" i="1" s="1"/>
  <c r="F852" i="1"/>
  <c r="E852" i="1" s="1"/>
  <c r="F853" i="1"/>
  <c r="E853" i="1" s="1"/>
  <c r="F854" i="1"/>
  <c r="E854" i="1" s="1"/>
  <c r="F855" i="1"/>
  <c r="E855" i="1" s="1"/>
  <c r="F856" i="1"/>
  <c r="E856" i="1" s="1"/>
  <c r="F857" i="1"/>
  <c r="E857" i="1" s="1"/>
  <c r="F858" i="1"/>
  <c r="E858" i="1" s="1"/>
  <c r="F859" i="1"/>
  <c r="E859" i="1" s="1"/>
  <c r="F860" i="1"/>
  <c r="E860" i="1" s="1"/>
  <c r="F861" i="1"/>
  <c r="E861" i="1" s="1"/>
  <c r="F862" i="1"/>
  <c r="E862" i="1" s="1"/>
  <c r="F863" i="1"/>
  <c r="E863" i="1" s="1"/>
  <c r="F864" i="1"/>
  <c r="E864" i="1" s="1"/>
  <c r="F865" i="1"/>
  <c r="E865" i="1" s="1"/>
  <c r="F866" i="1"/>
  <c r="E866" i="1" s="1"/>
  <c r="F867" i="1"/>
  <c r="E867" i="1" s="1"/>
  <c r="F868" i="1"/>
  <c r="E868" i="1" s="1"/>
  <c r="F869" i="1"/>
  <c r="E869" i="1" s="1"/>
  <c r="F870" i="1"/>
  <c r="E870" i="1" s="1"/>
  <c r="F871" i="1"/>
  <c r="E871" i="1" s="1"/>
  <c r="F872" i="1"/>
  <c r="E872" i="1" s="1"/>
  <c r="F873" i="1"/>
  <c r="E873" i="1" s="1"/>
  <c r="F874" i="1"/>
  <c r="E874" i="1" s="1"/>
  <c r="F875" i="1"/>
  <c r="E875" i="1" s="1"/>
  <c r="F876" i="1"/>
  <c r="E876" i="1" s="1"/>
  <c r="F877" i="1"/>
  <c r="E877" i="1" s="1"/>
  <c r="F878" i="1"/>
  <c r="E878" i="1" s="1"/>
  <c r="F879" i="1"/>
  <c r="E879" i="1" s="1"/>
  <c r="F880" i="1"/>
  <c r="E880" i="1" s="1"/>
  <c r="F881" i="1"/>
  <c r="E881" i="1" s="1"/>
  <c r="F882" i="1"/>
  <c r="E882" i="1" s="1"/>
  <c r="F883" i="1"/>
  <c r="E883" i="1" s="1"/>
  <c r="F884" i="1"/>
  <c r="E884" i="1" s="1"/>
  <c r="F885" i="1"/>
  <c r="E885" i="1" s="1"/>
  <c r="F886" i="1"/>
  <c r="E886" i="1" s="1"/>
  <c r="F887" i="1"/>
  <c r="E887" i="1" s="1"/>
  <c r="F888" i="1"/>
  <c r="E888" i="1" s="1"/>
  <c r="F889" i="1"/>
  <c r="E889" i="1" s="1"/>
  <c r="F890" i="1"/>
  <c r="E890" i="1" s="1"/>
  <c r="F891" i="1"/>
  <c r="E891" i="1" s="1"/>
  <c r="F892" i="1"/>
  <c r="E892" i="1" s="1"/>
  <c r="F893" i="1"/>
  <c r="E893" i="1" s="1"/>
  <c r="F894" i="1"/>
  <c r="E894" i="1" s="1"/>
  <c r="F895" i="1"/>
  <c r="E895" i="1" s="1"/>
  <c r="F896" i="1"/>
  <c r="E896" i="1" s="1"/>
  <c r="F897" i="1"/>
  <c r="E897" i="1" s="1"/>
  <c r="F898" i="1"/>
  <c r="E898" i="1" s="1"/>
  <c r="F899" i="1"/>
  <c r="E899" i="1" s="1"/>
  <c r="F900" i="1"/>
  <c r="E900" i="1" s="1"/>
  <c r="F901" i="1"/>
  <c r="E901" i="1" s="1"/>
  <c r="F902" i="1"/>
  <c r="E902" i="1" s="1"/>
  <c r="F903" i="1"/>
  <c r="E903" i="1" s="1"/>
  <c r="F904" i="1"/>
  <c r="E904" i="1" s="1"/>
  <c r="F905" i="1"/>
  <c r="E905" i="1" s="1"/>
  <c r="F906" i="1"/>
  <c r="E906" i="1" s="1"/>
  <c r="F907" i="1"/>
  <c r="E907" i="1" s="1"/>
  <c r="F908" i="1"/>
  <c r="E908" i="1" s="1"/>
  <c r="F909" i="1"/>
  <c r="E909" i="1" s="1"/>
  <c r="F910" i="1"/>
  <c r="E910" i="1" s="1"/>
  <c r="F911" i="1"/>
  <c r="E911" i="1" s="1"/>
  <c r="F912" i="1"/>
  <c r="E912" i="1" s="1"/>
  <c r="F913" i="1"/>
  <c r="E913" i="1" s="1"/>
  <c r="F914" i="1"/>
  <c r="E914" i="1" s="1"/>
  <c r="F915" i="1"/>
  <c r="E915" i="1" s="1"/>
  <c r="F916" i="1"/>
  <c r="E916" i="1" s="1"/>
  <c r="F917" i="1"/>
  <c r="E917" i="1" s="1"/>
  <c r="F918" i="1"/>
  <c r="E918" i="1" s="1"/>
  <c r="F919" i="1"/>
  <c r="E919" i="1" s="1"/>
  <c r="F920" i="1"/>
  <c r="E920" i="1" s="1"/>
  <c r="F921" i="1"/>
  <c r="E921" i="1" s="1"/>
  <c r="F922" i="1"/>
  <c r="E922" i="1" s="1"/>
  <c r="F923" i="1"/>
  <c r="E923" i="1" s="1"/>
  <c r="F924" i="1"/>
  <c r="E924" i="1" s="1"/>
  <c r="F925" i="1"/>
  <c r="E925" i="1" s="1"/>
  <c r="F926" i="1"/>
  <c r="E926" i="1" s="1"/>
  <c r="F927" i="1"/>
  <c r="E927" i="1" s="1"/>
  <c r="F928" i="1"/>
  <c r="E928" i="1" s="1"/>
  <c r="F929" i="1"/>
  <c r="E929" i="1" s="1"/>
  <c r="F930" i="1"/>
  <c r="E930" i="1" s="1"/>
  <c r="F931" i="1"/>
  <c r="E931" i="1" s="1"/>
  <c r="F932" i="1"/>
  <c r="E932" i="1" s="1"/>
  <c r="F933" i="1"/>
  <c r="E933" i="1" s="1"/>
  <c r="F934" i="1"/>
  <c r="E934" i="1" s="1"/>
  <c r="F935" i="1"/>
  <c r="E935" i="1" s="1"/>
  <c r="F936" i="1"/>
  <c r="E936" i="1" s="1"/>
  <c r="F937" i="1"/>
  <c r="E937" i="1" s="1"/>
  <c r="F938" i="1"/>
  <c r="E938" i="1" s="1"/>
  <c r="F939" i="1"/>
  <c r="E939" i="1" s="1"/>
  <c r="F940" i="1"/>
  <c r="E940" i="1" s="1"/>
  <c r="F941" i="1"/>
  <c r="E941" i="1" s="1"/>
  <c r="F942" i="1"/>
  <c r="E942" i="1" s="1"/>
  <c r="F943" i="1"/>
  <c r="E943" i="1" s="1"/>
  <c r="F944" i="1"/>
  <c r="E944" i="1" s="1"/>
  <c r="F945" i="1"/>
  <c r="E945" i="1" s="1"/>
  <c r="F946" i="1"/>
  <c r="E946" i="1" s="1"/>
  <c r="F947" i="1"/>
  <c r="E947" i="1" s="1"/>
  <c r="F948" i="1"/>
  <c r="E948" i="1" s="1"/>
  <c r="F949" i="1"/>
  <c r="E949" i="1" s="1"/>
  <c r="F950" i="1"/>
  <c r="E950" i="1" s="1"/>
  <c r="F951" i="1"/>
  <c r="E951" i="1" s="1"/>
  <c r="F952" i="1"/>
  <c r="E952" i="1" s="1"/>
  <c r="F953" i="1"/>
  <c r="E953" i="1" s="1"/>
  <c r="F954" i="1"/>
  <c r="E954" i="1" s="1"/>
  <c r="F955" i="1"/>
  <c r="E955" i="1" s="1"/>
  <c r="F956" i="1"/>
  <c r="E956" i="1" s="1"/>
  <c r="F957" i="1"/>
  <c r="E957" i="1" s="1"/>
  <c r="F958" i="1"/>
  <c r="E958" i="1" s="1"/>
  <c r="F959" i="1"/>
  <c r="E959" i="1" s="1"/>
  <c r="F960" i="1"/>
  <c r="E960" i="1" s="1"/>
  <c r="F961" i="1"/>
  <c r="E961" i="1" s="1"/>
  <c r="F962" i="1"/>
  <c r="E962" i="1" s="1"/>
  <c r="F963" i="1"/>
  <c r="E963" i="1" s="1"/>
  <c r="F964" i="1"/>
  <c r="E964" i="1" s="1"/>
  <c r="F965" i="1"/>
  <c r="E965" i="1" s="1"/>
  <c r="F966" i="1"/>
  <c r="E966" i="1" s="1"/>
  <c r="F967" i="1"/>
  <c r="E967" i="1" s="1"/>
  <c r="F968" i="1"/>
  <c r="E968" i="1" s="1"/>
  <c r="F969" i="1"/>
  <c r="E969" i="1" s="1"/>
  <c r="F970" i="1"/>
  <c r="E970" i="1" s="1"/>
  <c r="F971" i="1"/>
  <c r="E971" i="1" s="1"/>
  <c r="F972" i="1"/>
  <c r="E972" i="1" s="1"/>
  <c r="F973" i="1"/>
  <c r="E973" i="1" s="1"/>
  <c r="F974" i="1"/>
  <c r="E974" i="1" s="1"/>
  <c r="F975" i="1"/>
  <c r="E975" i="1" s="1"/>
  <c r="F976" i="1"/>
  <c r="E976" i="1" s="1"/>
  <c r="F977" i="1"/>
  <c r="E977" i="1" s="1"/>
  <c r="F978" i="1"/>
  <c r="E978" i="1" s="1"/>
  <c r="F979" i="1"/>
  <c r="E979" i="1" s="1"/>
  <c r="F980" i="1"/>
  <c r="E980" i="1" s="1"/>
  <c r="F981" i="1"/>
  <c r="E981" i="1" s="1"/>
  <c r="F982" i="1"/>
  <c r="E982" i="1" s="1"/>
  <c r="F983" i="1"/>
  <c r="E983" i="1" s="1"/>
  <c r="F984" i="1"/>
  <c r="E984" i="1" s="1"/>
  <c r="F985" i="1"/>
  <c r="E985" i="1" s="1"/>
  <c r="F986" i="1"/>
  <c r="E986" i="1" s="1"/>
  <c r="F987" i="1"/>
  <c r="E987" i="1" s="1"/>
  <c r="F988" i="1"/>
  <c r="E988" i="1" s="1"/>
  <c r="F989" i="1"/>
  <c r="E989" i="1" s="1"/>
  <c r="F990" i="1"/>
  <c r="E990" i="1" s="1"/>
  <c r="F991" i="1"/>
  <c r="E991" i="1" s="1"/>
  <c r="F992" i="1"/>
  <c r="E992" i="1" s="1"/>
  <c r="F993" i="1"/>
  <c r="E993" i="1" s="1"/>
  <c r="F994" i="1"/>
  <c r="E994" i="1" s="1"/>
  <c r="F995" i="1"/>
  <c r="E995" i="1" s="1"/>
  <c r="F996" i="1"/>
  <c r="E996" i="1" s="1"/>
  <c r="F997" i="1"/>
  <c r="E997" i="1" s="1"/>
  <c r="F998" i="1"/>
  <c r="E998" i="1" s="1"/>
  <c r="F999" i="1"/>
  <c r="E999" i="1" s="1"/>
  <c r="F1000" i="1"/>
  <c r="E1000" i="1" s="1"/>
  <c r="F1001" i="1"/>
  <c r="E1001" i="1" s="1"/>
  <c r="F1002" i="1"/>
  <c r="E1002" i="1" s="1"/>
  <c r="F1003" i="1"/>
  <c r="E1003" i="1" s="1"/>
  <c r="F1004" i="1"/>
  <c r="E1004" i="1" s="1"/>
  <c r="F1005" i="1"/>
  <c r="E1005" i="1" s="1"/>
  <c r="F1006" i="1"/>
  <c r="E1006" i="1" s="1"/>
  <c r="F1007" i="1"/>
  <c r="E1007" i="1" s="1"/>
  <c r="F1008" i="1"/>
  <c r="E1008" i="1" s="1"/>
  <c r="F1009" i="1"/>
  <c r="E1009" i="1" s="1"/>
  <c r="F1010" i="1"/>
  <c r="E1010" i="1" s="1"/>
  <c r="F1011" i="1"/>
  <c r="E1011" i="1" s="1"/>
  <c r="F1012" i="1"/>
  <c r="E1012" i="1" s="1"/>
  <c r="F1013" i="1"/>
  <c r="E1013" i="1" s="1"/>
  <c r="F1014" i="1"/>
  <c r="E1014" i="1" s="1"/>
  <c r="F1015" i="1"/>
  <c r="E1015" i="1" s="1"/>
  <c r="F1016" i="1"/>
  <c r="E1016" i="1" s="1"/>
  <c r="F1017" i="1"/>
  <c r="E1017" i="1" s="1"/>
  <c r="F1018" i="1"/>
  <c r="E1018" i="1" s="1"/>
  <c r="F1019" i="1"/>
  <c r="E1019" i="1" s="1"/>
  <c r="F1020" i="1"/>
  <c r="E1020" i="1" s="1"/>
  <c r="F1021" i="1"/>
  <c r="E1021" i="1" s="1"/>
  <c r="F1022" i="1"/>
  <c r="E1022" i="1" s="1"/>
  <c r="F1023" i="1"/>
  <c r="E1023" i="1" s="1"/>
  <c r="F1024" i="1"/>
  <c r="E1024" i="1" s="1"/>
  <c r="F1025" i="1"/>
  <c r="E1025" i="1" s="1"/>
  <c r="F1026" i="1"/>
  <c r="E1026" i="1" s="1"/>
  <c r="F1027" i="1"/>
  <c r="E1027" i="1" s="1"/>
  <c r="F1028" i="1"/>
  <c r="E1028" i="1" s="1"/>
  <c r="F1029" i="1"/>
  <c r="E1029" i="1" s="1"/>
  <c r="F1030" i="1"/>
  <c r="E1030" i="1" s="1"/>
  <c r="F1031" i="1"/>
  <c r="E1031" i="1" s="1"/>
  <c r="F1032" i="1"/>
  <c r="E1032" i="1" s="1"/>
  <c r="F1033" i="1"/>
  <c r="E1033" i="1" s="1"/>
  <c r="F1034" i="1"/>
  <c r="E1034" i="1" s="1"/>
  <c r="F1035" i="1"/>
  <c r="E1035" i="1" s="1"/>
  <c r="F1036" i="1"/>
  <c r="E1036" i="1" s="1"/>
  <c r="F1037" i="1"/>
  <c r="E1037" i="1" s="1"/>
  <c r="F1038" i="1"/>
  <c r="E1038" i="1" s="1"/>
  <c r="F1039" i="1"/>
  <c r="E1039" i="1" s="1"/>
  <c r="F1040" i="1"/>
  <c r="E1040" i="1" s="1"/>
  <c r="F1041" i="1"/>
  <c r="E1041" i="1" s="1"/>
  <c r="F1042" i="1"/>
  <c r="E1042" i="1" s="1"/>
  <c r="F1043" i="1"/>
  <c r="E1043" i="1" s="1"/>
  <c r="F1044" i="1"/>
  <c r="E1044" i="1" s="1"/>
  <c r="F1045" i="1"/>
  <c r="E1045" i="1" s="1"/>
  <c r="F1046" i="1"/>
  <c r="E1046" i="1" s="1"/>
  <c r="F1047" i="1"/>
  <c r="E1047" i="1" s="1"/>
  <c r="F1048" i="1"/>
  <c r="E1048" i="1" s="1"/>
  <c r="F1049" i="1"/>
  <c r="E1049" i="1" s="1"/>
  <c r="F1050" i="1"/>
  <c r="E1050" i="1" s="1"/>
  <c r="F1051" i="1"/>
  <c r="E1051" i="1" s="1"/>
  <c r="F1052" i="1"/>
  <c r="E1052" i="1" s="1"/>
  <c r="F1053" i="1"/>
  <c r="E1053" i="1" s="1"/>
  <c r="F1054" i="1"/>
  <c r="E1054" i="1" s="1"/>
  <c r="F1055" i="1"/>
  <c r="E1055" i="1" s="1"/>
  <c r="F1056" i="1"/>
  <c r="E1056" i="1" s="1"/>
  <c r="F1057" i="1"/>
  <c r="E1057" i="1" s="1"/>
  <c r="F1058" i="1"/>
  <c r="E1058" i="1" s="1"/>
  <c r="F1059" i="1"/>
  <c r="E1059" i="1" s="1"/>
  <c r="F1060" i="1"/>
  <c r="E1060" i="1" s="1"/>
  <c r="F1061" i="1"/>
  <c r="E1061" i="1" s="1"/>
  <c r="F1062" i="1"/>
  <c r="E1062" i="1" s="1"/>
  <c r="F1063" i="1"/>
  <c r="E1063" i="1" s="1"/>
  <c r="F1064" i="1"/>
  <c r="E1064" i="1" s="1"/>
  <c r="F1065" i="1"/>
  <c r="E1065" i="1" s="1"/>
  <c r="F1066" i="1"/>
  <c r="E1066" i="1" s="1"/>
  <c r="F1067" i="1"/>
  <c r="E1067" i="1" s="1"/>
  <c r="F1068" i="1"/>
  <c r="E1068" i="1" s="1"/>
  <c r="F1069" i="1"/>
  <c r="E1069" i="1" s="1"/>
  <c r="F1070" i="1"/>
  <c r="E1070" i="1" s="1"/>
  <c r="F1071" i="1"/>
  <c r="E1071" i="1" s="1"/>
  <c r="F1072" i="1"/>
  <c r="E1072" i="1" s="1"/>
  <c r="F1073" i="1"/>
  <c r="E1073" i="1" s="1"/>
  <c r="F1074" i="1"/>
  <c r="E1074" i="1" s="1"/>
  <c r="F1075" i="1"/>
  <c r="E1075" i="1" s="1"/>
  <c r="F1076" i="1"/>
  <c r="E1076" i="1" s="1"/>
  <c r="F1077" i="1"/>
  <c r="E1077" i="1" s="1"/>
  <c r="F1078" i="1"/>
  <c r="E1078" i="1" s="1"/>
  <c r="F1079" i="1"/>
  <c r="E1079" i="1" s="1"/>
  <c r="F1080" i="1"/>
  <c r="E1080" i="1" s="1"/>
  <c r="F1081" i="1"/>
  <c r="E1081" i="1" s="1"/>
  <c r="F1082" i="1"/>
  <c r="E1082" i="1" s="1"/>
  <c r="F1083" i="1"/>
  <c r="E1083" i="1" s="1"/>
  <c r="F1084" i="1"/>
  <c r="E1084" i="1" s="1"/>
  <c r="F1085" i="1"/>
  <c r="E1085" i="1" s="1"/>
  <c r="F1086" i="1"/>
  <c r="E1086" i="1" s="1"/>
  <c r="F1087" i="1"/>
  <c r="E1087" i="1" s="1"/>
  <c r="F1088" i="1"/>
  <c r="E1088" i="1" s="1"/>
  <c r="F1089" i="1"/>
  <c r="E1089" i="1" s="1"/>
  <c r="F1090" i="1"/>
  <c r="E1090" i="1" s="1"/>
  <c r="F1091" i="1"/>
  <c r="E1091" i="1" s="1"/>
  <c r="F1092" i="1"/>
  <c r="E1092" i="1" s="1"/>
  <c r="F1093" i="1"/>
  <c r="E1093" i="1" s="1"/>
  <c r="F1094" i="1"/>
  <c r="E1094" i="1" s="1"/>
  <c r="F1095" i="1"/>
  <c r="E1095" i="1" s="1"/>
  <c r="F1096" i="1"/>
  <c r="E1096" i="1" s="1"/>
  <c r="F1097" i="1"/>
  <c r="E1097" i="1" s="1"/>
  <c r="F1098" i="1"/>
  <c r="E1098" i="1" s="1"/>
  <c r="F1099" i="1"/>
  <c r="E1099" i="1" s="1"/>
  <c r="F1100" i="1"/>
  <c r="E1100" i="1" s="1"/>
  <c r="F1101" i="1"/>
  <c r="E1101" i="1" s="1"/>
  <c r="F1102" i="1"/>
  <c r="E1102" i="1" s="1"/>
  <c r="F1103" i="1"/>
  <c r="E1103" i="1" s="1"/>
  <c r="F1104" i="1"/>
  <c r="E1104" i="1" s="1"/>
  <c r="F1105" i="1"/>
  <c r="E1105" i="1" s="1"/>
  <c r="F1106" i="1"/>
  <c r="E1106" i="1" s="1"/>
  <c r="F1107" i="1"/>
  <c r="E1107" i="1" s="1"/>
  <c r="F1108" i="1"/>
  <c r="E1108" i="1" s="1"/>
  <c r="F1109" i="1"/>
  <c r="E1109" i="1" s="1"/>
  <c r="F1110" i="1"/>
  <c r="E1110" i="1" s="1"/>
  <c r="F1111" i="1"/>
  <c r="E1111" i="1" s="1"/>
  <c r="F1112" i="1"/>
  <c r="E1112" i="1" s="1"/>
  <c r="F1113" i="1"/>
  <c r="E1113" i="1" s="1"/>
  <c r="F1114" i="1"/>
  <c r="E1114" i="1" s="1"/>
  <c r="F1115" i="1"/>
  <c r="E1115" i="1" s="1"/>
  <c r="F1116" i="1"/>
  <c r="E1116" i="1" s="1"/>
  <c r="F1117" i="1"/>
  <c r="E1117" i="1" s="1"/>
  <c r="F1118" i="1"/>
  <c r="E1118" i="1" s="1"/>
  <c r="F1119" i="1"/>
  <c r="E1119" i="1" s="1"/>
  <c r="F1120" i="1"/>
  <c r="E1120" i="1" s="1"/>
  <c r="F1121" i="1"/>
  <c r="E1121" i="1" s="1"/>
  <c r="F1122" i="1"/>
  <c r="E1122" i="1" s="1"/>
  <c r="F1123" i="1"/>
  <c r="E1123" i="1" s="1"/>
  <c r="F1124" i="1"/>
  <c r="E1124" i="1" s="1"/>
  <c r="F1125" i="1"/>
  <c r="E1125" i="1" s="1"/>
  <c r="F1126" i="1"/>
  <c r="E1126" i="1" s="1"/>
  <c r="F1127" i="1"/>
  <c r="E1127" i="1" s="1"/>
  <c r="F1128" i="1"/>
  <c r="E1128" i="1" s="1"/>
  <c r="F1129" i="1"/>
  <c r="E1129" i="1" s="1"/>
  <c r="F1130" i="1"/>
  <c r="E1130" i="1" s="1"/>
  <c r="F1131" i="1"/>
  <c r="E1131" i="1" s="1"/>
  <c r="F1132" i="1"/>
  <c r="E1132" i="1" s="1"/>
  <c r="F1133" i="1"/>
  <c r="E1133" i="1" s="1"/>
  <c r="F1134" i="1"/>
  <c r="E1134" i="1" s="1"/>
  <c r="F1135" i="1"/>
  <c r="E1135" i="1" s="1"/>
  <c r="F1136" i="1"/>
  <c r="E1136" i="1" s="1"/>
  <c r="F1137" i="1"/>
  <c r="E1137" i="1" s="1"/>
  <c r="F1138" i="1"/>
  <c r="E1138" i="1" s="1"/>
  <c r="F1139" i="1"/>
  <c r="E1139" i="1" s="1"/>
  <c r="F1140" i="1"/>
  <c r="E1140" i="1" s="1"/>
  <c r="F1141" i="1"/>
  <c r="E1141" i="1" s="1"/>
  <c r="F1142" i="1"/>
  <c r="E1142" i="1" s="1"/>
  <c r="F1143" i="1"/>
  <c r="E1143" i="1" s="1"/>
  <c r="F1144" i="1"/>
  <c r="E1144" i="1" s="1"/>
  <c r="F1145" i="1"/>
  <c r="E1145" i="1" s="1"/>
  <c r="F1146" i="1"/>
  <c r="E1146" i="1" s="1"/>
  <c r="F1147" i="1"/>
  <c r="E1147" i="1" s="1"/>
  <c r="F1148" i="1"/>
  <c r="E1148" i="1" s="1"/>
  <c r="F1149" i="1"/>
  <c r="E1149" i="1" s="1"/>
  <c r="F1150" i="1"/>
  <c r="E1150" i="1" s="1"/>
  <c r="F1151" i="1"/>
  <c r="E1151" i="1" s="1"/>
  <c r="F1152" i="1"/>
  <c r="E1152" i="1" s="1"/>
  <c r="F1153" i="1"/>
  <c r="E1153" i="1" s="1"/>
  <c r="F1154" i="1"/>
  <c r="E1154" i="1" s="1"/>
  <c r="F1155" i="1"/>
  <c r="E1155" i="1" s="1"/>
  <c r="F1156" i="1"/>
  <c r="E1156" i="1" s="1"/>
  <c r="F1157" i="1"/>
  <c r="E1157" i="1" s="1"/>
  <c r="F1158" i="1"/>
  <c r="E1158" i="1" s="1"/>
  <c r="F1159" i="1"/>
  <c r="E1159" i="1" s="1"/>
  <c r="F1160" i="1"/>
  <c r="E1160" i="1" s="1"/>
  <c r="F1161" i="1"/>
  <c r="E1161" i="1" s="1"/>
  <c r="F1162" i="1"/>
  <c r="E1162" i="1" s="1"/>
  <c r="F1163" i="1"/>
  <c r="E1163" i="1" s="1"/>
  <c r="F1164" i="1"/>
  <c r="E1164" i="1" s="1"/>
  <c r="F1165" i="1"/>
  <c r="E1165" i="1" s="1"/>
  <c r="F1166" i="1"/>
  <c r="E1166" i="1" s="1"/>
  <c r="F1167" i="1"/>
  <c r="E1167" i="1" s="1"/>
  <c r="F1168" i="1"/>
  <c r="E1168" i="1" s="1"/>
  <c r="F1169" i="1"/>
  <c r="E1169" i="1" s="1"/>
  <c r="F1170" i="1"/>
  <c r="E1170" i="1" s="1"/>
  <c r="F1171" i="1"/>
  <c r="E1171" i="1" s="1"/>
  <c r="F1172" i="1"/>
  <c r="E1172" i="1" s="1"/>
  <c r="F1173" i="1"/>
  <c r="E1173" i="1" s="1"/>
  <c r="F1174" i="1"/>
  <c r="E1174" i="1" s="1"/>
  <c r="F1175" i="1"/>
  <c r="E1175" i="1" s="1"/>
  <c r="F1176" i="1"/>
  <c r="E1176" i="1" s="1"/>
  <c r="F1177" i="1"/>
  <c r="E1177" i="1" s="1"/>
  <c r="F1178" i="1"/>
  <c r="E1178" i="1" s="1"/>
  <c r="F1179" i="1"/>
  <c r="E1179" i="1" s="1"/>
  <c r="F1180" i="1"/>
  <c r="E1180" i="1" s="1"/>
  <c r="F1181" i="1"/>
  <c r="E1181" i="1" s="1"/>
  <c r="F1182" i="1"/>
  <c r="E1182" i="1" s="1"/>
  <c r="F1183" i="1"/>
  <c r="E1183" i="1" s="1"/>
  <c r="F1184" i="1"/>
  <c r="E1184" i="1" s="1"/>
  <c r="F1185" i="1"/>
  <c r="E1185" i="1" s="1"/>
  <c r="F1186" i="1"/>
  <c r="E1186" i="1" s="1"/>
  <c r="F1187" i="1"/>
  <c r="E1187" i="1" s="1"/>
  <c r="F1188" i="1"/>
  <c r="E1188" i="1" s="1"/>
  <c r="F1189" i="1"/>
  <c r="E1189" i="1" s="1"/>
  <c r="F1190" i="1"/>
  <c r="E1190" i="1" s="1"/>
  <c r="F1191" i="1"/>
  <c r="E1191" i="1" s="1"/>
  <c r="F1192" i="1"/>
  <c r="E1192" i="1" s="1"/>
  <c r="F1193" i="1"/>
  <c r="E1193" i="1" s="1"/>
  <c r="F1194" i="1"/>
  <c r="E1194" i="1" s="1"/>
  <c r="F1195" i="1"/>
  <c r="E1195" i="1" s="1"/>
  <c r="F1196" i="1"/>
  <c r="E1196" i="1" s="1"/>
  <c r="F1197" i="1"/>
  <c r="E1197" i="1" s="1"/>
  <c r="F1198" i="1"/>
  <c r="E1198" i="1" s="1"/>
  <c r="F1199" i="1"/>
  <c r="E1199" i="1" s="1"/>
  <c r="F1200" i="1"/>
  <c r="E1200" i="1" s="1"/>
  <c r="F1201" i="1"/>
  <c r="E1201" i="1" s="1"/>
  <c r="F1202" i="1"/>
  <c r="E1202" i="1" s="1"/>
  <c r="F1203" i="1"/>
  <c r="E1203" i="1" s="1"/>
  <c r="F1204" i="1"/>
  <c r="E1204" i="1" s="1"/>
  <c r="F1205" i="1"/>
  <c r="E1205" i="1" s="1"/>
  <c r="F1206" i="1"/>
  <c r="E1206" i="1" s="1"/>
  <c r="F1207" i="1"/>
  <c r="E1207" i="1" s="1"/>
  <c r="F1208" i="1"/>
  <c r="E1208" i="1" s="1"/>
  <c r="F1209" i="1"/>
  <c r="E1209" i="1" s="1"/>
  <c r="F1210" i="1"/>
  <c r="E1210" i="1" s="1"/>
  <c r="F1211" i="1"/>
  <c r="E1211" i="1" s="1"/>
  <c r="F1212" i="1"/>
  <c r="E1212" i="1" s="1"/>
  <c r="F1213" i="1"/>
  <c r="E1213" i="1" s="1"/>
  <c r="F1214" i="1"/>
  <c r="E1214" i="1" s="1"/>
  <c r="F1215" i="1"/>
  <c r="E1215" i="1" s="1"/>
  <c r="F1216" i="1"/>
  <c r="E1216" i="1" s="1"/>
  <c r="F1217" i="1"/>
  <c r="E1217" i="1" s="1"/>
  <c r="F1218" i="1"/>
  <c r="E1218" i="1" s="1"/>
  <c r="F1219" i="1"/>
  <c r="E1219" i="1" s="1"/>
  <c r="F1220" i="1"/>
  <c r="E1220" i="1" s="1"/>
  <c r="F1221" i="1"/>
  <c r="E1221" i="1" s="1"/>
  <c r="F1222" i="1"/>
  <c r="E1222" i="1" s="1"/>
  <c r="F1223" i="1"/>
  <c r="E1223" i="1" s="1"/>
  <c r="F1224" i="1"/>
  <c r="E1224" i="1" s="1"/>
  <c r="F1225" i="1"/>
  <c r="E1225" i="1" s="1"/>
  <c r="F1226" i="1"/>
  <c r="E1226" i="1" s="1"/>
  <c r="F1227" i="1"/>
  <c r="E1227" i="1" s="1"/>
  <c r="F1228" i="1"/>
  <c r="E1228" i="1" s="1"/>
  <c r="F1229" i="1"/>
  <c r="E1229" i="1" s="1"/>
  <c r="F1230" i="1"/>
  <c r="E1230" i="1" s="1"/>
  <c r="F1231" i="1"/>
  <c r="E1231" i="1" s="1"/>
  <c r="F1232" i="1"/>
  <c r="E1232" i="1" s="1"/>
  <c r="F1233" i="1"/>
  <c r="E1233" i="1" s="1"/>
  <c r="F1234" i="1"/>
  <c r="E1234" i="1" s="1"/>
  <c r="F1235" i="1"/>
  <c r="E1235" i="1" s="1"/>
  <c r="F1236" i="1"/>
  <c r="E1236" i="1" s="1"/>
  <c r="F1237" i="1"/>
  <c r="E1237" i="1" s="1"/>
  <c r="F1238" i="1"/>
  <c r="E1238" i="1" s="1"/>
  <c r="F1239" i="1"/>
  <c r="E1239" i="1" s="1"/>
  <c r="F1240" i="1"/>
  <c r="E1240" i="1" s="1"/>
  <c r="F1241" i="1"/>
  <c r="E1241" i="1" s="1"/>
  <c r="F1242" i="1"/>
  <c r="E1242" i="1" s="1"/>
  <c r="F1243" i="1"/>
  <c r="E1243" i="1" s="1"/>
  <c r="F1244" i="1"/>
  <c r="E1244" i="1" s="1"/>
  <c r="F1245" i="1"/>
  <c r="E1245" i="1" s="1"/>
  <c r="F1246" i="1"/>
  <c r="E1246" i="1" s="1"/>
  <c r="F1247" i="1"/>
  <c r="E1247" i="1" s="1"/>
  <c r="F1248" i="1"/>
  <c r="E1248" i="1" s="1"/>
  <c r="F1249" i="1"/>
  <c r="E1249" i="1" s="1"/>
  <c r="F1250" i="1"/>
  <c r="E1250" i="1" s="1"/>
  <c r="F1251" i="1"/>
  <c r="E1251" i="1" s="1"/>
  <c r="F1252" i="1"/>
  <c r="E1252" i="1" s="1"/>
  <c r="F1253" i="1"/>
  <c r="E1253" i="1" s="1"/>
  <c r="F1254" i="1"/>
  <c r="E1254" i="1" s="1"/>
  <c r="F1255" i="1"/>
  <c r="E1255" i="1" s="1"/>
  <c r="F1256" i="1"/>
  <c r="E1256" i="1" s="1"/>
  <c r="F1257" i="1"/>
  <c r="E1257" i="1" s="1"/>
  <c r="F1258" i="1"/>
  <c r="E1258" i="1" s="1"/>
  <c r="F1259" i="1"/>
  <c r="E1259" i="1" s="1"/>
  <c r="F1260" i="1"/>
  <c r="E1260" i="1" s="1"/>
  <c r="F1261" i="1"/>
  <c r="E1261" i="1" s="1"/>
  <c r="F1262" i="1"/>
  <c r="E1262" i="1" s="1"/>
  <c r="F1263" i="1"/>
  <c r="E1263" i="1" s="1"/>
  <c r="F1264" i="1"/>
  <c r="E1264" i="1" s="1"/>
  <c r="F1265" i="1"/>
  <c r="E1265" i="1" s="1"/>
  <c r="F1266" i="1"/>
  <c r="E1266" i="1" s="1"/>
  <c r="F1267" i="1"/>
  <c r="E1267" i="1" s="1"/>
  <c r="F1268" i="1"/>
  <c r="E1268" i="1" s="1"/>
  <c r="F1269" i="1"/>
  <c r="E1269" i="1" s="1"/>
  <c r="F1270" i="1"/>
  <c r="E1270" i="1" s="1"/>
  <c r="F1271" i="1"/>
  <c r="E1271" i="1" s="1"/>
  <c r="F1272" i="1"/>
  <c r="E1272" i="1" s="1"/>
  <c r="F1273" i="1"/>
  <c r="E1273" i="1" s="1"/>
  <c r="F1274" i="1"/>
  <c r="E1274" i="1" s="1"/>
  <c r="F1275" i="1"/>
  <c r="E1275" i="1" s="1"/>
  <c r="F1276" i="1"/>
  <c r="E1276" i="1" s="1"/>
  <c r="F1277" i="1"/>
  <c r="E1277" i="1" s="1"/>
  <c r="F1278" i="1"/>
  <c r="E1278" i="1" s="1"/>
  <c r="F1279" i="1"/>
  <c r="E1279" i="1" s="1"/>
  <c r="F1280" i="1"/>
  <c r="E1280" i="1" s="1"/>
  <c r="F1281" i="1"/>
  <c r="E1281" i="1" s="1"/>
  <c r="F1282" i="1"/>
  <c r="E1282" i="1" s="1"/>
  <c r="F1283" i="1"/>
  <c r="E1283" i="1" s="1"/>
  <c r="F1284" i="1"/>
  <c r="E1284" i="1" s="1"/>
  <c r="F1285" i="1"/>
  <c r="E1285" i="1" s="1"/>
  <c r="F1286" i="1"/>
  <c r="E1286" i="1" s="1"/>
  <c r="F1287" i="1"/>
  <c r="E1287" i="1" s="1"/>
  <c r="F1288" i="1"/>
  <c r="E1288" i="1" s="1"/>
  <c r="F1289" i="1"/>
  <c r="E1289" i="1" s="1"/>
  <c r="F1290" i="1"/>
  <c r="E1290" i="1" s="1"/>
  <c r="F1291" i="1"/>
  <c r="E1291" i="1" s="1"/>
  <c r="F1292" i="1"/>
  <c r="E1292" i="1" s="1"/>
  <c r="F1293" i="1"/>
  <c r="E1293" i="1" s="1"/>
  <c r="F1294" i="1"/>
  <c r="E1294" i="1" s="1"/>
  <c r="F1295" i="1"/>
  <c r="E1295" i="1" s="1"/>
  <c r="F1296" i="1"/>
  <c r="E1296" i="1" s="1"/>
  <c r="F1297" i="1"/>
  <c r="E1297" i="1" s="1"/>
  <c r="F1298" i="1"/>
  <c r="E1298" i="1" s="1"/>
  <c r="F1299" i="1"/>
  <c r="E1299" i="1" s="1"/>
  <c r="F1300" i="1"/>
  <c r="E1300" i="1" s="1"/>
  <c r="F1301" i="1"/>
  <c r="E1301" i="1" s="1"/>
  <c r="F1302" i="1"/>
  <c r="E1302" i="1" s="1"/>
  <c r="F1303" i="1"/>
  <c r="E1303" i="1" s="1"/>
  <c r="F1304" i="1"/>
  <c r="E1304" i="1" s="1"/>
  <c r="F1305" i="1"/>
  <c r="E1305" i="1" s="1"/>
  <c r="F1306" i="1"/>
  <c r="E1306" i="1" s="1"/>
  <c r="F1307" i="1"/>
  <c r="E1307" i="1" s="1"/>
  <c r="F1308" i="1"/>
  <c r="E1308" i="1" s="1"/>
  <c r="F1309" i="1"/>
  <c r="E1309" i="1" s="1"/>
  <c r="F1310" i="1"/>
  <c r="E1310" i="1" s="1"/>
  <c r="F1311" i="1"/>
  <c r="E1311" i="1" s="1"/>
  <c r="F1312" i="1"/>
  <c r="E1312" i="1" s="1"/>
  <c r="F1313" i="1"/>
  <c r="E1313" i="1" s="1"/>
  <c r="F1314" i="1"/>
  <c r="E1314" i="1" s="1"/>
  <c r="F1315" i="1"/>
  <c r="E1315" i="1" s="1"/>
  <c r="F1316" i="1"/>
  <c r="E1316" i="1" s="1"/>
  <c r="F1317" i="1"/>
  <c r="E1317" i="1" s="1"/>
  <c r="F1318" i="1"/>
  <c r="E1318" i="1" s="1"/>
  <c r="F1319" i="1"/>
  <c r="E1319" i="1" s="1"/>
  <c r="F1320" i="1"/>
  <c r="E1320" i="1" s="1"/>
  <c r="F1321" i="1"/>
  <c r="E1321" i="1" s="1"/>
  <c r="F1322" i="1"/>
  <c r="E1322" i="1" s="1"/>
  <c r="F1323" i="1"/>
  <c r="E1323" i="1" s="1"/>
  <c r="F1324" i="1"/>
  <c r="E1324" i="1" s="1"/>
  <c r="F1325" i="1"/>
  <c r="E1325" i="1" s="1"/>
  <c r="F1326" i="1"/>
  <c r="E1326" i="1" s="1"/>
  <c r="F1327" i="1"/>
  <c r="E1327" i="1" s="1"/>
  <c r="F1328" i="1"/>
  <c r="E1328" i="1" s="1"/>
  <c r="F1329" i="1"/>
  <c r="E1329" i="1" s="1"/>
  <c r="F1330" i="1"/>
  <c r="E1330" i="1" s="1"/>
  <c r="F1331" i="1"/>
  <c r="E1331" i="1" s="1"/>
  <c r="F1332" i="1"/>
  <c r="E1332" i="1" s="1"/>
  <c r="F1333" i="1"/>
  <c r="E1333" i="1" s="1"/>
  <c r="F1334" i="1"/>
  <c r="E1334" i="1" s="1"/>
  <c r="F1335" i="1"/>
  <c r="E1335" i="1" s="1"/>
  <c r="F1336" i="1"/>
  <c r="E1336" i="1" s="1"/>
  <c r="F1337" i="1"/>
  <c r="E1337" i="1" s="1"/>
  <c r="F1338" i="1"/>
  <c r="E1338" i="1" s="1"/>
  <c r="F1339" i="1"/>
  <c r="E1339" i="1" s="1"/>
  <c r="F1340" i="1"/>
  <c r="E1340" i="1" s="1"/>
  <c r="F1341" i="1"/>
  <c r="E1341" i="1" s="1"/>
  <c r="F1342" i="1"/>
  <c r="E1342" i="1" s="1"/>
  <c r="F1343" i="1"/>
  <c r="E1343" i="1" s="1"/>
  <c r="F1344" i="1"/>
  <c r="E1344" i="1" s="1"/>
  <c r="F1345" i="1"/>
  <c r="E1345" i="1" s="1"/>
  <c r="F1346" i="1"/>
  <c r="E1346" i="1" s="1"/>
  <c r="F1347" i="1"/>
  <c r="E1347" i="1" s="1"/>
  <c r="F1348" i="1"/>
  <c r="E1348" i="1" s="1"/>
  <c r="F1349" i="1"/>
  <c r="E1349" i="1" s="1"/>
  <c r="F1350" i="1"/>
  <c r="E1350" i="1" s="1"/>
  <c r="F1351" i="1"/>
  <c r="E1351" i="1" s="1"/>
  <c r="F1352" i="1"/>
  <c r="E1352" i="1" s="1"/>
  <c r="F1353" i="1"/>
  <c r="E1353" i="1" s="1"/>
  <c r="F1354" i="1"/>
  <c r="E1354" i="1" s="1"/>
  <c r="F1355" i="1"/>
  <c r="E1355" i="1" s="1"/>
  <c r="F1356" i="1"/>
  <c r="E1356" i="1" s="1"/>
  <c r="F1357" i="1"/>
  <c r="E1357" i="1" s="1"/>
  <c r="F1358" i="1"/>
  <c r="E1358" i="1" s="1"/>
  <c r="F1359" i="1"/>
  <c r="E1359" i="1" s="1"/>
  <c r="F1360" i="1"/>
  <c r="E1360" i="1" s="1"/>
  <c r="F1361" i="1"/>
  <c r="E1361" i="1" s="1"/>
  <c r="F1362" i="1"/>
  <c r="E1362" i="1" s="1"/>
  <c r="F1363" i="1"/>
  <c r="E1363" i="1" s="1"/>
  <c r="F1364" i="1"/>
  <c r="E1364" i="1" s="1"/>
  <c r="F1365" i="1"/>
  <c r="E1365" i="1" s="1"/>
  <c r="F1366" i="1"/>
  <c r="E1366" i="1" s="1"/>
  <c r="F1367" i="1"/>
  <c r="E1367" i="1" s="1"/>
  <c r="F1368" i="1"/>
  <c r="E1368" i="1" s="1"/>
  <c r="F1369" i="1"/>
  <c r="E1369" i="1" s="1"/>
  <c r="F1370" i="1"/>
  <c r="E1370" i="1" s="1"/>
  <c r="F1371" i="1"/>
  <c r="E1371" i="1" s="1"/>
  <c r="F1372" i="1"/>
  <c r="E1372" i="1" s="1"/>
  <c r="F1373" i="1"/>
  <c r="E1373" i="1" s="1"/>
  <c r="F1374" i="1"/>
  <c r="E1374" i="1" s="1"/>
  <c r="F1375" i="1"/>
  <c r="E1375" i="1" s="1"/>
  <c r="F1376" i="1"/>
  <c r="E1376" i="1" s="1"/>
  <c r="F1377" i="1"/>
  <c r="E1377" i="1" s="1"/>
  <c r="F1378" i="1"/>
  <c r="E1378" i="1" s="1"/>
  <c r="F1379" i="1"/>
  <c r="E1379" i="1" s="1"/>
  <c r="F1380" i="1"/>
  <c r="E1380" i="1" s="1"/>
  <c r="F1381" i="1"/>
  <c r="E1381" i="1" s="1"/>
  <c r="F1382" i="1"/>
  <c r="E1382" i="1" s="1"/>
  <c r="F1383" i="1"/>
  <c r="E1383" i="1" s="1"/>
  <c r="F1384" i="1"/>
  <c r="E1384" i="1" s="1"/>
  <c r="F1385" i="1"/>
  <c r="E1385" i="1" s="1"/>
  <c r="F1386" i="1"/>
  <c r="E1386" i="1" s="1"/>
  <c r="F1387" i="1"/>
  <c r="E1387" i="1" s="1"/>
  <c r="F1388" i="1"/>
  <c r="E1388" i="1" s="1"/>
  <c r="F1389" i="1"/>
  <c r="E1389" i="1" s="1"/>
  <c r="F1390" i="1"/>
  <c r="E1390" i="1" s="1"/>
  <c r="F1391" i="1"/>
  <c r="E1391" i="1" s="1"/>
  <c r="F1392" i="1"/>
  <c r="E1392" i="1" s="1"/>
  <c r="F1393" i="1"/>
  <c r="E1393" i="1" s="1"/>
  <c r="F1394" i="1"/>
  <c r="E1394" i="1" s="1"/>
  <c r="F1395" i="1"/>
  <c r="E1395" i="1" s="1"/>
  <c r="F1396" i="1"/>
  <c r="E1396" i="1" s="1"/>
  <c r="F1397" i="1"/>
  <c r="E1397" i="1" s="1"/>
  <c r="F1398" i="1"/>
  <c r="E1398" i="1" s="1"/>
  <c r="F1399" i="1"/>
  <c r="E1399" i="1" s="1"/>
  <c r="F1400" i="1"/>
  <c r="E1400" i="1" s="1"/>
  <c r="F1401" i="1"/>
  <c r="E1401" i="1" s="1"/>
  <c r="F1402" i="1"/>
  <c r="E1402" i="1" s="1"/>
  <c r="F1403" i="1"/>
  <c r="E1403" i="1" s="1"/>
  <c r="F1404" i="1"/>
  <c r="E1404" i="1" s="1"/>
  <c r="F1405" i="1"/>
  <c r="E1405" i="1" s="1"/>
  <c r="F1406" i="1"/>
  <c r="E1406" i="1" s="1"/>
  <c r="F1407" i="1"/>
  <c r="E1407" i="1" s="1"/>
  <c r="F1408" i="1"/>
  <c r="E1408" i="1" s="1"/>
  <c r="F1409" i="1"/>
  <c r="E1409" i="1" s="1"/>
  <c r="F1410" i="1"/>
  <c r="E1410" i="1" s="1"/>
  <c r="F1411" i="1"/>
  <c r="E1411" i="1" s="1"/>
  <c r="F1412" i="1"/>
  <c r="E1412" i="1" s="1"/>
  <c r="F1413" i="1"/>
  <c r="E1413" i="1" s="1"/>
  <c r="F1414" i="1"/>
  <c r="E1414" i="1" s="1"/>
  <c r="F1415" i="1"/>
  <c r="E1415" i="1" s="1"/>
  <c r="F1416" i="1"/>
  <c r="E1416" i="1" s="1"/>
  <c r="F1417" i="1"/>
  <c r="E1417" i="1" s="1"/>
  <c r="F1418" i="1"/>
  <c r="E1418" i="1" s="1"/>
  <c r="F1419" i="1"/>
  <c r="E1419" i="1" s="1"/>
  <c r="F1420" i="1"/>
  <c r="E1420" i="1" s="1"/>
  <c r="F1421" i="1"/>
  <c r="E1421" i="1" s="1"/>
  <c r="F1422" i="1"/>
  <c r="E1422" i="1" s="1"/>
  <c r="F1423" i="1"/>
  <c r="E1423" i="1" s="1"/>
  <c r="F1424" i="1"/>
  <c r="E1424" i="1" s="1"/>
  <c r="F1425" i="1"/>
  <c r="E1425" i="1" s="1"/>
  <c r="F1426" i="1"/>
  <c r="E1426" i="1" s="1"/>
  <c r="F1427" i="1"/>
  <c r="E1427" i="1" s="1"/>
  <c r="F1428" i="1"/>
  <c r="E1428" i="1" s="1"/>
  <c r="F1429" i="1"/>
  <c r="E1429" i="1" s="1"/>
  <c r="F1430" i="1"/>
  <c r="E1430" i="1" s="1"/>
  <c r="F1431" i="1"/>
  <c r="E1431" i="1" s="1"/>
  <c r="F1432" i="1"/>
  <c r="E1432" i="1" s="1"/>
  <c r="F1433" i="1"/>
  <c r="E1433" i="1" s="1"/>
  <c r="F1434" i="1"/>
  <c r="E1434" i="1" s="1"/>
  <c r="F1435" i="1"/>
  <c r="E1435" i="1" s="1"/>
  <c r="F1436" i="1"/>
  <c r="E1436" i="1" s="1"/>
  <c r="F1437" i="1"/>
  <c r="E1437" i="1" s="1"/>
  <c r="F1438" i="1"/>
  <c r="E1438" i="1" s="1"/>
  <c r="F1439" i="1"/>
  <c r="E1439" i="1" s="1"/>
  <c r="F1440" i="1"/>
  <c r="E1440" i="1" s="1"/>
  <c r="F1441" i="1"/>
  <c r="E1441" i="1" s="1"/>
  <c r="F1442" i="1"/>
  <c r="E1442" i="1" s="1"/>
  <c r="F1443" i="1"/>
  <c r="E1443" i="1" s="1"/>
  <c r="F1444" i="1"/>
  <c r="E1444" i="1" s="1"/>
  <c r="F1445" i="1"/>
  <c r="E1445" i="1" s="1"/>
  <c r="F1446" i="1"/>
  <c r="E1446" i="1" s="1"/>
  <c r="F1447" i="1"/>
  <c r="E1447" i="1" s="1"/>
  <c r="F1448" i="1"/>
  <c r="E1448" i="1" s="1"/>
  <c r="F1449" i="1"/>
  <c r="E1449" i="1" s="1"/>
  <c r="F1450" i="1"/>
  <c r="E1450" i="1" s="1"/>
  <c r="F1451" i="1"/>
  <c r="E1451" i="1" s="1"/>
  <c r="F1452" i="1"/>
  <c r="E1452" i="1" s="1"/>
  <c r="F1453" i="1"/>
  <c r="E1453" i="1" s="1"/>
  <c r="F1454" i="1"/>
  <c r="E1454" i="1" s="1"/>
  <c r="F1455" i="1"/>
  <c r="E1455" i="1" s="1"/>
  <c r="F1456" i="1"/>
  <c r="E1456" i="1" s="1"/>
  <c r="F1457" i="1"/>
  <c r="E1457" i="1" s="1"/>
  <c r="F1458" i="1"/>
  <c r="E1458" i="1" s="1"/>
  <c r="F1459" i="1"/>
  <c r="E1459" i="1" s="1"/>
  <c r="F1460" i="1"/>
  <c r="E1460" i="1" s="1"/>
  <c r="F1461" i="1"/>
  <c r="E1461" i="1" s="1"/>
  <c r="F1462" i="1"/>
  <c r="E1462" i="1" s="1"/>
  <c r="F1463" i="1"/>
  <c r="E1463" i="1" s="1"/>
  <c r="F1464" i="1"/>
  <c r="E1464" i="1" s="1"/>
  <c r="F1465" i="1"/>
  <c r="E1465" i="1" s="1"/>
  <c r="F1466" i="1"/>
  <c r="E1466" i="1" s="1"/>
  <c r="F1467" i="1"/>
  <c r="E1467" i="1" s="1"/>
  <c r="F1468" i="1"/>
  <c r="E1468" i="1" s="1"/>
  <c r="F1469" i="1"/>
  <c r="E1469" i="1" s="1"/>
  <c r="F1470" i="1"/>
  <c r="E1470" i="1" s="1"/>
  <c r="F1471" i="1"/>
  <c r="E1471" i="1" s="1"/>
  <c r="F1472" i="1"/>
  <c r="E1472" i="1" s="1"/>
  <c r="F1473" i="1"/>
  <c r="E1473" i="1" s="1"/>
  <c r="F1474" i="1"/>
  <c r="E1474" i="1" s="1"/>
  <c r="F1475" i="1"/>
  <c r="E1475" i="1" s="1"/>
  <c r="F1476" i="1"/>
  <c r="E1476" i="1" s="1"/>
  <c r="F1477" i="1"/>
  <c r="E1477" i="1" s="1"/>
  <c r="F1478" i="1"/>
  <c r="E1478" i="1" s="1"/>
  <c r="F1479" i="1"/>
  <c r="E1479" i="1" s="1"/>
  <c r="F1480" i="1"/>
  <c r="E1480" i="1" s="1"/>
  <c r="F1481" i="1"/>
  <c r="E1481" i="1" s="1"/>
  <c r="F1482" i="1"/>
  <c r="E1482" i="1" s="1"/>
  <c r="F1483" i="1"/>
  <c r="E1483" i="1" s="1"/>
  <c r="F1484" i="1"/>
  <c r="E1484" i="1" s="1"/>
  <c r="F1485" i="1"/>
  <c r="E1485" i="1" s="1"/>
  <c r="F1486" i="1"/>
  <c r="E1486" i="1" s="1"/>
  <c r="F1487" i="1"/>
  <c r="E1487" i="1" s="1"/>
  <c r="F1488" i="1"/>
  <c r="E1488" i="1" s="1"/>
  <c r="F1489" i="1"/>
  <c r="E1489" i="1" s="1"/>
  <c r="F1490" i="1"/>
  <c r="E1490" i="1" s="1"/>
  <c r="F1491" i="1"/>
  <c r="E1491" i="1" s="1"/>
  <c r="F1492" i="1"/>
  <c r="E1492" i="1" s="1"/>
  <c r="F1493" i="1"/>
  <c r="E1493" i="1" s="1"/>
  <c r="F1494" i="1"/>
  <c r="E1494" i="1" s="1"/>
  <c r="F1495" i="1"/>
  <c r="E1495" i="1" s="1"/>
  <c r="F1496" i="1"/>
  <c r="E1496" i="1" s="1"/>
  <c r="F1497" i="1"/>
  <c r="E1497" i="1" s="1"/>
  <c r="F1498" i="1"/>
  <c r="E1498" i="1" s="1"/>
  <c r="F1499" i="1"/>
  <c r="E1499" i="1" s="1"/>
  <c r="F1500" i="1"/>
  <c r="E1500" i="1" s="1"/>
  <c r="F1501" i="1"/>
  <c r="E1501" i="1" s="1"/>
  <c r="F1502" i="1"/>
  <c r="E1502" i="1" s="1"/>
  <c r="F1503" i="1"/>
  <c r="E1503" i="1" s="1"/>
  <c r="F1504" i="1"/>
  <c r="E1504" i="1" s="1"/>
  <c r="F1505" i="1"/>
  <c r="E1505" i="1" s="1"/>
  <c r="F1506" i="1"/>
  <c r="E1506" i="1" s="1"/>
  <c r="F1507" i="1"/>
  <c r="E1507" i="1" s="1"/>
  <c r="F1508" i="1"/>
  <c r="E1508" i="1" s="1"/>
  <c r="F1509" i="1"/>
  <c r="E1509" i="1" s="1"/>
  <c r="F1510" i="1"/>
  <c r="E1510" i="1" s="1"/>
  <c r="F1511" i="1"/>
  <c r="E1511" i="1" s="1"/>
  <c r="F1512" i="1"/>
  <c r="E1512" i="1" s="1"/>
  <c r="F1513" i="1"/>
  <c r="E1513" i="1" s="1"/>
  <c r="F1514" i="1"/>
  <c r="E1514" i="1" s="1"/>
  <c r="F1515" i="1"/>
  <c r="E1515" i="1" s="1"/>
  <c r="F1516" i="1"/>
  <c r="E1516" i="1" s="1"/>
  <c r="F1517" i="1"/>
  <c r="E1517" i="1" s="1"/>
  <c r="F1518" i="1"/>
  <c r="E1518" i="1" s="1"/>
  <c r="F1519" i="1"/>
  <c r="E1519" i="1" s="1"/>
  <c r="F1520" i="1"/>
  <c r="E1520" i="1" s="1"/>
  <c r="F1521" i="1"/>
  <c r="E1521" i="1" s="1"/>
  <c r="F1522" i="1"/>
  <c r="E1522" i="1" s="1"/>
  <c r="F1523" i="1"/>
  <c r="E1523" i="1" s="1"/>
  <c r="F1524" i="1"/>
  <c r="E1524" i="1" s="1"/>
  <c r="F1525" i="1"/>
  <c r="E1525" i="1" s="1"/>
  <c r="F1526" i="1"/>
  <c r="E1526" i="1" s="1"/>
  <c r="F1527" i="1"/>
  <c r="E1527" i="1" s="1"/>
  <c r="F1528" i="1"/>
  <c r="E1528" i="1" s="1"/>
  <c r="F1529" i="1"/>
  <c r="E1529" i="1" s="1"/>
  <c r="F1530" i="1"/>
  <c r="E1530" i="1" s="1"/>
  <c r="F1531" i="1"/>
  <c r="E1531" i="1" s="1"/>
  <c r="F1532" i="1"/>
  <c r="E1532" i="1" s="1"/>
  <c r="F1533" i="1"/>
  <c r="E1533" i="1" s="1"/>
  <c r="F1534" i="1"/>
  <c r="E1534" i="1" s="1"/>
  <c r="F1535" i="1"/>
  <c r="E1535" i="1" s="1"/>
  <c r="F1536" i="1"/>
  <c r="E1536" i="1" s="1"/>
  <c r="F1537" i="1"/>
  <c r="E1537" i="1" s="1"/>
  <c r="F1538" i="1"/>
  <c r="E1538" i="1" s="1"/>
  <c r="F1539" i="1"/>
  <c r="E1539" i="1" s="1"/>
  <c r="F1540" i="1"/>
  <c r="E1540" i="1" s="1"/>
  <c r="F1541" i="1"/>
  <c r="E1541" i="1" s="1"/>
  <c r="F1542" i="1"/>
  <c r="E1542" i="1" s="1"/>
  <c r="F1543" i="1"/>
  <c r="E1543" i="1" s="1"/>
  <c r="F1544" i="1"/>
  <c r="E1544" i="1" s="1"/>
  <c r="F1545" i="1"/>
  <c r="E1545" i="1" s="1"/>
  <c r="F1546" i="1"/>
  <c r="E1546" i="1" s="1"/>
  <c r="F1547" i="1"/>
  <c r="E1547" i="1" s="1"/>
  <c r="F1548" i="1"/>
  <c r="E1548" i="1" s="1"/>
  <c r="F1549" i="1"/>
  <c r="E1549" i="1" s="1"/>
  <c r="F1550" i="1"/>
  <c r="E1550" i="1" s="1"/>
  <c r="F1551" i="1"/>
  <c r="E1551" i="1" s="1"/>
  <c r="F1552" i="1"/>
  <c r="E1552" i="1" s="1"/>
  <c r="F1553" i="1"/>
  <c r="E1553" i="1" s="1"/>
  <c r="F1554" i="1"/>
  <c r="E1554" i="1" s="1"/>
  <c r="F1555" i="1"/>
  <c r="E1555" i="1" s="1"/>
  <c r="F1556" i="1"/>
  <c r="E1556" i="1" s="1"/>
  <c r="F1557" i="1"/>
  <c r="E1557" i="1" s="1"/>
  <c r="F1558" i="1"/>
  <c r="E1558" i="1" s="1"/>
  <c r="F1559" i="1"/>
  <c r="E1559" i="1" s="1"/>
  <c r="F1560" i="1"/>
  <c r="E1560" i="1" s="1"/>
  <c r="F1561" i="1"/>
  <c r="E1561" i="1" s="1"/>
  <c r="F1562" i="1"/>
  <c r="E1562" i="1" s="1"/>
  <c r="F1563" i="1"/>
  <c r="E1563" i="1" s="1"/>
  <c r="F1564" i="1"/>
  <c r="E1564" i="1" s="1"/>
  <c r="F1565" i="1"/>
  <c r="E1565" i="1" s="1"/>
  <c r="F1566" i="1"/>
  <c r="E1566" i="1" s="1"/>
  <c r="F1567" i="1"/>
  <c r="E1567" i="1" s="1"/>
  <c r="F1568" i="1"/>
  <c r="E1568" i="1" s="1"/>
  <c r="F1569" i="1"/>
  <c r="E1569" i="1" s="1"/>
  <c r="F1570" i="1"/>
  <c r="E1570" i="1" s="1"/>
  <c r="F1571" i="1"/>
  <c r="E1571" i="1" s="1"/>
  <c r="F1572" i="1"/>
  <c r="E1572" i="1" s="1"/>
  <c r="F1573" i="1"/>
  <c r="E1573" i="1" s="1"/>
  <c r="F1574" i="1"/>
  <c r="E1574" i="1" s="1"/>
  <c r="F1575" i="1"/>
  <c r="E1575" i="1" s="1"/>
  <c r="F1576" i="1"/>
  <c r="E1576" i="1" s="1"/>
  <c r="F1577" i="1"/>
  <c r="E1577" i="1" s="1"/>
  <c r="F1578" i="1"/>
  <c r="E1578" i="1" s="1"/>
  <c r="F1579" i="1"/>
  <c r="E1579" i="1" s="1"/>
  <c r="F1580" i="1"/>
  <c r="E1580" i="1" s="1"/>
  <c r="F1581" i="1"/>
  <c r="E1581" i="1" s="1"/>
  <c r="F1582" i="1"/>
  <c r="E1582" i="1" s="1"/>
  <c r="F1583" i="1"/>
  <c r="E1583" i="1" s="1"/>
  <c r="F1584" i="1"/>
  <c r="E1584" i="1" s="1"/>
  <c r="F1585" i="1"/>
  <c r="E1585" i="1" s="1"/>
  <c r="F1586" i="1"/>
  <c r="E1586" i="1" s="1"/>
  <c r="F1587" i="1"/>
  <c r="E1587" i="1" s="1"/>
  <c r="F1588" i="1"/>
  <c r="E1588" i="1" s="1"/>
  <c r="F1589" i="1"/>
  <c r="E1589" i="1" s="1"/>
  <c r="F1590" i="1"/>
  <c r="E1590" i="1" s="1"/>
  <c r="F1591" i="1"/>
  <c r="E1591" i="1" s="1"/>
  <c r="F1592" i="1"/>
  <c r="E1592" i="1" s="1"/>
  <c r="F1593" i="1"/>
  <c r="E1593" i="1" s="1"/>
  <c r="F1594" i="1"/>
  <c r="E1594" i="1" s="1"/>
  <c r="F1595" i="1"/>
  <c r="E1595" i="1" s="1"/>
  <c r="F1596" i="1"/>
  <c r="E1596" i="1" s="1"/>
  <c r="F1597" i="1"/>
  <c r="E1597" i="1" s="1"/>
  <c r="F1598" i="1"/>
  <c r="E1598" i="1" s="1"/>
  <c r="F1599" i="1"/>
  <c r="E1599" i="1" s="1"/>
  <c r="F1600" i="1"/>
  <c r="E1600" i="1" s="1"/>
  <c r="F1601" i="1"/>
  <c r="E1601" i="1" s="1"/>
  <c r="F1602" i="1"/>
  <c r="E1602" i="1" s="1"/>
  <c r="F1603" i="1"/>
  <c r="E1603" i="1" s="1"/>
  <c r="F1604" i="1"/>
  <c r="E1604" i="1" s="1"/>
  <c r="F1605" i="1"/>
  <c r="E1605" i="1" s="1"/>
  <c r="F1606" i="1"/>
  <c r="E1606" i="1" s="1"/>
  <c r="F1607" i="1"/>
  <c r="E1607" i="1" s="1"/>
  <c r="F1608" i="1"/>
  <c r="E1608" i="1" s="1"/>
  <c r="F1609" i="1"/>
  <c r="E1609" i="1" s="1"/>
  <c r="F1610" i="1"/>
  <c r="E1610" i="1" s="1"/>
  <c r="F1611" i="1"/>
  <c r="E1611" i="1" s="1"/>
  <c r="F1612" i="1"/>
  <c r="E1612" i="1" s="1"/>
  <c r="F1613" i="1"/>
  <c r="E1613" i="1" s="1"/>
  <c r="F1614" i="1"/>
  <c r="E1614" i="1" s="1"/>
  <c r="F1615" i="1"/>
  <c r="E1615" i="1" s="1"/>
  <c r="F1616" i="1"/>
  <c r="E1616" i="1" s="1"/>
  <c r="F1617" i="1"/>
  <c r="E1617" i="1" s="1"/>
  <c r="F1618" i="1"/>
  <c r="E1618" i="1" s="1"/>
  <c r="F1619" i="1"/>
  <c r="E1619" i="1" s="1"/>
  <c r="F1620" i="1"/>
  <c r="E1620" i="1" s="1"/>
  <c r="F1621" i="1"/>
  <c r="E1621" i="1" s="1"/>
  <c r="F1622" i="1"/>
  <c r="E1622" i="1" s="1"/>
  <c r="F1623" i="1"/>
  <c r="E1623" i="1" s="1"/>
  <c r="F1624" i="1"/>
  <c r="E1624" i="1" s="1"/>
  <c r="F1625" i="1"/>
  <c r="E1625" i="1" s="1"/>
  <c r="F1626" i="1"/>
  <c r="E1626" i="1" s="1"/>
  <c r="F1627" i="1"/>
  <c r="E1627" i="1" s="1"/>
  <c r="F1628" i="1"/>
  <c r="E1628" i="1" s="1"/>
  <c r="F1629" i="1"/>
  <c r="E1629" i="1" s="1"/>
  <c r="F1630" i="1"/>
  <c r="E1630" i="1" s="1"/>
  <c r="F1631" i="1"/>
  <c r="E1631" i="1" s="1"/>
  <c r="F1632" i="1"/>
  <c r="E1632" i="1" s="1"/>
  <c r="F1633" i="1"/>
  <c r="E1633" i="1" s="1"/>
  <c r="F1634" i="1"/>
  <c r="E1634" i="1" s="1"/>
  <c r="F1635" i="1"/>
  <c r="E1635" i="1" s="1"/>
  <c r="F1636" i="1"/>
  <c r="E1636" i="1" s="1"/>
  <c r="F1637" i="1"/>
  <c r="E1637" i="1" s="1"/>
  <c r="F1638" i="1"/>
  <c r="E1638" i="1" s="1"/>
  <c r="F1639" i="1"/>
  <c r="E1639" i="1" s="1"/>
  <c r="F1640" i="1"/>
  <c r="E1640" i="1" s="1"/>
  <c r="F1641" i="1"/>
  <c r="E1641" i="1" s="1"/>
  <c r="F1642" i="1"/>
  <c r="E1642" i="1" s="1"/>
  <c r="F1643" i="1"/>
  <c r="E1643" i="1" s="1"/>
  <c r="F1644" i="1"/>
  <c r="E1644" i="1" s="1"/>
  <c r="F1645" i="1"/>
  <c r="E1645" i="1" s="1"/>
  <c r="F1646" i="1"/>
  <c r="E1646" i="1" s="1"/>
  <c r="F1647" i="1"/>
  <c r="E1647" i="1" s="1"/>
  <c r="F1648" i="1"/>
  <c r="E1648" i="1" s="1"/>
  <c r="F1649" i="1"/>
  <c r="E1649" i="1" s="1"/>
  <c r="F1650" i="1"/>
  <c r="E1650" i="1" s="1"/>
  <c r="F1651" i="1"/>
  <c r="E1651" i="1" s="1"/>
  <c r="F1652" i="1"/>
  <c r="E1652" i="1" s="1"/>
  <c r="F1653" i="1"/>
  <c r="E1653" i="1" s="1"/>
  <c r="F1654" i="1"/>
  <c r="E1654" i="1" s="1"/>
  <c r="F1655" i="1"/>
  <c r="E1655" i="1" s="1"/>
  <c r="F1656" i="1"/>
  <c r="E1656" i="1" s="1"/>
  <c r="F1657" i="1"/>
  <c r="E1657" i="1" s="1"/>
  <c r="F1658" i="1"/>
  <c r="E1658" i="1" s="1"/>
  <c r="F1659" i="1"/>
  <c r="E1659" i="1" s="1"/>
  <c r="F1660" i="1"/>
  <c r="E1660" i="1" s="1"/>
  <c r="F1661" i="1"/>
  <c r="E1661" i="1" s="1"/>
  <c r="F1662" i="1"/>
  <c r="E1662" i="1" s="1"/>
  <c r="F1663" i="1"/>
  <c r="E1663" i="1" s="1"/>
  <c r="F1664" i="1"/>
  <c r="E1664" i="1" s="1"/>
  <c r="F1665" i="1"/>
  <c r="E1665" i="1" s="1"/>
  <c r="F1666" i="1"/>
  <c r="E1666" i="1" s="1"/>
  <c r="F1667" i="1"/>
  <c r="E1667" i="1" s="1"/>
  <c r="F1668" i="1"/>
  <c r="E1668" i="1" s="1"/>
  <c r="F1669" i="1"/>
  <c r="E1669" i="1" s="1"/>
  <c r="F1670" i="1"/>
  <c r="E1670" i="1" s="1"/>
  <c r="F1671" i="1"/>
  <c r="E1671" i="1" s="1"/>
  <c r="F1672" i="1"/>
  <c r="E1672" i="1" s="1"/>
  <c r="F1673" i="1"/>
  <c r="E1673" i="1" s="1"/>
  <c r="F1674" i="1"/>
  <c r="E1674" i="1" s="1"/>
  <c r="F1675" i="1"/>
  <c r="E1675" i="1" s="1"/>
  <c r="F1676" i="1"/>
  <c r="E1676" i="1" s="1"/>
  <c r="F1677" i="1"/>
  <c r="E1677" i="1" s="1"/>
  <c r="F1678" i="1"/>
  <c r="E1678" i="1" s="1"/>
  <c r="F1679" i="1"/>
  <c r="E1679" i="1" s="1"/>
  <c r="F1680" i="1"/>
  <c r="E1680" i="1" s="1"/>
  <c r="F1681" i="1"/>
  <c r="E1681" i="1" s="1"/>
  <c r="F1682" i="1"/>
  <c r="E1682" i="1" s="1"/>
  <c r="F1683" i="1"/>
  <c r="E1683" i="1" s="1"/>
  <c r="F1684" i="1"/>
  <c r="E1684" i="1" s="1"/>
  <c r="F1685" i="1"/>
  <c r="E1685" i="1" s="1"/>
  <c r="F1686" i="1"/>
  <c r="E1686" i="1" s="1"/>
  <c r="F1687" i="1"/>
  <c r="E1687" i="1" s="1"/>
  <c r="F1688" i="1"/>
  <c r="E1688" i="1" s="1"/>
  <c r="F1689" i="1"/>
  <c r="E1689" i="1" s="1"/>
  <c r="F1690" i="1"/>
  <c r="E1690" i="1" s="1"/>
  <c r="F1691" i="1"/>
  <c r="E1691" i="1" s="1"/>
  <c r="F1692" i="1"/>
  <c r="E1692" i="1" s="1"/>
  <c r="F1693" i="1"/>
  <c r="E1693" i="1" s="1"/>
  <c r="F1694" i="1"/>
  <c r="E1694" i="1" s="1"/>
  <c r="F1695" i="1"/>
  <c r="E1695" i="1" s="1"/>
  <c r="F1696" i="1"/>
  <c r="E1696" i="1" s="1"/>
  <c r="F1697" i="1"/>
  <c r="E1697" i="1" s="1"/>
  <c r="F1698" i="1"/>
  <c r="E1698" i="1" s="1"/>
  <c r="F1699" i="1"/>
  <c r="E1699" i="1" s="1"/>
  <c r="F1700" i="1"/>
  <c r="E1700" i="1" s="1"/>
  <c r="F1701" i="1"/>
  <c r="E1701" i="1" s="1"/>
  <c r="F1702" i="1"/>
  <c r="E1702" i="1" s="1"/>
  <c r="F1703" i="1"/>
  <c r="E1703" i="1" s="1"/>
  <c r="F1704" i="1"/>
  <c r="E1704" i="1" s="1"/>
  <c r="F1705" i="1"/>
  <c r="E1705" i="1" s="1"/>
  <c r="F1706" i="1"/>
  <c r="E1706" i="1" s="1"/>
  <c r="F1707" i="1"/>
  <c r="E1707" i="1" s="1"/>
  <c r="F1708" i="1"/>
  <c r="E1708" i="1" s="1"/>
  <c r="F1709" i="1"/>
  <c r="E1709" i="1" s="1"/>
  <c r="F1710" i="1"/>
  <c r="E1710" i="1" s="1"/>
  <c r="F1711" i="1"/>
  <c r="E1711" i="1" s="1"/>
  <c r="F1712" i="1"/>
  <c r="E1712" i="1" s="1"/>
  <c r="F1713" i="1"/>
  <c r="E1713" i="1" s="1"/>
  <c r="F1714" i="1"/>
  <c r="E1714" i="1" s="1"/>
  <c r="F1715" i="1"/>
  <c r="E1715" i="1" s="1"/>
  <c r="F1716" i="1"/>
  <c r="E1716" i="1" s="1"/>
  <c r="F1717" i="1"/>
  <c r="E1717" i="1" s="1"/>
  <c r="F1718" i="1"/>
  <c r="E1718" i="1" s="1"/>
  <c r="F1719" i="1"/>
  <c r="E1719" i="1" s="1"/>
  <c r="F1720" i="1"/>
  <c r="E1720" i="1" s="1"/>
  <c r="F1721" i="1"/>
  <c r="E1721" i="1" s="1"/>
  <c r="F1722" i="1"/>
  <c r="E1722" i="1" s="1"/>
  <c r="F1723" i="1"/>
  <c r="E1723" i="1" s="1"/>
  <c r="F1724" i="1"/>
  <c r="E1724" i="1" s="1"/>
  <c r="F1725" i="1"/>
  <c r="E1725" i="1" s="1"/>
  <c r="F1726" i="1"/>
  <c r="E1726" i="1" s="1"/>
  <c r="F1727" i="1"/>
  <c r="E1727" i="1" s="1"/>
  <c r="F1728" i="1"/>
  <c r="E1728" i="1" s="1"/>
  <c r="F1729" i="1"/>
  <c r="E1729" i="1" s="1"/>
  <c r="F1730" i="1"/>
  <c r="E1730" i="1" s="1"/>
  <c r="F1731" i="1"/>
  <c r="E1731" i="1" s="1"/>
  <c r="F1732" i="1"/>
  <c r="E1732" i="1" s="1"/>
  <c r="F1733" i="1"/>
  <c r="E1733" i="1" s="1"/>
  <c r="F1734" i="1"/>
  <c r="E1734" i="1" s="1"/>
  <c r="F1735" i="1"/>
  <c r="E1735" i="1" s="1"/>
  <c r="F1736" i="1"/>
  <c r="E1736" i="1" s="1"/>
  <c r="F1737" i="1"/>
  <c r="E1737" i="1" s="1"/>
  <c r="F1738" i="1"/>
  <c r="E1738" i="1" s="1"/>
  <c r="F1739" i="1"/>
  <c r="E1739" i="1" s="1"/>
  <c r="F1740" i="1"/>
  <c r="E1740" i="1" s="1"/>
  <c r="F1741" i="1"/>
  <c r="E1741" i="1" s="1"/>
  <c r="F1742" i="1"/>
  <c r="E1742" i="1" s="1"/>
  <c r="F1743" i="1"/>
  <c r="E1743" i="1" s="1"/>
  <c r="F1744" i="1"/>
  <c r="E1744" i="1" s="1"/>
  <c r="F1745" i="1"/>
  <c r="E1745" i="1" s="1"/>
  <c r="F1746" i="1"/>
  <c r="E1746" i="1" s="1"/>
  <c r="F1747" i="1"/>
  <c r="E1747" i="1" s="1"/>
  <c r="F1748" i="1"/>
  <c r="E1748" i="1" s="1"/>
  <c r="F1749" i="1"/>
  <c r="E1749" i="1" s="1"/>
  <c r="F1750" i="1"/>
  <c r="E1750" i="1" s="1"/>
  <c r="F1751" i="1"/>
  <c r="E1751" i="1" s="1"/>
  <c r="F1752" i="1"/>
  <c r="E1752" i="1" s="1"/>
  <c r="F1753" i="1"/>
  <c r="E1753" i="1" s="1"/>
  <c r="F1754" i="1"/>
  <c r="E1754" i="1" s="1"/>
  <c r="F1755" i="1"/>
  <c r="E1755" i="1" s="1"/>
  <c r="F1756" i="1"/>
  <c r="E1756" i="1" s="1"/>
  <c r="F1757" i="1"/>
  <c r="E1757" i="1" s="1"/>
  <c r="F1758" i="1"/>
  <c r="E1758" i="1" s="1"/>
  <c r="F1759" i="1"/>
  <c r="E1759" i="1" s="1"/>
  <c r="F1760" i="1"/>
  <c r="E1760" i="1" s="1"/>
  <c r="F1761" i="1"/>
  <c r="E1761" i="1" s="1"/>
  <c r="F1762" i="1"/>
  <c r="E1762" i="1" s="1"/>
  <c r="F1763" i="1"/>
  <c r="E1763" i="1" s="1"/>
  <c r="F1764" i="1"/>
  <c r="E1764" i="1" s="1"/>
  <c r="F1765" i="1"/>
  <c r="E1765" i="1" s="1"/>
  <c r="F1766" i="1"/>
  <c r="E1766" i="1" s="1"/>
  <c r="F1767" i="1"/>
  <c r="E1767" i="1" s="1"/>
  <c r="F1768" i="1"/>
  <c r="E1768" i="1" s="1"/>
  <c r="F1769" i="1"/>
  <c r="E1769" i="1" s="1"/>
  <c r="F1770" i="1"/>
  <c r="E1770" i="1" s="1"/>
  <c r="F1771" i="1"/>
  <c r="E1771" i="1" s="1"/>
  <c r="F1772" i="1"/>
  <c r="E1772" i="1" s="1"/>
  <c r="F1773" i="1"/>
  <c r="E1773" i="1" s="1"/>
  <c r="F1774" i="1"/>
  <c r="E1774" i="1" s="1"/>
  <c r="F1775" i="1"/>
  <c r="E1775" i="1" s="1"/>
  <c r="F1776" i="1"/>
  <c r="E1776" i="1" s="1"/>
  <c r="F1777" i="1"/>
  <c r="E1777" i="1" s="1"/>
  <c r="F1778" i="1"/>
  <c r="E1778" i="1" s="1"/>
  <c r="F1779" i="1"/>
  <c r="E1779" i="1" s="1"/>
  <c r="F1780" i="1"/>
  <c r="E1780" i="1" s="1"/>
  <c r="F1781" i="1"/>
  <c r="E1781" i="1" s="1"/>
  <c r="F1782" i="1"/>
  <c r="E1782" i="1" s="1"/>
  <c r="F1783" i="1"/>
  <c r="E1783" i="1" s="1"/>
  <c r="F1784" i="1"/>
  <c r="E1784" i="1" s="1"/>
  <c r="F1785" i="1"/>
  <c r="E1785" i="1" s="1"/>
  <c r="F1786" i="1"/>
  <c r="E1786" i="1" s="1"/>
  <c r="F1787" i="1"/>
  <c r="E1787" i="1" s="1"/>
  <c r="F1788" i="1"/>
  <c r="E1788" i="1" s="1"/>
  <c r="F1789" i="1"/>
  <c r="E1789" i="1" s="1"/>
  <c r="F1790" i="1"/>
  <c r="E1790" i="1" s="1"/>
  <c r="F1791" i="1"/>
  <c r="E1791" i="1" s="1"/>
  <c r="F1792" i="1"/>
  <c r="E1792" i="1" s="1"/>
  <c r="F1793" i="1"/>
  <c r="E1793" i="1" s="1"/>
  <c r="F1794" i="1"/>
  <c r="E1794" i="1" s="1"/>
  <c r="F1795" i="1"/>
  <c r="E1795" i="1" s="1"/>
  <c r="F1796" i="1"/>
  <c r="E1796" i="1" s="1"/>
  <c r="F1797" i="1"/>
  <c r="E1797" i="1" s="1"/>
  <c r="F1798" i="1"/>
  <c r="E1798" i="1" s="1"/>
  <c r="F1799" i="1"/>
  <c r="E1799" i="1" s="1"/>
  <c r="F1800" i="1"/>
  <c r="E1800" i="1" s="1"/>
  <c r="F1801" i="1"/>
  <c r="E1801" i="1" s="1"/>
  <c r="F1802" i="1"/>
  <c r="E1802" i="1" s="1"/>
  <c r="F1803" i="1"/>
  <c r="E1803" i="1" s="1"/>
  <c r="F1804" i="1"/>
  <c r="E1804" i="1" s="1"/>
  <c r="F1805" i="1"/>
  <c r="E1805" i="1" s="1"/>
  <c r="F1806" i="1"/>
  <c r="E1806" i="1" s="1"/>
  <c r="F1807" i="1"/>
  <c r="E1807" i="1" s="1"/>
  <c r="F1808" i="1"/>
  <c r="E1808" i="1" s="1"/>
  <c r="F1809" i="1"/>
  <c r="E1809" i="1" s="1"/>
  <c r="F1810" i="1"/>
  <c r="E1810" i="1" s="1"/>
  <c r="F1811" i="1"/>
  <c r="E1811" i="1" s="1"/>
  <c r="F1812" i="1"/>
  <c r="E1812" i="1" s="1"/>
  <c r="F1813" i="1"/>
  <c r="E1813" i="1" s="1"/>
  <c r="F1814" i="1"/>
  <c r="E1814" i="1" s="1"/>
  <c r="F1815" i="1"/>
  <c r="E1815" i="1" s="1"/>
  <c r="F1816" i="1"/>
  <c r="E1816" i="1" s="1"/>
  <c r="F1817" i="1"/>
  <c r="E1817" i="1" s="1"/>
  <c r="F1818" i="1"/>
  <c r="E1818" i="1" s="1"/>
  <c r="F1819" i="1"/>
  <c r="E1819" i="1" s="1"/>
  <c r="F1820" i="1"/>
  <c r="E1820" i="1" s="1"/>
  <c r="F1821" i="1"/>
  <c r="E1821" i="1" s="1"/>
  <c r="F1822" i="1"/>
  <c r="E1822" i="1" s="1"/>
  <c r="F1823" i="1"/>
  <c r="E1823" i="1" s="1"/>
  <c r="F1824" i="1"/>
  <c r="E1824" i="1" s="1"/>
  <c r="F1825" i="1"/>
  <c r="E1825" i="1" s="1"/>
  <c r="F1826" i="1"/>
  <c r="E1826" i="1" s="1"/>
  <c r="F1827" i="1"/>
  <c r="E1827" i="1" s="1"/>
  <c r="F1828" i="1"/>
  <c r="E1828" i="1" s="1"/>
  <c r="F1829" i="1"/>
  <c r="E1829" i="1" s="1"/>
  <c r="F1830" i="1"/>
  <c r="E1830" i="1" s="1"/>
  <c r="F1831" i="1"/>
  <c r="E1831" i="1" s="1"/>
  <c r="F1832" i="1"/>
  <c r="E1832" i="1" s="1"/>
  <c r="F1833" i="1"/>
  <c r="E1833" i="1" s="1"/>
  <c r="F1834" i="1"/>
  <c r="E1834" i="1" s="1"/>
  <c r="F1835" i="1"/>
  <c r="E1835" i="1" s="1"/>
  <c r="F1836" i="1"/>
  <c r="E1836" i="1" s="1"/>
  <c r="F1837" i="1"/>
  <c r="E1837" i="1" s="1"/>
  <c r="F1838" i="1"/>
  <c r="E1838" i="1" s="1"/>
  <c r="F1839" i="1"/>
  <c r="E1839" i="1" s="1"/>
  <c r="F1840" i="1"/>
  <c r="E1840" i="1" s="1"/>
  <c r="F1841" i="1"/>
  <c r="E1841" i="1" s="1"/>
  <c r="F1842" i="1"/>
  <c r="E1842" i="1" s="1"/>
  <c r="F1843" i="1"/>
  <c r="E1843" i="1" s="1"/>
  <c r="F1844" i="1"/>
  <c r="E1844" i="1" s="1"/>
  <c r="F1845" i="1"/>
  <c r="E1845" i="1" s="1"/>
  <c r="F1846" i="1"/>
  <c r="E1846" i="1" s="1"/>
  <c r="F1847" i="1"/>
  <c r="E1847" i="1" s="1"/>
  <c r="F1848" i="1"/>
  <c r="E1848" i="1" s="1"/>
  <c r="F1849" i="1"/>
  <c r="E1849" i="1" s="1"/>
  <c r="F1850" i="1"/>
  <c r="E1850" i="1" s="1"/>
  <c r="F1851" i="1"/>
  <c r="E1851" i="1" s="1"/>
  <c r="F1852" i="1"/>
  <c r="E1852" i="1" s="1"/>
  <c r="F1853" i="1"/>
  <c r="E1853" i="1" s="1"/>
  <c r="F1854" i="1"/>
  <c r="E1854" i="1" s="1"/>
  <c r="F1855" i="1"/>
  <c r="E1855" i="1" s="1"/>
  <c r="F1856" i="1"/>
  <c r="E1856" i="1" s="1"/>
  <c r="F1857" i="1"/>
  <c r="E1857" i="1" s="1"/>
  <c r="F1858" i="1"/>
  <c r="E1858" i="1" s="1"/>
  <c r="F1859" i="1"/>
  <c r="E1859" i="1" s="1"/>
  <c r="F1860" i="1"/>
  <c r="E1860" i="1" s="1"/>
  <c r="F1861" i="1"/>
  <c r="E1861" i="1" s="1"/>
  <c r="F1862" i="1"/>
  <c r="E1862" i="1" s="1"/>
  <c r="F1863" i="1"/>
  <c r="E1863" i="1" s="1"/>
  <c r="F1864" i="1"/>
  <c r="E1864" i="1" s="1"/>
  <c r="F1865" i="1"/>
  <c r="E1865" i="1" s="1"/>
  <c r="F1866" i="1"/>
  <c r="E1866" i="1" s="1"/>
  <c r="F1867" i="1"/>
  <c r="E1867" i="1" s="1"/>
  <c r="F1868" i="1"/>
  <c r="E1868" i="1" s="1"/>
  <c r="F1869" i="1"/>
  <c r="E1869" i="1" s="1"/>
  <c r="F1870" i="1"/>
  <c r="E1870" i="1" s="1"/>
  <c r="F1871" i="1"/>
  <c r="E1871" i="1" s="1"/>
  <c r="F1872" i="1"/>
  <c r="E1872" i="1" s="1"/>
  <c r="F1873" i="1"/>
  <c r="E1873" i="1" s="1"/>
  <c r="F1874" i="1"/>
  <c r="E1874" i="1" s="1"/>
  <c r="F1875" i="1"/>
  <c r="E1875" i="1" s="1"/>
  <c r="F1876" i="1"/>
  <c r="E1876" i="1" s="1"/>
  <c r="F1877" i="1"/>
  <c r="E1877" i="1" s="1"/>
  <c r="F1878" i="1"/>
  <c r="E1878" i="1" s="1"/>
  <c r="F1879" i="1"/>
  <c r="E1879" i="1" s="1"/>
  <c r="F1880" i="1"/>
  <c r="E1880" i="1" s="1"/>
  <c r="F1881" i="1"/>
  <c r="E1881" i="1" s="1"/>
  <c r="F1882" i="1"/>
  <c r="E1882" i="1" s="1"/>
  <c r="F1883" i="1"/>
  <c r="E1883" i="1" s="1"/>
  <c r="F1884" i="1"/>
  <c r="E1884" i="1" s="1"/>
  <c r="F1885" i="1"/>
  <c r="E1885" i="1" s="1"/>
  <c r="F1886" i="1"/>
  <c r="E1886" i="1" s="1"/>
  <c r="F1887" i="1"/>
  <c r="E1887" i="1" s="1"/>
  <c r="F1888" i="1"/>
  <c r="E1888" i="1" s="1"/>
  <c r="F1889" i="1"/>
  <c r="E1889" i="1" s="1"/>
  <c r="F1890" i="1"/>
  <c r="E1890" i="1" s="1"/>
  <c r="F1891" i="1"/>
  <c r="E1891" i="1" s="1"/>
  <c r="F1892" i="1"/>
  <c r="E1892" i="1" s="1"/>
  <c r="F1893" i="1"/>
  <c r="E1893" i="1" s="1"/>
  <c r="F1894" i="1"/>
  <c r="E1894" i="1" s="1"/>
  <c r="F2" i="1"/>
  <c r="E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Gabe Chan</author>
  </authors>
  <commentList>
    <comment ref="F2028" authorId="0" shapeId="0" xr:uid="{5A7E0EE2-6509-4171-AAFF-DDCDCCEA2F73}">
      <text>
        <r>
          <rPr>
            <sz val="9"/>
            <color indexed="81"/>
            <rFont val="Tahoma"/>
            <family val="2"/>
          </rPr>
          <t>Based on reported cumulative 819 MW-AC of completed community solar projects in Minnesota Docket 13-867 as of October 2021 without project-level data</t>
        </r>
      </text>
    </comment>
    <comment ref="F2029" authorId="0" shapeId="0" xr:uid="{C5910779-769F-4A49-8244-0A23AF6A6DF2}">
      <text>
        <r>
          <rPr>
            <sz val="9"/>
            <color indexed="81"/>
            <rFont val="Tahoma"/>
            <family val="2"/>
          </rPr>
          <t>Based on reported 21.2 MW of completed community solar projects in Colorado Docket 06S-16E as of October 2021 without project-level data</t>
        </r>
      </text>
    </comment>
  </commentList>
</comments>
</file>

<file path=xl/sharedStrings.xml><?xml version="1.0" encoding="utf-8"?>
<sst xmlns="http://schemas.openxmlformats.org/spreadsheetml/2006/main" count="11787" uniqueCount="3007">
  <si>
    <t>Project Name</t>
  </si>
  <si>
    <t>City</t>
  </si>
  <si>
    <t>State</t>
  </si>
  <si>
    <t>Utility</t>
  </si>
  <si>
    <t>System Size (kW-AC)</t>
  </si>
  <si>
    <t>Year of Interconnection</t>
  </si>
  <si>
    <t>SunWatts Sun Farm</t>
  </si>
  <si>
    <t>Marana</t>
  </si>
  <si>
    <t>AZ</t>
  </si>
  <si>
    <t>Trico Electric Cooperative Inc</t>
  </si>
  <si>
    <t>TEP GoSolar Shares</t>
  </si>
  <si>
    <t>Tucson</t>
  </si>
  <si>
    <t>Tucson Electric Power Co</t>
  </si>
  <si>
    <t>La Senita Elementary School</t>
  </si>
  <si>
    <t>Kingman</t>
  </si>
  <si>
    <t>UNS Electric, Inc</t>
  </si>
  <si>
    <t>Stephen H. Jacobson Solar Facility</t>
  </si>
  <si>
    <t>Western Wind Energy's Integrated Wind and Solar System</t>
  </si>
  <si>
    <t>Renewable Rays - Cresco</t>
  </si>
  <si>
    <t>Cresco</t>
  </si>
  <si>
    <t>IA</t>
  </si>
  <si>
    <t>MiEnergy Cooperative</t>
  </si>
  <si>
    <t>Kootenai Community Solar Project</t>
  </si>
  <si>
    <t>Worley</t>
  </si>
  <si>
    <t>ID</t>
  </si>
  <si>
    <t>Kootenai Electric Cooperative</t>
  </si>
  <si>
    <t>Northern Lights Community Solar</t>
  </si>
  <si>
    <t>Sagle</t>
  </si>
  <si>
    <t>Northern Lights, Inc</t>
  </si>
  <si>
    <t>BPU Community Solar Farm</t>
  </si>
  <si>
    <t>Kansas City</t>
  </si>
  <si>
    <t>KS</t>
  </si>
  <si>
    <t>City of Kansas City - (KS)</t>
  </si>
  <si>
    <t>Midwest Community Solar Array 1</t>
  </si>
  <si>
    <t>Colby</t>
  </si>
  <si>
    <t>Westar Community Solar</t>
  </si>
  <si>
    <t>South Hutchinson</t>
  </si>
  <si>
    <t>Westar Energy Inc</t>
  </si>
  <si>
    <t>Campanelli Drive Solar 1, LLC</t>
  </si>
  <si>
    <t>Braintree</t>
  </si>
  <si>
    <t>MA</t>
  </si>
  <si>
    <t>Braintree Electric Light Department</t>
  </si>
  <si>
    <t>Fitchburg Solar</t>
  </si>
  <si>
    <t>Fitchburg</t>
  </si>
  <si>
    <t>Fitchberg Electric or Unitil</t>
  </si>
  <si>
    <t>Ashby I Solar</t>
  </si>
  <si>
    <t>Ashby II Solar</t>
  </si>
  <si>
    <t>Mt. Tom Solar</t>
  </si>
  <si>
    <t>Holyoke</t>
  </si>
  <si>
    <t>Holyoke Gas and Electric</t>
  </si>
  <si>
    <t>C2 MA Kelly Way Solar LLC - C2 MA Kelly Way Solar</t>
  </si>
  <si>
    <t>Littleton Solar</t>
  </si>
  <si>
    <t>Littleton</t>
  </si>
  <si>
    <t>Littleton Electric Light &amp; Water Departments</t>
  </si>
  <si>
    <t>Boxborough Community Solar</t>
  </si>
  <si>
    <t>MGED Solar Community Project 1</t>
  </si>
  <si>
    <t>Middleborough</t>
  </si>
  <si>
    <t>Middleborough Gas and Electric Department</t>
  </si>
  <si>
    <t>Middleton Electric Light Dept Solar at 230 Main</t>
  </si>
  <si>
    <t>Middleton</t>
  </si>
  <si>
    <t>Middleton Electric LD</t>
  </si>
  <si>
    <t>Charlton 48</t>
  </si>
  <si>
    <t>Charlton</t>
  </si>
  <si>
    <t>National Grid</t>
  </si>
  <si>
    <t>Millbury 19</t>
  </si>
  <si>
    <t>Millbury</t>
  </si>
  <si>
    <t>Sturbridge 73</t>
  </si>
  <si>
    <t>Southbridge</t>
  </si>
  <si>
    <t>ZP-101</t>
  </si>
  <si>
    <t>Leicester</t>
  </si>
  <si>
    <t>ZP-137A</t>
  </si>
  <si>
    <t>ZP-137B</t>
  </si>
  <si>
    <t>ZP-137c</t>
  </si>
  <si>
    <t>zp-140A</t>
  </si>
  <si>
    <t>Uxbridge</t>
  </si>
  <si>
    <t>ZP-140B</t>
  </si>
  <si>
    <t>zp-60A</t>
  </si>
  <si>
    <t>Spencer</t>
  </si>
  <si>
    <t>ZP-60B</t>
  </si>
  <si>
    <t>zp-61</t>
  </si>
  <si>
    <t>zp-67</t>
  </si>
  <si>
    <t>Phillipston</t>
  </si>
  <si>
    <t>ZP-70A</t>
  </si>
  <si>
    <t>North Brookfield</t>
  </si>
  <si>
    <t>ZP-70B</t>
  </si>
  <si>
    <t>zp-82</t>
  </si>
  <si>
    <t>zp-85</t>
  </si>
  <si>
    <t>70 Ware Road Solar</t>
  </si>
  <si>
    <t>Warren</t>
  </si>
  <si>
    <t>87 Spring Street Solar</t>
  </si>
  <si>
    <t>Belchertown Solar</t>
  </si>
  <si>
    <t>Belchertown</t>
  </si>
  <si>
    <t>BWC George Vinton</t>
  </si>
  <si>
    <t>Sturbridge</t>
  </si>
  <si>
    <t>BWC Hobbs Brook</t>
  </si>
  <si>
    <t>BWC Mystic River</t>
  </si>
  <si>
    <t>Mendon</t>
  </si>
  <si>
    <t>BWC Origination 19</t>
  </si>
  <si>
    <t>Hopedale</t>
  </si>
  <si>
    <t>BWC Wading River One</t>
  </si>
  <si>
    <t>BWC Wading River Three</t>
  </si>
  <si>
    <t>BWC Wading River Two</t>
  </si>
  <si>
    <t>Wendell MA 1 LLC</t>
  </si>
  <si>
    <t>Wendell</t>
  </si>
  <si>
    <t>Dudley Solar Farm 3.1</t>
  </si>
  <si>
    <t>Dudley</t>
  </si>
  <si>
    <t>BWC Clara Barton</t>
  </si>
  <si>
    <t>Oxford</t>
  </si>
  <si>
    <t>BWC French River Five</t>
  </si>
  <si>
    <t>BWC French River Four</t>
  </si>
  <si>
    <t>BWC French River One</t>
  </si>
  <si>
    <t>BWC French River Three</t>
  </si>
  <si>
    <t>BWC French River Two</t>
  </si>
  <si>
    <t>BWC Stillwater Four</t>
  </si>
  <si>
    <t>BWC Stillwater One</t>
  </si>
  <si>
    <t>BWC Stillwater Three</t>
  </si>
  <si>
    <t>BWC Stillwater Two</t>
  </si>
  <si>
    <t>BWC Hamilton Brook, LLC - Primary</t>
  </si>
  <si>
    <t>Westport</t>
  </si>
  <si>
    <t>CEC Solar #1059, LLC</t>
  </si>
  <si>
    <t>CEC Solar #1063, LLC</t>
  </si>
  <si>
    <t>West Bridgewater</t>
  </si>
  <si>
    <t>CEC Solar #1081, LLC</t>
  </si>
  <si>
    <t>Clarksburg</t>
  </si>
  <si>
    <t>CEC Solar #1084, LLC</t>
  </si>
  <si>
    <t>CEC Solar #1098, LLC</t>
  </si>
  <si>
    <t>Swansea</t>
  </si>
  <si>
    <t>NGrid Apis North Adams A, CEC Solar #1079, LLC</t>
  </si>
  <si>
    <t>North Adams</t>
  </si>
  <si>
    <t>NGrid Apis North Adams B, CEC Solar #1080, LLC</t>
  </si>
  <si>
    <t>NGrid EOS Adams 1 - CEC Solar #1049, LLC</t>
  </si>
  <si>
    <t>Adams</t>
  </si>
  <si>
    <t>NGrid Kleiman Sutton A, CEC Solar #1054, LLC</t>
  </si>
  <si>
    <t>Sutton</t>
  </si>
  <si>
    <t>NGrid OSWP Uxbridge 1 - CEC Solar #1045, LLC</t>
  </si>
  <si>
    <t>NGrid Rayo Goshen A - CEC Solar #1052, LLC</t>
  </si>
  <si>
    <t>Goshen</t>
  </si>
  <si>
    <t>NGrid Rayo WilliamsburgA</t>
  </si>
  <si>
    <t>Williamsburg</t>
  </si>
  <si>
    <t>NGrid SS Orange A, CEC Solar #1062, LLC</t>
  </si>
  <si>
    <t>Orange</t>
  </si>
  <si>
    <t>NGrid Uxbridge 2, CEC Solar #1050, LLC</t>
  </si>
  <si>
    <t>NGrid Uxbridge 3, CEC Solar #1051, LLC</t>
  </si>
  <si>
    <t>Harvard Solar Garden Project I</t>
  </si>
  <si>
    <t>Harvard</t>
  </si>
  <si>
    <t>Harvard Solar Garden Project II - Primary</t>
  </si>
  <si>
    <t>CEC Ngrid Southeast Solar Array 1 Rehoboth</t>
  </si>
  <si>
    <t>Rehoboth</t>
  </si>
  <si>
    <t>Barre Solar I LLC</t>
  </si>
  <si>
    <t>Barre</t>
  </si>
  <si>
    <t>Barre Solar II LLC</t>
  </si>
  <si>
    <t>Barre Solar III LLC</t>
  </si>
  <si>
    <t>Rutland Solar</t>
  </si>
  <si>
    <t>Rutland</t>
  </si>
  <si>
    <t>VH II Grafton, LLC</t>
  </si>
  <si>
    <t>Grafton</t>
  </si>
  <si>
    <t>VH II Haverhill, LLC</t>
  </si>
  <si>
    <t>Haverhill</t>
  </si>
  <si>
    <t>Belchertown Renewables I</t>
  </si>
  <si>
    <t>Belchertown Renewables II</t>
  </si>
  <si>
    <t>Brodie Mtn Road Solar</t>
  </si>
  <si>
    <t>Hancock</t>
  </si>
  <si>
    <t>Dudley Solar I</t>
  </si>
  <si>
    <t>Dudley Solar II</t>
  </si>
  <si>
    <t>Dudley Solar III</t>
  </si>
  <si>
    <t>Dudley Solar IV</t>
  </si>
  <si>
    <t>Farley Road Solar</t>
  </si>
  <si>
    <t>Griffin Road Solar I</t>
  </si>
  <si>
    <t>Monson Solar</t>
  </si>
  <si>
    <t>Monson</t>
  </si>
  <si>
    <t>New Braintree Solar</t>
  </si>
  <si>
    <t>New Braintree</t>
  </si>
  <si>
    <t>Pleasant St Solar</t>
  </si>
  <si>
    <t>Leominster</t>
  </si>
  <si>
    <t>Pleasantdale Road Solar</t>
  </si>
  <si>
    <t>Sampson Road Solar</t>
  </si>
  <si>
    <t>Sutton Solar</t>
  </si>
  <si>
    <t>Theodore Drive I</t>
  </si>
  <si>
    <t>Westminster</t>
  </si>
  <si>
    <t>Theodore Drive II</t>
  </si>
  <si>
    <t>Theodore Drive III</t>
  </si>
  <si>
    <t>Upton Solar I</t>
  </si>
  <si>
    <t>Upton</t>
  </si>
  <si>
    <t>Upton Solar II</t>
  </si>
  <si>
    <t>Webster Solar</t>
  </si>
  <si>
    <t>Webster</t>
  </si>
  <si>
    <t>Westminster Solar 2A</t>
  </si>
  <si>
    <t>Westminster Solar 2B</t>
  </si>
  <si>
    <t>Foxboro A</t>
  </si>
  <si>
    <t>Foxborough</t>
  </si>
  <si>
    <t>Gardner Road Solar I</t>
  </si>
  <si>
    <t>Hubbardston</t>
  </si>
  <si>
    <t>Gardner Road Solar II</t>
  </si>
  <si>
    <t>Hardwick Solar I</t>
  </si>
  <si>
    <t>Hardwick</t>
  </si>
  <si>
    <t>Hardwick Solar II</t>
  </si>
  <si>
    <t>Newbury Solar</t>
  </si>
  <si>
    <t>Newbury</t>
  </si>
  <si>
    <t>SJA-1</t>
  </si>
  <si>
    <t>SJA-10</t>
  </si>
  <si>
    <t>SJA-2</t>
  </si>
  <si>
    <t>SJA-3</t>
  </si>
  <si>
    <t>SJA-4</t>
  </si>
  <si>
    <t>SJA-6</t>
  </si>
  <si>
    <t>SJA-7</t>
  </si>
  <si>
    <t>SJA-8</t>
  </si>
  <si>
    <t>SJA-9</t>
  </si>
  <si>
    <t>Southbridge Solar V</t>
  </si>
  <si>
    <t>Southbridge Solar VI</t>
  </si>
  <si>
    <t>Stafford St Solar A</t>
  </si>
  <si>
    <t>Stafford St Solar B</t>
  </si>
  <si>
    <t>Stafford St Solar C</t>
  </si>
  <si>
    <t>Tully Farms</t>
  </si>
  <si>
    <t>Pepperell</t>
  </si>
  <si>
    <t>W shaft Rd - North Adams</t>
  </si>
  <si>
    <t>Warren Landfill</t>
  </si>
  <si>
    <t>Wauwinet Solar</t>
  </si>
  <si>
    <t>Bartkus</t>
  </si>
  <si>
    <t>Shirley</t>
  </si>
  <si>
    <t>BVD Clarksburg Solar</t>
  </si>
  <si>
    <t>Loiacano-18 Sargent</t>
  </si>
  <si>
    <t>Gloucester</t>
  </si>
  <si>
    <t>Loiacano-31 Willow</t>
  </si>
  <si>
    <t>MILLBURY SOLAR FARM (NEW GENERATION DEVELOPMENT)</t>
  </si>
  <si>
    <t>Norton Development</t>
  </si>
  <si>
    <t>Norton</t>
  </si>
  <si>
    <t>Bolton II</t>
  </si>
  <si>
    <t>Bolton</t>
  </si>
  <si>
    <t>Fitz Plumpton</t>
  </si>
  <si>
    <t>Plympton</t>
  </si>
  <si>
    <t>NSTAR (DBA EverSource)</t>
  </si>
  <si>
    <t>Nextsun Wareham 2</t>
  </si>
  <si>
    <t>Wareham</t>
  </si>
  <si>
    <t>Wareham Community Solar Array</t>
  </si>
  <si>
    <t>Beaton-Big George</t>
  </si>
  <si>
    <t>Plymouth</t>
  </si>
  <si>
    <t>Cedarville-Callahan</t>
  </si>
  <si>
    <t>Lot 59-2</t>
  </si>
  <si>
    <t>Millis MA 1 LLC</t>
  </si>
  <si>
    <t>Millis</t>
  </si>
  <si>
    <t>BWC Buckmaster Pond LLC</t>
  </si>
  <si>
    <t>Dover</t>
  </si>
  <si>
    <t>BWC Bluefish River</t>
  </si>
  <si>
    <t>BWC Tinkham</t>
  </si>
  <si>
    <t>Fairhaven</t>
  </si>
  <si>
    <t>CEC Solar #1040, LLC</t>
  </si>
  <si>
    <t>Kingston</t>
  </si>
  <si>
    <t>CEC Solar #1041, LLC</t>
  </si>
  <si>
    <t>CEC Solar #1043, LLC</t>
  </si>
  <si>
    <t>Carver</t>
  </si>
  <si>
    <t>CEC Solar #1082, LLC</t>
  </si>
  <si>
    <t>CEC Solar #1114, LLC</t>
  </si>
  <si>
    <t>CEC Solar #1134, LLC</t>
  </si>
  <si>
    <t>Holliston</t>
  </si>
  <si>
    <t>NStar Stellar Marion A</t>
  </si>
  <si>
    <t>Marion</t>
  </si>
  <si>
    <t>NStar Sustain Westport A - CEC Solar #1108, LLC</t>
  </si>
  <si>
    <t>NStar Sustain Westport B - CEC Solar #1109, LLC</t>
  </si>
  <si>
    <t>Tihonet East Solar</t>
  </si>
  <si>
    <t>Bourne Community Solar 1</t>
  </si>
  <si>
    <t>Bourne</t>
  </si>
  <si>
    <t>Rochester</t>
  </si>
  <si>
    <t>Meadowatt LLC</t>
  </si>
  <si>
    <t>Brownell Boat Works</t>
  </si>
  <si>
    <t>Mattapoisett</t>
  </si>
  <si>
    <t>Squirrel Island Solar, LLC</t>
  </si>
  <si>
    <t>VH II Westport, LLC</t>
  </si>
  <si>
    <t>Beaton-Burgess</t>
  </si>
  <si>
    <t>BEC Campanelli</t>
  </si>
  <si>
    <t>Canton</t>
  </si>
  <si>
    <t>Canton Solar II</t>
  </si>
  <si>
    <t>27 Locust Street Solar</t>
  </si>
  <si>
    <t>Freetown</t>
  </si>
  <si>
    <t>Black Cat Road Solar</t>
  </si>
  <si>
    <t>Brook Street Solar 1</t>
  </si>
  <si>
    <t>Brook Street Solar 2</t>
  </si>
  <si>
    <t>Brook Street Solar 3</t>
  </si>
  <si>
    <t>Bullock Road Solar 1</t>
  </si>
  <si>
    <t>Bullock Road Solar 2</t>
  </si>
  <si>
    <t>NRG Freeman Solar 1</t>
  </si>
  <si>
    <t>Sandwich</t>
  </si>
  <si>
    <t>NRG Freeman Solar2</t>
  </si>
  <si>
    <t>Redbrook Solar Site A</t>
  </si>
  <si>
    <t>Redbrook Solar Site C</t>
  </si>
  <si>
    <t>Redbrook Solar Site D</t>
  </si>
  <si>
    <t>Spring Street Solar</t>
  </si>
  <si>
    <t>Long Pond Road</t>
  </si>
  <si>
    <t>Brewster</t>
  </si>
  <si>
    <t>Holliston Field 2</t>
  </si>
  <si>
    <t>SED - 201 Hayden Rowe St</t>
  </si>
  <si>
    <t>Hopkinton</t>
  </si>
  <si>
    <t>418 County Rd Solar System 1</t>
  </si>
  <si>
    <t>418 County Rd Solar System 2</t>
  </si>
  <si>
    <t>418 County Rd Solar System 4</t>
  </si>
  <si>
    <t>418 County Rd System 3</t>
  </si>
  <si>
    <t>Alternate Power and Energy (DUPLICATE W/ PROD)</t>
  </si>
  <si>
    <t>Brier Solar 1</t>
  </si>
  <si>
    <t>Cambridge Community Housing, Inc. - Magazine St</t>
  </si>
  <si>
    <t>Cambridge</t>
  </si>
  <si>
    <t>Cornerstone Village Cohousing</t>
  </si>
  <si>
    <t>Lazy A Solar</t>
  </si>
  <si>
    <t>Mashpee Commons II LLC</t>
  </si>
  <si>
    <t>Mashpee</t>
  </si>
  <si>
    <t>Pemberton Place Condominium Association - Pemberto</t>
  </si>
  <si>
    <t>Sippican Community Solar Garden, LLC</t>
  </si>
  <si>
    <t>The Lofts at Westinghouse</t>
  </si>
  <si>
    <t>Boston</t>
  </si>
  <si>
    <t>Brewster Community Solar Garden LLC</t>
  </si>
  <si>
    <t>Solar Choice 1</t>
  </si>
  <si>
    <t>Wilmington</t>
  </si>
  <si>
    <t>Reading Municipal Light Department</t>
  </si>
  <si>
    <t>Solar Choice 2</t>
  </si>
  <si>
    <t>Shrewsbury Community Solar</t>
  </si>
  <si>
    <t>Shrewsbury</t>
  </si>
  <si>
    <t>Sterling Community Solar</t>
  </si>
  <si>
    <t>Sterling</t>
  </si>
  <si>
    <t>Sterling Municipal</t>
  </si>
  <si>
    <t>WBMLP Solar</t>
  </si>
  <si>
    <t>West Boylston</t>
  </si>
  <si>
    <t>West Boylston Municipal Light Plant</t>
  </si>
  <si>
    <t>CEC WMECO Solar Array 1 Huntington</t>
  </si>
  <si>
    <t>Hadley</t>
  </si>
  <si>
    <t>WMECO (DBA EverSource)</t>
  </si>
  <si>
    <t>Hadley 2 Solar</t>
  </si>
  <si>
    <t>Hatfield Renewables</t>
  </si>
  <si>
    <t>Hatfield</t>
  </si>
  <si>
    <t>Ludlow - Center St. Site 1</t>
  </si>
  <si>
    <t>Ludlow</t>
  </si>
  <si>
    <t>Ludlow - Center St. Site 2</t>
  </si>
  <si>
    <t>Ludlow - Center St. Site 3</t>
  </si>
  <si>
    <t>BVD Churchill Solar</t>
  </si>
  <si>
    <t>Pittsfield</t>
  </si>
  <si>
    <t>BVD Manzollini Solar</t>
  </si>
  <si>
    <t>BVD Nichols Solar</t>
  </si>
  <si>
    <t>Hinsdale</t>
  </si>
  <si>
    <t>Syncarpha Hancock I</t>
  </si>
  <si>
    <t>Syncarpha Hancock II</t>
  </si>
  <si>
    <t>Syncarpha Hancock III</t>
  </si>
  <si>
    <t>BGE Community Solar Pilot Program</t>
  </si>
  <si>
    <t>Baltimore</t>
  </si>
  <si>
    <t>MD</t>
  </si>
  <si>
    <t>Baltimore Gas &amp; Electric Co</t>
  </si>
  <si>
    <t>University Park Community Solar LLC</t>
  </si>
  <si>
    <t>University Park</t>
  </si>
  <si>
    <t>Potomac Electric Power Co</t>
  </si>
  <si>
    <t>1st Street Northeast Solar Project</t>
  </si>
  <si>
    <t>Sartell</t>
  </si>
  <si>
    <t>MN</t>
  </si>
  <si>
    <t>Northern States Power Co - Minnesota</t>
  </si>
  <si>
    <t>2015 Community Solar Garden</t>
  </si>
  <si>
    <t>Moorhead</t>
  </si>
  <si>
    <t>Moorhead Public Service</t>
  </si>
  <si>
    <t>2016 Community Solar Garden</t>
  </si>
  <si>
    <t>2017 Clay County's Community Solar Garden</t>
  </si>
  <si>
    <t>2017 Community Solar Garden</t>
  </si>
  <si>
    <t>2017 Concordia's Community Solar Garden</t>
  </si>
  <si>
    <t>2017 MSUM's Community Solar Garden</t>
  </si>
  <si>
    <t>2018 Community Solar Garden</t>
  </si>
  <si>
    <t>330th Street West Solar Project</t>
  </si>
  <si>
    <t>Northfield</t>
  </si>
  <si>
    <t>58th Ave Solar Project</t>
  </si>
  <si>
    <t>Clear Lake</t>
  </si>
  <si>
    <t>Anderson Garden</t>
  </si>
  <si>
    <t>Cokato</t>
  </si>
  <si>
    <t>Andromeda CSG1, LLC*</t>
  </si>
  <si>
    <t>Lester Prairie</t>
  </si>
  <si>
    <t>Antares</t>
  </si>
  <si>
    <t>Tracy</t>
  </si>
  <si>
    <t>Antlia CSG1, LLC*</t>
  </si>
  <si>
    <t>Edgerton</t>
  </si>
  <si>
    <t>Arcturus Community Solar Gardens, LLC</t>
  </si>
  <si>
    <t>Kasota</t>
  </si>
  <si>
    <t>Argo Navis CSG1, LLC</t>
  </si>
  <si>
    <t>Scandia</t>
  </si>
  <si>
    <t>Aries CSG1, LLC*</t>
  </si>
  <si>
    <t>Claremont</t>
  </si>
  <si>
    <t>Armstrong</t>
  </si>
  <si>
    <t>Glenwood</t>
  </si>
  <si>
    <t>Aspen</t>
  </si>
  <si>
    <t>Montrose</t>
  </si>
  <si>
    <t>Auriga Community Solar Garden, LLC</t>
  </si>
  <si>
    <t>Slayton</t>
  </si>
  <si>
    <t>Barnesville Community Solar Garden</t>
  </si>
  <si>
    <t>Barnesville</t>
  </si>
  <si>
    <t>City of Barnesville - (MN)</t>
  </si>
  <si>
    <t>Barone</t>
  </si>
  <si>
    <t>Winsted</t>
  </si>
  <si>
    <t>Bartlett</t>
  </si>
  <si>
    <t>Starbuck</t>
  </si>
  <si>
    <t>Benton Blyleven</t>
  </si>
  <si>
    <t>Sauk Rapids</t>
  </si>
  <si>
    <t>Betcher</t>
  </si>
  <si>
    <t>Goodhue</t>
  </si>
  <si>
    <t>Bethel ELCA</t>
  </si>
  <si>
    <t>Minneapolis</t>
  </si>
  <si>
    <t>Big Lake</t>
  </si>
  <si>
    <t>Big Lake Solar Project</t>
  </si>
  <si>
    <t>Bolduan</t>
  </si>
  <si>
    <t>New Richland</t>
  </si>
  <si>
    <t>Brase</t>
  </si>
  <si>
    <t>Waseca</t>
  </si>
  <si>
    <t>Buhl Family CSG</t>
  </si>
  <si>
    <t>Tyler</t>
  </si>
  <si>
    <t>Caelum CSG1, LLC*</t>
  </si>
  <si>
    <t>Foley</t>
  </si>
  <si>
    <t>Capella , LLC*</t>
  </si>
  <si>
    <t>Pipestone</t>
  </si>
  <si>
    <t>Carina</t>
  </si>
  <si>
    <t>Carver Gladden</t>
  </si>
  <si>
    <t>Norwood Young America</t>
  </si>
  <si>
    <t>CEF Edina Community Solar</t>
  </si>
  <si>
    <t>Edina</t>
  </si>
  <si>
    <t>CEF Shiloh Community Solar</t>
  </si>
  <si>
    <t>Centaurus CSG1, LLC*</t>
  </si>
  <si>
    <t>Maynard</t>
  </si>
  <si>
    <t>Chiscago Community Solar</t>
  </si>
  <si>
    <t>Taylors Falls</t>
  </si>
  <si>
    <t>Community Solar for Community Action</t>
  </si>
  <si>
    <t>Backus</t>
  </si>
  <si>
    <t>Beltrami Electric Coop, Inc</t>
  </si>
  <si>
    <t>Community Solar Phase 1</t>
  </si>
  <si>
    <t>Brainerd</t>
  </si>
  <si>
    <t>Crow Wing Cooperative Power &amp; Light Comp</t>
  </si>
  <si>
    <t>Community Solar Phase 2</t>
  </si>
  <si>
    <t>Cornille</t>
  </si>
  <si>
    <t>North Branch</t>
  </si>
  <si>
    <t>Corvus</t>
  </si>
  <si>
    <t>Mankato</t>
  </si>
  <si>
    <t>Cottage Grove 1</t>
  </si>
  <si>
    <t>Cottage Grove</t>
  </si>
  <si>
    <t>Cottage Grove PV</t>
  </si>
  <si>
    <t>County Trail West Solar</t>
  </si>
  <si>
    <t>Jordan</t>
  </si>
  <si>
    <t>Crater CSG1, LLC*</t>
  </si>
  <si>
    <t>Granite Falls</t>
  </si>
  <si>
    <t>Delphinus</t>
  </si>
  <si>
    <t>Detroit Lakes Community Solar Garden</t>
  </si>
  <si>
    <t>Detroit Lakes</t>
  </si>
  <si>
    <t>Detroit Lakes Public Utilities</t>
  </si>
  <si>
    <t>Dodge Unit</t>
  </si>
  <si>
    <t>Kasson</t>
  </si>
  <si>
    <t>DodgeSun</t>
  </si>
  <si>
    <t>Dundas Solar Farm</t>
  </si>
  <si>
    <t>Eichtens CSG</t>
  </si>
  <si>
    <t>Center City</t>
  </si>
  <si>
    <t>Eichtens II CSG</t>
  </si>
  <si>
    <t>Equuleus CSG1, LLC*</t>
  </si>
  <si>
    <t>Rosemount</t>
  </si>
  <si>
    <t>Farmington</t>
  </si>
  <si>
    <t>Foreman's Hill</t>
  </si>
  <si>
    <t>Red Wing</t>
  </si>
  <si>
    <t>Forest Lake</t>
  </si>
  <si>
    <t>Fox PV</t>
  </si>
  <si>
    <t>Foxtrot</t>
  </si>
  <si>
    <t>Cold Spring</t>
  </si>
  <si>
    <t>Gemini CSG1, LLC*</t>
  </si>
  <si>
    <t>Kenyon</t>
  </si>
  <si>
    <t>Gopher</t>
  </si>
  <si>
    <t>Greenway-Impact</t>
  </si>
  <si>
    <t>Gregor</t>
  </si>
  <si>
    <t>Waterville</t>
  </si>
  <si>
    <t>Grimm</t>
  </si>
  <si>
    <t>Buffalo Lake</t>
  </si>
  <si>
    <t>Guse</t>
  </si>
  <si>
    <t>Janesville</t>
  </si>
  <si>
    <t>Hennepin Kaat</t>
  </si>
  <si>
    <t>Corcoran</t>
  </si>
  <si>
    <t>Heyer</t>
  </si>
  <si>
    <t>Morristown</t>
  </si>
  <si>
    <t>Hickory</t>
  </si>
  <si>
    <t>Waverly</t>
  </si>
  <si>
    <t>Highlander</t>
  </si>
  <si>
    <t>Highway 7 Solar</t>
  </si>
  <si>
    <t>Watertown</t>
  </si>
  <si>
    <t>Huneke I</t>
  </si>
  <si>
    <t>Zumbrota</t>
  </si>
  <si>
    <t>Huneke II</t>
  </si>
  <si>
    <t>Hwy 14 Holdco*</t>
  </si>
  <si>
    <t>Byron</t>
  </si>
  <si>
    <t>IMS Garden</t>
  </si>
  <si>
    <t>St. Joseph</t>
  </si>
  <si>
    <t>Johnson CSG</t>
  </si>
  <si>
    <t>Johnson I</t>
  </si>
  <si>
    <t>Lindstrom</t>
  </si>
  <si>
    <t>Johnson II</t>
  </si>
  <si>
    <t>Kilo</t>
  </si>
  <si>
    <t>Koppelman</t>
  </si>
  <si>
    <t>Eagle Lake</t>
  </si>
  <si>
    <t>Kramer CSG</t>
  </si>
  <si>
    <t>Hector</t>
  </si>
  <si>
    <t>Krause</t>
  </si>
  <si>
    <t>Renville</t>
  </si>
  <si>
    <t>Lahr</t>
  </si>
  <si>
    <t>Lake Waconia Solar</t>
  </si>
  <si>
    <t>Waconia</t>
  </si>
  <si>
    <t>Ledeboer I</t>
  </si>
  <si>
    <t>Prinsburg</t>
  </si>
  <si>
    <t>Lemond Solar</t>
  </si>
  <si>
    <t>Owatonna</t>
  </si>
  <si>
    <t>Central Municipal Power Agency/Services</t>
  </si>
  <si>
    <t>Southern Minnesota Municipal Power Agency</t>
  </si>
  <si>
    <t>Leo Community Solar, LLC</t>
  </si>
  <si>
    <t>Libra Community Solar Garden, LLC</t>
  </si>
  <si>
    <t>Lind Garden</t>
  </si>
  <si>
    <t>Young America</t>
  </si>
  <si>
    <t>Lindstrom CSG 1</t>
  </si>
  <si>
    <t>Lyra</t>
  </si>
  <si>
    <t>Mapleton CSG1, LLC*</t>
  </si>
  <si>
    <t>Mapleton</t>
  </si>
  <si>
    <t>Marmas</t>
  </si>
  <si>
    <t>St. Cloud</t>
  </si>
  <si>
    <t>McHattie</t>
  </si>
  <si>
    <t>Met Council Blue Lake</t>
  </si>
  <si>
    <t>Shakopee</t>
  </si>
  <si>
    <t>Met Council Empire</t>
  </si>
  <si>
    <t>Michael</t>
  </si>
  <si>
    <t>Freeport</t>
  </si>
  <si>
    <t>MInnesota Power Community Solar Duluth</t>
  </si>
  <si>
    <t>Duluth</t>
  </si>
  <si>
    <t>Minnesota Power</t>
  </si>
  <si>
    <t>Minnesota Power Community Solar Wrenshall</t>
  </si>
  <si>
    <t>Wrenshall</t>
  </si>
  <si>
    <t>MN - Feely</t>
  </si>
  <si>
    <t>MN - Stolee</t>
  </si>
  <si>
    <t>MN CSG 4</t>
  </si>
  <si>
    <t>Monticello Solar Project</t>
  </si>
  <si>
    <t>Monticello</t>
  </si>
  <si>
    <t>Morgan CSG1, LLC*</t>
  </si>
  <si>
    <t>Morgan</t>
  </si>
  <si>
    <t>MSC -Wash CSG</t>
  </si>
  <si>
    <t>Hastings</t>
  </si>
  <si>
    <t>MSC Carve-Kreye</t>
  </si>
  <si>
    <t>Mayer</t>
  </si>
  <si>
    <t>NES - CF of Tyler CSG A</t>
  </si>
  <si>
    <t>NES - CF of Vetter Estates</t>
  </si>
  <si>
    <t>NES-CF of MN Lake</t>
  </si>
  <si>
    <t>Minnesota Lake</t>
  </si>
  <si>
    <t>Nesvold</t>
  </si>
  <si>
    <t>New Germany Solar</t>
  </si>
  <si>
    <t>New Germany</t>
  </si>
  <si>
    <t>Northern Solar</t>
  </si>
  <si>
    <t>Bemidji</t>
  </si>
  <si>
    <t>Northfield CSG</t>
  </si>
  <si>
    <t>Northfield Holdco LLC</t>
  </si>
  <si>
    <t>Novel - Oya of Mapleton</t>
  </si>
  <si>
    <t>Novel - Oya of Montevideo</t>
  </si>
  <si>
    <t>Montevideo</t>
  </si>
  <si>
    <t>Novel CSG Faircon</t>
  </si>
  <si>
    <t>St. Paul</t>
  </si>
  <si>
    <t>Novel CSG of Osakis/Villard A</t>
  </si>
  <si>
    <t>Osakis</t>
  </si>
  <si>
    <t>Novel CSG of Schlomann</t>
  </si>
  <si>
    <t>Butterfield</t>
  </si>
  <si>
    <t>Novel CSG of Twin Pine Farm</t>
  </si>
  <si>
    <t>Novel CSG of Vetter Farms B</t>
  </si>
  <si>
    <t>Novel CSG of Werner</t>
  </si>
  <si>
    <t>Novel CSG of Winona A</t>
  </si>
  <si>
    <t>Minnesota City</t>
  </si>
  <si>
    <t>Nystuen</t>
  </si>
  <si>
    <t>Orion CSG1, LLC*</t>
  </si>
  <si>
    <t>Paynesville Community Solar</t>
  </si>
  <si>
    <t>Paynesville</t>
  </si>
  <si>
    <t>Pegasus CSG1, LLC*</t>
  </si>
  <si>
    <t>Brooten</t>
  </si>
  <si>
    <t>People's Community Solar</t>
  </si>
  <si>
    <t>Elgin</t>
  </si>
  <si>
    <t>People's Cooperative Services</t>
  </si>
  <si>
    <t>Pine Island</t>
  </si>
  <si>
    <t>Pollux CSG1, LLC*</t>
  </si>
  <si>
    <t>New Prague</t>
  </si>
  <si>
    <t>Porter Way</t>
  </si>
  <si>
    <t>Pueblo Avenue Solar</t>
  </si>
  <si>
    <t>Red Maple</t>
  </si>
  <si>
    <t>Cleveland</t>
  </si>
  <si>
    <t>Red Wing SD</t>
  </si>
  <si>
    <t>Renewable Rays - Rushford</t>
  </si>
  <si>
    <t>Rushford</t>
  </si>
  <si>
    <t>Rengstorf</t>
  </si>
  <si>
    <t>Courtland</t>
  </si>
  <si>
    <t>Richmond</t>
  </si>
  <si>
    <t>River Road Solar Project</t>
  </si>
  <si>
    <t>RJC I</t>
  </si>
  <si>
    <t>RJC II</t>
  </si>
  <si>
    <t>Rosemount CSG</t>
  </si>
  <si>
    <t>Sagitta Community Solar Garden, LLC</t>
  </si>
  <si>
    <t>Clara City</t>
  </si>
  <si>
    <t>Scandia Trail North Solar Project</t>
  </si>
  <si>
    <t>School Sisters of Notre Dame</t>
  </si>
  <si>
    <t>Seneca</t>
  </si>
  <si>
    <t>Eagan</t>
  </si>
  <si>
    <t>Sherburne</t>
  </si>
  <si>
    <t>Sherburne North Solar Project</t>
  </si>
  <si>
    <t>SolarWise</t>
  </si>
  <si>
    <t>Ramsey</t>
  </si>
  <si>
    <t>Connexus Energy</t>
  </si>
  <si>
    <t>Cooperative Light and Power</t>
  </si>
  <si>
    <t>Park Rapids</t>
  </si>
  <si>
    <t>Itasca-Mantrap Co-op Electrical Assn</t>
  </si>
  <si>
    <t>Spicer</t>
  </si>
  <si>
    <t>Kandiyohi Power Coop</t>
  </si>
  <si>
    <t>Solarwise</t>
  </si>
  <si>
    <t>Alexandria</t>
  </si>
  <si>
    <t>Runestone Electric Assn</t>
  </si>
  <si>
    <t>Stearns Cooperative Elec Assn</t>
  </si>
  <si>
    <t>Steele-Waseca Cooperative Electric</t>
  </si>
  <si>
    <t>South Street West Solar Project</t>
  </si>
  <si>
    <t>Belle Plaine</t>
  </si>
  <si>
    <t>Spica CSG1, LLC*</t>
  </si>
  <si>
    <t>Lake Lillian</t>
  </si>
  <si>
    <t>St. Cloud CSG</t>
  </si>
  <si>
    <t>Stamer</t>
  </si>
  <si>
    <t>Stearns Bremer</t>
  </si>
  <si>
    <t>SunRise Community Solar</t>
  </si>
  <si>
    <t>Taurus CSG, LLC</t>
  </si>
  <si>
    <t>Theis</t>
  </si>
  <si>
    <t>St. Michael</t>
  </si>
  <si>
    <t>TJ Farms</t>
  </si>
  <si>
    <t>Ursa CSG1, LLC*</t>
  </si>
  <si>
    <t>USS Big Lake 1 LLC</t>
  </si>
  <si>
    <t>USS Brockway Solar LLC</t>
  </si>
  <si>
    <t>USS Dubhe Solar LLC</t>
  </si>
  <si>
    <t>USS Good Solar LLC</t>
  </si>
  <si>
    <t>Stacy</t>
  </si>
  <si>
    <t>USS JJ Solar LLC</t>
  </si>
  <si>
    <t>USS Kasch Solar LLC</t>
  </si>
  <si>
    <t>USS Nillie Corn Solar LLC</t>
  </si>
  <si>
    <t>USS Norelius Solar LLC</t>
  </si>
  <si>
    <t>USS Rockpoint Solar LLC</t>
  </si>
  <si>
    <t>USS Solar Dawn LLC</t>
  </si>
  <si>
    <t>USS Solar Rapids LLC</t>
  </si>
  <si>
    <t>USS Walrus Solar LLC</t>
  </si>
  <si>
    <t>Vega CSG1, LLC*</t>
  </si>
  <si>
    <t>Veseli Solar I</t>
  </si>
  <si>
    <t>Wabasha</t>
  </si>
  <si>
    <t>Walz Garden</t>
  </si>
  <si>
    <t>WasecaSun CSG</t>
  </si>
  <si>
    <t>Waterford Holdco LLC Unit 3</t>
  </si>
  <si>
    <t>Waterville Community Solar Farm</t>
  </si>
  <si>
    <t>Webster CSG</t>
  </si>
  <si>
    <t>Winegar CSG LLC</t>
  </si>
  <si>
    <t>Wright Cuddyer</t>
  </si>
  <si>
    <t>Wyoming 2 PV</t>
  </si>
  <si>
    <t>Wyoming</t>
  </si>
  <si>
    <t>Zumbro Solar</t>
  </si>
  <si>
    <t>AECI headquarters</t>
  </si>
  <si>
    <t>Lutsen</t>
  </si>
  <si>
    <t>Arrowhead Electric Coop</t>
  </si>
  <si>
    <t>Pelican Rapids</t>
  </si>
  <si>
    <t>Lake Region Electric Cooperative - (MN)</t>
  </si>
  <si>
    <t>LREC Community Solar Phase 2</t>
  </si>
  <si>
    <t>McLeod Co-op Community Solar</t>
  </si>
  <si>
    <t>Glencoe</t>
  </si>
  <si>
    <t>McLeod Cooperative Power Assn</t>
  </si>
  <si>
    <t>Meeker Cooperative’s Solar</t>
  </si>
  <si>
    <t>Litchfield</t>
  </si>
  <si>
    <t>Meeker Coop Light &amp; Power Assn</t>
  </si>
  <si>
    <t>North Itasca Community Solar</t>
  </si>
  <si>
    <t>Bigfork</t>
  </si>
  <si>
    <t>North Itasca Electric Coop Inc</t>
  </si>
  <si>
    <t>Lamberton</t>
  </si>
  <si>
    <t>Redwood Electric Coop</t>
  </si>
  <si>
    <t>South Central Electric Community solar array</t>
  </si>
  <si>
    <t>Lake Crystal</t>
  </si>
  <si>
    <t>South Central Electric Assn</t>
  </si>
  <si>
    <t>WH Project 1</t>
  </si>
  <si>
    <t>Rockford</t>
  </si>
  <si>
    <t>Wright-Hennepin Coop Elec Assn</t>
  </si>
  <si>
    <t>WH Project 2</t>
  </si>
  <si>
    <t>WH Project 3</t>
  </si>
  <si>
    <t>WH Project 4</t>
  </si>
  <si>
    <t>Medina</t>
  </si>
  <si>
    <t>Independence</t>
  </si>
  <si>
    <t>MO</t>
  </si>
  <si>
    <t>City of Independence (MO)</t>
  </si>
  <si>
    <t>Independence Community Solar (Phase 2, former Rockwood golf course location)</t>
  </si>
  <si>
    <t>Solartech</t>
  </si>
  <si>
    <t>Kearney</t>
  </si>
  <si>
    <t>Platte-Clay Electric Coop, Inc</t>
  </si>
  <si>
    <t>SHARES DU SOLEIL</t>
  </si>
  <si>
    <t>Red Lodge</t>
  </si>
  <si>
    <t>MT</t>
  </si>
  <si>
    <t>Beartooth Electric Coop, Inc</t>
  </si>
  <si>
    <t>Cooperative Solar</t>
  </si>
  <si>
    <t>Lewistown</t>
  </si>
  <si>
    <t>Fergus Electric Coop, Inc</t>
  </si>
  <si>
    <t>Solar Utility Network (SUN)</t>
  </si>
  <si>
    <t>Kalispell</t>
  </si>
  <si>
    <t>Flathead Electric Coop Inc</t>
  </si>
  <si>
    <t>Community Solar Phase II</t>
  </si>
  <si>
    <t>Phase I</t>
  </si>
  <si>
    <t>Lolo</t>
  </si>
  <si>
    <t>Missoula Electric Coop, Inc</t>
  </si>
  <si>
    <t>Phase II</t>
  </si>
  <si>
    <t>Frenchtown</t>
  </si>
  <si>
    <t>MEC Solarshare K3 Garden</t>
  </si>
  <si>
    <t>Valley Solar</t>
  </si>
  <si>
    <t>Victor</t>
  </si>
  <si>
    <t>Ravalli County Elec Coop, Inc</t>
  </si>
  <si>
    <t>Prairie Sun Community Solar</t>
  </si>
  <si>
    <t>Fargo</t>
  </si>
  <si>
    <t>ND</t>
  </si>
  <si>
    <t>Cass County Electric Cooperative</t>
  </si>
  <si>
    <t>KCEC Community Solar Program</t>
  </si>
  <si>
    <t>Taos</t>
  </si>
  <si>
    <t>NM</t>
  </si>
  <si>
    <t>Kit Carson Electric Coop, Inc</t>
  </si>
  <si>
    <t>4354-99737</t>
  </si>
  <si>
    <t>NY</t>
  </si>
  <si>
    <t>Central Hudson Gas &amp; Elec Corp</t>
  </si>
  <si>
    <t>Cortlandt</t>
  </si>
  <si>
    <t>Consolidated Edison Co-NY Inc</t>
  </si>
  <si>
    <t>Brooklyn</t>
  </si>
  <si>
    <t>Bronx</t>
  </si>
  <si>
    <t>Peekskill</t>
  </si>
  <si>
    <t>Buchanan</t>
  </si>
  <si>
    <t>4884-100712</t>
  </si>
  <si>
    <t>Brentwood</t>
  </si>
  <si>
    <t>Long Island Power Authority</t>
  </si>
  <si>
    <t>East Hampton</t>
  </si>
  <si>
    <t>4629-100319</t>
  </si>
  <si>
    <t>Center Moriches</t>
  </si>
  <si>
    <t>Rome</t>
  </si>
  <si>
    <t>National Grid Generation, LLC</t>
  </si>
  <si>
    <t>Gouverneur</t>
  </si>
  <si>
    <t>Oppenheim</t>
  </si>
  <si>
    <t>Rotterdam</t>
  </si>
  <si>
    <t>Homer</t>
  </si>
  <si>
    <t>4548-101786</t>
  </si>
  <si>
    <t>Johnsonville</t>
  </si>
  <si>
    <t>4575-47773</t>
  </si>
  <si>
    <t>Tonawanda</t>
  </si>
  <si>
    <t>4758-98942</t>
  </si>
  <si>
    <t>Germantown</t>
  </si>
  <si>
    <t>5247-100878</t>
  </si>
  <si>
    <t>Millport</t>
  </si>
  <si>
    <t>New York State Elec &amp; Gas Corp</t>
  </si>
  <si>
    <t>5247-97697</t>
  </si>
  <si>
    <t>Trumansburg</t>
  </si>
  <si>
    <t>5408-98139</t>
  </si>
  <si>
    <t>Callicoon</t>
  </si>
  <si>
    <t>Ithaca</t>
  </si>
  <si>
    <t>Beaver Dams</t>
  </si>
  <si>
    <t>Johnson City</t>
  </si>
  <si>
    <t>Averill Park</t>
  </si>
  <si>
    <t>North Salem</t>
  </si>
  <si>
    <t>5063-94972</t>
  </si>
  <si>
    <t>Mechanicville</t>
  </si>
  <si>
    <t>Ontario</t>
  </si>
  <si>
    <t>Rochester Gas &amp; Electric Corp</t>
  </si>
  <si>
    <t>Parma</t>
  </si>
  <si>
    <t>Hilton</t>
  </si>
  <si>
    <t>Palmer Array</t>
  </si>
  <si>
    <t>Austin</t>
  </si>
  <si>
    <t>TX</t>
  </si>
  <si>
    <t>Austin Energy</t>
  </si>
  <si>
    <t>La Loma</t>
  </si>
  <si>
    <t>BEC Community Solar</t>
  </si>
  <si>
    <t>Leakey</t>
  </si>
  <si>
    <t>Bandera Electric Coop, Inc</t>
  </si>
  <si>
    <t>CoServ Solar Station</t>
  </si>
  <si>
    <t>Krugerville</t>
  </si>
  <si>
    <t>Co-Serv Electric</t>
  </si>
  <si>
    <t>Roofless Solar</t>
  </si>
  <si>
    <t>Adkins</t>
  </si>
  <si>
    <t>CPS Energy</t>
  </si>
  <si>
    <t>El Paso Electric Community Solar</t>
  </si>
  <si>
    <t>El Paso</t>
  </si>
  <si>
    <t>El Paso Electric Co.</t>
  </si>
  <si>
    <t>Go Local Solar Texas Dakota Solar Park</t>
  </si>
  <si>
    <t>Green Mountain Energy</t>
  </si>
  <si>
    <t>Go Local Solar Texas Gable Solar Park</t>
  </si>
  <si>
    <t>Wallis</t>
  </si>
  <si>
    <t>SunHub</t>
  </si>
  <si>
    <t>Gonzales</t>
  </si>
  <si>
    <t>Guadalupe Valley Elec Coop Inc</t>
  </si>
  <si>
    <t>Synergy Solar</t>
  </si>
  <si>
    <t>Mid-South Electric Coop Assn</t>
  </si>
  <si>
    <t>United Community Solar plant</t>
  </si>
  <si>
    <t>Clifton</t>
  </si>
  <si>
    <t>United Electric Coop Service Inc - (TX)</t>
  </si>
  <si>
    <t>SunSmart Community Solar Facility</t>
  </si>
  <si>
    <t>St. George</t>
  </si>
  <si>
    <t>UT</t>
  </si>
  <si>
    <t>Dixie Escalante R E A, Inc</t>
  </si>
  <si>
    <t>SunShares Lakeside Ave Solar</t>
  </si>
  <si>
    <t>Burlington</t>
  </si>
  <si>
    <t>VT</t>
  </si>
  <si>
    <t>City of Burlington Electric - (VT)</t>
  </si>
  <si>
    <t>Acorn Energy Solar One (AESO)</t>
  </si>
  <si>
    <t>Middlebury</t>
  </si>
  <si>
    <t>Green Mountain Power Corp</t>
  </si>
  <si>
    <t>Mad River Community Solar Farm</t>
  </si>
  <si>
    <t>Waitsfield</t>
  </si>
  <si>
    <t>Boardman Hill Solar Farm</t>
  </si>
  <si>
    <t>West Rutland</t>
  </si>
  <si>
    <t>Charlotte Community Shared Solar Farm</t>
  </si>
  <si>
    <t>Charlotte</t>
  </si>
  <si>
    <t>Ten Stones Community Solar Collective</t>
  </si>
  <si>
    <t>Putney Community Solar Array</t>
  </si>
  <si>
    <t>Putney</t>
  </si>
  <si>
    <t>Coyote Ridge Community Solar</t>
  </si>
  <si>
    <t>Westford</t>
  </si>
  <si>
    <t>Saxtons River Solar Collective</t>
  </si>
  <si>
    <t>Saxtons River</t>
  </si>
  <si>
    <t>Margery Evans Community Solar Array</t>
  </si>
  <si>
    <t>Guilford</t>
  </si>
  <si>
    <t>199 E. Village Road - Waterford Project</t>
  </si>
  <si>
    <t>Waterford</t>
  </si>
  <si>
    <t>Tannery Brook</t>
  </si>
  <si>
    <t>Groton</t>
  </si>
  <si>
    <t>Timberworks</t>
  </si>
  <si>
    <t>Chester CPG</t>
  </si>
  <si>
    <t>Chester</t>
  </si>
  <si>
    <t>Londonderry Garden</t>
  </si>
  <si>
    <t>Londonderry</t>
  </si>
  <si>
    <t>Richmond Solar Farm</t>
  </si>
  <si>
    <t>Thetford- Strafford Community Solar</t>
  </si>
  <si>
    <t>Thetford</t>
  </si>
  <si>
    <t>Rutland Community Solar Array</t>
  </si>
  <si>
    <t>Stickney Brook Community Solar</t>
  </si>
  <si>
    <t>Dummerston</t>
  </si>
  <si>
    <t>Guilford Center Road</t>
  </si>
  <si>
    <t>East Hill Rd Community Solar</t>
  </si>
  <si>
    <t>Townshend</t>
  </si>
  <si>
    <t>Scholl Solar Farm</t>
  </si>
  <si>
    <t>River Rd Comminity Solar</t>
  </si>
  <si>
    <t>Townshed Community Solar</t>
  </si>
  <si>
    <t>Soveren Community Solar I</t>
  </si>
  <si>
    <t>Brattleboro</t>
  </si>
  <si>
    <t>Precision Drive Solar</t>
  </si>
  <si>
    <t>Springfield</t>
  </si>
  <si>
    <t>Middlebury Service Center</t>
  </si>
  <si>
    <t>Grand Isle Project</t>
  </si>
  <si>
    <t>Grand Isle</t>
  </si>
  <si>
    <t>Vermont Electric Cooperative, Inc</t>
  </si>
  <si>
    <t>Alburgh Solar Farm</t>
  </si>
  <si>
    <t>Alburgh</t>
  </si>
  <si>
    <t>Hinesburg Project</t>
  </si>
  <si>
    <t>Hinesburg</t>
  </si>
  <si>
    <t>Community Solar Program</t>
  </si>
  <si>
    <t>Spokane</t>
  </si>
  <si>
    <t>WA</t>
  </si>
  <si>
    <t>Avista Corp</t>
  </si>
  <si>
    <t>Benton REA Co-op Solar</t>
  </si>
  <si>
    <t>West Richland</t>
  </si>
  <si>
    <t>Benton Rural Electric Assn</t>
  </si>
  <si>
    <t>Renewable Energy Park</t>
  </si>
  <si>
    <t>Ellensburg</t>
  </si>
  <si>
    <t>City of Ellensburg - (WA)</t>
  </si>
  <si>
    <t>Jefferson Park Shelters</t>
  </si>
  <si>
    <t>Seattle</t>
  </si>
  <si>
    <t>City of Seattle - (WA)</t>
  </si>
  <si>
    <t>Seattle Aquarium</t>
  </si>
  <si>
    <t>Capitol Hill EcoDistrict Projet</t>
  </si>
  <si>
    <t>Phinney Ridge Project</t>
  </si>
  <si>
    <t>Community Solar Project 1</t>
  </si>
  <si>
    <t>Tacoma</t>
  </si>
  <si>
    <t>City of Tacoma - (WA)</t>
  </si>
  <si>
    <t>Community Solar Project 2</t>
  </si>
  <si>
    <t>Community Solar Project 3</t>
  </si>
  <si>
    <t>Community Solar Project 4</t>
  </si>
  <si>
    <t>Inland Community Solar</t>
  </si>
  <si>
    <t>Inland Power &amp; Light Company</t>
  </si>
  <si>
    <t>Inland Community Solar addition</t>
  </si>
  <si>
    <t>Winthrop</t>
  </si>
  <si>
    <t>Okanogan County Elec Coop, Inc</t>
  </si>
  <si>
    <t>Winthrop Community Solar</t>
  </si>
  <si>
    <t>Community Solar</t>
  </si>
  <si>
    <t>Orcas Power &amp; Light Coop</t>
  </si>
  <si>
    <t>Frances Anderson Center Solar Project</t>
  </si>
  <si>
    <t>Edmonds</t>
  </si>
  <si>
    <t>PUD 1 of Snohomish County</t>
  </si>
  <si>
    <t>Ely Community Solar Project</t>
  </si>
  <si>
    <t>Kennewick</t>
  </si>
  <si>
    <t>PUD No 1 of Benton County</t>
  </si>
  <si>
    <t>Old Inland Empire Community Solar Project</t>
  </si>
  <si>
    <t>Prosser</t>
  </si>
  <si>
    <t>Clark Community Solar Project 1</t>
  </si>
  <si>
    <t>Vancouver</t>
  </si>
  <si>
    <t>PUD No 1 of Clark County - (WA)</t>
  </si>
  <si>
    <t>Clark Community Solar Project 2</t>
  </si>
  <si>
    <t>Clark Community Solar Project 3</t>
  </si>
  <si>
    <t>Clark Community Solar Project 4</t>
  </si>
  <si>
    <t>Clark Community Solar Project 5</t>
  </si>
  <si>
    <t>Cowlitz Community Solar</t>
  </si>
  <si>
    <t>Longview</t>
  </si>
  <si>
    <t>PUD No 1 of Cowlitz County</t>
  </si>
  <si>
    <t>Franklin PUD Community Solar Project</t>
  </si>
  <si>
    <t>Pasco</t>
  </si>
  <si>
    <t>PUD No 1 of Franklin County</t>
  </si>
  <si>
    <t>Twispworks</t>
  </si>
  <si>
    <t>Twisp</t>
  </si>
  <si>
    <t>PUD No 1 of Okanogan County</t>
  </si>
  <si>
    <t>PUD 3's Shared Solar</t>
  </si>
  <si>
    <t>Shelton</t>
  </si>
  <si>
    <t>PUD No 3 of Mason County</t>
  </si>
  <si>
    <t>Tanner Electric Community Solar</t>
  </si>
  <si>
    <t>North Bend</t>
  </si>
  <si>
    <t>Tanner Electric Coop</t>
  </si>
  <si>
    <t>Community Rays Array</t>
  </si>
  <si>
    <t>Barron</t>
  </si>
  <si>
    <t>WI</t>
  </si>
  <si>
    <t>Barron Electric Cooperative</t>
  </si>
  <si>
    <t>Bayfield Electric Solar Garden</t>
  </si>
  <si>
    <t>Iron River</t>
  </si>
  <si>
    <t>Bayfield Electric Cooperative</t>
  </si>
  <si>
    <t>Clark Electric Community Solar</t>
  </si>
  <si>
    <t>Greenwood</t>
  </si>
  <si>
    <t>Clark Electric Cooperative</t>
  </si>
  <si>
    <t>SunDEC Community Solar</t>
  </si>
  <si>
    <t>Dunn Energy Cooperative</t>
  </si>
  <si>
    <t>MemberSolar</t>
  </si>
  <si>
    <t>Eau Claire Energy Cooperative</t>
  </si>
  <si>
    <t>MGE Shared Solar</t>
  </si>
  <si>
    <t>Madison Gas and Electric</t>
  </si>
  <si>
    <t>New Richmond Community Solar Garden</t>
  </si>
  <si>
    <t>New Richmond Utilities (City of New Richmond)</t>
  </si>
  <si>
    <t>Solar*Connect Community Eau Claire</t>
  </si>
  <si>
    <t>Eau Claire</t>
  </si>
  <si>
    <t>Northern States Power Co - Wisconsin</t>
  </si>
  <si>
    <t>Solar*Connect Community Cashton/La Crosse</t>
  </si>
  <si>
    <t>SunnyOak Community Solar Garden</t>
  </si>
  <si>
    <t>Necedah</t>
  </si>
  <si>
    <t>Oakdale Electric Cooperative</t>
  </si>
  <si>
    <t>Richland Electric Transitions Community Solar Array</t>
  </si>
  <si>
    <t>Hillsboro</t>
  </si>
  <si>
    <t>Richland Electric Coop</t>
  </si>
  <si>
    <t>River Falls Community Solar</t>
  </si>
  <si>
    <t>River Falls</t>
  </si>
  <si>
    <t>River Falls Municipal Utilities</t>
  </si>
  <si>
    <t>Sunflower 1</t>
  </si>
  <si>
    <t>Hammond</t>
  </si>
  <si>
    <t>St. Croix Electric Cooperative</t>
  </si>
  <si>
    <t>Bright Horizons Community Solar Project</t>
  </si>
  <si>
    <t>Taylor Electric Cooperative</t>
  </si>
  <si>
    <t>Community Solar Farm</t>
  </si>
  <si>
    <t>Westby</t>
  </si>
  <si>
    <t>Vernon Electric Cooperative</t>
  </si>
  <si>
    <t>Delavan Community Solar</t>
  </si>
  <si>
    <t>Delavan</t>
  </si>
  <si>
    <t>Wisconsin Electric Power Co</t>
  </si>
  <si>
    <t>MGED Solar Community Project 2</t>
  </si>
  <si>
    <t>Lakeville</t>
  </si>
  <si>
    <t>Farm To Market Solar</t>
  </si>
  <si>
    <t>Sealy</t>
  </si>
  <si>
    <t>MP2 Energy LLC</t>
  </si>
  <si>
    <t>Orange Grove</t>
  </si>
  <si>
    <t>Nueces Electric Cooperative</t>
  </si>
  <si>
    <t>Cooperative Solar Program</t>
  </si>
  <si>
    <t>Pedernales Electric Coop, Inc</t>
  </si>
  <si>
    <t>Harbor Community Solar</t>
  </si>
  <si>
    <t>Gig Harbor</t>
  </si>
  <si>
    <t>Peninsula Light Company</t>
  </si>
  <si>
    <t>Kingston Community Solar</t>
  </si>
  <si>
    <t>Puget Sound Energy Inc</t>
  </si>
  <si>
    <t>Walnut Springs</t>
  </si>
  <si>
    <t>TriEagle Energy</t>
  </si>
  <si>
    <t>Project #1</t>
  </si>
  <si>
    <t>Spokane Valley</t>
  </si>
  <si>
    <t>Vera Irrigation District #15</t>
  </si>
  <si>
    <t>Project #2</t>
  </si>
  <si>
    <t>CU Solar Initiative/Farm (Owned by Strata Solar)</t>
  </si>
  <si>
    <t>City Utilities of Springfield - (MO)</t>
  </si>
  <si>
    <t>Boone Electric Community Solar Farm</t>
  </si>
  <si>
    <t>Boone Electric Coop</t>
  </si>
  <si>
    <t>Lambert Community Solar Project</t>
  </si>
  <si>
    <t>Bridgeton</t>
  </si>
  <si>
    <t>Ameren Illinois Company</t>
  </si>
  <si>
    <t>Solar*Rewards Community (CO)</t>
  </si>
  <si>
    <t>Denver</t>
  </si>
  <si>
    <t>CO</t>
  </si>
  <si>
    <t>Public Service Co of Colorado</t>
  </si>
  <si>
    <t>Golden</t>
  </si>
  <si>
    <t>Boulder</t>
  </si>
  <si>
    <t>Breckenridge</t>
  </si>
  <si>
    <t>Aurora</t>
  </si>
  <si>
    <t>Lafayette</t>
  </si>
  <si>
    <t>Grand Junction</t>
  </si>
  <si>
    <t>Watkins</t>
  </si>
  <si>
    <t>Waktins</t>
  </si>
  <si>
    <t>Leadville</t>
  </si>
  <si>
    <t>Antonito</t>
  </si>
  <si>
    <t>Arvada</t>
  </si>
  <si>
    <t>La Jara</t>
  </si>
  <si>
    <t>Platteville</t>
  </si>
  <si>
    <t>Gilcrest</t>
  </si>
  <si>
    <t>Parachute</t>
  </si>
  <si>
    <t>Alamosa</t>
  </si>
  <si>
    <t>Greeley</t>
  </si>
  <si>
    <t>Paradox Valley Solar Array</t>
  </si>
  <si>
    <t>Bedrock</t>
  </si>
  <si>
    <t>San Miguel Power Association</t>
  </si>
  <si>
    <t>San Miguel Power Association Solar Garden</t>
  </si>
  <si>
    <t>Norwood</t>
  </si>
  <si>
    <t>Sharing Sun community solar</t>
  </si>
  <si>
    <t>Eugene</t>
  </si>
  <si>
    <t>OR</t>
  </si>
  <si>
    <t>Emerald People's Utility Dist</t>
  </si>
  <si>
    <t>Lane Electric’s Community Solar Garden</t>
  </si>
  <si>
    <t>Lane Electric Coop Inc</t>
  </si>
  <si>
    <t>Shared Solar</t>
  </si>
  <si>
    <t>Bend</t>
  </si>
  <si>
    <t>Central Electric Coop Inc - (OR)</t>
  </si>
  <si>
    <t>Solar Pioneer II</t>
  </si>
  <si>
    <t>Ashland</t>
  </si>
  <si>
    <t>City of Ashland - (OR)</t>
  </si>
  <si>
    <t>Sol Partners Cooperative Solar Farm</t>
  </si>
  <si>
    <t>Brighton</t>
  </si>
  <si>
    <t>United Power, Inc</t>
  </si>
  <si>
    <t>Mid-Valley Community Solar Array</t>
  </si>
  <si>
    <t>Holy Cross Electric Assn, Inc</t>
  </si>
  <si>
    <t>Spartan Solar</t>
  </si>
  <si>
    <t>Cadillac</t>
  </si>
  <si>
    <t>MI</t>
  </si>
  <si>
    <t>Wolverine Power Supply Coop</t>
  </si>
  <si>
    <t>Delta Montrose Community Solar Array</t>
  </si>
  <si>
    <t>Delta Montrose Electric Assn</t>
  </si>
  <si>
    <t>Solar Up North Alliance</t>
  </si>
  <si>
    <t>Grawn</t>
  </si>
  <si>
    <t>Cherryland Electric Cooperative</t>
  </si>
  <si>
    <t>Solar Assist Cooperative Garden</t>
  </si>
  <si>
    <t>Cortez</t>
  </si>
  <si>
    <t>Empire Electric Assn, Inc</t>
  </si>
  <si>
    <t>EEA/GRID CO Solar Garden</t>
  </si>
  <si>
    <t>SpartanSolar-MEC</t>
  </si>
  <si>
    <t>Cassopolis</t>
  </si>
  <si>
    <t>Midwest Energy and Communications</t>
  </si>
  <si>
    <t>Garfield County Airport Solar Array</t>
  </si>
  <si>
    <t>Grand Valley Power Solar Farm</t>
  </si>
  <si>
    <t>Grand Valley Power Cooperative</t>
  </si>
  <si>
    <t>Venetucci Farm Solar Garden</t>
  </si>
  <si>
    <t>Colorado Springs</t>
  </si>
  <si>
    <t>Colorado Springs Utilities</t>
  </si>
  <si>
    <t>Good Shepherd Solar Garden</t>
  </si>
  <si>
    <t>Colorado Spring Utilities Pilot Community Solar Project 2</t>
  </si>
  <si>
    <t>Colorado Springs Community Solar Array</t>
  </si>
  <si>
    <t>PVREA Headquarters Solar Array</t>
  </si>
  <si>
    <t>Fort Collins</t>
  </si>
  <si>
    <t>Poudre Valley Rural Electric Association</t>
  </si>
  <si>
    <t>Durango Solar Garden 1</t>
  </si>
  <si>
    <t>Ignacio</t>
  </si>
  <si>
    <t>La Plata Electric Association</t>
  </si>
  <si>
    <t>Durango Solar Garden 2</t>
  </si>
  <si>
    <t>Durango</t>
  </si>
  <si>
    <t>Pikes Peak Solar Garden</t>
  </si>
  <si>
    <t>Manitou Springs</t>
  </si>
  <si>
    <t>YVEA Community Solar Array</t>
  </si>
  <si>
    <t>Craig</t>
  </si>
  <si>
    <t>Yampa Valley Electric Association</t>
  </si>
  <si>
    <t>PVREA Solar Array 2</t>
  </si>
  <si>
    <t>Sunnyside Ranch Community Solar Array</t>
  </si>
  <si>
    <t>Carbondale</t>
  </si>
  <si>
    <t>Yampa Valley Solar Garden</t>
  </si>
  <si>
    <t>Riverside Community Solar Array</t>
  </si>
  <si>
    <t>Fort Collins Utilities</t>
  </si>
  <si>
    <t>Fort Collins Utilities Rooftop Solar Garden</t>
  </si>
  <si>
    <t>SunShare-NRG Community Solar 5</t>
  </si>
  <si>
    <t>HCE Community Solar Array 4</t>
  </si>
  <si>
    <t>Rifle</t>
  </si>
  <si>
    <t>Pueblo</t>
  </si>
  <si>
    <t>Black Hills Energy</t>
  </si>
  <si>
    <t>Black Hills Energy Community Solar Project 2</t>
  </si>
  <si>
    <t>Rocky Ford</t>
  </si>
  <si>
    <t>DMEA GRID Alternatives Array (Low Income)</t>
  </si>
  <si>
    <t>Delta-Montrose Electric Assn.</t>
  </si>
  <si>
    <t>Coyote Ridge Community Solar Farm (GRID Alternatives, Low Income)</t>
  </si>
  <si>
    <t>Town of Crested Butte Array</t>
  </si>
  <si>
    <t>Crested Butte</t>
  </si>
  <si>
    <t>Gunnison County Elec Assn.</t>
  </si>
  <si>
    <t>Meeker Solar Garden</t>
  </si>
  <si>
    <t>Meeker</t>
  </si>
  <si>
    <t>White River Electric Assn, Inc</t>
  </si>
  <si>
    <t>Black Hills Energy Community Solar Project 3</t>
  </si>
  <si>
    <t>Ordway</t>
  </si>
  <si>
    <t>NRG Community Solar 1</t>
  </si>
  <si>
    <t>Brawley</t>
  </si>
  <si>
    <t>CA</t>
  </si>
  <si>
    <t>Imperial Irrigation District</t>
  </si>
  <si>
    <t>Homeworks Community Solar Garden</t>
  </si>
  <si>
    <t>Portland</t>
  </si>
  <si>
    <t>Tri-County Electric Coop</t>
  </si>
  <si>
    <t>Escanaba Solar Project</t>
  </si>
  <si>
    <t>Escanaba</t>
  </si>
  <si>
    <t>City of Escanaba</t>
  </si>
  <si>
    <t>Burcham Solar Park</t>
  </si>
  <si>
    <t>East Lansing</t>
  </si>
  <si>
    <t>City of Lansing - (MI)</t>
  </si>
  <si>
    <t>Marquette Board of Light and Power Solar</t>
  </si>
  <si>
    <t>Marquette</t>
  </si>
  <si>
    <t>City of Marquette - (MI)</t>
  </si>
  <si>
    <t>Grand Valley State University Community Solar</t>
  </si>
  <si>
    <t>Allendale</t>
  </si>
  <si>
    <t>Consumers Energy Co</t>
  </si>
  <si>
    <t>Kalamazoo</t>
  </si>
  <si>
    <t>ACEC SunSource</t>
  </si>
  <si>
    <t>Postville</t>
  </si>
  <si>
    <t>Allamakee-Clayton El Coop, Inc</t>
  </si>
  <si>
    <t>FEC Community Solar Garden</t>
  </si>
  <si>
    <t>Kalona</t>
  </si>
  <si>
    <t>Farmers Electric Coop - (IA)</t>
  </si>
  <si>
    <t>Franklin Community Solar Garden</t>
  </si>
  <si>
    <t>Hampton</t>
  </si>
  <si>
    <t>Franklin Rural Electric Coop - (IA)</t>
  </si>
  <si>
    <t>Big Sun Community Solar</t>
  </si>
  <si>
    <t>San Antonio</t>
  </si>
  <si>
    <t>Harrison County REC</t>
  </si>
  <si>
    <t>Woodbine</t>
  </si>
  <si>
    <t>Heartland Community Solar</t>
  </si>
  <si>
    <t>St. Ansgar</t>
  </si>
  <si>
    <t>Heartland Power Coop</t>
  </si>
  <si>
    <t>Midland Power Community Solar</t>
  </si>
  <si>
    <t>Iowa Falls</t>
  </si>
  <si>
    <t>Midland Power Coop</t>
  </si>
  <si>
    <t>Sterler Community Solar Park</t>
  </si>
  <si>
    <t>Sibley</t>
  </si>
  <si>
    <t>Osceola Electric Coop, Inc</t>
  </si>
  <si>
    <t>Prairie Energy Community Solar Program</t>
  </si>
  <si>
    <t>Galt</t>
  </si>
  <si>
    <t>Prairie Energy Coop</t>
  </si>
  <si>
    <t>Coon Rapids Array</t>
  </si>
  <si>
    <t>Coon Rapids</t>
  </si>
  <si>
    <t>Raccoon Valley Electric Cooperative</t>
  </si>
  <si>
    <t>Denison Cooperative Solar</t>
  </si>
  <si>
    <t>Denison</t>
  </si>
  <si>
    <t>Western Iowa Power Coop</t>
  </si>
  <si>
    <t>Onawa Cooperative Solar</t>
  </si>
  <si>
    <t>Onawa</t>
  </si>
  <si>
    <t>Simple Solar</t>
  </si>
  <si>
    <t>Cedar Falls</t>
  </si>
  <si>
    <t>Cedar Falls Utilities</t>
  </si>
  <si>
    <t>SWRE Community Solar Vernon</t>
  </si>
  <si>
    <t>Vernon</t>
  </si>
  <si>
    <t>Southwest Rural Electric Association, Inc.</t>
  </si>
  <si>
    <t>SWRE Community Solar Frederick</t>
  </si>
  <si>
    <t>Frederick</t>
  </si>
  <si>
    <t>OK</t>
  </si>
  <si>
    <t>Osage Municipal Utilities Voluntary Community Solar Program</t>
  </si>
  <si>
    <t>Osage</t>
  </si>
  <si>
    <t>City of Osage - (IA)</t>
  </si>
  <si>
    <t>OurSolar</t>
  </si>
  <si>
    <t>New Concord</t>
  </si>
  <si>
    <t>OH</t>
  </si>
  <si>
    <t>Guernsey-Muskingum El Coop Inc</t>
  </si>
  <si>
    <t>Butler Rural Electric Coop Inc - (OH)</t>
  </si>
  <si>
    <t>Delaware</t>
  </si>
  <si>
    <t>Consolidated Electric Coop Inc</t>
  </si>
  <si>
    <t>Rossburg</t>
  </si>
  <si>
    <t>Darke Rural Electric Coop, Inc</t>
  </si>
  <si>
    <t>New London</t>
  </si>
  <si>
    <t>Firelands Electric Coop, Inc</t>
  </si>
  <si>
    <t>Findlay</t>
  </si>
  <si>
    <t>Hancock-Wood Electric Coop Inc</t>
  </si>
  <si>
    <t>Utica</t>
  </si>
  <si>
    <t>Licking Rural Electric Inc</t>
  </si>
  <si>
    <t>Bellefontaine</t>
  </si>
  <si>
    <t>Logan County Coop Power &amp; Light</t>
  </si>
  <si>
    <t>Wellington</t>
  </si>
  <si>
    <t>Lorain-Medina R E C, Inc</t>
  </si>
  <si>
    <t>Kenton</t>
  </si>
  <si>
    <t>Mid-Ohio Energy Coop, Inc</t>
  </si>
  <si>
    <t>Attica</t>
  </si>
  <si>
    <t>North Central Elec Coop, Inc</t>
  </si>
  <si>
    <t>Paulding</t>
  </si>
  <si>
    <t>Paulding-Putman Elec Coop, Inc</t>
  </si>
  <si>
    <t>Urbana</t>
  </si>
  <si>
    <t>Pioneer Rural Elec Coop, Inc - (OH)</t>
  </si>
  <si>
    <t>Lancaster</t>
  </si>
  <si>
    <t>South Central Power Company</t>
  </si>
  <si>
    <t>Malinta</t>
  </si>
  <si>
    <t>Tricounty Rural Elec Coop, Inc</t>
  </si>
  <si>
    <t>Salt River Project Community Solar</t>
  </si>
  <si>
    <t>Phoenix</t>
  </si>
  <si>
    <t>Salt River Project</t>
  </si>
  <si>
    <t>TMU Solar</t>
  </si>
  <si>
    <t>Traer</t>
  </si>
  <si>
    <t>City of Traer - (IA)</t>
  </si>
  <si>
    <t>Anza Solar Farm</t>
  </si>
  <si>
    <t>Anza</t>
  </si>
  <si>
    <t>Anza Electric Coop Inc</t>
  </si>
  <si>
    <t>Pluman-Sierra Community Solar</t>
  </si>
  <si>
    <t>Herlong</t>
  </si>
  <si>
    <t>Plumas-Sierra Rural Elec Coop</t>
  </si>
  <si>
    <t>Roseville Solective</t>
  </si>
  <si>
    <t>Roseville</t>
  </si>
  <si>
    <t>City of Roseville - (CA)</t>
  </si>
  <si>
    <t>Altamaha Cooperative Solar</t>
  </si>
  <si>
    <t>GA</t>
  </si>
  <si>
    <t>Altamaha Electric Member Corp</t>
  </si>
  <si>
    <t>WFEC-CVEC Shawnee Array</t>
  </si>
  <si>
    <t>Shawnee</t>
  </si>
  <si>
    <t>Canadian Valley Elec Coop, Inc</t>
  </si>
  <si>
    <t>WFEC-CVEC Seminole Array</t>
  </si>
  <si>
    <t>Seminole</t>
  </si>
  <si>
    <t>WFEC-Cimarron Electric Array</t>
  </si>
  <si>
    <t>Kingfisher</t>
  </si>
  <si>
    <t>Cimarron Electric Coop</t>
  </si>
  <si>
    <t>WFEC-Cotton Electric Array</t>
  </si>
  <si>
    <t>Walters</t>
  </si>
  <si>
    <t>Cotton Electric Coop, Inc</t>
  </si>
  <si>
    <t>ECE Community Solar</t>
  </si>
  <si>
    <t>Okmulgee</t>
  </si>
  <si>
    <t>East Central Oklahoma Elec Coop Inc</t>
  </si>
  <si>
    <t>WFEC-Harmon Electric Array</t>
  </si>
  <si>
    <t>Hollis</t>
  </si>
  <si>
    <t>Harmon Electric Assn Inc</t>
  </si>
  <si>
    <t>WFEC-Kiamichi Electric Array</t>
  </si>
  <si>
    <t>Wilburton</t>
  </si>
  <si>
    <t>Kiamichi Electric Coop, Inc</t>
  </si>
  <si>
    <t>WFEC-Northwestern Electric Array</t>
  </si>
  <si>
    <t>Woodward</t>
  </si>
  <si>
    <t>Northwestern Electric Coop Inc - (OK)</t>
  </si>
  <si>
    <t>WFEC-Oklahoma Electric Array</t>
  </si>
  <si>
    <t>Norman</t>
  </si>
  <si>
    <t>Oklahoma Electric Coop Inc</t>
  </si>
  <si>
    <t>WFEC-Red River Valley Array</t>
  </si>
  <si>
    <t>Marietta</t>
  </si>
  <si>
    <t>Red River Valley Rrl Elec Assn</t>
  </si>
  <si>
    <t>WFEC-Southeastern Electric Array</t>
  </si>
  <si>
    <t>Durant</t>
  </si>
  <si>
    <t>Southeastern Electric Coop Inc - (OK)</t>
  </si>
  <si>
    <t>WFEC-Southwest REC Frederick Array</t>
  </si>
  <si>
    <t>Tipton</t>
  </si>
  <si>
    <t>Southwest Rural Elec Assn Inc</t>
  </si>
  <si>
    <t>WFEC-Southwest REC Vernon Array</t>
  </si>
  <si>
    <t>Coastal - Liberty County</t>
  </si>
  <si>
    <t>Midway</t>
  </si>
  <si>
    <t>Coastal Electric Member Corp</t>
  </si>
  <si>
    <t>Coastal - McIntosh County</t>
  </si>
  <si>
    <t>Darien</t>
  </si>
  <si>
    <t>GreyStone Solar Farm</t>
  </si>
  <si>
    <t>Hiram</t>
  </si>
  <si>
    <t>GreyStone Power Corporation</t>
  </si>
  <si>
    <t>Irwin EMC Cooperative Solar Field</t>
  </si>
  <si>
    <t>Fitzgerald</t>
  </si>
  <si>
    <t>Irwin Electric Membership Corp</t>
  </si>
  <si>
    <t>Comer Community Solar</t>
  </si>
  <si>
    <t>Comer</t>
  </si>
  <si>
    <t>Georgia Power Co</t>
  </si>
  <si>
    <t>Guyton Community Solar</t>
  </si>
  <si>
    <t>Guyton</t>
  </si>
  <si>
    <t>Waynesboro Community Solar</t>
  </si>
  <si>
    <t>Waynesboro</t>
  </si>
  <si>
    <t>Kingsland Community Solar</t>
  </si>
  <si>
    <t>Kingsland</t>
  </si>
  <si>
    <t>Okefenoke Rural El Member Corp</t>
  </si>
  <si>
    <t>Hilliard Community Solar</t>
  </si>
  <si>
    <t>Hilliard</t>
  </si>
  <si>
    <t>FL</t>
  </si>
  <si>
    <t>Glynn County Community Solar</t>
  </si>
  <si>
    <t>Brunswick</t>
  </si>
  <si>
    <t>Rocky Mountain Power Subscriber Solar</t>
  </si>
  <si>
    <t>Holden</t>
  </si>
  <si>
    <t>Rocky Mountain Power</t>
  </si>
  <si>
    <t>Logan City Community Solar</t>
  </si>
  <si>
    <t>Logan</t>
  </si>
  <si>
    <t>Logan City Light and Power</t>
  </si>
  <si>
    <t>Middle Georgia Community Solar</t>
  </si>
  <si>
    <t>Vienna</t>
  </si>
  <si>
    <t>Middle Georgia El Member Corp</t>
  </si>
  <si>
    <t>Satilla REMC Cooperative Solar</t>
  </si>
  <si>
    <t>Alma</t>
  </si>
  <si>
    <t>Satilla Rural Elec Member Corporation</t>
  </si>
  <si>
    <t>Snapping Shoals EMC Cooperative Solar</t>
  </si>
  <si>
    <t>Covington</t>
  </si>
  <si>
    <t>Snapping Shoals El Member Corp</t>
  </si>
  <si>
    <t>Tri-County EMC ourSolar</t>
  </si>
  <si>
    <t>Eatonton</t>
  </si>
  <si>
    <t>Tri-County Elec Member Corp</t>
  </si>
  <si>
    <t>Walton I Cooperative Solar</t>
  </si>
  <si>
    <t>Monroe</t>
  </si>
  <si>
    <t>Walton Electric Member Corp</t>
  </si>
  <si>
    <t>Walton II Cooperative Solar</t>
  </si>
  <si>
    <t>Walton III Cooperative Solar</t>
  </si>
  <si>
    <t>Westdale</t>
  </si>
  <si>
    <t>New York</t>
  </si>
  <si>
    <t>Schaghticoke</t>
  </si>
  <si>
    <t>5408-98503</t>
  </si>
  <si>
    <t>Lowman</t>
  </si>
  <si>
    <t>5167-99714</t>
  </si>
  <si>
    <t>Westtown</t>
  </si>
  <si>
    <t>Orange &amp; Rockland Utils Inc</t>
  </si>
  <si>
    <t>5167-99715</t>
  </si>
  <si>
    <t>Schenectady</t>
  </si>
  <si>
    <t>Canandaigua</t>
  </si>
  <si>
    <t>Batavia</t>
  </si>
  <si>
    <t>Newfield</t>
  </si>
  <si>
    <t>5408-100410</t>
  </si>
  <si>
    <t>Johnstown</t>
  </si>
  <si>
    <t>Red Creek</t>
  </si>
  <si>
    <t>Candor</t>
  </si>
  <si>
    <t>Yaphank</t>
  </si>
  <si>
    <t>Amityville</t>
  </si>
  <si>
    <t>Thompson</t>
  </si>
  <si>
    <t>Barton</t>
  </si>
  <si>
    <t>West St Solar - Carver</t>
  </si>
  <si>
    <t>NSTAR Electric Company</t>
  </si>
  <si>
    <t>Mississippi Ave</t>
  </si>
  <si>
    <t>Washington</t>
  </si>
  <si>
    <t>DC</t>
  </si>
  <si>
    <t>Carroll St</t>
  </si>
  <si>
    <t>19th St</t>
  </si>
  <si>
    <t>Tallahassee Airport I</t>
  </si>
  <si>
    <t>Tallahassee</t>
  </si>
  <si>
    <t>City of Tallahassee - (FL)</t>
  </si>
  <si>
    <t>OGE 10 MW Facility</t>
  </si>
  <si>
    <t>Oklahoma Gas &amp; Electric Co</t>
  </si>
  <si>
    <t>Mustang OGE Solar Farm North</t>
  </si>
  <si>
    <t>Mustang</t>
  </si>
  <si>
    <t>Mustang OGE Solar Farm South</t>
  </si>
  <si>
    <t>Kenneth P. Ksionek Community Solar Farm</t>
  </si>
  <si>
    <t>Orlando</t>
  </si>
  <si>
    <t>Orlando Utilities Comm</t>
  </si>
  <si>
    <t>NE</t>
  </si>
  <si>
    <t>Nebraska Public Power District</t>
  </si>
  <si>
    <t>Scottsbluff</t>
  </si>
  <si>
    <t>Venango</t>
  </si>
  <si>
    <t>Hardee County</t>
  </si>
  <si>
    <t>Bowling Green</t>
  </si>
  <si>
    <t>Seminole Electric Cooperative Inc</t>
  </si>
  <si>
    <t>NV</t>
  </si>
  <si>
    <t>TCEC Community Solar</t>
  </si>
  <si>
    <t>Hooker</t>
  </si>
  <si>
    <t>Tri-County Electric Coop, Inc</t>
  </si>
  <si>
    <t>New Market</t>
  </si>
  <si>
    <t>TN</t>
  </si>
  <si>
    <t>Appalachian Electric Coop</t>
  </si>
  <si>
    <t>Springdale</t>
  </si>
  <si>
    <t>AR</t>
  </si>
  <si>
    <t>Ozarks Electric Coop Corp - (AR)</t>
  </si>
  <si>
    <t>Plainfield</t>
  </si>
  <si>
    <t>Cooperative Solar Farm One</t>
  </si>
  <si>
    <t>Winchester</t>
  </si>
  <si>
    <t>KY</t>
  </si>
  <si>
    <t>East Kentucky Power Coop, Inc</t>
  </si>
  <si>
    <t>LES Community Solar Facility</t>
  </si>
  <si>
    <t>Lincoln</t>
  </si>
  <si>
    <t>Lincoln Electric System</t>
  </si>
  <si>
    <t>College Grove</t>
  </si>
  <si>
    <t>Middle Tennessee E M C</t>
  </si>
  <si>
    <t>Atlantic Terrace Apartments</t>
  </si>
  <si>
    <t>Solar Farm One</t>
  </si>
  <si>
    <t>Fremont</t>
  </si>
  <si>
    <t>City of Fremont - (NE)</t>
  </si>
  <si>
    <t>Solar Share</t>
  </si>
  <si>
    <t>Chattanooga</t>
  </si>
  <si>
    <t>City of Chattanooga - (TN)</t>
  </si>
  <si>
    <t>Holly Springs Community Solar</t>
  </si>
  <si>
    <t>Ouachita Electric Coop Corp</t>
  </si>
  <si>
    <t>Colleton Solar Farm</t>
  </si>
  <si>
    <t>Moncks Corner</t>
  </si>
  <si>
    <t>SC</t>
  </si>
  <si>
    <t>Santee Electric Coop, Inc</t>
  </si>
  <si>
    <t>VA</t>
  </si>
  <si>
    <t>Central Virginia Electric Cooperative</t>
  </si>
  <si>
    <t>Bar Harbor Community Solar Farm</t>
  </si>
  <si>
    <t>Bar Harbor</t>
  </si>
  <si>
    <t>ME</t>
  </si>
  <si>
    <t>Emera Maine</t>
  </si>
  <si>
    <t>Resource Conservation SolarFarm</t>
  </si>
  <si>
    <t>Central Maine Power Co</t>
  </si>
  <si>
    <t>Midcoast Friends Community Solar Farm</t>
  </si>
  <si>
    <t>Damariscotta</t>
  </si>
  <si>
    <t>Edgecomb Community Solar Farm</t>
  </si>
  <si>
    <t>Edgecomb</t>
  </si>
  <si>
    <t>Maine Idyll Motor Court Community Solar Farm</t>
  </si>
  <si>
    <t>Higgins Corner Community Solar Farm</t>
  </si>
  <si>
    <t>Lisbon</t>
  </si>
  <si>
    <t>3 Level Farm Community Solar</t>
  </si>
  <si>
    <t>South China</t>
  </si>
  <si>
    <t>Sunnycroft Farm Community Solar Farm</t>
  </si>
  <si>
    <t>South Paris</t>
  </si>
  <si>
    <t>Sky Ranch Community Solar Farm</t>
  </si>
  <si>
    <t>Wayne</t>
  </si>
  <si>
    <t>Morris Farm Community Solar</t>
  </si>
  <si>
    <t>Wiscasset</t>
  </si>
  <si>
    <t>Tipmont REMC Community Solar</t>
  </si>
  <si>
    <t>Linden</t>
  </si>
  <si>
    <t>IN</t>
  </si>
  <si>
    <t>Tipmont Rural Elec Member Corp</t>
  </si>
  <si>
    <t>Northeastern REMC Community Solar</t>
  </si>
  <si>
    <t>Columbia City</t>
  </si>
  <si>
    <t>Northeastern Rural E M C</t>
  </si>
  <si>
    <t>NineStar Community Solar Farm</t>
  </si>
  <si>
    <t>Greenfield</t>
  </si>
  <si>
    <t>NineStar Connect</t>
  </si>
  <si>
    <t>MySolar</t>
  </si>
  <si>
    <t>New Castle</t>
  </si>
  <si>
    <t>Hoosier Energy R E C, Inc</t>
  </si>
  <si>
    <t>New Haven</t>
  </si>
  <si>
    <t>Lanesville</t>
  </si>
  <si>
    <t>Henryville</t>
  </si>
  <si>
    <t>Scotland</t>
  </si>
  <si>
    <t>Ellettsville</t>
  </si>
  <si>
    <t>Trafalgar</t>
  </si>
  <si>
    <t>Sequim</t>
  </si>
  <si>
    <t>PUD No 1 of Clallam County</t>
  </si>
  <si>
    <t>BARC Electric Cooperative Community Solar</t>
  </si>
  <si>
    <t>Lexington</t>
  </si>
  <si>
    <t>BARC Electric Cooperative Inc</t>
  </si>
  <si>
    <t>Greenbelt Community Solar</t>
  </si>
  <si>
    <t>Greenbelt</t>
  </si>
  <si>
    <t>Solar Share 1</t>
  </si>
  <si>
    <t>Simpsonville</t>
  </si>
  <si>
    <t>Kentucky Utilities Co</t>
  </si>
  <si>
    <t>Co-op Solar</t>
  </si>
  <si>
    <t>Paris</t>
  </si>
  <si>
    <t>IL</t>
  </si>
  <si>
    <t>Wabash Valley Power Assn, Inc</t>
  </si>
  <si>
    <t xml:space="preserve">Ste. Genevieve
</t>
  </si>
  <si>
    <t>Peru</t>
  </si>
  <si>
    <t>Prestwick</t>
  </si>
  <si>
    <t>Wanatah</t>
  </si>
  <si>
    <t>LaOtto</t>
  </si>
  <si>
    <t>Cooperative Sunshare (ODEC)</t>
  </si>
  <si>
    <t>White Post</t>
  </si>
  <si>
    <t>Northern Neck Electric Cooperative</t>
  </si>
  <si>
    <t>PWC Community Solar</t>
  </si>
  <si>
    <t>Fayetteville</t>
  </si>
  <si>
    <t>NC</t>
  </si>
  <si>
    <t>Fayetteville Public Works Commission</t>
  </si>
  <si>
    <t>Brunswick Electric Member Corp Community Solar 1</t>
  </si>
  <si>
    <t>Chadbourn</t>
  </si>
  <si>
    <t>Brunswick Electric Member Corp</t>
  </si>
  <si>
    <t>Brunswick Electric Member Corp Community Solar 2</t>
  </si>
  <si>
    <t>Bolivia</t>
  </si>
  <si>
    <t>Cape Hatteras Electric Cooperative Community Solar</t>
  </si>
  <si>
    <t>Cape Hatteras Elec Member Corp</t>
  </si>
  <si>
    <t>Central Electric Community Solar</t>
  </si>
  <si>
    <t>Sanford</t>
  </si>
  <si>
    <t>Central Electric Membership Corp. - (NC)</t>
  </si>
  <si>
    <t>Hastings Community Solar Farm</t>
  </si>
  <si>
    <t>City of Hastings - (NE)</t>
  </si>
  <si>
    <t>OPPD Community Solar</t>
  </si>
  <si>
    <t>Fort Calhoun</t>
  </si>
  <si>
    <t>Omaha Public Power District</t>
  </si>
  <si>
    <t>Pee Dee Solar</t>
  </si>
  <si>
    <t>Wadesboro</t>
  </si>
  <si>
    <t>Pee Dee Electric Member Corp</t>
  </si>
  <si>
    <t>Piedmont Community Solar</t>
  </si>
  <si>
    <t>Roxboro</t>
  </si>
  <si>
    <t>Piedmont Electric Member Corp</t>
  </si>
  <si>
    <t>Ridgewood Solar Farm</t>
  </si>
  <si>
    <t>Queens</t>
  </si>
  <si>
    <t>WB Mason Bronx Distribution Facility / Zerega Solar Farm</t>
  </si>
  <si>
    <t>South Bronx Solar Garden 3</t>
  </si>
  <si>
    <t>The Bronx's First Community Solar Farm / South Bronx Solar Garden 1</t>
  </si>
  <si>
    <t>Staten Island Community Solar Farm</t>
  </si>
  <si>
    <t>Staten Island</t>
  </si>
  <si>
    <t>North Bronx Solar Garden</t>
  </si>
  <si>
    <t>East Brooklyn Community Solar Project</t>
  </si>
  <si>
    <t>Peekskill Community Solar Project 1</t>
  </si>
  <si>
    <t>Peekskill Community Solar Project 2</t>
  </si>
  <si>
    <t>Elmsford Community Solar Project</t>
  </si>
  <si>
    <t>Elmsford</t>
  </si>
  <si>
    <t>SunPath</t>
  </si>
  <si>
    <t>Asheboro</t>
  </si>
  <si>
    <t>Randolph Electric Member Corp</t>
  </si>
  <si>
    <t>Roanoke SolarShare</t>
  </si>
  <si>
    <t>Aulander</t>
  </si>
  <si>
    <t>Roanoke Electric Member Corp</t>
  </si>
  <si>
    <t>35 Eastman Street - Site 1</t>
  </si>
  <si>
    <t>Easton</t>
  </si>
  <si>
    <t>Massachusetts Electric Co</t>
  </si>
  <si>
    <t>453 Rounseville Road - Rochester</t>
  </si>
  <si>
    <t>15 Wilmarth Lane - Plainville</t>
  </si>
  <si>
    <t>Plainville</t>
  </si>
  <si>
    <t>328 Partridgeville Road - Athol</t>
  </si>
  <si>
    <t>Athol</t>
  </si>
  <si>
    <t>38 Happy Hollow Road - Winchendon</t>
  </si>
  <si>
    <t>Winchendon</t>
  </si>
  <si>
    <t>68 Woodland Avenue- Site A</t>
  </si>
  <si>
    <t>Seekonk</t>
  </si>
  <si>
    <t>68 Woodland Avenue - Site B</t>
  </si>
  <si>
    <t>68 Woodland Avenue - Site C</t>
  </si>
  <si>
    <t>0 Tanglewood Circle - Becket</t>
  </si>
  <si>
    <t>Becket</t>
  </si>
  <si>
    <t>Western Massachusetts Electric Company</t>
  </si>
  <si>
    <t>726 Guelphwood Road</t>
  </si>
  <si>
    <t>85 Wauwinet Road</t>
  </si>
  <si>
    <t>725 Guelphwood Road</t>
  </si>
  <si>
    <t>586 Main Road - Gill</t>
  </si>
  <si>
    <t>Gill</t>
  </si>
  <si>
    <t>57 Black Cat Road - Plymouth - Site 1</t>
  </si>
  <si>
    <t>249 Bullock Road</t>
  </si>
  <si>
    <t>247 Bullock Road</t>
  </si>
  <si>
    <t>4 Middle Road</t>
  </si>
  <si>
    <t>134 Brook Street (Site A)</t>
  </si>
  <si>
    <t>134 Brook Street (Site B)</t>
  </si>
  <si>
    <t>134 Brook Street (Site C)</t>
  </si>
  <si>
    <t>0 Spring Street</t>
  </si>
  <si>
    <t>0 Cleveland Road</t>
  </si>
  <si>
    <t>232 Gardner Rd</t>
  </si>
  <si>
    <t>2553 Barre Road</t>
  </si>
  <si>
    <t>240 Gardner Road</t>
  </si>
  <si>
    <t>0 Solar Circle</t>
  </si>
  <si>
    <t>ADM - Red Brook Plymouth - Site 1</t>
  </si>
  <si>
    <t>North Adams - W Shaft Rd</t>
  </si>
  <si>
    <t>1077 Center St - Ludlow Site A</t>
  </si>
  <si>
    <t>1077 Center St - Ludlow Site B</t>
  </si>
  <si>
    <t>1077 Center St - Ludlow Site C</t>
  </si>
  <si>
    <t>581 R South Street</t>
  </si>
  <si>
    <t>West Brookfield</t>
  </si>
  <si>
    <t>466 Stafford St- B</t>
  </si>
  <si>
    <t>466 Stafford St- C</t>
  </si>
  <si>
    <t>466 Stafford St- A</t>
  </si>
  <si>
    <t>Tideland EMC Community Solar Phase I</t>
  </si>
  <si>
    <t>Pinetown</t>
  </si>
  <si>
    <t>Tideland Electric Member Corp</t>
  </si>
  <si>
    <t>Tideland EMC Community Solar Phase II</t>
  </si>
  <si>
    <t>Alleghany Community Solar</t>
  </si>
  <si>
    <t>Sparta</t>
  </si>
  <si>
    <t>Blue Ridge Elec Member Corp - (NC)</t>
  </si>
  <si>
    <t>Ashe Community Solar</t>
  </si>
  <si>
    <t>Jefferson</t>
  </si>
  <si>
    <t>Patterson Community Solar</t>
  </si>
  <si>
    <t>Lenoir</t>
  </si>
  <si>
    <t>Watagua Community Solar</t>
  </si>
  <si>
    <t>Boone</t>
  </si>
  <si>
    <t>Kings Creek Community Solar</t>
  </si>
  <si>
    <t>Bruce A. Henry Solar Farm</t>
  </si>
  <si>
    <t>Georgetown</t>
  </si>
  <si>
    <t>DE</t>
  </si>
  <si>
    <t>Delaware Electric Cooperative</t>
  </si>
  <si>
    <t>McKees Solar Park</t>
  </si>
  <si>
    <t>Newark</t>
  </si>
  <si>
    <t>City of Newark - (DE)</t>
  </si>
  <si>
    <t>Music City Solar</t>
  </si>
  <si>
    <t>Nashville</t>
  </si>
  <si>
    <t>Nashville Electric Service</t>
  </si>
  <si>
    <t>Brightridge Solar</t>
  </si>
  <si>
    <t>Telford</t>
  </si>
  <si>
    <t>Johnson City - (TN)</t>
  </si>
  <si>
    <t>DREMC Solar Farm</t>
  </si>
  <si>
    <t>Duck River Elec Member Corp</t>
  </si>
  <si>
    <t>CHELCO Colar Farm</t>
  </si>
  <si>
    <t>Defuniak Springs</t>
  </si>
  <si>
    <t>Choctawhatche Elec Coop, Inc</t>
  </si>
  <si>
    <t>Hamilton Solar Power Plant</t>
  </si>
  <si>
    <t>Jasper</t>
  </si>
  <si>
    <t>Duke Energy Florida, LLC</t>
  </si>
  <si>
    <t>Perry Solar Facility</t>
  </si>
  <si>
    <t>Perry</t>
  </si>
  <si>
    <t>Suwanee Solar Facility</t>
  </si>
  <si>
    <t>Live Oak</t>
  </si>
  <si>
    <t>Osceola Solar Facility</t>
  </si>
  <si>
    <t>Kenansville</t>
  </si>
  <si>
    <t>Marathon array</t>
  </si>
  <si>
    <t>Marathon</t>
  </si>
  <si>
    <t>Florida Keys El Coop Assn, Inc</t>
  </si>
  <si>
    <t>Crawl Key array</t>
  </si>
  <si>
    <t>Gardenia Community Solar Farm</t>
  </si>
  <si>
    <t>Kentucky Utilities Company</t>
  </si>
  <si>
    <t>Town of Bloomfield Community Solar Program</t>
  </si>
  <si>
    <t>Bloomfield</t>
  </si>
  <si>
    <t>CT</t>
  </si>
  <si>
    <t>Connecticut Light &amp; Power Co (DBA EverSource)</t>
  </si>
  <si>
    <t>Shelby Solar Farm</t>
  </si>
  <si>
    <t>Shelbyville</t>
  </si>
  <si>
    <t>Prairie Power, Inc</t>
  </si>
  <si>
    <t>Spoon River Solar Farm</t>
  </si>
  <si>
    <t>Solar Farm One (Phase II)</t>
  </si>
  <si>
    <t>South View Solar Farm</t>
  </si>
  <si>
    <t>Jo-Carroll Energy, Inc</t>
  </si>
  <si>
    <t>Commonwealth Edison Co</t>
  </si>
  <si>
    <t>mySolar</t>
  </si>
  <si>
    <t>City of Springfield - (IL)</t>
  </si>
  <si>
    <t>Lake Hancock Solar plant</t>
  </si>
  <si>
    <t>Bartow</t>
  </si>
  <si>
    <t>Tampa Electric Co</t>
  </si>
  <si>
    <t>Aiken Electric Cooperative, Inc. Solar Program</t>
  </si>
  <si>
    <t>Aiken Electric Cooperative</t>
  </si>
  <si>
    <t>Tri-County Community Solar</t>
  </si>
  <si>
    <t>St. Matthews</t>
  </si>
  <si>
    <t>Lesslie Community Solar Farm</t>
  </si>
  <si>
    <t>Rock Hill</t>
  </si>
  <si>
    <t>York Electric Coop Inc</t>
  </si>
  <si>
    <t>YEC’s East York Community Solar Farm</t>
  </si>
  <si>
    <t>York</t>
  </si>
  <si>
    <t>Springfield Solar Farm</t>
  </si>
  <si>
    <t>South Carolina Electric&amp;Gas Company (DBA Dominion Energy)</t>
  </si>
  <si>
    <t>Nimitz Solar Farm</t>
  </si>
  <si>
    <t>Ridgeland</t>
  </si>
  <si>
    <t>Curie Solar Farm</t>
  </si>
  <si>
    <t>Burrillville</t>
  </si>
  <si>
    <t>RI</t>
  </si>
  <si>
    <t>The Narragansett Electric Co</t>
  </si>
  <si>
    <t>Hopkins Hill Solar Project</t>
  </si>
  <si>
    <t>West Greenwich</t>
  </si>
  <si>
    <t>Horry Electric Community Solar</t>
  </si>
  <si>
    <t>Conway</t>
  </si>
  <si>
    <t>Horry Electric Coop Inc</t>
  </si>
  <si>
    <t>Blue Ridge Electric Community Solar</t>
  </si>
  <si>
    <t>Pickens</t>
  </si>
  <si>
    <t>Blue Ridge Electric Coop Inc - (SC)</t>
  </si>
  <si>
    <t>Broad River Electric Coop Community Solar</t>
  </si>
  <si>
    <t>Gaffney</t>
  </si>
  <si>
    <t>Broad River Electric Coop, Inc</t>
  </si>
  <si>
    <t>Coastal Electric Coop Community Solar</t>
  </si>
  <si>
    <t>Fairfield Electric Community Solar</t>
  </si>
  <si>
    <t>Winnsboro</t>
  </si>
  <si>
    <t>Fairfield Electric Coop, Inc</t>
  </si>
  <si>
    <t>Mauldin Community Solar Farm</t>
  </si>
  <si>
    <t>Mauldin</t>
  </si>
  <si>
    <t>Laurens Electric Coop, Inc</t>
  </si>
  <si>
    <t>Laurens Headquarters Farm</t>
  </si>
  <si>
    <t>Laurens</t>
  </si>
  <si>
    <t>Little River Community Solar</t>
  </si>
  <si>
    <t>Abbeville</t>
  </si>
  <si>
    <t>Little River Electric Coop Inc</t>
  </si>
  <si>
    <t>Newberry Electric Cooperative Community Solar</t>
  </si>
  <si>
    <t>Newberry</t>
  </si>
  <si>
    <t>Newberry Electric Coop, Inc</t>
  </si>
  <si>
    <t>New River Community Solar</t>
  </si>
  <si>
    <t>Hardeeville</t>
  </si>
  <si>
    <t>Palmetto Electric Coop Inc</t>
  </si>
  <si>
    <t>Ridgeland Community Solar</t>
  </si>
  <si>
    <t>Whitney M. Slater Shared Solar Facility</t>
  </si>
  <si>
    <t>Lake View</t>
  </si>
  <si>
    <t>Duke Energy Progress - (NC)</t>
  </si>
  <si>
    <t>Piedmont Facility</t>
  </si>
  <si>
    <t>Piedmont</t>
  </si>
  <si>
    <t>Duke Energy Carolinas, LLC</t>
  </si>
  <si>
    <t>Pelzer Facility</t>
  </si>
  <si>
    <t>Pelzer</t>
  </si>
  <si>
    <t>Lincoln County Community Solar Project</t>
  </si>
  <si>
    <t>Panaca</t>
  </si>
  <si>
    <t>Lincoln County Power District No 1</t>
  </si>
  <si>
    <t>Bearskin Solar Center</t>
  </si>
  <si>
    <t>Entergy Arkansas Inc</t>
  </si>
  <si>
    <t>Stuttgart Solar</t>
  </si>
  <si>
    <t>Almyra</t>
  </si>
  <si>
    <t>Simba</t>
  </si>
  <si>
    <t>Cheltenham</t>
  </si>
  <si>
    <t>WI - DAIRYLAND 1</t>
  </si>
  <si>
    <t>Dairyland Power Coop</t>
  </si>
  <si>
    <t>WI - DAIRYLAND 2</t>
  </si>
  <si>
    <t>Berea Solar Farm Phase 1 &amp; 2</t>
  </si>
  <si>
    <t>Berea</t>
  </si>
  <si>
    <t>City of Berea Municipal Utility</t>
  </si>
  <si>
    <t>Berea Solar Farm Phase 3 &amp; 4</t>
  </si>
  <si>
    <t>Holmes St Community Solar Farm</t>
  </si>
  <si>
    <t>Rockland</t>
  </si>
  <si>
    <t>Central City Community Solar garden</t>
  </si>
  <si>
    <t>Central City</t>
  </si>
  <si>
    <t>City of Central City</t>
  </si>
  <si>
    <t>New Rochelle</t>
  </si>
  <si>
    <t>Fort Edward</t>
  </si>
  <si>
    <t>East Bloomfield</t>
  </si>
  <si>
    <t>Williamson</t>
  </si>
  <si>
    <t>5318-101268</t>
  </si>
  <si>
    <t>Geneva</t>
  </si>
  <si>
    <t>Grand Island</t>
  </si>
  <si>
    <t>Ogden</t>
  </si>
  <si>
    <t>Islip Terrace</t>
  </si>
  <si>
    <t>5063-94785</t>
  </si>
  <si>
    <t>Watkins Glen</t>
  </si>
  <si>
    <t>5318-101667</t>
  </si>
  <si>
    <t>Dover Plains</t>
  </si>
  <si>
    <t>5318-101036</t>
  </si>
  <si>
    <t>Maspeth</t>
  </si>
  <si>
    <t>Altamont</t>
  </si>
  <si>
    <t>Wappinger</t>
  </si>
  <si>
    <t>Mooers Forks</t>
  </si>
  <si>
    <t>Baldwin</t>
  </si>
  <si>
    <t>Greenville</t>
  </si>
  <si>
    <t>New Windsor</t>
  </si>
  <si>
    <t>Ellenville</t>
  </si>
  <si>
    <t>5318-93924</t>
  </si>
  <si>
    <t>5408-98510</t>
  </si>
  <si>
    <t>Liberty</t>
  </si>
  <si>
    <t>5408-98157</t>
  </si>
  <si>
    <t>5318-93923</t>
  </si>
  <si>
    <t>Poughkeepsie</t>
  </si>
  <si>
    <t>5408-98140</t>
  </si>
  <si>
    <t>5408-98141</t>
  </si>
  <si>
    <t>5408-98522</t>
  </si>
  <si>
    <t>5408-98521</t>
  </si>
  <si>
    <t>Middletown</t>
  </si>
  <si>
    <t>Crawford</t>
  </si>
  <si>
    <t>Macedon</t>
  </si>
  <si>
    <t>Owego</t>
  </si>
  <si>
    <t>Manteca Land 1 (Solar Choice)</t>
  </si>
  <si>
    <t>Manteca</t>
  </si>
  <si>
    <t>Pacific Gas &amp; Electric Co.</t>
  </si>
  <si>
    <t>Merced 1</t>
  </si>
  <si>
    <t>Los Banos</t>
  </si>
  <si>
    <t>RE Tranquility 8 Amarillo</t>
  </si>
  <si>
    <t>Cantua Creek</t>
  </si>
  <si>
    <t>Delano Land 1</t>
  </si>
  <si>
    <t>McFarland</t>
  </si>
  <si>
    <t>Bakersfield PV 1</t>
  </si>
  <si>
    <t>Bakersfield</t>
  </si>
  <si>
    <t>Bakersfield Industrial 1</t>
  </si>
  <si>
    <t>Redwood 4 Solar Farm</t>
  </si>
  <si>
    <t>AIRE Demonstration Project: First Congregational United Church of Christ</t>
  </si>
  <si>
    <t>Asheville</t>
  </si>
  <si>
    <t>Midway III (97WI 8ME) Project GTSR</t>
  </si>
  <si>
    <t>Calipatria</t>
  </si>
  <si>
    <t>San Diego Gas &amp; Electric Co</t>
  </si>
  <si>
    <t>Palisade</t>
  </si>
  <si>
    <t>Salida</t>
  </si>
  <si>
    <t>Rochester MA 2 LLC</t>
  </si>
  <si>
    <t>BWC Connecticut River, LLC - Primary</t>
  </si>
  <si>
    <t>Crooked Lane</t>
  </si>
  <si>
    <t>Town of Middleborough - (MA)</t>
  </si>
  <si>
    <t>BWC Connecticut River, LLC (Site B)</t>
  </si>
  <si>
    <t>Marathon Solar</t>
  </si>
  <si>
    <t>Rockett Solar</t>
  </si>
  <si>
    <t>Acushnet</t>
  </si>
  <si>
    <t>GSPP Terawatt Westfield LLC</t>
  </si>
  <si>
    <t>Westfield</t>
  </si>
  <si>
    <t>City of Westfield - (MA)</t>
  </si>
  <si>
    <t>GSPP Raynham TMLP LLC</t>
  </si>
  <si>
    <t>Raynham</t>
  </si>
  <si>
    <t>City of Taunton</t>
  </si>
  <si>
    <t>Hopkinton MA 1, LLC</t>
  </si>
  <si>
    <t>Carver MA 2 LLC</t>
  </si>
  <si>
    <t>GSPP Boxborough Littleton LLC</t>
  </si>
  <si>
    <t>Boxborough</t>
  </si>
  <si>
    <t>Town of Littleton - (MA)</t>
  </si>
  <si>
    <t>Millbury MA #1092 LLC</t>
  </si>
  <si>
    <t>Scottsbluff 2</t>
  </si>
  <si>
    <t>L'Anse Community Solar Array</t>
  </si>
  <si>
    <t>L'Anse</t>
  </si>
  <si>
    <t>Village of L'Anse - (MI)</t>
  </si>
  <si>
    <t>5408-98143</t>
  </si>
  <si>
    <t>Campbell</t>
  </si>
  <si>
    <t>Woodside</t>
  </si>
  <si>
    <t>Woodbury</t>
  </si>
  <si>
    <t>5408-98819</t>
  </si>
  <si>
    <t>Narrowsburg</t>
  </si>
  <si>
    <t>Shelter Island</t>
  </si>
  <si>
    <t>Red Hook</t>
  </si>
  <si>
    <t>Dryden</t>
  </si>
  <si>
    <t>Walden</t>
  </si>
  <si>
    <t>Sodus</t>
  </si>
  <si>
    <t>Clifton Park</t>
  </si>
  <si>
    <t>Saugerties</t>
  </si>
  <si>
    <t>Palenville</t>
  </si>
  <si>
    <t>5318-100018</t>
  </si>
  <si>
    <t>Otisville</t>
  </si>
  <si>
    <t>Castle Creek</t>
  </si>
  <si>
    <t>Huron</t>
  </si>
  <si>
    <t>Lady Slipper Unit 1 - Lady Slipper Unit 5</t>
  </si>
  <si>
    <t>Altair Community Solar Garden, LLC</t>
  </si>
  <si>
    <t>Aquarius Community Solar Gardens, LLC</t>
  </si>
  <si>
    <t>Aquila Community Solar Gardens, LLC</t>
  </si>
  <si>
    <t>Cannon Garden LLC</t>
  </si>
  <si>
    <t>Faribault</t>
  </si>
  <si>
    <t>Canopus Community Solar Garden, LLC</t>
  </si>
  <si>
    <t>Belgrade</t>
  </si>
  <si>
    <t>Capricornus Community Solar Garden, LLC</t>
  </si>
  <si>
    <t>Cassiopeia Community Solar Gardens, LLC</t>
  </si>
  <si>
    <t>CEF Clarks Grove Community Solar</t>
  </si>
  <si>
    <t>Clarks Grove</t>
  </si>
  <si>
    <t>CEF Haven Community Solar</t>
  </si>
  <si>
    <t>CEF Minneapolis Ramp Community Solar</t>
  </si>
  <si>
    <t>CEF Pax Christi Community Solar</t>
  </si>
  <si>
    <t>Eden Prairie</t>
  </si>
  <si>
    <t>CEF Waseca Community Solar</t>
  </si>
  <si>
    <t>Chisago Holdco LLC Unit 1</t>
  </si>
  <si>
    <t>Clara City Solar</t>
  </si>
  <si>
    <t>Clear Garden LLC</t>
  </si>
  <si>
    <t>Crux Community Solar Gardens, LLC</t>
  </si>
  <si>
    <t>Sacred Heart</t>
  </si>
  <si>
    <t>Dakota Community Solar One</t>
  </si>
  <si>
    <t>Deneb Community Solar Garden, LLC</t>
  </si>
  <si>
    <t>Bel Clare Drive Solar Project 1</t>
  </si>
  <si>
    <t>Waite Park</t>
  </si>
  <si>
    <t>Haven Solar 1 - Haven Solar 3</t>
  </si>
  <si>
    <t>Douglas/Todd Community Solar One</t>
  </si>
  <si>
    <t>E. Goenner Community Solar LLC</t>
  </si>
  <si>
    <t>Fast Sun 13</t>
  </si>
  <si>
    <t>Fast Sun 3</t>
  </si>
  <si>
    <t>Albany</t>
  </si>
  <si>
    <t>FastSun 1</t>
  </si>
  <si>
    <t>Dassel</t>
  </si>
  <si>
    <t>FastSun 14</t>
  </si>
  <si>
    <t>FastSun 7</t>
  </si>
  <si>
    <t>Stewart</t>
  </si>
  <si>
    <t>FastSun 8</t>
  </si>
  <si>
    <t>Felton PV 1 - Felton PV 5</t>
  </si>
  <si>
    <t>Randolph</t>
  </si>
  <si>
    <t>Frontenac Unit 1</t>
  </si>
  <si>
    <t>Frontenac</t>
  </si>
  <si>
    <t>Hartman Community Solar LLC</t>
  </si>
  <si>
    <t>Kaus Community Solar Garden, LLC</t>
  </si>
  <si>
    <t>Golf01-Golf05</t>
  </si>
  <si>
    <t>Vision01</t>
  </si>
  <si>
    <t>Zumbro Falls</t>
  </si>
  <si>
    <t>Lindstrom Solar 1 - Lindstrom Solar 2</t>
  </si>
  <si>
    <t>Malmedal Garden LLC</t>
  </si>
  <si>
    <t>McLeod Community Solar One</t>
  </si>
  <si>
    <t>Fredrichs</t>
  </si>
  <si>
    <t>Meeker Community Solar One</t>
  </si>
  <si>
    <t>Wright Kirby 1</t>
  </si>
  <si>
    <t>MSC-Chisago01 CSG</t>
  </si>
  <si>
    <t>MSC-Chisago02 CSG</t>
  </si>
  <si>
    <t>MSC-Empire CSG</t>
  </si>
  <si>
    <t>MSC-GreyCloud CSG</t>
  </si>
  <si>
    <t>St. Paul Park</t>
  </si>
  <si>
    <t>MSC-Rice01 CSG</t>
  </si>
  <si>
    <t>MSC-Scandia01 CSG</t>
  </si>
  <si>
    <t>MSC-Scott01 CSG</t>
  </si>
  <si>
    <t>Meyer</t>
  </si>
  <si>
    <t>Meire Grove</t>
  </si>
  <si>
    <t>New Munich Solar Garden</t>
  </si>
  <si>
    <t>Melrose</t>
  </si>
  <si>
    <t>Novel Brooten Solar</t>
  </si>
  <si>
    <t>Novel Historical Society Solar</t>
  </si>
  <si>
    <t>Novel Martin Solar One</t>
  </si>
  <si>
    <t>Novel Reber Solar</t>
  </si>
  <si>
    <t>Novel CSG of Imholte</t>
  </si>
  <si>
    <t>MNCS Solar Garden of Held, CSG A</t>
  </si>
  <si>
    <t>NES CSG of Gibbon CSG A</t>
  </si>
  <si>
    <t>Gibbon</t>
  </si>
  <si>
    <t>NES CSG of Schneider - CSG A</t>
  </si>
  <si>
    <t>Carpenter's Union CSG</t>
  </si>
  <si>
    <t>Olinda Trail Solar</t>
  </si>
  <si>
    <t>Pisces Community Solar Garden, LLC</t>
  </si>
  <si>
    <t>Randolph PV 1 - Randolph PV 5</t>
  </si>
  <si>
    <t>Roberds Garden</t>
  </si>
  <si>
    <t>RollingStone Unit 1 - Unit 4</t>
  </si>
  <si>
    <t>Sagittarius Community Solar Gardens, LLC</t>
  </si>
  <si>
    <t>Saint Cloud Solar 1</t>
  </si>
  <si>
    <t>MNCS Solar Garden of Helgeson, CSG A</t>
  </si>
  <si>
    <t>SRC2.01 - SRC2.05</t>
  </si>
  <si>
    <t>Sherburne Community Solar One</t>
  </si>
  <si>
    <t>Dodge l</t>
  </si>
  <si>
    <t>Dodge Center</t>
  </si>
  <si>
    <t>Dodge 2</t>
  </si>
  <si>
    <t>Stearns Community Solar One</t>
  </si>
  <si>
    <t>Stearns Solar</t>
  </si>
  <si>
    <t>USS Brude Solar LLC</t>
  </si>
  <si>
    <t>Good Thunder</t>
  </si>
  <si>
    <t>USS Centerfield Solar LLC</t>
  </si>
  <si>
    <t>USS Cheyenne Solar LLC</t>
  </si>
  <si>
    <t>Chisago City</t>
  </si>
  <si>
    <t>USS DVL Solar LLC</t>
  </si>
  <si>
    <t>USS East Hauer Watt Solar LLC</t>
  </si>
  <si>
    <t>USS Eggo Solar LLC</t>
  </si>
  <si>
    <t>Cologne</t>
  </si>
  <si>
    <t>USS Greenhouse Solar LLC</t>
  </si>
  <si>
    <t>USS Haven Solar LLC</t>
  </si>
  <si>
    <t>USS Hockey Pad Solar LLC</t>
  </si>
  <si>
    <t>USS King 2 LLC</t>
  </si>
  <si>
    <t>USS Kost Trail Solar LLC</t>
  </si>
  <si>
    <t>USS Lake Patterson Solar LLC</t>
  </si>
  <si>
    <t>USS Midtown Solar LLC</t>
  </si>
  <si>
    <t>USS Monarch Solar LLC</t>
  </si>
  <si>
    <t>USS Rapidan Solar LLC</t>
  </si>
  <si>
    <t>USS Webster Solar LLC</t>
  </si>
  <si>
    <t>USS White Cloud Solar LLC</t>
  </si>
  <si>
    <t>Wabasha Solar II</t>
  </si>
  <si>
    <t>Wabasha Solar III</t>
  </si>
  <si>
    <t>Kellogg</t>
  </si>
  <si>
    <t>Wabasha Solar</t>
  </si>
  <si>
    <t>Enter</t>
  </si>
  <si>
    <t>Nicollet</t>
  </si>
  <si>
    <t>Lange</t>
  </si>
  <si>
    <t>Winona Solar I</t>
  </si>
  <si>
    <t>Altura</t>
  </si>
  <si>
    <t>Winona Solar II</t>
  </si>
  <si>
    <t>Rollingstone</t>
  </si>
  <si>
    <t>Winsted Solar 1 - Winstead Solar 3</t>
  </si>
  <si>
    <t>Wollan Garden LLC</t>
  </si>
  <si>
    <t>SMANG_00456</t>
  </si>
  <si>
    <t>Lowell</t>
  </si>
  <si>
    <t>National Grid (Massachusetts Electric)</t>
  </si>
  <si>
    <t>SMANG_00480</t>
  </si>
  <si>
    <t>SMAES_01977</t>
  </si>
  <si>
    <t>Somerville</t>
  </si>
  <si>
    <t>Eversource MA East</t>
  </si>
  <si>
    <t>SMAES_01260</t>
  </si>
  <si>
    <t>SMANG_01210</t>
  </si>
  <si>
    <t>SMANG_01209</t>
  </si>
  <si>
    <t>SMANG_00531</t>
  </si>
  <si>
    <t>East Bridgewater</t>
  </si>
  <si>
    <t>SMAES_01976</t>
  </si>
  <si>
    <t>SMAES_01047</t>
  </si>
  <si>
    <t>Southwick</t>
  </si>
  <si>
    <t>Eversource MA West</t>
  </si>
  <si>
    <t>SMAES_01046</t>
  </si>
  <si>
    <t>SMANG_02686</t>
  </si>
  <si>
    <t>Marlborough</t>
  </si>
  <si>
    <t>SMANG_01121</t>
  </si>
  <si>
    <t>Everett</t>
  </si>
  <si>
    <t>SMAES_00289</t>
  </si>
  <si>
    <t>Chatham</t>
  </si>
  <si>
    <t>SMANG_00039</t>
  </si>
  <si>
    <t>Chelmsford</t>
  </si>
  <si>
    <t>SMANG_00048</t>
  </si>
  <si>
    <t>SMAES_00311</t>
  </si>
  <si>
    <t>Framingham</t>
  </si>
  <si>
    <t>SMAES_04307</t>
  </si>
  <si>
    <t>Milton</t>
  </si>
  <si>
    <t>SMAES_01044</t>
  </si>
  <si>
    <t>Amherst</t>
  </si>
  <si>
    <t>SMANG_00098</t>
  </si>
  <si>
    <t>SMANG_08541</t>
  </si>
  <si>
    <t>SMANG_00185</t>
  </si>
  <si>
    <t>Halifax</t>
  </si>
  <si>
    <t>SMANG_03088</t>
  </si>
  <si>
    <t>Northampton</t>
  </si>
  <si>
    <t>SMAES_02170</t>
  </si>
  <si>
    <t>SMAES_00386</t>
  </si>
  <si>
    <t>SMAES_02251</t>
  </si>
  <si>
    <t>Babcock Preserve Solar Energy Center</t>
  </si>
  <si>
    <t>Florida Power &amp; Light Co</t>
  </si>
  <si>
    <t>Blue Heron Solar Energy Center</t>
  </si>
  <si>
    <t>Clewiston</t>
  </si>
  <si>
    <t>Cattle Ranch Solar Energy Center</t>
  </si>
  <si>
    <t>Northern Preserve Solar Energy Center</t>
  </si>
  <si>
    <t>Sweetbay Solar Energy Center</t>
  </si>
  <si>
    <t>Twin Lakes Solar Energy Center</t>
  </si>
  <si>
    <t>Sharing the Sun: Community Solar Project List</t>
  </si>
  <si>
    <t>Variable descriptions</t>
  </si>
  <si>
    <t>City where system is sited</t>
  </si>
  <si>
    <t>State where system is sited</t>
  </si>
  <si>
    <t>Utility service territory</t>
  </si>
  <si>
    <t>Estimated year that project began serving customers.</t>
  </si>
  <si>
    <t>Authors</t>
  </si>
  <si>
    <t>Gabriel Chan, University of Minnesota</t>
  </si>
  <si>
    <t>Jenny Heeter, National Renewable Energy Laboratory</t>
  </si>
  <si>
    <t>Acknowledgments</t>
  </si>
  <si>
    <t>This work was authored in part by the National Renewable Energy Laboratory, operated by Alliance for Sustainable Energy, LLC, for the U.S. Department of Energy (DOE) under Contract No. DE-AC36-08GO28308. Funding provided by the U.S. Department of Energy Office of Energy Efficiency and Renewable Energy Solar Energy Technologies Office. The authors also acknowledge the Univeristy of Minnesota for support of the project. The views expressed do not necessarily represent the views of the DOE or the U.S. Government. The U.S. Government retains and the publisher, by accepting the article for publication, acknowledges that the U.S. Government retains a nonexclusive, paid-up, irrevocable, worldwide license to publish or reproduce the published form of this work, or allow others to do so, for U.S. Government purposes.</t>
  </si>
  <si>
    <t>Unknown</t>
  </si>
  <si>
    <t>Total</t>
  </si>
  <si>
    <t>Community Solar Capacity State Rankings (MW-AC)</t>
  </si>
  <si>
    <t>Kaifeng Xu, National Renewable Energy Laboratory</t>
  </si>
  <si>
    <t>Midwest Energy Inc.</t>
  </si>
  <si>
    <t>Shrewsbury Electric Cable Operations</t>
  </si>
  <si>
    <t>Texas Avenue Solar</t>
  </si>
  <si>
    <t>HQ Prairie solar project</t>
  </si>
  <si>
    <t>Redwood Electric Community Solar</t>
  </si>
  <si>
    <t>Independence Community Solar (Phase 1)</t>
  </si>
  <si>
    <t>Independence Community Solar (Phase 2, Bundschu site expansion)</t>
  </si>
  <si>
    <t>Bedias</t>
  </si>
  <si>
    <t>OCEC Community Solar</t>
  </si>
  <si>
    <t>New Richmond</t>
  </si>
  <si>
    <t>Medford</t>
  </si>
  <si>
    <t>Columbia</t>
  </si>
  <si>
    <t>Piceance Creek Solar Farm</t>
  </si>
  <si>
    <t>Western Michigan University Community Solar</t>
  </si>
  <si>
    <t>Co-op Community Solar</t>
  </si>
  <si>
    <t>Ozarks Natural Energy</t>
  </si>
  <si>
    <t>SMAES_02189</t>
  </si>
  <si>
    <t>Community Solar Project</t>
  </si>
  <si>
    <t>Harrodsburg</t>
  </si>
  <si>
    <t>Elizabeth</t>
  </si>
  <si>
    <t>Rainy Community Solar project</t>
  </si>
  <si>
    <t>Aiken</t>
  </si>
  <si>
    <t>South Carolina Electric&amp;Gas Company (DBA Dominion Energy or Dominion South Carolina)</t>
  </si>
  <si>
    <t>Burrillville Solar Project Phase 1</t>
  </si>
  <si>
    <t>Green Power EMC (Oglethorpe Power Corporation)</t>
  </si>
  <si>
    <t>Hazlehurst I</t>
  </si>
  <si>
    <t>Hazlehurst</t>
  </si>
  <si>
    <t>SR South Loving</t>
  </si>
  <si>
    <t>Caledonia</t>
  </si>
  <si>
    <t>Middle Grove</t>
  </si>
  <si>
    <t>Middlesex</t>
  </si>
  <si>
    <t>Westerlo</t>
  </si>
  <si>
    <t>Montgomery</t>
  </si>
  <si>
    <t>SMANG_00533</t>
  </si>
  <si>
    <t>Shutesbury</t>
  </si>
  <si>
    <t>SMAES_00059</t>
  </si>
  <si>
    <t>SMAES_01081</t>
  </si>
  <si>
    <t>SMAES_03350</t>
  </si>
  <si>
    <t>SMANG_00334</t>
  </si>
  <si>
    <t>SMAES_03659</t>
  </si>
  <si>
    <t>SMANG_03600</t>
  </si>
  <si>
    <t>SMAES_02744</t>
  </si>
  <si>
    <t>New Bedford</t>
  </si>
  <si>
    <t>SMAES_08241</t>
  </si>
  <si>
    <t>Natick</t>
  </si>
  <si>
    <t>SMAES_00942</t>
  </si>
  <si>
    <t>Blandford</t>
  </si>
  <si>
    <t>SMANG_02414</t>
  </si>
  <si>
    <t>SMANG_00127</t>
  </si>
  <si>
    <t>SMAES_00483</t>
  </si>
  <si>
    <t>SMAES_00487</t>
  </si>
  <si>
    <t>SMANG_00106</t>
  </si>
  <si>
    <t>SMAES_02258</t>
  </si>
  <si>
    <t>SMANG_06309</t>
  </si>
  <si>
    <t>Methuen</t>
  </si>
  <si>
    <t>SMANG_00089</t>
  </si>
  <si>
    <t>SMANG_00129</t>
  </si>
  <si>
    <t>Unitil</t>
  </si>
  <si>
    <t>SMAUN_02026</t>
  </si>
  <si>
    <t>SMANG_00327</t>
  </si>
  <si>
    <t>SMANG_01312</t>
  </si>
  <si>
    <t>SMANG_00660</t>
  </si>
  <si>
    <t>Hanover</t>
  </si>
  <si>
    <t>SMANG_00135</t>
  </si>
  <si>
    <t>Bridgewater</t>
  </si>
  <si>
    <t>SMAES_00453</t>
  </si>
  <si>
    <t>Carthage</t>
  </si>
  <si>
    <t>North Rose</t>
  </si>
  <si>
    <t>Hogansburg</t>
  </si>
  <si>
    <t>Wawayanda</t>
  </si>
  <si>
    <t>Warrensburg</t>
  </si>
  <si>
    <t>Melville</t>
  </si>
  <si>
    <t>Panorama Solar Farm</t>
  </si>
  <si>
    <t>Fort Washington</t>
  </si>
  <si>
    <t>Oxon Hill</t>
  </si>
  <si>
    <t>Arlington Microgrid Community Solar Project</t>
  </si>
  <si>
    <t>Arlington</t>
  </si>
  <si>
    <t>Delmarva Power</t>
  </si>
  <si>
    <t>Glassywing (18A2213730004105)</t>
  </si>
  <si>
    <t>East New Market</t>
  </si>
  <si>
    <t>Goat Island Solar</t>
  </si>
  <si>
    <t>Hazlehurst III</t>
  </si>
  <si>
    <t>Terrell Solar</t>
  </si>
  <si>
    <t>Dawson</t>
  </si>
  <si>
    <t>Yorktown Heights</t>
  </si>
  <si>
    <t>Ballston Lake</t>
  </si>
  <si>
    <t>Norwich</t>
  </si>
  <si>
    <t>SMANG_02052</t>
  </si>
  <si>
    <t>SMANG_00160</t>
  </si>
  <si>
    <t>SMANG_00143</t>
  </si>
  <si>
    <t>Ayer</t>
  </si>
  <si>
    <t>SMANG_00180</t>
  </si>
  <si>
    <t>SMANG_01456</t>
  </si>
  <si>
    <t>SMANG_01031</t>
  </si>
  <si>
    <t>SMANG_00070</t>
  </si>
  <si>
    <t>SMAES_06651</t>
  </si>
  <si>
    <t>Dennis</t>
  </si>
  <si>
    <t>The Narragansett Electric Co (National Grid)</t>
  </si>
  <si>
    <t>High Street Solar</t>
  </si>
  <si>
    <t>Palmer Circle Solar</t>
  </si>
  <si>
    <t>Brush</t>
  </si>
  <si>
    <t>SMANG_09229</t>
  </si>
  <si>
    <t>Stoughton</t>
  </si>
  <si>
    <t>SMANG_01418</t>
  </si>
  <si>
    <t>SMANG_00560</t>
  </si>
  <si>
    <t>SMANG_02970</t>
  </si>
  <si>
    <t>SMANG_01645</t>
  </si>
  <si>
    <t>Wales</t>
  </si>
  <si>
    <t>SMANG_02087</t>
  </si>
  <si>
    <t>Palmer</t>
  </si>
  <si>
    <t>SMANG_01335</t>
  </si>
  <si>
    <t>SMAES_18781</t>
  </si>
  <si>
    <t>SMANG_01620</t>
  </si>
  <si>
    <t>SMANG_00235</t>
  </si>
  <si>
    <t>SMAES_00033</t>
  </si>
  <si>
    <t>Erving</t>
  </si>
  <si>
    <t>SMAES_00217</t>
  </si>
  <si>
    <t>Easthampton</t>
  </si>
  <si>
    <t>SMAES_20775</t>
  </si>
  <si>
    <t>Acton</t>
  </si>
  <si>
    <t>SMAES_02176</t>
  </si>
  <si>
    <t>Deerfield</t>
  </si>
  <si>
    <t>SMAES_01520</t>
  </si>
  <si>
    <t>SMAES_27195</t>
  </si>
  <si>
    <t>SMANG_00068</t>
  </si>
  <si>
    <t>SMAES_01490</t>
  </si>
  <si>
    <t>Russell</t>
  </si>
  <si>
    <t>SMANG_00500</t>
  </si>
  <si>
    <t>SMAES_01516</t>
  </si>
  <si>
    <t>SMANG_01262</t>
  </si>
  <si>
    <t>SMANG_08180</t>
  </si>
  <si>
    <t>SMANG_00122</t>
  </si>
  <si>
    <t>East Brookfield</t>
  </si>
  <si>
    <t>SMAES_20495</t>
  </si>
  <si>
    <t>SMANG_00671</t>
  </si>
  <si>
    <t>Beverly</t>
  </si>
  <si>
    <t>SMANG_01095</t>
  </si>
  <si>
    <t>East Longmeadow</t>
  </si>
  <si>
    <t>SMANG_03737</t>
  </si>
  <si>
    <t>Wilbraham</t>
  </si>
  <si>
    <t>SMAES_01502</t>
  </si>
  <si>
    <t>Tolland</t>
  </si>
  <si>
    <t>SMANG_01298</t>
  </si>
  <si>
    <t>SMANG_01288</t>
  </si>
  <si>
    <t>SMANG_00856</t>
  </si>
  <si>
    <t>SMANG_00198</t>
  </si>
  <si>
    <t>Gardner</t>
  </si>
  <si>
    <t>SMANG_01254</t>
  </si>
  <si>
    <t>SMANG_02362</t>
  </si>
  <si>
    <t>Medusa</t>
  </si>
  <si>
    <t>Tarrytown</t>
  </si>
  <si>
    <t>Minisink</t>
  </si>
  <si>
    <t>Troy</t>
  </si>
  <si>
    <t>Hauppauge</t>
  </si>
  <si>
    <t>Little Falls</t>
  </si>
  <si>
    <t>Hudson</t>
  </si>
  <si>
    <t>Hopewell Junction</t>
  </si>
  <si>
    <t>Lewiston</t>
  </si>
  <si>
    <t>Oswego</t>
  </si>
  <si>
    <t>Croton On Hudson</t>
  </si>
  <si>
    <t>Flushing</t>
  </si>
  <si>
    <t>Mt Kisco</t>
  </si>
  <si>
    <t>Jamaica</t>
  </si>
  <si>
    <t>Rhinebeck</t>
  </si>
  <si>
    <t>Lockport</t>
  </si>
  <si>
    <t>Mohegan Lake</t>
  </si>
  <si>
    <t>Sandy Creek</t>
  </si>
  <si>
    <t>Canastota</t>
  </si>
  <si>
    <t>Horseheads</t>
  </si>
  <si>
    <t>Glenville</t>
  </si>
  <si>
    <t>Pine Bush</t>
  </si>
  <si>
    <t>Sanborn</t>
  </si>
  <si>
    <t>Niskayuna</t>
  </si>
  <si>
    <t>West Warwick</t>
  </si>
  <si>
    <t>Beacon Solar</t>
  </si>
  <si>
    <t>Chariot Energy</t>
  </si>
  <si>
    <t>Oberon Solar Farm</t>
  </si>
  <si>
    <t>17A2148980003856</t>
  </si>
  <si>
    <t>Snow Hill</t>
  </si>
  <si>
    <t>17A2150160003870</t>
  </si>
  <si>
    <t>18A2226650004164</t>
  </si>
  <si>
    <t>Upper Marlboro</t>
  </si>
  <si>
    <t>17A2150140003869</t>
  </si>
  <si>
    <t>17A2150290003879</t>
  </si>
  <si>
    <t>The Potomac Edison Co</t>
  </si>
  <si>
    <t>17A2150210003874</t>
  </si>
  <si>
    <t>17A2149740003860</t>
  </si>
  <si>
    <t>PSEG Energy Solutions LLC</t>
  </si>
  <si>
    <t>Portland General Electric Co</t>
  </si>
  <si>
    <t>PacifiCorp</t>
  </si>
  <si>
    <t>Consolidated Edison Sol Inc</t>
  </si>
  <si>
    <t>Rochester Gas and Electric</t>
  </si>
  <si>
    <t>Orange and Rockland Utilities</t>
  </si>
  <si>
    <t>Public Service Elec &amp; Gas Co</t>
  </si>
  <si>
    <t>NJ</t>
  </si>
  <si>
    <t>.</t>
  </si>
  <si>
    <t>DHA Community Solar</t>
  </si>
  <si>
    <t>Palmer Circle 2 Solar</t>
  </si>
  <si>
    <t>Burrillville Solar Project Phase 2</t>
  </si>
  <si>
    <t>Echo Valley Solar</t>
  </si>
  <si>
    <t>Seth Way Solar</t>
  </si>
  <si>
    <t>Go Local Solar Texas Green Mountain Azure Solar Park</t>
  </si>
  <si>
    <t>Tri-County Solar Farm</t>
  </si>
  <si>
    <t>Allium Community Solar Garden, LLC</t>
  </si>
  <si>
    <t>Aster Community Solar Garden, LLC</t>
  </si>
  <si>
    <t>Bellflower Solar, LLC</t>
  </si>
  <si>
    <t>Betcher CSG 1</t>
  </si>
  <si>
    <t>Brenda Luhman Community Solar LLC</t>
  </si>
  <si>
    <t>Buffalo Garden LLC</t>
  </si>
  <si>
    <t>Camellia Solar, LLC</t>
  </si>
  <si>
    <t>Carlson Community Solar LLC</t>
  </si>
  <si>
    <t>CEF Faribault Community Solar</t>
  </si>
  <si>
    <t>Chub Garden LLC</t>
  </si>
  <si>
    <t>Coral Bells Solar LLC</t>
  </si>
  <si>
    <t>Cornillie 2 Community Solar LLC</t>
  </si>
  <si>
    <t>Erin Garden LLC</t>
  </si>
  <si>
    <t>Falls Creek Garden LLC</t>
  </si>
  <si>
    <t>FastSun 10</t>
  </si>
  <si>
    <t>FastSun 11</t>
  </si>
  <si>
    <t>FastSun 18</t>
  </si>
  <si>
    <t>FastSun 19</t>
  </si>
  <si>
    <t>FastSun 2</t>
  </si>
  <si>
    <t>FastSun 5</t>
  </si>
  <si>
    <t>FastSun 9</t>
  </si>
  <si>
    <t>Geranium Solar, LLC</t>
  </si>
  <si>
    <t>Gohman Community Solar LLC</t>
  </si>
  <si>
    <t>Goodhue Community Solar One</t>
  </si>
  <si>
    <t>Goodhue Community Solar Three</t>
  </si>
  <si>
    <t>Goodhue Community Solar Two</t>
  </si>
  <si>
    <t>Hammer/Hinterland Community Solar LLC</t>
  </si>
  <si>
    <t>Helen Solar 1-4</t>
  </si>
  <si>
    <t>Hertzberg Community Solar LLC</t>
  </si>
  <si>
    <t>Hinterland CSG 1</t>
  </si>
  <si>
    <t>Honeysuckle Solar, LLC</t>
  </si>
  <si>
    <t>Houston/Winona Community Solar One</t>
  </si>
  <si>
    <t>Huneke CSG 1</t>
  </si>
  <si>
    <t>Huneke CSG 2</t>
  </si>
  <si>
    <t>Hyacinth Solar, LLC</t>
  </si>
  <si>
    <t>Hydra Community Solar, LLC</t>
  </si>
  <si>
    <t>Iris Solar, LLC</t>
  </si>
  <si>
    <t>Kerria Solar, LLC</t>
  </si>
  <si>
    <t>Lantana Solar, LLC</t>
  </si>
  <si>
    <t>Laurel Village Community Solar LLC</t>
  </si>
  <si>
    <t>Leven Garden LLC</t>
  </si>
  <si>
    <t>Linden01-03</t>
  </si>
  <si>
    <t>Loon Garden LLC</t>
  </si>
  <si>
    <t>Lowry CSG 2 LLC</t>
  </si>
  <si>
    <t>Lyman Garden LLC</t>
  </si>
  <si>
    <t>Marion Garden LLC</t>
  </si>
  <si>
    <t>Maston Garden LLC</t>
  </si>
  <si>
    <t>MN CSG 2A-2C</t>
  </si>
  <si>
    <t>Mud Garden LLC</t>
  </si>
  <si>
    <t>Nicollet Community Solar One</t>
  </si>
  <si>
    <t>Nicollet Garden LLC</t>
  </si>
  <si>
    <t>Northfield Solar 1-5</t>
  </si>
  <si>
    <t>Novel Bartel Solar</t>
  </si>
  <si>
    <t>Novel Benedix Solar</t>
  </si>
  <si>
    <t>Novel Byron Solar</t>
  </si>
  <si>
    <t>Novel Debra Solar</t>
  </si>
  <si>
    <t>Novel DeCook Solar</t>
  </si>
  <si>
    <t>Novel Haley Solar</t>
  </si>
  <si>
    <t>Novel Herber Solar</t>
  </si>
  <si>
    <t>Novel Herickhoff Solar</t>
  </si>
  <si>
    <t>Novel Jewison Solar</t>
  </si>
  <si>
    <t>Novel Kanewischer Solar</t>
  </si>
  <si>
    <t>Novel MNDot Solar LLC</t>
  </si>
  <si>
    <t>Novel Pederson Solar</t>
  </si>
  <si>
    <t>Novel Schmoll Farms Solar</t>
  </si>
  <si>
    <t>Novel Wayne Solar</t>
  </si>
  <si>
    <t>Paulson Community Solar LLC</t>
  </si>
  <si>
    <t>Paynesville CSG 1 LLC</t>
  </si>
  <si>
    <t>Plato CSG LLC</t>
  </si>
  <si>
    <t>Polaris Community Solar Garden, LLC</t>
  </si>
  <si>
    <t>Prawer Community Solar LLC</t>
  </si>
  <si>
    <t>Schueler Community Solar LLC</t>
  </si>
  <si>
    <t>Schwinghamer Community Solar LLC</t>
  </si>
  <si>
    <t>Severson Garden LLC</t>
  </si>
  <si>
    <t>Siems Community Solar LLC</t>
  </si>
  <si>
    <t>Sobania Community Solar LLC</t>
  </si>
  <si>
    <t>STAG Mendota Community Solar LLC</t>
  </si>
  <si>
    <t>STAG St. Paul Community Solar LLC</t>
  </si>
  <si>
    <t>Star Garden LLC</t>
  </si>
  <si>
    <t>Stevens Community Solar LLC</t>
  </si>
  <si>
    <t>Straight Garden LLC</t>
  </si>
  <si>
    <t>Strandness Garden</t>
  </si>
  <si>
    <t>Tweite Community Solar LLC</t>
  </si>
  <si>
    <t>USS All In Solar LLC</t>
  </si>
  <si>
    <t>USS B&amp;B Solar LLC</t>
  </si>
  <si>
    <t>USS Bluff Country Solar LLC</t>
  </si>
  <si>
    <t>USS Buckaroo Solar LLC</t>
  </si>
  <si>
    <t>USS Bush Solar LLC</t>
  </si>
  <si>
    <t>USS Chariot Solar LLC</t>
  </si>
  <si>
    <t>USS Christoffer Solar LLC</t>
  </si>
  <si>
    <t>USS Cougar Solar LLC</t>
  </si>
  <si>
    <t>USS Flower Solar LLC</t>
  </si>
  <si>
    <t>USS Horne North Solar LLC</t>
  </si>
  <si>
    <t>USS Horne South Solar LLC</t>
  </si>
  <si>
    <t>USS Hubers Solar LLC</t>
  </si>
  <si>
    <t>USS JJ Clay Solar LLC</t>
  </si>
  <si>
    <t>USS Kass Solar LLC</t>
  </si>
  <si>
    <t>USS KVPV Solar LLC</t>
  </si>
  <si>
    <t>USS Mayhew Solar LLC</t>
  </si>
  <si>
    <t>USS Milkweed Solar LLC</t>
  </si>
  <si>
    <t>USS Pheasant Solar LLC</t>
  </si>
  <si>
    <t>USS Reindeer Solar LLC</t>
  </si>
  <si>
    <t>USS Solar Sources LLC</t>
  </si>
  <si>
    <t>USS Solar Way LLC</t>
  </si>
  <si>
    <t>USS Sunrise Solar LLC</t>
  </si>
  <si>
    <t>USS Turkey Solar LLC</t>
  </si>
  <si>
    <t>USS Verde Solar LLC</t>
  </si>
  <si>
    <t>USS Viceroy Solar LLC</t>
  </si>
  <si>
    <t>USS Westeros Solar LLC</t>
  </si>
  <si>
    <t>Walcott Solar 1-4</t>
  </si>
  <si>
    <t>Warsaw Solar 1-2</t>
  </si>
  <si>
    <t>Winona Community Solar One</t>
  </si>
  <si>
    <t>Zumbro Garden LLC</t>
  </si>
  <si>
    <t>Dunn Rd</t>
  </si>
  <si>
    <t>Mt Hope Solar</t>
  </si>
  <si>
    <t>Williams Acres</t>
  </si>
  <si>
    <t>Chicot Solar project</t>
  </si>
  <si>
    <t>Carnes Creek Solar, LLC</t>
  </si>
  <si>
    <t>Fruitland Creek Solar</t>
  </si>
  <si>
    <t>Jim and Salle's Place Apartments</t>
  </si>
  <si>
    <t>Kaiser Creek Solar, LLC</t>
  </si>
  <si>
    <t>Linkville Solar</t>
  </si>
  <si>
    <t>Oregon Shakespeare Festival Community Solar Project</t>
  </si>
  <si>
    <t>Pine Grove Solar</t>
  </si>
  <si>
    <t>Red Prairie Solar</t>
  </si>
  <si>
    <t>Round Lake Solar</t>
  </si>
  <si>
    <t>Sandy River Solar</t>
  </si>
  <si>
    <t>Sesqui-C Solar</t>
  </si>
  <si>
    <t>Sunset Ridge Solar</t>
  </si>
  <si>
    <t>Whiskey Creek Solar</t>
  </si>
  <si>
    <t>Wocus March Solar</t>
  </si>
  <si>
    <t>SMANG_00140</t>
  </si>
  <si>
    <t>SMAES_03143</t>
  </si>
  <si>
    <t>SMANG_04593</t>
  </si>
  <si>
    <t>SMANG_00913</t>
  </si>
  <si>
    <t>SMAES_10219</t>
  </si>
  <si>
    <t>SMAES_20555</t>
  </si>
  <si>
    <t>SMAES_00057</t>
  </si>
  <si>
    <t>SMAES_03313</t>
  </si>
  <si>
    <t>SMAES_20496</t>
  </si>
  <si>
    <t>SMANG_01213</t>
  </si>
  <si>
    <t>SMAES_01508</t>
  </si>
  <si>
    <t>SMAUN_02020</t>
  </si>
  <si>
    <t>SMANG_01176</t>
  </si>
  <si>
    <t>SMANG_04366</t>
  </si>
  <si>
    <t>SMANG_00934</t>
  </si>
  <si>
    <t>SMANG_02040</t>
  </si>
  <si>
    <t>SMANG_01484</t>
  </si>
  <si>
    <t>SMANG_00313</t>
  </si>
  <si>
    <t>SMANG_05822</t>
  </si>
  <si>
    <t>SMANG_01282</t>
  </si>
  <si>
    <t>SMANG_00146</t>
  </si>
  <si>
    <t>SMANG_00479</t>
  </si>
  <si>
    <t>SMANG_00999</t>
  </si>
  <si>
    <t>SMAES_04800</t>
  </si>
  <si>
    <t>SMANG_00340</t>
  </si>
  <si>
    <t>SMANG_03284</t>
  </si>
  <si>
    <t>SMAES_03828</t>
  </si>
  <si>
    <t>SMANG_00965</t>
  </si>
  <si>
    <t>SMANG_00046</t>
  </si>
  <si>
    <t>SMANG_00066</t>
  </si>
  <si>
    <t>SMANG_01285</t>
  </si>
  <si>
    <t>SMANG_03712</t>
  </si>
  <si>
    <t>SMANG_00933</t>
  </si>
  <si>
    <t>SMANG_01274</t>
  </si>
  <si>
    <t>SMANG_02271</t>
  </si>
  <si>
    <t>SMANG_01042</t>
  </si>
  <si>
    <t>SMANG_00203</t>
  </si>
  <si>
    <t>SMANG_01482</t>
  </si>
  <si>
    <t>SMAES_35310</t>
  </si>
  <si>
    <t>17A2150570003894</t>
  </si>
  <si>
    <t>17A2150200003873</t>
  </si>
  <si>
    <t>GEN-CS-6087</t>
  </si>
  <si>
    <t>GEN-CS-6090</t>
  </si>
  <si>
    <t>GEN-CS-6092</t>
  </si>
  <si>
    <t>Hartford Pike Solar</t>
  </si>
  <si>
    <t>King Solar</t>
  </si>
  <si>
    <t>Belvedere Solar</t>
  </si>
  <si>
    <t>Cherry Creek Solar</t>
  </si>
  <si>
    <t>Clayfield Solar LLC</t>
  </si>
  <si>
    <t>Cosper Creek Solar, LLC</t>
  </si>
  <si>
    <t>Dover Solar</t>
  </si>
  <si>
    <t>Manchester Solar LLC</t>
  </si>
  <si>
    <t>GVP Phase 1</t>
  </si>
  <si>
    <t>GVP Phase 2</t>
  </si>
  <si>
    <t>GVP Phase 3</t>
  </si>
  <si>
    <t>HCE Community Solar</t>
  </si>
  <si>
    <t>Ute Mountain Ute's Community Solar</t>
  </si>
  <si>
    <t>Boulder County Low Income CSG</t>
  </si>
  <si>
    <t>HACP Phase 1</t>
  </si>
  <si>
    <t>Boulder FTC Community Solar</t>
  </si>
  <si>
    <t>CSD Anza Community Solar</t>
  </si>
  <si>
    <t>Oxon Run</t>
  </si>
  <si>
    <t>NEM Lineage</t>
  </si>
  <si>
    <t>MD - Windsor Mill - Dogwood Solar Smart</t>
  </si>
  <si>
    <t>MD - Windsor Mill - Old Court Solar Smart</t>
  </si>
  <si>
    <t>Held Solar</t>
  </si>
  <si>
    <t>New Marlboorugh</t>
  </si>
  <si>
    <t>Gateway - MD - 6500 Sheriff Rd - DC feeder</t>
  </si>
  <si>
    <t>Lakeside</t>
  </si>
  <si>
    <t>Trailside</t>
  </si>
  <si>
    <t>Union Springs</t>
  </si>
  <si>
    <t>Egret</t>
  </si>
  <si>
    <t>Nassau</t>
  </si>
  <si>
    <t>Pelican</t>
  </si>
  <si>
    <t>Magnolia Springs</t>
  </si>
  <si>
    <t>Rodeo</t>
  </si>
  <si>
    <t>Palm Bay</t>
  </si>
  <si>
    <t>Sabal Palm</t>
  </si>
  <si>
    <t>Willow</t>
  </si>
  <si>
    <t>Discovery</t>
  </si>
  <si>
    <t>Orange Blossom</t>
  </si>
  <si>
    <t>Fort Drum</t>
  </si>
  <si>
    <t>Castle</t>
  </si>
  <si>
    <t>West Side</t>
  </si>
  <si>
    <t>Doremus</t>
  </si>
  <si>
    <t>Caven Point</t>
  </si>
  <si>
    <t>Belfast</t>
  </si>
  <si>
    <t>Enterprise</t>
  </si>
  <si>
    <t>Ridge Farm 1</t>
  </si>
  <si>
    <t>SPG IL Hurricane Creek Solar LLC</t>
  </si>
  <si>
    <t>Marlow Solar, LLC</t>
  </si>
  <si>
    <t>Rockford CS LLC (1)</t>
  </si>
  <si>
    <t>Lily Lake CSG 2</t>
  </si>
  <si>
    <t>Sandoval #2</t>
  </si>
  <si>
    <t>Olney Solar II ‐ 06778</t>
  </si>
  <si>
    <t>Kent</t>
  </si>
  <si>
    <t>2662 IL Route 26N ‐ Stephenson</t>
  </si>
  <si>
    <t>Griggs PV I</t>
  </si>
  <si>
    <t>Blue Goose Road ‐ Whiteside</t>
  </si>
  <si>
    <t>705 E Goodenow Road ‐ Will East</t>
  </si>
  <si>
    <t>IL_Kankakee_Yonke Farms</t>
  </si>
  <si>
    <t>IL_McHenry_Franks (Marengo)</t>
  </si>
  <si>
    <t>IL_McHenry_Franks II</t>
  </si>
  <si>
    <t>Brewster CS</t>
  </si>
  <si>
    <t>Alden Road ‐ McHenry</t>
  </si>
  <si>
    <t>Marengo 2</t>
  </si>
  <si>
    <t>Mt. Morris 2</t>
  </si>
  <si>
    <t>Edwardsville Solar II 06777</t>
  </si>
  <si>
    <t>Cortland 2</t>
  </si>
  <si>
    <t>Rockford CS Site 2</t>
  </si>
  <si>
    <t>Somonauk Road Solar I ‐ 06344</t>
  </si>
  <si>
    <t>Payne Lena</t>
  </si>
  <si>
    <t>Pontiac 1B (Midwest Power Partners)</t>
  </si>
  <si>
    <t>Clay County</t>
  </si>
  <si>
    <t>Lena 1</t>
  </si>
  <si>
    <t>Mendota US Solar 1, LLC</t>
  </si>
  <si>
    <t>Fulton 1(b)</t>
  </si>
  <si>
    <t>Mennie South</t>
  </si>
  <si>
    <t>Apple Canyon Lake Solar Farm</t>
  </si>
  <si>
    <t>IL‐17‐0068 ‐ IL FEJA ‐Wolf/Wertz site 2</t>
  </si>
  <si>
    <t>IL‐18‐0003 ‐ IL FEJA ‐ Faust Trust Route 40 ‐ Site 1 of 2</t>
  </si>
  <si>
    <t>Peterman Solar II, LLC</t>
  </si>
  <si>
    <t>Olmstead Solar II, LLC</t>
  </si>
  <si>
    <t>Kish Solar, LLC</t>
  </si>
  <si>
    <t>Kankakee Solar 4 LLC</t>
  </si>
  <si>
    <t>Long John Solar, LLC</t>
  </si>
  <si>
    <t>Whiteside Solar 1 LLC</t>
  </si>
  <si>
    <t>Clinton Solar 4 LLC</t>
  </si>
  <si>
    <t>Armstrong 2</t>
  </si>
  <si>
    <t>Blazingstar 2</t>
  </si>
  <si>
    <t>Speedway East Central CS</t>
  </si>
  <si>
    <t>Nostrand Solar, LLC</t>
  </si>
  <si>
    <t>Iroquois Solar 1b LLC</t>
  </si>
  <si>
    <t>Viking Solar, LLC</t>
  </si>
  <si>
    <t>McDonough Solar 1 LLC</t>
  </si>
  <si>
    <t>McDonough Solar 1b LLC</t>
  </si>
  <si>
    <t>Morgan Solar 2 LLC</t>
  </si>
  <si>
    <t>Morgan Solar 4 LLC</t>
  </si>
  <si>
    <t>Vulcan Solar, LLC</t>
  </si>
  <si>
    <t>Vermilion Solar 1 LLC</t>
  </si>
  <si>
    <t>Woodlawn Solar, LLC</t>
  </si>
  <si>
    <t>Wolfcastle Solar, LLC</t>
  </si>
  <si>
    <t>Keller</t>
  </si>
  <si>
    <t>Sullivan B</t>
  </si>
  <si>
    <t>Schulte CSG 2</t>
  </si>
  <si>
    <t>Two Harbors</t>
  </si>
  <si>
    <t>Bonner</t>
  </si>
  <si>
    <t>Meridian</t>
  </si>
  <si>
    <t>Anacortes</t>
  </si>
  <si>
    <t>Menomonie</t>
  </si>
  <si>
    <t>Basalt</t>
  </si>
  <si>
    <t>Steamboat</t>
  </si>
  <si>
    <t>Lyons</t>
  </si>
  <si>
    <t>Bearden</t>
  </si>
  <si>
    <t>Scottsville</t>
  </si>
  <si>
    <t>Mitchell</t>
  </si>
  <si>
    <t>Columbus</t>
  </si>
  <si>
    <t>Kokomo</t>
  </si>
  <si>
    <t>Eastville</t>
  </si>
  <si>
    <t>Hatteras</t>
  </si>
  <si>
    <t>Cedar Rock</t>
  </si>
  <si>
    <t>Astoria</t>
  </si>
  <si>
    <t>North Little Rock</t>
  </si>
  <si>
    <t>Port Jervis</t>
  </si>
  <si>
    <t>Fort Myers</t>
  </si>
  <si>
    <t>Arcadia</t>
  </si>
  <si>
    <t>Glen St Mary</t>
  </si>
  <si>
    <t>Indiantown</t>
  </si>
  <si>
    <t>Interlachen</t>
  </si>
  <si>
    <t>Ashaway</t>
  </si>
  <si>
    <t>Hope Valley</t>
  </si>
  <si>
    <t>Hannacroix</t>
  </si>
  <si>
    <t>Woodridge</t>
  </si>
  <si>
    <t>White Plains</t>
  </si>
  <si>
    <t>Valatie</t>
  </si>
  <si>
    <t>Saratoga Springs</t>
  </si>
  <si>
    <t>Cranston</t>
  </si>
  <si>
    <t>McAllen</t>
  </si>
  <si>
    <t>Odessa</t>
  </si>
  <si>
    <t>Delanco</t>
  </si>
  <si>
    <t>Kingsville</t>
  </si>
  <si>
    <t>Windsor Mill</t>
  </si>
  <si>
    <t>White Marsh</t>
  </si>
  <si>
    <t>Bowie</t>
  </si>
  <si>
    <t>Reisterstown</t>
  </si>
  <si>
    <t>Elkridge</t>
  </si>
  <si>
    <t>Williamsport</t>
  </si>
  <si>
    <t>Smithsburg</t>
  </si>
  <si>
    <t>Raymond</t>
  </si>
  <si>
    <t>Green Isle</t>
  </si>
  <si>
    <t>La Crescent</t>
  </si>
  <si>
    <t>Plato</t>
  </si>
  <si>
    <t>Dundas</t>
  </si>
  <si>
    <t>Villard</t>
  </si>
  <si>
    <t>Gaylord</t>
  </si>
  <si>
    <t>Mantorville</t>
  </si>
  <si>
    <t>Afton</t>
  </si>
  <si>
    <t>Saint Peter</t>
  </si>
  <si>
    <t>Annandale</t>
  </si>
  <si>
    <t>Mazeppa</t>
  </si>
  <si>
    <t>Mendota Heights</t>
  </si>
  <si>
    <t>South Saint Paul</t>
  </si>
  <si>
    <t>Hartland</t>
  </si>
  <si>
    <t>Glyndon</t>
  </si>
  <si>
    <t>Danube</t>
  </si>
  <si>
    <t>Franklin</t>
  </si>
  <si>
    <t>Felton</t>
  </si>
  <si>
    <t>Garvin</t>
  </si>
  <si>
    <t>Atwater</t>
  </si>
  <si>
    <t>Sandy</t>
  </si>
  <si>
    <t>Molalla</t>
  </si>
  <si>
    <t>Woodburn</t>
  </si>
  <si>
    <t>Lake Village</t>
  </si>
  <si>
    <t>Salem</t>
  </si>
  <si>
    <t>Klamath Falls</t>
  </si>
  <si>
    <t>Talent</t>
  </si>
  <si>
    <t>Sheridan</t>
  </si>
  <si>
    <t>Yamhill</t>
  </si>
  <si>
    <t>Beatty</t>
  </si>
  <si>
    <t>Hyde Park</t>
  </si>
  <si>
    <t>Millbrook</t>
  </si>
  <si>
    <t>Sleepy Hollow</t>
  </si>
  <si>
    <t>Broklyn</t>
  </si>
  <si>
    <t>Nichols</t>
  </si>
  <si>
    <t>Slingerlands</t>
  </si>
  <si>
    <t>Tioga Center</t>
  </si>
  <si>
    <t>Rexford</t>
  </si>
  <si>
    <t>Mooers</t>
  </si>
  <si>
    <t>Harrietstown</t>
  </si>
  <si>
    <t>Hamlin</t>
  </si>
  <si>
    <t>BROOKLYN</t>
  </si>
  <si>
    <t>Harrison</t>
  </si>
  <si>
    <t>Long Island City</t>
  </si>
  <si>
    <t>Forest Hills</t>
  </si>
  <si>
    <t>BRONX</t>
  </si>
  <si>
    <t>Bath</t>
  </si>
  <si>
    <t>Kew Gardens</t>
  </si>
  <si>
    <t>Bethel</t>
  </si>
  <si>
    <t>Geneseo</t>
  </si>
  <si>
    <t>Scotia</t>
  </si>
  <si>
    <t>Erin</t>
  </si>
  <si>
    <t>Quens</t>
  </si>
  <si>
    <t>Ossining</t>
  </si>
  <si>
    <t>Tuckahoe</t>
  </si>
  <si>
    <t>Gloversville</t>
  </si>
  <si>
    <t>Spencerport</t>
  </si>
  <si>
    <t>Binghamton</t>
  </si>
  <si>
    <t>Briarcliff Manor</t>
  </si>
  <si>
    <t>Fayette</t>
  </si>
  <si>
    <t>Orleans</t>
  </si>
  <si>
    <t>Agawam</t>
  </si>
  <si>
    <t>Westhampton</t>
  </si>
  <si>
    <t>Lunenburg</t>
  </si>
  <si>
    <t>Attleboro</t>
  </si>
  <si>
    <t>Dunstable</t>
  </si>
  <si>
    <t>Westborough</t>
  </si>
  <si>
    <t>Woburn</t>
  </si>
  <si>
    <t>Worcester</t>
  </si>
  <si>
    <t>Northbridge</t>
  </si>
  <si>
    <t>Sheffield</t>
  </si>
  <si>
    <t>New Marlborough</t>
  </si>
  <si>
    <t>West Tisbury</t>
  </si>
  <si>
    <t>Elkton</t>
  </si>
  <si>
    <t>Marriottsville</t>
  </si>
  <si>
    <t>Lothian</t>
  </si>
  <si>
    <t>Accident</t>
  </si>
  <si>
    <t>Hagerstown</t>
  </si>
  <si>
    <t>Foster</t>
  </si>
  <si>
    <t>North Smithfield</t>
  </si>
  <si>
    <t>Mt Angel</t>
  </si>
  <si>
    <t>Sprague River</t>
  </si>
  <si>
    <t>Estacada</t>
  </si>
  <si>
    <t>Willamina</t>
  </si>
  <si>
    <t>Canby</t>
  </si>
  <si>
    <t>Dayton</t>
  </si>
  <si>
    <t>Gypsum</t>
  </si>
  <si>
    <t>Towaoc</t>
  </si>
  <si>
    <t>Mountain Center</t>
  </si>
  <si>
    <t>University Parl</t>
  </si>
  <si>
    <t>New Malborough</t>
  </si>
  <si>
    <t>Prince Georges</t>
  </si>
  <si>
    <t>Okeechobee</t>
  </si>
  <si>
    <t>St. Johns</t>
  </si>
  <si>
    <t>Union</t>
  </si>
  <si>
    <t>Baker</t>
  </si>
  <si>
    <t>St. Lucie</t>
  </si>
  <si>
    <t>Clay</t>
  </si>
  <si>
    <t>DeSoto</t>
  </si>
  <si>
    <t>Brevard</t>
  </si>
  <si>
    <t>Palm Beach</t>
  </si>
  <si>
    <t>Manatee</t>
  </si>
  <si>
    <t>Indian River</t>
  </si>
  <si>
    <t>Secaucus</t>
  </si>
  <si>
    <t>North Bergen</t>
  </si>
  <si>
    <t>Jersey City</t>
  </si>
  <si>
    <t>Gardiner</t>
  </si>
  <si>
    <t>Ridge Farm</t>
  </si>
  <si>
    <t>Carterville</t>
  </si>
  <si>
    <t>Poplar Grove</t>
  </si>
  <si>
    <t>Bluford</t>
  </si>
  <si>
    <t>Maple Park</t>
  </si>
  <si>
    <t>Centralia</t>
  </si>
  <si>
    <t>Olney</t>
  </si>
  <si>
    <t>Grant Park</t>
  </si>
  <si>
    <t>Morrison</t>
  </si>
  <si>
    <t>Beecher</t>
  </si>
  <si>
    <t>Kankakee</t>
  </si>
  <si>
    <t>Marengo</t>
  </si>
  <si>
    <t>Huntley</t>
  </si>
  <si>
    <t>Stockton</t>
  </si>
  <si>
    <t>Polo</t>
  </si>
  <si>
    <t>Edwardsville</t>
  </si>
  <si>
    <t>Cortland</t>
  </si>
  <si>
    <t>Somonauk</t>
  </si>
  <si>
    <t>Lena</t>
  </si>
  <si>
    <t>Pontiac</t>
  </si>
  <si>
    <t>Louisville</t>
  </si>
  <si>
    <t>Mendota</t>
  </si>
  <si>
    <t>Granville</t>
  </si>
  <si>
    <t>Apple River</t>
  </si>
  <si>
    <t>Sidney</t>
  </si>
  <si>
    <t>Edelstein</t>
  </si>
  <si>
    <t>St. Anne</t>
  </si>
  <si>
    <t>Cherry Valley</t>
  </si>
  <si>
    <t>Fulton</t>
  </si>
  <si>
    <t>Carlyle</t>
  </si>
  <si>
    <t>Woodstock</t>
  </si>
  <si>
    <t>Joliet</t>
  </si>
  <si>
    <t>Manteno Township</t>
  </si>
  <si>
    <t>Watseka</t>
  </si>
  <si>
    <t>Palmyra</t>
  </si>
  <si>
    <t>Blandinsville</t>
  </si>
  <si>
    <t>Murrayville</t>
  </si>
  <si>
    <t>Danville</t>
  </si>
  <si>
    <t>Crete</t>
  </si>
  <si>
    <t>DeKalb</t>
  </si>
  <si>
    <t>Macomb</t>
  </si>
  <si>
    <t>Lacon</t>
  </si>
  <si>
    <t>Total Project Reported Size (kW)</t>
  </si>
  <si>
    <t>Size in AC/DC?</t>
  </si>
  <si>
    <t>AC</t>
  </si>
  <si>
    <t>Calculated Size (kW DC)</t>
  </si>
  <si>
    <t>Rank</t>
  </si>
  <si>
    <t>Row Labels</t>
  </si>
  <si>
    <t>Grand Total</t>
  </si>
  <si>
    <t>Alabama</t>
  </si>
  <si>
    <t>AL</t>
  </si>
  <si>
    <t>Ala.</t>
  </si>
  <si>
    <t>Alaska</t>
  </si>
  <si>
    <t>AK</t>
  </si>
  <si>
    <t>Arizona</t>
  </si>
  <si>
    <t>Ariz.</t>
  </si>
  <si>
    <t>Arkansas</t>
  </si>
  <si>
    <t>Ark.</t>
  </si>
  <si>
    <t>California</t>
  </si>
  <si>
    <t>Calif.</t>
  </si>
  <si>
    <t>Colorado</t>
  </si>
  <si>
    <t>Colo.</t>
  </si>
  <si>
    <t>Connecticut</t>
  </si>
  <si>
    <t>Conn.</t>
  </si>
  <si>
    <t>Del.</t>
  </si>
  <si>
    <t>Florida</t>
  </si>
  <si>
    <t>Fla.</t>
  </si>
  <si>
    <t>Georgia</t>
  </si>
  <si>
    <t>Ga.</t>
  </si>
  <si>
    <t>Hawaii</t>
  </si>
  <si>
    <t>HI</t>
  </si>
  <si>
    <t>Idaho</t>
  </si>
  <si>
    <t>Illinois</t>
  </si>
  <si>
    <t>Ill.</t>
  </si>
  <si>
    <t>Indiana</t>
  </si>
  <si>
    <t>Ind.</t>
  </si>
  <si>
    <t>Iowa</t>
  </si>
  <si>
    <t>Kansas</t>
  </si>
  <si>
    <t>Kans.</t>
  </si>
  <si>
    <t>Kentucky</t>
  </si>
  <si>
    <t>Ky.</t>
  </si>
  <si>
    <t>Louisiana</t>
  </si>
  <si>
    <t>LA</t>
  </si>
  <si>
    <t>La.</t>
  </si>
  <si>
    <t>Maine</t>
  </si>
  <si>
    <t>Maryland</t>
  </si>
  <si>
    <t>Md.</t>
  </si>
  <si>
    <t>Massachusetts</t>
  </si>
  <si>
    <t>Mass.</t>
  </si>
  <si>
    <t>Michigan</t>
  </si>
  <si>
    <t>Mich.</t>
  </si>
  <si>
    <t>Minnesota</t>
  </si>
  <si>
    <t>Minn.</t>
  </si>
  <si>
    <t>Mississippi</t>
  </si>
  <si>
    <t>MS</t>
  </si>
  <si>
    <t>Miss.</t>
  </si>
  <si>
    <t>Missouri</t>
  </si>
  <si>
    <t>Mo.</t>
  </si>
  <si>
    <t>Montana</t>
  </si>
  <si>
    <t>Mont.</t>
  </si>
  <si>
    <t>Nebraska</t>
  </si>
  <si>
    <t>Neb. or Nebr.</t>
  </si>
  <si>
    <t>Nevada</t>
  </si>
  <si>
    <t>Nev.</t>
  </si>
  <si>
    <t>New Hampshire</t>
  </si>
  <si>
    <t>NH</t>
  </si>
  <si>
    <t>N.H.</t>
  </si>
  <si>
    <t>New Jersey</t>
  </si>
  <si>
    <t>N.J.</t>
  </si>
  <si>
    <t>New Mexico</t>
  </si>
  <si>
    <t>N.Mex.</t>
  </si>
  <si>
    <t>N.Y.</t>
  </si>
  <si>
    <t>North Carolina</t>
  </si>
  <si>
    <t>N.C.</t>
  </si>
  <si>
    <t>North Dakota</t>
  </si>
  <si>
    <t>N.Dak.</t>
  </si>
  <si>
    <t>Ohio</t>
  </si>
  <si>
    <t>Oklahoma</t>
  </si>
  <si>
    <t>Okla.</t>
  </si>
  <si>
    <t>Oregon</t>
  </si>
  <si>
    <t>Ore. or Oreg.</t>
  </si>
  <si>
    <t>Pennsylvania</t>
  </si>
  <si>
    <t>PA</t>
  </si>
  <si>
    <t>Pa.</t>
  </si>
  <si>
    <t>Rhode Island</t>
  </si>
  <si>
    <t>R.I.</t>
  </si>
  <si>
    <t>South Carolina</t>
  </si>
  <si>
    <t>S.C.</t>
  </si>
  <si>
    <t>South Dakota</t>
  </si>
  <si>
    <t>SD</t>
  </si>
  <si>
    <t>S.Dak.</t>
  </si>
  <si>
    <t>Tennessee</t>
  </si>
  <si>
    <t>Tenn.</t>
  </si>
  <si>
    <t>Texas</t>
  </si>
  <si>
    <t>Tex. or Texas</t>
  </si>
  <si>
    <t>Utah</t>
  </si>
  <si>
    <t>Vermont</t>
  </si>
  <si>
    <t>Vt.</t>
  </si>
  <si>
    <t>Virginia</t>
  </si>
  <si>
    <t>Va.</t>
  </si>
  <si>
    <t>Wash.</t>
  </si>
  <si>
    <t>West Virginia</t>
  </si>
  <si>
    <t>WV</t>
  </si>
  <si>
    <t>W.Va.</t>
  </si>
  <si>
    <t>Wisconsin</t>
  </si>
  <si>
    <t>Wis. or Wisc.</t>
  </si>
  <si>
    <t>WY</t>
  </si>
  <si>
    <t>Wyo.</t>
  </si>
  <si>
    <t>Project name, if applicable; note that because of reporting inconsistencies, some project names on the Project List may not match the project names in the LMI Project List.</t>
  </si>
  <si>
    <t>System Size (MW)</t>
  </si>
  <si>
    <t xml:space="preserve">System capacity in megawatts. Projects are repored in MW-AC. Where project sizes were reported in MW-DC, we have converted them to MW-AC using a 1.3 conversion factor. Where it was unclear whether capacity was in AC or DC, we have assumed AC. </t>
  </si>
  <si>
    <t>LMI</t>
  </si>
  <si>
    <t>Low- and Moderate-Income</t>
  </si>
  <si>
    <t>LMI Serving Capacity</t>
  </si>
  <si>
    <t xml:space="preserve">Community solar capacity that is serving low- and moderate-income subscribers. We defer to individual program definitions regarding how LMI eligibility criteria. </t>
  </si>
  <si>
    <t>Operation (O) or Planned (P)</t>
  </si>
  <si>
    <t>Status of the project, with operation indicating that the project is operational and planned indicating that the project has been approved by a state or utility.</t>
  </si>
  <si>
    <t>Percent of Project Capacity Serving LMI Subscribers</t>
  </si>
  <si>
    <t xml:space="preserve">The share of the project capacity that is serving LMI customers; for example many projects are required to have a minimum percentage of capacity serving LMI customers. Here we indicate the minimum value, while recognizing that there may be additional LMI capacity not captured here. </t>
  </si>
  <si>
    <t>Operational Capacity Serving LMI Subscribers (MW-AC)</t>
  </si>
  <si>
    <t xml:space="preserve">The operational capacity (MW-AC) that is supplying LMI customers. </t>
  </si>
  <si>
    <t>Year</t>
  </si>
  <si>
    <t>Program Name</t>
  </si>
  <si>
    <t>Data Source</t>
  </si>
  <si>
    <t>GC Solar 2, LLC</t>
  </si>
  <si>
    <t>O</t>
  </si>
  <si>
    <t>Solar Rewards Community CO</t>
  </si>
  <si>
    <t>https://www.xcelenergy.com/staticfiles/xe-responsive/Company/Rates%20&amp;%20Regulations/Regulatory%20Filings/2019%20RES%20Compliance%20Report.pdf</t>
  </si>
  <si>
    <t>Breck Solar 1, LLC</t>
  </si>
  <si>
    <t>CEC SOLAR #1026, LLC</t>
  </si>
  <si>
    <t>Mesa Solar 1, LLC</t>
  </si>
  <si>
    <t>Summit Solar I, LLC</t>
  </si>
  <si>
    <t>CEC Solar #1020, LLC</t>
  </si>
  <si>
    <t>Can Solar 1, LLC</t>
  </si>
  <si>
    <t>Community Energy Solar, LLC</t>
  </si>
  <si>
    <t>CEC Solar #1037, LLC</t>
  </si>
  <si>
    <t>Lafayette Solar LLC</t>
  </si>
  <si>
    <t>Fresh Air Energy VII, LLC</t>
  </si>
  <si>
    <t>CEC SOLAR #1023, LLC</t>
  </si>
  <si>
    <t>Fresh Air Energy VIII, LLC</t>
  </si>
  <si>
    <t>Arapahoe Community Solar Garden I LLC</t>
  </si>
  <si>
    <t>Denver Community Solar Carden I LLC</t>
  </si>
  <si>
    <t>Denver Community Solar Garden II LLC</t>
  </si>
  <si>
    <t>Adams Community Solar Garden I LLC</t>
  </si>
  <si>
    <t>CEC SOLAR #1021, LLC</t>
  </si>
  <si>
    <t>CEC SOLAR #1025, LLC</t>
  </si>
  <si>
    <t>CEC SOLAR #1022, LLC</t>
  </si>
  <si>
    <t>Adams Community Solar Garden II LLC</t>
  </si>
  <si>
    <t>Antonito Solar LLC</t>
  </si>
  <si>
    <t>Jeffco Community Solar Gardens LLC</t>
  </si>
  <si>
    <t>Adams Community Solar Garden III LLC</t>
  </si>
  <si>
    <t>Adams Community Solar Gardens LLC</t>
  </si>
  <si>
    <t>CEC Solar #1119, LLC</t>
  </si>
  <si>
    <t>CEC Solar #1121, LLC</t>
  </si>
  <si>
    <t>CEC Solar #1122, LLC</t>
  </si>
  <si>
    <t>CEC Solar #1128, LLC</t>
  </si>
  <si>
    <t>CEC Solar #1130, LLC</t>
  </si>
  <si>
    <t>CEC Solar #1133, LLC</t>
  </si>
  <si>
    <t>Terraform Power</t>
  </si>
  <si>
    <t>Quincy II Solar Garden LLC</t>
  </si>
  <si>
    <t>Imboden III Solar LLC</t>
  </si>
  <si>
    <t>Iminden II Solar LLC</t>
  </si>
  <si>
    <t>San Luis Solar Garden LLC</t>
  </si>
  <si>
    <t>Spark CSG 1 LLC</t>
  </si>
  <si>
    <t>Stanley CSG 1 LLC</t>
  </si>
  <si>
    <t>DRV Shared Solar 2018‐1, LLC</t>
  </si>
  <si>
    <t>SRC 050356 LLC</t>
  </si>
  <si>
    <t>SRC050357 LLC</t>
  </si>
  <si>
    <t>Lafayette Horizon Solar CSG LLC</t>
  </si>
  <si>
    <t>DU CSG 1 LLC</t>
  </si>
  <si>
    <t>Native Suns, LLC Tiny Town</t>
  </si>
  <si>
    <t>Mesa CSG 2 LLC</t>
  </si>
  <si>
    <t>Housing Authority of the City and County of Denver</t>
  </si>
  <si>
    <t>Oak Leaf Solar XXX LLC</t>
  </si>
  <si>
    <t>Oak Leaf Solar XXI LLC</t>
  </si>
  <si>
    <t>Oak Leaf Solar XXII LLC</t>
  </si>
  <si>
    <t>Oak Leaf Solar XXIII LLC</t>
  </si>
  <si>
    <t>Oak Leaf Solar XXIV LLC</t>
  </si>
  <si>
    <t>Oak Leaf Solar XXV LLC</t>
  </si>
  <si>
    <t>Oak Leaf Solar XXVI LLC</t>
  </si>
  <si>
    <t>Oak Leaf Solar XXVII LLC</t>
  </si>
  <si>
    <t>Oak Leaf Solar XXVIII LLC</t>
  </si>
  <si>
    <t>Oak Leaf Solar XXIX LLC</t>
  </si>
  <si>
    <t>Oak Leaf Solar XXXII LLC</t>
  </si>
  <si>
    <t>Oak Leaf Solar XXXI LLC</t>
  </si>
  <si>
    <t>Mesa CSG 1 LLC</t>
  </si>
  <si>
    <t>CO LI CSG 1 LLC</t>
  </si>
  <si>
    <t>CO LI CSG 2 LLC</t>
  </si>
  <si>
    <t>GRID Alternatives Colorado</t>
  </si>
  <si>
    <t>Mtn Solar 1 LLC</t>
  </si>
  <si>
    <t>Mtn Solar 2 LLC</t>
  </si>
  <si>
    <t>Town of Bloomfield Community Solar Clean Energy Collective</t>
  </si>
  <si>
    <t>Eversource</t>
  </si>
  <si>
    <t>Shared Clean Energy Facility Pilot Program</t>
  </si>
  <si>
    <t>https://portal.ct.gov/DEEP/Energy/Shared-Clean-Energy-Facilities/Shared-Clean-Energy-Facilities-Pilot-Program</t>
  </si>
  <si>
    <t>Riverside Thompson SCEF</t>
  </si>
  <si>
    <t>P</t>
  </si>
  <si>
    <t>USS Shelton SCEF</t>
  </si>
  <si>
    <t>United Illuminating</t>
  </si>
  <si>
    <t>New Partners Community Solar Corp</t>
  </si>
  <si>
    <t>NA</t>
  </si>
  <si>
    <t>Solar For All</t>
  </si>
  <si>
    <t>https://doee.dc.gov/sites/default/files/dc/sites/ddoe/service_content/attachments/SFA%20FY2018%20Annual%20Report_0.pdf</t>
  </si>
  <si>
    <t>Open Market ESCO</t>
  </si>
  <si>
    <t xml:space="preserve"> PEER project</t>
  </si>
  <si>
    <t>Solar United Neighbors</t>
  </si>
  <si>
    <t xml:space="preserve"> Urban Energy Advisors</t>
  </si>
  <si>
    <t>Community Preservation and Development Corporation</t>
  </si>
  <si>
    <t>Neighborhood Solar Equity, LLC</t>
  </si>
  <si>
    <t>Ethos Strategic Consulting, LLC</t>
  </si>
  <si>
    <t>Groundswell's Shared Power Project</t>
  </si>
  <si>
    <t>621 Energy LLC</t>
  </si>
  <si>
    <t>SMART</t>
  </si>
  <si>
    <t>https://www.mass.gov/doc/smart-solar-tariff-generation-units</t>
  </si>
  <si>
    <t>Conti Solar</t>
  </si>
  <si>
    <t>Falmouth</t>
  </si>
  <si>
    <t>Invaleon Technologies Corp</t>
  </si>
  <si>
    <t>Solworks Energy, LLC</t>
  </si>
  <si>
    <t>Waltham</t>
  </si>
  <si>
    <t>Industrial Roofing Company</t>
  </si>
  <si>
    <t>Team Solar</t>
  </si>
  <si>
    <t>2130 Providence Highway Solar LLC</t>
  </si>
  <si>
    <t>Walpole</t>
  </si>
  <si>
    <t>Quittacus Solar LLC</t>
  </si>
  <si>
    <t>NexGrid Inkwood LLC</t>
  </si>
  <si>
    <t>130 Commerce Way Solar LLC</t>
  </si>
  <si>
    <t>66 Winchester Solar LLC</t>
  </si>
  <si>
    <t>Newton</t>
  </si>
  <si>
    <t>Next Grid Plum, LLC</t>
  </si>
  <si>
    <t>Sharon</t>
  </si>
  <si>
    <t>NextGrid Falsebox LLC</t>
  </si>
  <si>
    <t>NextGrid Snowberry LLC</t>
  </si>
  <si>
    <t>NextGrid Sophora LLC</t>
  </si>
  <si>
    <t>RPMA Solar 1, LLC</t>
  </si>
  <si>
    <t>NextGrid Lyonina LLC</t>
  </si>
  <si>
    <t>Sherborn</t>
  </si>
  <si>
    <t>612 Plain Street Solar LLC</t>
  </si>
  <si>
    <t>Marshfield</t>
  </si>
  <si>
    <t>NextGrid Berrytree LLC</t>
  </si>
  <si>
    <t>NextGrid Canella LLC</t>
  </si>
  <si>
    <t>Emerald Marshfield LLC</t>
  </si>
  <si>
    <t>Omni Navitas Holdings LLC</t>
  </si>
  <si>
    <t>NextGrid Rapanea LLC</t>
  </si>
  <si>
    <t>Barnstable</t>
  </si>
  <si>
    <t>DH-MA Solar Owner 1 LLC</t>
  </si>
  <si>
    <t>NextGrid Vauquelinia</t>
  </si>
  <si>
    <t>DH-MA Solar Owner 1, LLC</t>
  </si>
  <si>
    <t>NextGrid Toyon LLC</t>
  </si>
  <si>
    <t>NextGrid Paulownia LLC</t>
  </si>
  <si>
    <t>Sunwealth Power Inc.</t>
  </si>
  <si>
    <t>53 Jeffrey Ave Solar LLC</t>
  </si>
  <si>
    <t>Phytoplankton Maynard Solar, LLC</t>
  </si>
  <si>
    <t>LSE Ophiuchus LLC</t>
  </si>
  <si>
    <t>NextGrid Princewood LLC</t>
  </si>
  <si>
    <t>Parallel Products Solar Energy, LLC</t>
  </si>
  <si>
    <t>Phytoplankton Framingham Solar LLC</t>
  </si>
  <si>
    <t>NextGrid Pagoda Tree LLC</t>
  </si>
  <si>
    <t>Wellfleet</t>
  </si>
  <si>
    <t>Phytoplankton 358 Waltham Solar LLC</t>
  </si>
  <si>
    <t>SR Mass Solar 21, LLC</t>
  </si>
  <si>
    <t>Dartmouth</t>
  </si>
  <si>
    <t>Tyngsboro Sports I Solar LLC</t>
  </si>
  <si>
    <t>Tyngsborough</t>
  </si>
  <si>
    <t>MAE-BTC Solar LLC</t>
  </si>
  <si>
    <t>Brockton</t>
  </si>
  <si>
    <t>Green Earth Energy Photovoltaic</t>
  </si>
  <si>
    <t>991 Airport Rd Solar LLC</t>
  </si>
  <si>
    <t>Fall River</t>
  </si>
  <si>
    <t>MassAmerican Energy LLC</t>
  </si>
  <si>
    <t>Borrego Solar Systems, Inc</t>
  </si>
  <si>
    <t>Hampden</t>
  </si>
  <si>
    <t>Kearsarge Upper Union LLC</t>
  </si>
  <si>
    <t>Particle Wave LLC and Zhulong LLC</t>
  </si>
  <si>
    <t>BWC Artichoke Reservoir, LLC</t>
  </si>
  <si>
    <t>Newburyport</t>
  </si>
  <si>
    <t>BlueWave MA, LLC</t>
  </si>
  <si>
    <t>NextGrid Papaya LLC</t>
  </si>
  <si>
    <t>NextGrid Tamerisk LLC</t>
  </si>
  <si>
    <t>201 Oak Street Solar LLC</t>
  </si>
  <si>
    <t>Pembroke</t>
  </si>
  <si>
    <t>NextGrid Seagrape LLC</t>
  </si>
  <si>
    <t>Avon</t>
  </si>
  <si>
    <t>NextGrid Mazzard LLC</t>
  </si>
  <si>
    <t>ZPD-PT Solar Project 2017-020 LLC</t>
  </si>
  <si>
    <t>ZPD-PT Solar Project 2017-013 LLC</t>
  </si>
  <si>
    <t>Auburn</t>
  </si>
  <si>
    <t>SGC Power LLC</t>
  </si>
  <si>
    <t>Delmarva Power &amp; Light Green Power Connection</t>
  </si>
  <si>
    <t>Maryland Community Solar Pilot Program</t>
  </si>
  <si>
    <t>https://www.delmarva.com/Documents/2021-12-09_Delmarva%20MD_CSEGS%20Pilot%20Application%20Queue%20and%20Capacity%20Chart%20%281%29.pdf</t>
  </si>
  <si>
    <t>Ogos Energy LLC</t>
  </si>
  <si>
    <t>Potomac Edison</t>
  </si>
  <si>
    <t>https://www.firstenergycorp.com/content/dam/feconnect/files/retail/md/community-solar/pe-pilot-queue.pdf</t>
  </si>
  <si>
    <t>https://www.firstenergycorp.com/content/dam/feconnect/files/retail/md/community-solar/MD-PE-PilotQueueYear2.pdf</t>
  </si>
  <si>
    <t>P52ES Raphel Rd Community Solar LLC</t>
  </si>
  <si>
    <t>Baltimore Gas and Electric</t>
  </si>
  <si>
    <t>https://www.bge.com/SmartEnergy/MyGreenPowerConnection/Documents/BGE_CSEGS_QUEUE_PilotApplicationList.pdf</t>
  </si>
  <si>
    <t>P52ES 1755 Henryton Rd Phase 1 LLC</t>
  </si>
  <si>
    <t>Bulldog Solar One, LLC</t>
  </si>
  <si>
    <t>Burns Solar One, LLC</t>
  </si>
  <si>
    <t>Distributed Solar Operations, LLC</t>
  </si>
  <si>
    <t>Potomac Electric Power Company (Pepco)</t>
  </si>
  <si>
    <t>Capitol Heights</t>
  </si>
  <si>
    <t>https://www.pepco.com/SmartEnergy/GreenPowerConnection/Documents/2021-12-09_Pepco%20MD_CSEGS%20Pilot%20Application%20Queue%20and%20Capacity%20Chart.pdf</t>
  </si>
  <si>
    <t>Groundswell, Inc</t>
  </si>
  <si>
    <t>Silver Spring</t>
  </si>
  <si>
    <t>Ameresco, Inc.</t>
  </si>
  <si>
    <t>NCS Meadows LLC</t>
  </si>
  <si>
    <t>District Heights</t>
  </si>
  <si>
    <t>Elkton Blue Solar, LLC</t>
  </si>
  <si>
    <t xml:space="preserve">SolHarvest Energy, LLC </t>
  </si>
  <si>
    <t>Salisbury</t>
  </si>
  <si>
    <t>Legore Solar Energy Center, LLC</t>
  </si>
  <si>
    <t>https://www.firstenergycorp.com/content/dam/feconnect/files/retail/md/community-solar/PE-PilotQueueYear3.pdf</t>
  </si>
  <si>
    <t>https://www.firstenergycorp.com/content/dam/feconnect/files/retail/md/community-solar/community-solar-Year4.pdf</t>
  </si>
  <si>
    <t>Chesapeake Energy One, LLC</t>
  </si>
  <si>
    <t>Power52 Foundation</t>
  </si>
  <si>
    <t>TPE MD MO32, LLC</t>
  </si>
  <si>
    <t>Earth and Air Technologies, LLC</t>
  </si>
  <si>
    <t>Meade Communities LLC</t>
  </si>
  <si>
    <t>Sunstone Energy Development LLC</t>
  </si>
  <si>
    <t>SGC Power, LLC</t>
  </si>
  <si>
    <t>NY-Sum LMI Community Solar Aggregation</t>
  </si>
  <si>
    <t>NY-Sum Technical Assitance Grants</t>
  </si>
  <si>
    <t>https://nysolarmap.com/media/2029/nyserda-chris-rogers-10-07-19.pdf</t>
  </si>
  <si>
    <t>NY Solar for all Aggregation</t>
  </si>
  <si>
    <t>NY Solar For All</t>
  </si>
  <si>
    <t>2018 Annual Report https://www.nyserda.ny.gov/About/Publications/Program-Planning-Status-and-Evaluation-Reports/NY-Sun-Performance-Reports</t>
  </si>
  <si>
    <t>NJ Phase 1 Projects Aggregation</t>
  </si>
  <si>
    <t>New Jersey Board of Public Utilities</t>
  </si>
  <si>
    <t>NJ Community Solar Energy Pilot Program Phase 1</t>
  </si>
  <si>
    <t>https://www.nj.gov/bpu/newsroom/2019/approved/20191220.html</t>
  </si>
  <si>
    <t>NJ Phase 2 Projects Aggregation</t>
  </si>
  <si>
    <t>NJ Community Solar Energy Pilot Program Phase 2</t>
  </si>
  <si>
    <t>https://www.nj.gov/bpu/pdf/boardorders/2020/20201002/8C%20-%20ORDER%20Community%20Solar%20Year%202%20Application%20Form%20and%20Process%202020-10-01.pdf</t>
  </si>
  <si>
    <t>Portland General Electric Aggregation</t>
  </si>
  <si>
    <t>Portland General Electric</t>
  </si>
  <si>
    <t>Oregon Community Solar Program</t>
  </si>
  <si>
    <t>https://orcsplaunch.files.wordpress.com/2019/12/pim-v20191226.pdf</t>
  </si>
  <si>
    <t>Pacific Power Aggregation</t>
  </si>
  <si>
    <t>Pacific Power</t>
  </si>
  <si>
    <t>Idaho Power Aggregation</t>
  </si>
  <si>
    <t>Idaho Power</t>
  </si>
  <si>
    <t>IID Citizen Community Solar</t>
  </si>
  <si>
    <t>Imperial Irrigation district</t>
  </si>
  <si>
    <t>IID’s Residential Energy Assistance Program (REAP) and the district’s new eGreen Program</t>
  </si>
  <si>
    <t>https://www.iid.com/Home/Components/News/News/709/30</t>
  </si>
  <si>
    <t xml:space="preserve"> GRID Alternatives Solar 1</t>
  </si>
  <si>
    <t xml:space="preserve"> GRID Alternatives</t>
  </si>
  <si>
    <t>Community Solar Pilot</t>
  </si>
  <si>
    <t>https://www.csd.ca.gov/Pages/Community-Solar-Pilot.aspx</t>
  </si>
  <si>
    <t xml:space="preserve"> GRID Alternatives Solar 2</t>
  </si>
  <si>
    <t>Riverside</t>
  </si>
  <si>
    <t>ILSFA Low-Income Community Solar Project Set 1</t>
  </si>
  <si>
    <t xml:space="preserve">Low-Income Community Solar </t>
  </si>
  <si>
    <t>https://www.illinoissfa.com/project-dashboard/</t>
  </si>
  <si>
    <t>ILSFA Low-Income Community Solar Project Aggregation 2018-2019</t>
  </si>
  <si>
    <t>ILSFA Low-Income Community Solar Project Aggregation 2019-2020</t>
  </si>
  <si>
    <t>ILSFA Low-Income Community Solar Project Aggregation 2020-2021</t>
  </si>
  <si>
    <t>ILSFA Low-Income Community Solar Project Aggregation 2021-2022</t>
  </si>
  <si>
    <t>FPL Community Solar Aggregation</t>
  </si>
  <si>
    <t>Florida Power &amp; Light Company</t>
  </si>
  <si>
    <t>Florida Power &amp; Light Company Community Solar Program</t>
  </si>
  <si>
    <t>http://www.floridapsc.com/library/filings/2019/09305-2019/09305-2019.pdf</t>
  </si>
  <si>
    <t>Colorado Xcel Community Solar Aggregation</t>
  </si>
  <si>
    <t>Solar Rewards Community CO LMI Carve-out</t>
  </si>
  <si>
    <t>https://betterbuildingssolutioncenter.energy.gov/sites/default/files/Case%20Study_Colorado_final.pdf</t>
  </si>
  <si>
    <t>RES 2020 report 84 MWac operaitonal, 218 MWac either operational &amp; in queue. 218-75 =144 (the number as of 2019)</t>
  </si>
  <si>
    <t>Updated Jan 2022</t>
  </si>
  <si>
    <t>System Size (MW-AC)</t>
  </si>
  <si>
    <t>Community Solar Capacity (MW-AC)</t>
  </si>
  <si>
    <t>Percent of Total</t>
  </si>
  <si>
    <t>Central Hudson Gas and Electric</t>
  </si>
  <si>
    <t>SMAES_08195</t>
  </si>
  <si>
    <t>SMAES_05288</t>
  </si>
  <si>
    <t>SMANG_02156</t>
  </si>
  <si>
    <t>SMANG_02095</t>
  </si>
  <si>
    <t>SMANG_00858</t>
  </si>
  <si>
    <t>SMANG_03009</t>
  </si>
  <si>
    <t>SMANG_00154</t>
  </si>
  <si>
    <t>SMANG_01437</t>
  </si>
  <si>
    <t>SMANG_00351</t>
  </si>
  <si>
    <t>Greenwich</t>
  </si>
  <si>
    <t>Thornwood</t>
  </si>
  <si>
    <t>Seneca Falls</t>
  </si>
  <si>
    <t>Turin</t>
  </si>
  <si>
    <t>Larchmont</t>
  </si>
  <si>
    <t>Hannibal</t>
  </si>
  <si>
    <t>Lapeer</t>
  </si>
  <si>
    <t>Stanfordville</t>
  </si>
  <si>
    <t>Troupsburg</t>
  </si>
  <si>
    <t>Plattsburgh</t>
  </si>
  <si>
    <t>Washingtonville</t>
  </si>
  <si>
    <t>Portage</t>
  </si>
  <si>
    <t>Clayton</t>
  </si>
  <si>
    <t>Ghent</t>
  </si>
  <si>
    <t>Tioga</t>
  </si>
  <si>
    <t>Ulster</t>
  </si>
  <si>
    <t>Ransomville</t>
  </si>
  <si>
    <t>Oakham</t>
  </si>
  <si>
    <t>Berlin</t>
  </si>
  <si>
    <t>Multiple Community Solar Projects</t>
  </si>
  <si>
    <t>Identified LMI-Serving Capacity (MW-AC)</t>
  </si>
  <si>
    <t>Installed LMI-Serving Capacity (MW-AC)</t>
  </si>
  <si>
    <t>Planned LMI-Serving Capacity (MW-AC)</t>
  </si>
  <si>
    <t>Other States + DC</t>
  </si>
  <si>
    <r>
      <t xml:space="preserve">This list been reviewed but errors may exist and the list may not be comprehensive. Errors in the sources (e.g., press releases) may be duplicated in the list.
NREL invites input to improve the database, including to: 
- Correct erroneous information
- Add missing projects
- Fill in missing information
- Remove inactive projects
- Add a new LMI project list tab illustrating our </t>
    </r>
    <r>
      <rPr>
        <sz val="12"/>
        <color rgb="FFFF0000"/>
        <rFont val="Calibri"/>
        <family val="2"/>
        <scheme val="minor"/>
      </rPr>
      <t>preliminary study</t>
    </r>
    <r>
      <rPr>
        <sz val="12"/>
        <color theme="1"/>
        <rFont val="Calibri"/>
        <family val="2"/>
        <scheme val="minor"/>
      </rPr>
      <t xml:space="preserve"> on this topic
Updated information can be submitted to Kaifeng Xu at kaifeng.xu@nrel.gov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</si>
</sst>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13" x14ac:knownFonts="1">
    <font>
      <sz val="10"/>
      <color rgb="FF000000"/>
      <name val="Arial"/>
    </font>
    <font>
      <b/>
      <sz val="10"/>
      <color rgb="FF000000"/>
      <name val="Arial"/>
      <family val="2"/>
    </font>
    <font>
      <sz val="10"/>
      <color rgb="FF000000"/>
      <name val="Arial"/>
      <family val="2"/>
    </font>
    <font>
      <sz val="12"/>
      <color theme="1"/>
      <name val="Calibri"/>
      <family val="2"/>
      <scheme val="minor"/>
    </font>
    <font>
      <b/>
      <sz val="12"/>
      <color theme="1"/>
      <name val="Calibri"/>
      <family val="2"/>
      <scheme val="minor"/>
    </font>
    <font>
      <b/>
      <sz val="10"/>
      <color rgb="FF000000"/>
      <name val="Arial"/>
      <family val="2"/>
    </font>
    <font>
      <sz val="10"/>
      <color rgb="FF000000"/>
      <name val="Arial"/>
      <family val="2"/>
    </font>
    <font>
      <sz val="9"/>
      <color indexed="81"/>
      <name val="Tahoma"/>
      <family val="2"/>
    </font>
    <font>
      <sz val="11"/>
      <color theme="1"/>
      <name val="Calibri"/>
      <family val="2"/>
      <scheme val="minor"/>
    </font>
    <font>
      <sz val="10"/>
      <color theme="1"/>
      <name val="Calibri"/>
      <family val="2"/>
      <scheme val="minor"/>
    </font>
    <font>
      <sz val="9"/>
      <name val="Calibri"/>
      <family val="2"/>
      <scheme val="minor"/>
    </font>
    <font>
      <u/>
      <sz val="11"/>
      <color theme="10"/>
      <name val="Calibri"/>
      <family val="2"/>
      <scheme val="minor"/>
    </font>
    <font>
      <sz val="12"/>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79998168889431442"/>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6">
    <xf numFmtId="0" fontId="0" fillId="0" borderId="0"/>
    <xf numFmtId="0" fontId="3" fillId="0" borderId="0"/>
    <xf numFmtId="43" fontId="2" fillId="0" borderId="0" applyFont="0" applyFill="0" applyBorder="0" applyAlignment="0" applyProtection="0"/>
    <xf numFmtId="9" fontId="6" fillId="0" borderId="0" applyFont="0" applyFill="0" applyBorder="0" applyAlignment="0" applyProtection="0"/>
    <xf numFmtId="0" fontId="8" fillId="0" borderId="0"/>
    <xf numFmtId="0" fontId="11" fillId="0" borderId="0" applyNumberFormat="0" applyFill="0" applyBorder="0" applyAlignment="0" applyProtection="0"/>
  </cellStyleXfs>
  <cellXfs count="82">
    <xf numFmtId="0" fontId="0" fillId="0" borderId="0" xfId="0"/>
    <xf numFmtId="0" fontId="4" fillId="2" borderId="0" xfId="1" applyFont="1" applyFill="1"/>
    <xf numFmtId="0" fontId="3" fillId="2" borderId="0" xfId="1" applyFill="1"/>
    <xf numFmtId="0" fontId="3" fillId="2" borderId="0" xfId="1" applyFill="1" applyAlignment="1">
      <alignment wrapText="1"/>
    </xf>
    <xf numFmtId="0" fontId="3" fillId="2" borderId="4" xfId="1" applyFill="1" applyBorder="1"/>
    <xf numFmtId="0" fontId="5" fillId="0" borderId="0" xfId="0" applyFont="1" applyAlignment="1">
      <alignment horizontal="left"/>
    </xf>
    <xf numFmtId="39" fontId="0" fillId="0" borderId="0" xfId="2" applyNumberFormat="1" applyFont="1"/>
    <xf numFmtId="0" fontId="5" fillId="0" borderId="6" xfId="0" applyFont="1" applyBorder="1" applyAlignment="1">
      <alignment horizontal="left"/>
    </xf>
    <xf numFmtId="37" fontId="0" fillId="0" borderId="0" xfId="2" applyNumberFormat="1" applyFont="1"/>
    <xf numFmtId="0" fontId="0" fillId="0" borderId="0" xfId="0" applyAlignment="1">
      <alignment horizontal="left"/>
    </xf>
    <xf numFmtId="0" fontId="2" fillId="0" borderId="0" xfId="0" applyFont="1"/>
    <xf numFmtId="0" fontId="0" fillId="3" borderId="0" xfId="0" applyFill="1" applyAlignment="1">
      <alignment horizontal="left" vertical="center"/>
    </xf>
    <xf numFmtId="0" fontId="0" fillId="0" borderId="0" xfId="0" applyFill="1"/>
    <xf numFmtId="0" fontId="1" fillId="0" borderId="0" xfId="0" applyFont="1" applyFill="1" applyAlignment="1">
      <alignment horizontal="left" vertical="center" wrapText="1"/>
    </xf>
    <xf numFmtId="4" fontId="1" fillId="0" borderId="0" xfId="0" applyNumberFormat="1" applyFont="1" applyFill="1" applyAlignment="1">
      <alignment horizontal="left" vertical="center" wrapText="1"/>
    </xf>
    <xf numFmtId="0" fontId="0" fillId="0" borderId="0" xfId="0" applyFill="1" applyAlignment="1">
      <alignment horizontal="left" vertical="center"/>
    </xf>
    <xf numFmtId="0" fontId="0" fillId="0" borderId="0" xfId="0" applyFill="1" applyAlignment="1">
      <alignment horizontal="left" vertical="center" wrapText="1"/>
    </xf>
    <xf numFmtId="4" fontId="0" fillId="0" borderId="0" xfId="0" applyNumberFormat="1" applyFill="1"/>
    <xf numFmtId="3" fontId="0" fillId="0" borderId="0" xfId="0" applyNumberFormat="1" applyFill="1"/>
    <xf numFmtId="0" fontId="2" fillId="0" borderId="0" xfId="0" applyFont="1" applyFill="1" applyAlignment="1">
      <alignment wrapText="1"/>
    </xf>
    <xf numFmtId="11" fontId="0" fillId="0" borderId="0" xfId="0" applyNumberFormat="1" applyFill="1"/>
    <xf numFmtId="0" fontId="0" fillId="3" borderId="0" xfId="0" applyFill="1"/>
    <xf numFmtId="0" fontId="2" fillId="3" borderId="0" xfId="0" applyFont="1" applyFill="1" applyAlignment="1">
      <alignment horizontal="left" vertical="center"/>
    </xf>
    <xf numFmtId="0" fontId="1" fillId="0" borderId="0" xfId="0" applyFont="1"/>
    <xf numFmtId="0" fontId="0" fillId="0" borderId="0" xfId="0" pivotButton="1"/>
    <xf numFmtId="164" fontId="0" fillId="0" borderId="0" xfId="3" applyNumberFormat="1" applyFont="1"/>
    <xf numFmtId="9" fontId="0" fillId="0" borderId="0" xfId="3" applyFont="1"/>
    <xf numFmtId="0" fontId="1" fillId="0" borderId="0" xfId="0" applyFont="1" applyFill="1" applyBorder="1" applyAlignment="1">
      <alignment horizontal="center" vertical="center"/>
    </xf>
    <xf numFmtId="0" fontId="3" fillId="2" borderId="4" xfId="1" applyFill="1" applyBorder="1" applyAlignment="1">
      <alignment wrapText="1"/>
    </xf>
    <xf numFmtId="0" fontId="3" fillId="2" borderId="0" xfId="1" applyFill="1" applyAlignment="1">
      <alignment horizontal="left"/>
    </xf>
    <xf numFmtId="0" fontId="9" fillId="0" borderId="0" xfId="4" applyFont="1" applyAlignment="1">
      <alignment wrapText="1"/>
    </xf>
    <xf numFmtId="2" fontId="9" fillId="0" borderId="0" xfId="4" applyNumberFormat="1" applyFont="1" applyAlignment="1">
      <alignment wrapText="1"/>
    </xf>
    <xf numFmtId="0" fontId="8" fillId="0" borderId="0" xfId="4" applyAlignment="1">
      <alignment wrapText="1"/>
    </xf>
    <xf numFmtId="0" fontId="9" fillId="0" borderId="0" xfId="4" applyFont="1"/>
    <xf numFmtId="0" fontId="8" fillId="0" borderId="0" xfId="4" applyAlignment="1">
      <alignment horizontal="left"/>
    </xf>
    <xf numFmtId="0" fontId="10" fillId="0" borderId="0" xfId="4" applyFont="1"/>
    <xf numFmtId="2" fontId="9" fillId="0" borderId="0" xfId="4" applyNumberFormat="1" applyFont="1"/>
    <xf numFmtId="0" fontId="8" fillId="0" borderId="0" xfId="4"/>
    <xf numFmtId="10" fontId="8" fillId="0" borderId="0" xfId="4" applyNumberFormat="1"/>
    <xf numFmtId="0" fontId="11" fillId="0" borderId="0" xfId="5" applyFill="1"/>
    <xf numFmtId="2" fontId="8" fillId="0" borderId="0" xfId="4" applyNumberFormat="1"/>
    <xf numFmtId="2" fontId="0" fillId="0" borderId="0" xfId="0" applyNumberFormat="1" applyFill="1" applyAlignment="1">
      <alignment horizontal="right" vertical="center"/>
    </xf>
    <xf numFmtId="4" fontId="0" fillId="0" borderId="0" xfId="0" applyNumberFormat="1" applyFill="1" applyAlignment="1">
      <alignment horizontal="right" vertical="center"/>
    </xf>
    <xf numFmtId="0" fontId="0" fillId="0" borderId="0" xfId="0" applyFill="1" applyAlignment="1">
      <alignment horizontal="right" vertical="center"/>
    </xf>
    <xf numFmtId="37" fontId="0" fillId="0" borderId="6" xfId="2" applyNumberFormat="1" applyFont="1" applyBorder="1"/>
    <xf numFmtId="0" fontId="1" fillId="0" borderId="0" xfId="0" applyFont="1" applyAlignment="1">
      <alignment horizontal="left"/>
    </xf>
    <xf numFmtId="2" fontId="0" fillId="3" borderId="0" xfId="0" applyNumberFormat="1" applyFill="1" applyAlignment="1">
      <alignment horizontal="right" vertical="center"/>
    </xf>
    <xf numFmtId="4" fontId="0" fillId="3" borderId="0" xfId="0" applyNumberFormat="1" applyFill="1" applyAlignment="1">
      <alignment horizontal="right" vertical="center"/>
    </xf>
    <xf numFmtId="0" fontId="0" fillId="3" borderId="0" xfId="0" applyFill="1" applyAlignment="1">
      <alignment horizontal="right" vertical="center"/>
    </xf>
    <xf numFmtId="0" fontId="1" fillId="0" borderId="6" xfId="0" applyFont="1" applyBorder="1"/>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1" fillId="0" borderId="6" xfId="0" applyFont="1" applyBorder="1" applyAlignment="1">
      <alignment horizontal="center" vertical="center"/>
    </xf>
    <xf numFmtId="164" fontId="0" fillId="0" borderId="6" xfId="3" applyNumberFormat="1" applyFont="1" applyBorder="1"/>
    <xf numFmtId="0" fontId="1" fillId="0" borderId="0" xfId="0" applyFont="1" applyBorder="1"/>
    <xf numFmtId="4" fontId="0" fillId="0" borderId="0" xfId="2" applyNumberFormat="1" applyFont="1"/>
    <xf numFmtId="4" fontId="0" fillId="0" borderId="5" xfId="2" applyNumberFormat="1" applyFont="1" applyBorder="1"/>
    <xf numFmtId="4" fontId="0" fillId="0" borderId="6" xfId="2" applyNumberFormat="1" applyFont="1" applyBorder="1"/>
    <xf numFmtId="4" fontId="0" fillId="0" borderId="7" xfId="2" applyNumberFormat="1" applyFont="1" applyBorder="1"/>
    <xf numFmtId="4" fontId="0" fillId="0" borderId="0" xfId="2" applyNumberFormat="1" applyFont="1" applyBorder="1"/>
    <xf numFmtId="4" fontId="0" fillId="0" borderId="0" xfId="0" applyNumberFormat="1"/>
    <xf numFmtId="4" fontId="5" fillId="0" borderId="7" xfId="0" applyNumberFormat="1" applyFont="1" applyBorder="1" applyAlignment="1">
      <alignment horizontal="center" vertical="center"/>
    </xf>
    <xf numFmtId="4" fontId="1" fillId="0" borderId="6" xfId="0" applyNumberFormat="1" applyFont="1" applyBorder="1" applyAlignment="1">
      <alignment horizontal="center" vertical="center"/>
    </xf>
    <xf numFmtId="0" fontId="0" fillId="0" borderId="6" xfId="0" applyBorder="1"/>
    <xf numFmtId="0" fontId="0" fillId="0" borderId="6" xfId="0" applyBorder="1" applyAlignment="1">
      <alignment wrapText="1"/>
    </xf>
    <xf numFmtId="0" fontId="1" fillId="0" borderId="6" xfId="0" applyFont="1" applyBorder="1" applyAlignment="1">
      <alignment wrapText="1"/>
    </xf>
    <xf numFmtId="165" fontId="0" fillId="0" borderId="0" xfId="0" applyNumberFormat="1"/>
    <xf numFmtId="165" fontId="0" fillId="0" borderId="0" xfId="0" applyNumberFormat="1" applyBorder="1"/>
    <xf numFmtId="165" fontId="0" fillId="0" borderId="6" xfId="0" applyNumberFormat="1" applyBorder="1"/>
    <xf numFmtId="0" fontId="5" fillId="0" borderId="6" xfId="0" applyNumberFormat="1" applyFont="1" applyBorder="1" applyAlignment="1">
      <alignment horizontal="center" vertical="center"/>
    </xf>
    <xf numFmtId="0" fontId="3" fillId="2" borderId="0" xfId="1" applyFill="1" applyAlignment="1">
      <alignment horizontal="left" wrapText="1"/>
    </xf>
    <xf numFmtId="0" fontId="3" fillId="2" borderId="4" xfId="1" applyFill="1" applyBorder="1" applyAlignment="1">
      <alignment horizontal="left" wrapText="1"/>
    </xf>
    <xf numFmtId="0" fontId="3" fillId="2" borderId="4" xfId="1" applyFill="1" applyBorder="1" applyAlignment="1">
      <alignment horizontal="left"/>
    </xf>
    <xf numFmtId="0" fontId="4" fillId="2" borderId="1" xfId="1" applyFont="1" applyFill="1" applyBorder="1" applyAlignment="1">
      <alignment horizontal="center"/>
    </xf>
    <xf numFmtId="0" fontId="4" fillId="2" borderId="2" xfId="1" applyFont="1" applyFill="1" applyBorder="1" applyAlignment="1">
      <alignment horizontal="center"/>
    </xf>
    <xf numFmtId="0" fontId="4" fillId="2" borderId="3" xfId="1" applyFont="1" applyFill="1" applyBorder="1" applyAlignment="1">
      <alignment horizontal="center"/>
    </xf>
    <xf numFmtId="0" fontId="3" fillId="2" borderId="1" xfId="1" applyFill="1" applyBorder="1" applyAlignment="1">
      <alignment horizontal="left"/>
    </xf>
    <xf numFmtId="0" fontId="3" fillId="2" borderId="2" xfId="1" applyFill="1" applyBorder="1" applyAlignment="1">
      <alignment horizontal="left"/>
    </xf>
    <xf numFmtId="0" fontId="3" fillId="2" borderId="3" xfId="1" applyFill="1" applyBorder="1" applyAlignment="1">
      <alignment horizontal="left"/>
    </xf>
    <xf numFmtId="0" fontId="3" fillId="2" borderId="1" xfId="1" applyFill="1" applyBorder="1" applyAlignment="1">
      <alignment horizontal="left" wrapText="1"/>
    </xf>
    <xf numFmtId="0" fontId="3" fillId="2" borderId="2" xfId="1" applyFill="1" applyBorder="1" applyAlignment="1">
      <alignment horizontal="left" wrapText="1"/>
    </xf>
    <xf numFmtId="0" fontId="3" fillId="2" borderId="3" xfId="1" applyFill="1" applyBorder="1" applyAlignment="1">
      <alignment horizontal="left" wrapText="1"/>
    </xf>
  </cellXfs>
  <cellStyles count="6">
    <cellStyle name="Comma 2" xfId="2" xr:uid="{D537F92D-7DEC-4490-9A0B-87579C62982C}"/>
    <cellStyle name="Hyperlink" xfId="5" builtinId="8"/>
    <cellStyle name="Normal" xfId="0" builtinId="0"/>
    <cellStyle name="Normal 2" xfId="1" xr:uid="{9AA4CEF9-2F3F-4E51-946B-9F172E153611}"/>
    <cellStyle name="Normal 3" xfId="4" xr:uid="{71AC5F08-FA14-4E3A-B0FF-C1DD3D396360}"/>
    <cellStyle name="Percent" xfId="3" builtinId="5"/>
  </cellStyles>
  <dxfs count="4">
    <dxf>
      <font>
        <color theme="0" tint="-0.24994659260841701"/>
      </font>
    </dxf>
    <dxf>
      <font>
        <color theme="0" tint="-0.24994659260841701"/>
      </font>
    </dxf>
    <dxf>
      <font>
        <color theme="0" tint="-0.24994659260841701"/>
      </font>
    </dxf>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Community Solar Installed Capacity (MW-AC)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E5-4C57-A93E-1B2F3EBCD0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E5-4C57-A93E-1B2F3EBCD0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E5-4C57-A93E-1B2F3EBCD0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E5-4C57-A93E-1B2F3EBCD0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FE5-4C57-A93E-1B2F3EBCD0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FE5-4C57-A93E-1B2F3EBCD0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FE5-4C57-A93E-1B2F3EBCD0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FE5-4C57-A93E-1B2F3EBCD0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FE5-4C57-A93E-1B2F3EBCD0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FE5-4C57-A93E-1B2F3EBCD0A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FE5-4C57-A93E-1B2F3EBCD0AA}"/>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'State Summary'!$B$60:$B$70</c:f>
              <c:strCache>
                <c:ptCount val="11"/>
                <c:pt idx="0">
                  <c:v>FL</c:v>
                </c:pt>
                <c:pt idx="1">
                  <c:v>MN</c:v>
                </c:pt>
                <c:pt idx="2">
                  <c:v>NY</c:v>
                </c:pt>
                <c:pt idx="3">
                  <c:v>MA</c:v>
                </c:pt>
                <c:pt idx="4">
                  <c:v>TX</c:v>
                </c:pt>
                <c:pt idx="5">
                  <c:v>AR</c:v>
                </c:pt>
                <c:pt idx="6">
                  <c:v>GA</c:v>
                </c:pt>
                <c:pt idx="7">
                  <c:v>CO</c:v>
                </c:pt>
                <c:pt idx="8">
                  <c:v>IL</c:v>
                </c:pt>
                <c:pt idx="9">
                  <c:v>MD</c:v>
                </c:pt>
                <c:pt idx="10">
                  <c:v>Other States + DC</c:v>
                </c:pt>
              </c:strCache>
            </c:strRef>
          </c:cat>
          <c:val>
            <c:numRef>
              <c:f>'State Summary'!$T$60:$T$70</c:f>
              <c:numCache>
                <c:formatCode>#,##0.00</c:formatCode>
                <c:ptCount val="11"/>
                <c:pt idx="0">
                  <c:v>1635.9873846153846</c:v>
                </c:pt>
                <c:pt idx="1">
                  <c:v>834.03544615384612</c:v>
                </c:pt>
                <c:pt idx="2">
                  <c:v>731.05479384615376</c:v>
                </c:pt>
                <c:pt idx="3">
                  <c:v>673.72336000000007</c:v>
                </c:pt>
                <c:pt idx="4">
                  <c:v>323.44961538461541</c:v>
                </c:pt>
                <c:pt idx="5">
                  <c:v>183.15</c:v>
                </c:pt>
                <c:pt idx="6">
                  <c:v>135.72263076923076</c:v>
                </c:pt>
                <c:pt idx="7">
                  <c:v>119.6286923076923</c:v>
                </c:pt>
                <c:pt idx="8">
                  <c:v>117.99900000000001</c:v>
                </c:pt>
                <c:pt idx="9">
                  <c:v>58.245945384615389</c:v>
                </c:pt>
                <c:pt idx="10">
                  <c:v>406.34489730769201</c:v>
                </c:pt>
              </c:numCache>
            </c:numRef>
          </c:val>
          <c:extLst>
            <c:ext xmlns:c16="http://schemas.microsoft.com/office/drawing/2014/chart" uri="{C3380CC4-5D6E-409C-BE32-E72D297353CC}">
              <c16:uniqueId val="{00000016-6FE5-4C57-A93E-1B2F3EBCD0A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Community Solar Installed Capacity by</a:t>
            </a:r>
            <a:r>
              <a:rPr lang="en-US" baseline="0"/>
              <a:t> Year of Interconnection (MW-AC)</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stacked"/>
        <c:varyColors val="0"/>
        <c:ser>
          <c:idx val="1"/>
          <c:order val="0"/>
          <c:tx>
            <c:strRef>
              <c:f>'State Summary'!$B$60</c:f>
              <c:strCache>
                <c:ptCount val="1"/>
                <c:pt idx="0">
                  <c:v>FL</c:v>
                </c:pt>
              </c:strCache>
            </c:strRef>
          </c:tx>
          <c:spPr>
            <a:solidFill>
              <a:schemeClr val="accent2"/>
            </a:solidFill>
            <a:ln>
              <a:noFill/>
            </a:ln>
            <a:effectLst/>
          </c:spPr>
          <c:invertIfNegative val="0"/>
          <c:cat>
            <c:numRef>
              <c:f>'State Summary'!$C$3:$R$3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'State Summary'!$C$60:$R$60</c:f>
              <c:numCache>
                <c:formatCode>#,##0.00</c:formatCode>
                <c:ptCount val="16"/>
                <c:pt idx="0">
                  <c:v>0</c:v>
                </c:pt>
                <c:pt idx="1">
                  <c:v>0</c:v>
                </c:pt>
                <c:pt idx="2">
                  <c:v>7.4307692307692311E-2</c:v>
                </c:pt>
                <c:pt idx="3">
                  <c:v>1.6153846153846154E-2</c:v>
                </c:pt>
                <c:pt idx="4">
                  <c:v>0</c:v>
                </c:pt>
                <c:pt idx="5">
                  <c:v>0</c:v>
                </c:pt>
                <c:pt idx="6">
                  <c:v>0</c:v>
                </c:pt>
                <c:pt idx="7">
                  <c:v>0.4</c:v>
                </c:pt>
                <c:pt idx="8">
                  <c:v>0</c:v>
                </c:pt>
                <c:pt idx="9">
                  <c:v>0</c:v>
                </c:pt>
                <c:pt idx="10">
                  <c:v>9.1</c:v>
                </c:pt>
                <c:pt idx="11">
                  <c:v>23.876923076923077</c:v>
                </c:pt>
                <c:pt idx="12">
                  <c:v>95.02000000000001</c:v>
                </c:pt>
                <c:pt idx="13">
                  <c:v>17.5</c:v>
                </c:pt>
                <c:pt idx="14">
                  <c:v>447</c:v>
                </c:pt>
                <c:pt idx="15">
                  <c:v>1043</c:v>
                </c:pt>
              </c:numCache>
            </c:numRef>
          </c:val>
          <c:extLst>
            <c:ext xmlns:c16="http://schemas.microsoft.com/office/drawing/2014/chart" uri="{C3380CC4-5D6E-409C-BE32-E72D297353CC}">
              <c16:uniqueId val="{00000000-6E93-4FDA-BAA4-2528B95F11CE}"/>
            </c:ext>
          </c:extLst>
        </c:ser>
        <c:ser>
          <c:idx val="0"/>
          <c:order val="1"/>
          <c:tx>
            <c:strRef>
              <c:f>'State Summary'!$B$61</c:f>
              <c:strCache>
                <c:ptCount val="1"/>
                <c:pt idx="0">
                  <c:v>MN</c:v>
                </c:pt>
              </c:strCache>
            </c:strRef>
          </c:tx>
          <c:spPr>
            <a:solidFill>
              <a:schemeClr val="accent1"/>
            </a:solidFill>
            <a:ln>
              <a:noFill/>
            </a:ln>
            <a:effectLst/>
          </c:spPr>
          <c:invertIfNegative val="0"/>
          <c:cat>
            <c:numRef>
              <c:f>'State Summary'!$C$3:$R$3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'State Summary'!$C$61:$R$61</c:f>
              <c:numCache>
                <c:formatCode>#,##0.00</c:formatCode>
                <c:ptCount val="16"/>
                <c:pt idx="0">
                  <c:v>0</c:v>
                </c:pt>
                <c:pt idx="1">
                  <c:v>0</c:v>
                </c:pt>
                <c:pt idx="2">
                  <c:v>0</c:v>
                </c:pt>
                <c:pt idx="3">
                  <c:v>0</c:v>
                </c:pt>
                <c:pt idx="4">
                  <c:v>0</c:v>
                </c:pt>
                <c:pt idx="5">
                  <c:v>0</c:v>
                </c:pt>
                <c:pt idx="6">
                  <c:v>0</c:v>
                </c:pt>
                <c:pt idx="7">
                  <c:v>2.4615384615384612E-2</c:v>
                </c:pt>
                <c:pt idx="8">
                  <c:v>0.31907692307692304</c:v>
                </c:pt>
                <c:pt idx="9">
                  <c:v>0.27298461538461538</c:v>
                </c:pt>
                <c:pt idx="10">
                  <c:v>32.556784615384615</c:v>
                </c:pt>
                <c:pt idx="11">
                  <c:v>233.11855384615384</c:v>
                </c:pt>
                <c:pt idx="12">
                  <c:v>246.59503076923073</c:v>
                </c:pt>
                <c:pt idx="13">
                  <c:v>155.38</c:v>
                </c:pt>
                <c:pt idx="14">
                  <c:v>126.81</c:v>
                </c:pt>
                <c:pt idx="15">
                  <c:v>38.958400000000026</c:v>
                </c:pt>
              </c:numCache>
            </c:numRef>
          </c:val>
          <c:extLst>
            <c:ext xmlns:c16="http://schemas.microsoft.com/office/drawing/2014/chart" uri="{C3380CC4-5D6E-409C-BE32-E72D297353CC}">
              <c16:uniqueId val="{00000001-6E93-4FDA-BAA4-2528B95F11CE}"/>
            </c:ext>
          </c:extLst>
        </c:ser>
        <c:ser>
          <c:idx val="2"/>
          <c:order val="2"/>
          <c:tx>
            <c:strRef>
              <c:f>'State Summary'!$B$62</c:f>
              <c:strCache>
                <c:ptCount val="1"/>
                <c:pt idx="0">
                  <c:v>NY</c:v>
                </c:pt>
              </c:strCache>
            </c:strRef>
          </c:tx>
          <c:spPr>
            <a:solidFill>
              <a:schemeClr val="accent3"/>
            </a:solidFill>
            <a:ln>
              <a:noFill/>
            </a:ln>
            <a:effectLst/>
          </c:spPr>
          <c:invertIfNegative val="0"/>
          <c:cat>
            <c:numRef>
              <c:f>'State Summary'!$C$3:$R$3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'State Summary'!$C$62:$R$62</c:f>
              <c:numCache>
                <c:formatCode>#,##0.00</c:formatCode>
                <c:ptCount val="16"/>
                <c:pt idx="0">
                  <c:v>0</c:v>
                </c:pt>
                <c:pt idx="1">
                  <c:v>0</c:v>
                </c:pt>
                <c:pt idx="2">
                  <c:v>0</c:v>
                </c:pt>
                <c:pt idx="3">
                  <c:v>0</c:v>
                </c:pt>
                <c:pt idx="4">
                  <c:v>0</c:v>
                </c:pt>
                <c:pt idx="5">
                  <c:v>0</c:v>
                </c:pt>
                <c:pt idx="6">
                  <c:v>0</c:v>
                </c:pt>
                <c:pt idx="7">
                  <c:v>0</c:v>
                </c:pt>
                <c:pt idx="8">
                  <c:v>0</c:v>
                </c:pt>
                <c:pt idx="9">
                  <c:v>0</c:v>
                </c:pt>
                <c:pt idx="10">
                  <c:v>0.46176923076923071</c:v>
                </c:pt>
                <c:pt idx="11">
                  <c:v>3.3822000000000005</c:v>
                </c:pt>
                <c:pt idx="12">
                  <c:v>9.8386692307692307</c:v>
                </c:pt>
                <c:pt idx="13">
                  <c:v>174.86880153846158</c:v>
                </c:pt>
                <c:pt idx="14">
                  <c:v>225.53447692307691</c:v>
                </c:pt>
                <c:pt idx="15">
                  <c:v>316.96887692307678</c:v>
                </c:pt>
              </c:numCache>
            </c:numRef>
          </c:val>
          <c:extLst>
            <c:ext xmlns:c16="http://schemas.microsoft.com/office/drawing/2014/chart" uri="{C3380CC4-5D6E-409C-BE32-E72D297353CC}">
              <c16:uniqueId val="{00000002-6E93-4FDA-BAA4-2528B95F11CE}"/>
            </c:ext>
          </c:extLst>
        </c:ser>
        <c:ser>
          <c:idx val="3"/>
          <c:order val="3"/>
          <c:tx>
            <c:strRef>
              <c:f>'State Summary'!$B$63</c:f>
              <c:strCache>
                <c:ptCount val="1"/>
                <c:pt idx="0">
                  <c:v>MA</c:v>
                </c:pt>
              </c:strCache>
            </c:strRef>
          </c:tx>
          <c:spPr>
            <a:solidFill>
              <a:schemeClr val="accent4"/>
            </a:solidFill>
            <a:ln>
              <a:noFill/>
            </a:ln>
            <a:effectLst/>
          </c:spPr>
          <c:invertIfNegative val="0"/>
          <c:cat>
            <c:numRef>
              <c:f>'State Summary'!$C$3:$R$3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'State Summary'!$C$63:$R$63</c:f>
              <c:numCache>
                <c:formatCode>#,##0.00</c:formatCode>
                <c:ptCount val="16"/>
                <c:pt idx="0">
                  <c:v>0</c:v>
                </c:pt>
                <c:pt idx="1">
                  <c:v>0</c:v>
                </c:pt>
                <c:pt idx="2">
                  <c:v>0</c:v>
                </c:pt>
                <c:pt idx="3">
                  <c:v>0</c:v>
                </c:pt>
                <c:pt idx="4">
                  <c:v>0</c:v>
                </c:pt>
                <c:pt idx="5">
                  <c:v>0</c:v>
                </c:pt>
                <c:pt idx="6">
                  <c:v>0.26584615384615384</c:v>
                </c:pt>
                <c:pt idx="7">
                  <c:v>0</c:v>
                </c:pt>
                <c:pt idx="8">
                  <c:v>1.8006923076923074</c:v>
                </c:pt>
                <c:pt idx="9">
                  <c:v>7.7313715384615378</c:v>
                </c:pt>
                <c:pt idx="10">
                  <c:v>53.26595846153846</c:v>
                </c:pt>
                <c:pt idx="11">
                  <c:v>186.23891692307689</c:v>
                </c:pt>
                <c:pt idx="12">
                  <c:v>88.545379999999994</c:v>
                </c:pt>
                <c:pt idx="13">
                  <c:v>116.41500230769235</c:v>
                </c:pt>
                <c:pt idx="14">
                  <c:v>153.31589230769234</c:v>
                </c:pt>
                <c:pt idx="15">
                  <c:v>66.144300000000001</c:v>
                </c:pt>
              </c:numCache>
            </c:numRef>
          </c:val>
          <c:extLst>
            <c:ext xmlns:c16="http://schemas.microsoft.com/office/drawing/2014/chart" uri="{C3380CC4-5D6E-409C-BE32-E72D297353CC}">
              <c16:uniqueId val="{00000003-6E93-4FDA-BAA4-2528B95F11CE}"/>
            </c:ext>
          </c:extLst>
        </c:ser>
        <c:ser>
          <c:idx val="4"/>
          <c:order val="4"/>
          <c:tx>
            <c:strRef>
              <c:f>'State Summary'!$B$64</c:f>
              <c:strCache>
                <c:ptCount val="1"/>
                <c:pt idx="0">
                  <c:v>TX</c:v>
                </c:pt>
              </c:strCache>
            </c:strRef>
          </c:tx>
          <c:spPr>
            <a:solidFill>
              <a:schemeClr val="accent5"/>
            </a:solidFill>
            <a:ln>
              <a:noFill/>
            </a:ln>
            <a:effectLst/>
          </c:spPr>
          <c:invertIfNegative val="0"/>
          <c:cat>
            <c:numRef>
              <c:f>'State Summary'!$C$3:$R$3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'State Summary'!$C$64:$R$64</c:f>
              <c:numCache>
                <c:formatCode>#,##0.00</c:formatCode>
                <c:ptCount val="16"/>
                <c:pt idx="0">
                  <c:v>0</c:v>
                </c:pt>
                <c:pt idx="1">
                  <c:v>0</c:v>
                </c:pt>
                <c:pt idx="2">
                  <c:v>0</c:v>
                </c:pt>
                <c:pt idx="3">
                  <c:v>0</c:v>
                </c:pt>
                <c:pt idx="4">
                  <c:v>0</c:v>
                </c:pt>
                <c:pt idx="5">
                  <c:v>0</c:v>
                </c:pt>
                <c:pt idx="6">
                  <c:v>0</c:v>
                </c:pt>
                <c:pt idx="7">
                  <c:v>0</c:v>
                </c:pt>
                <c:pt idx="8">
                  <c:v>0</c:v>
                </c:pt>
                <c:pt idx="9">
                  <c:v>0</c:v>
                </c:pt>
                <c:pt idx="10">
                  <c:v>10.379999999999999</c:v>
                </c:pt>
                <c:pt idx="11">
                  <c:v>5.2850000000000001</c:v>
                </c:pt>
                <c:pt idx="12">
                  <c:v>34.484615384615381</c:v>
                </c:pt>
                <c:pt idx="13">
                  <c:v>14.9</c:v>
                </c:pt>
                <c:pt idx="14">
                  <c:v>30</c:v>
                </c:pt>
                <c:pt idx="15">
                  <c:v>228.4</c:v>
                </c:pt>
              </c:numCache>
            </c:numRef>
          </c:val>
          <c:extLst>
            <c:ext xmlns:c16="http://schemas.microsoft.com/office/drawing/2014/chart" uri="{C3380CC4-5D6E-409C-BE32-E72D297353CC}">
              <c16:uniqueId val="{00000004-6E93-4FDA-BAA4-2528B95F11CE}"/>
            </c:ext>
          </c:extLst>
        </c:ser>
        <c:ser>
          <c:idx val="5"/>
          <c:order val="5"/>
          <c:tx>
            <c:strRef>
              <c:f>'State Summary'!$B$65</c:f>
              <c:strCache>
                <c:ptCount val="1"/>
                <c:pt idx="0">
                  <c:v>AR</c:v>
                </c:pt>
              </c:strCache>
            </c:strRef>
          </c:tx>
          <c:spPr>
            <a:solidFill>
              <a:schemeClr val="accent6"/>
            </a:solidFill>
            <a:ln>
              <a:noFill/>
            </a:ln>
            <a:effectLst/>
          </c:spPr>
          <c:invertIfNegative val="0"/>
          <c:cat>
            <c:numRef>
              <c:f>'State Summary'!$C$3:$R$3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'State Summary'!$C$65:$R$65</c:f>
              <c:numCache>
                <c:formatCode>#,##0.00</c:formatCode>
                <c:ptCount val="16"/>
                <c:pt idx="0">
                  <c:v>0</c:v>
                </c:pt>
                <c:pt idx="1">
                  <c:v>0</c:v>
                </c:pt>
                <c:pt idx="2">
                  <c:v>0</c:v>
                </c:pt>
                <c:pt idx="3">
                  <c:v>0</c:v>
                </c:pt>
                <c:pt idx="4">
                  <c:v>0</c:v>
                </c:pt>
                <c:pt idx="5">
                  <c:v>0</c:v>
                </c:pt>
                <c:pt idx="6">
                  <c:v>0</c:v>
                </c:pt>
                <c:pt idx="7">
                  <c:v>0</c:v>
                </c:pt>
                <c:pt idx="8">
                  <c:v>0</c:v>
                </c:pt>
                <c:pt idx="9">
                  <c:v>0.15</c:v>
                </c:pt>
                <c:pt idx="10">
                  <c:v>1</c:v>
                </c:pt>
                <c:pt idx="11">
                  <c:v>1</c:v>
                </c:pt>
                <c:pt idx="12">
                  <c:v>81</c:v>
                </c:pt>
                <c:pt idx="13">
                  <c:v>0</c:v>
                </c:pt>
                <c:pt idx="14">
                  <c:v>100</c:v>
                </c:pt>
                <c:pt idx="15">
                  <c:v>0</c:v>
                </c:pt>
              </c:numCache>
            </c:numRef>
          </c:val>
          <c:extLst>
            <c:ext xmlns:c16="http://schemas.microsoft.com/office/drawing/2014/chart" uri="{C3380CC4-5D6E-409C-BE32-E72D297353CC}">
              <c16:uniqueId val="{00000005-6E93-4FDA-BAA4-2528B95F11CE}"/>
            </c:ext>
          </c:extLst>
        </c:ser>
        <c:ser>
          <c:idx val="6"/>
          <c:order val="6"/>
          <c:tx>
            <c:strRef>
              <c:f>'State Summary'!$B$66</c:f>
              <c:strCache>
                <c:ptCount val="1"/>
                <c:pt idx="0">
                  <c:v>GA</c:v>
                </c:pt>
              </c:strCache>
            </c:strRef>
          </c:tx>
          <c:spPr>
            <a:solidFill>
              <a:schemeClr val="accent1">
                <a:lumMod val="60000"/>
              </a:schemeClr>
            </a:solidFill>
            <a:ln>
              <a:noFill/>
            </a:ln>
            <a:effectLst/>
          </c:spPr>
          <c:invertIfNegative val="0"/>
          <c:cat>
            <c:numRef>
              <c:f>'State Summary'!$C$3:$R$3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'State Summary'!$C$66:$R$66</c:f>
              <c:numCache>
                <c:formatCode>#,##0.00</c:formatCode>
                <c:ptCount val="16"/>
                <c:pt idx="0">
                  <c:v>0</c:v>
                </c:pt>
                <c:pt idx="1">
                  <c:v>0</c:v>
                </c:pt>
                <c:pt idx="2">
                  <c:v>0</c:v>
                </c:pt>
                <c:pt idx="3">
                  <c:v>0</c:v>
                </c:pt>
                <c:pt idx="4">
                  <c:v>0</c:v>
                </c:pt>
                <c:pt idx="5">
                  <c:v>0</c:v>
                </c:pt>
                <c:pt idx="6">
                  <c:v>0</c:v>
                </c:pt>
                <c:pt idx="7">
                  <c:v>0</c:v>
                </c:pt>
                <c:pt idx="8">
                  <c:v>0</c:v>
                </c:pt>
                <c:pt idx="9">
                  <c:v>11.42</c:v>
                </c:pt>
                <c:pt idx="10">
                  <c:v>9.1829999999999998</c:v>
                </c:pt>
                <c:pt idx="11">
                  <c:v>57.119630769230774</c:v>
                </c:pt>
                <c:pt idx="12">
                  <c:v>2</c:v>
                </c:pt>
                <c:pt idx="13">
                  <c:v>24.5</c:v>
                </c:pt>
                <c:pt idx="14">
                  <c:v>31.5</c:v>
                </c:pt>
                <c:pt idx="15">
                  <c:v>0</c:v>
                </c:pt>
              </c:numCache>
            </c:numRef>
          </c:val>
          <c:extLst>
            <c:ext xmlns:c16="http://schemas.microsoft.com/office/drawing/2014/chart" uri="{C3380CC4-5D6E-409C-BE32-E72D297353CC}">
              <c16:uniqueId val="{00000006-6E93-4FDA-BAA4-2528B95F11CE}"/>
            </c:ext>
          </c:extLst>
        </c:ser>
        <c:ser>
          <c:idx val="7"/>
          <c:order val="7"/>
          <c:tx>
            <c:strRef>
              <c:f>'State Summary'!$B$67</c:f>
              <c:strCache>
                <c:ptCount val="1"/>
                <c:pt idx="0">
                  <c:v>CO</c:v>
                </c:pt>
              </c:strCache>
            </c:strRef>
          </c:tx>
          <c:spPr>
            <a:solidFill>
              <a:schemeClr val="accent2">
                <a:lumMod val="60000"/>
              </a:schemeClr>
            </a:solidFill>
            <a:ln>
              <a:noFill/>
            </a:ln>
            <a:effectLst/>
          </c:spPr>
          <c:invertIfNegative val="0"/>
          <c:cat>
            <c:numRef>
              <c:f>'State Summary'!$C$3:$R$3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'State Summary'!$C$67:$R$67</c:f>
              <c:numCache>
                <c:formatCode>#,##0.00</c:formatCode>
                <c:ptCount val="16"/>
                <c:pt idx="0">
                  <c:v>0</c:v>
                </c:pt>
                <c:pt idx="1">
                  <c:v>0</c:v>
                </c:pt>
                <c:pt idx="2">
                  <c:v>0</c:v>
                </c:pt>
                <c:pt idx="3">
                  <c:v>3.0769230769230767E-2</c:v>
                </c:pt>
                <c:pt idx="4">
                  <c:v>6.1538461538461535E-2</c:v>
                </c:pt>
                <c:pt idx="5">
                  <c:v>1.1487692307692308</c:v>
                </c:pt>
                <c:pt idx="6">
                  <c:v>1.8417230769230768</c:v>
                </c:pt>
                <c:pt idx="7">
                  <c:v>2.6065961538461537</c:v>
                </c:pt>
                <c:pt idx="8">
                  <c:v>6.5271076923076912</c:v>
                </c:pt>
                <c:pt idx="9">
                  <c:v>11.471492307692309</c:v>
                </c:pt>
                <c:pt idx="10">
                  <c:v>1.8596692307692309</c:v>
                </c:pt>
                <c:pt idx="11">
                  <c:v>9.0028769230769221</c:v>
                </c:pt>
                <c:pt idx="12">
                  <c:v>22.162453846153845</c:v>
                </c:pt>
                <c:pt idx="13">
                  <c:v>37.258046153846152</c:v>
                </c:pt>
                <c:pt idx="14">
                  <c:v>4.4576500000000001</c:v>
                </c:pt>
                <c:pt idx="15">
                  <c:v>21.2</c:v>
                </c:pt>
              </c:numCache>
            </c:numRef>
          </c:val>
          <c:extLst>
            <c:ext xmlns:c16="http://schemas.microsoft.com/office/drawing/2014/chart" uri="{C3380CC4-5D6E-409C-BE32-E72D297353CC}">
              <c16:uniqueId val="{00000007-6E93-4FDA-BAA4-2528B95F11CE}"/>
            </c:ext>
          </c:extLst>
        </c:ser>
        <c:ser>
          <c:idx val="8"/>
          <c:order val="8"/>
          <c:tx>
            <c:strRef>
              <c:f>'State Summary'!$B$68</c:f>
              <c:strCache>
                <c:ptCount val="1"/>
                <c:pt idx="0">
                  <c:v>IL</c:v>
                </c:pt>
              </c:strCache>
            </c:strRef>
          </c:tx>
          <c:spPr>
            <a:solidFill>
              <a:schemeClr val="accent3">
                <a:lumMod val="60000"/>
              </a:schemeClr>
            </a:solidFill>
            <a:ln>
              <a:noFill/>
            </a:ln>
            <a:effectLst/>
          </c:spPr>
          <c:invertIfNegative val="0"/>
          <c:cat>
            <c:numRef>
              <c:f>'State Summary'!$C$3:$R$3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'State Summary'!$C$68:$R$68</c:f>
              <c:numCache>
                <c:formatCode>#,##0.00</c:formatCode>
                <c:ptCount val="16"/>
                <c:pt idx="0">
                  <c:v>0</c:v>
                </c:pt>
                <c:pt idx="1">
                  <c:v>0</c:v>
                </c:pt>
                <c:pt idx="2">
                  <c:v>0</c:v>
                </c:pt>
                <c:pt idx="3">
                  <c:v>0</c:v>
                </c:pt>
                <c:pt idx="4">
                  <c:v>0</c:v>
                </c:pt>
                <c:pt idx="5">
                  <c:v>0</c:v>
                </c:pt>
                <c:pt idx="6">
                  <c:v>0</c:v>
                </c:pt>
                <c:pt idx="7">
                  <c:v>0</c:v>
                </c:pt>
                <c:pt idx="8">
                  <c:v>0.1</c:v>
                </c:pt>
                <c:pt idx="9">
                  <c:v>1</c:v>
                </c:pt>
                <c:pt idx="10">
                  <c:v>0</c:v>
                </c:pt>
                <c:pt idx="11">
                  <c:v>0.54</c:v>
                </c:pt>
                <c:pt idx="12">
                  <c:v>0</c:v>
                </c:pt>
                <c:pt idx="13">
                  <c:v>3.0549999999999997</c:v>
                </c:pt>
                <c:pt idx="14">
                  <c:v>61.591999999999999</c:v>
                </c:pt>
                <c:pt idx="15">
                  <c:v>51.712000000000003</c:v>
                </c:pt>
              </c:numCache>
            </c:numRef>
          </c:val>
          <c:extLst>
            <c:ext xmlns:c16="http://schemas.microsoft.com/office/drawing/2014/chart" uri="{C3380CC4-5D6E-409C-BE32-E72D297353CC}">
              <c16:uniqueId val="{00000008-6E93-4FDA-BAA4-2528B95F11CE}"/>
            </c:ext>
          </c:extLst>
        </c:ser>
        <c:ser>
          <c:idx val="9"/>
          <c:order val="9"/>
          <c:tx>
            <c:strRef>
              <c:f>'State Summary'!$B$69</c:f>
              <c:strCache>
                <c:ptCount val="1"/>
                <c:pt idx="0">
                  <c:v>MD</c:v>
                </c:pt>
              </c:strCache>
            </c:strRef>
          </c:tx>
          <c:spPr>
            <a:solidFill>
              <a:schemeClr val="accent4">
                <a:lumMod val="60000"/>
              </a:schemeClr>
            </a:solidFill>
            <a:ln>
              <a:noFill/>
            </a:ln>
            <a:effectLst/>
          </c:spPr>
          <c:invertIfNegative val="0"/>
          <c:cat>
            <c:numRef>
              <c:f>'State Summary'!$C$3:$R$3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'State Summary'!$C$69:$R$69</c:f>
              <c:numCache>
                <c:formatCode>#,##0.00</c:formatCode>
                <c:ptCount val="16"/>
                <c:pt idx="0">
                  <c:v>0</c:v>
                </c:pt>
                <c:pt idx="1">
                  <c:v>0</c:v>
                </c:pt>
                <c:pt idx="2">
                  <c:v>0</c:v>
                </c:pt>
                <c:pt idx="3">
                  <c:v>0</c:v>
                </c:pt>
                <c:pt idx="4">
                  <c:v>1.7515384615384617E-2</c:v>
                </c:pt>
                <c:pt idx="5">
                  <c:v>1.6961538461538458E-2</c:v>
                </c:pt>
                <c:pt idx="6">
                  <c:v>0</c:v>
                </c:pt>
                <c:pt idx="7">
                  <c:v>0</c:v>
                </c:pt>
                <c:pt idx="8">
                  <c:v>0</c:v>
                </c:pt>
                <c:pt idx="9">
                  <c:v>0</c:v>
                </c:pt>
                <c:pt idx="10">
                  <c:v>0</c:v>
                </c:pt>
                <c:pt idx="11">
                  <c:v>0</c:v>
                </c:pt>
                <c:pt idx="12">
                  <c:v>11.89493</c:v>
                </c:pt>
                <c:pt idx="13">
                  <c:v>14.386153846153846</c:v>
                </c:pt>
                <c:pt idx="14">
                  <c:v>26.703784615384617</c:v>
                </c:pt>
                <c:pt idx="15">
                  <c:v>5.2265999999999995</c:v>
                </c:pt>
              </c:numCache>
            </c:numRef>
          </c:val>
          <c:extLst>
            <c:ext xmlns:c16="http://schemas.microsoft.com/office/drawing/2014/chart" uri="{C3380CC4-5D6E-409C-BE32-E72D297353CC}">
              <c16:uniqueId val="{00000009-6E93-4FDA-BAA4-2528B95F11CE}"/>
            </c:ext>
          </c:extLst>
        </c:ser>
        <c:ser>
          <c:idx val="10"/>
          <c:order val="10"/>
          <c:tx>
            <c:strRef>
              <c:f>'State Summary'!$B$70</c:f>
              <c:strCache>
                <c:ptCount val="1"/>
                <c:pt idx="0">
                  <c:v>Other States + DC</c:v>
                </c:pt>
              </c:strCache>
            </c:strRef>
          </c:tx>
          <c:spPr>
            <a:solidFill>
              <a:schemeClr val="accent5">
                <a:lumMod val="60000"/>
              </a:schemeClr>
            </a:solidFill>
            <a:ln>
              <a:noFill/>
            </a:ln>
            <a:effectLst/>
          </c:spPr>
          <c:invertIfNegative val="0"/>
          <c:cat>
            <c:numRef>
              <c:f>'State Summary'!$C$3:$R$3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'State Summary'!$C$70:$R$70</c:f>
              <c:numCache>
                <c:formatCode>#,##0.00</c:formatCode>
                <c:ptCount val="16"/>
                <c:pt idx="0">
                  <c:v>0.30399999999999999</c:v>
                </c:pt>
                <c:pt idx="1">
                  <c:v>0</c:v>
                </c:pt>
                <c:pt idx="2">
                  <c:v>4.8846153846153845E-2</c:v>
                </c:pt>
                <c:pt idx="3">
                  <c:v>7.69230769230769E-2</c:v>
                </c:pt>
                <c:pt idx="4">
                  <c:v>0.52797230769230774</c:v>
                </c:pt>
                <c:pt idx="5">
                  <c:v>40.093399999999995</c:v>
                </c:pt>
                <c:pt idx="6">
                  <c:v>0.20124153846153847</c:v>
                </c:pt>
                <c:pt idx="7">
                  <c:v>4.539624615384616</c:v>
                </c:pt>
                <c:pt idx="8">
                  <c:v>16.408526153846154</c:v>
                </c:pt>
                <c:pt idx="9">
                  <c:v>11.596852307692309</c:v>
                </c:pt>
                <c:pt idx="10">
                  <c:v>24.680706923076926</c:v>
                </c:pt>
                <c:pt idx="11">
                  <c:v>62.047107692307691</c:v>
                </c:pt>
                <c:pt idx="12">
                  <c:v>120.23033999999961</c:v>
                </c:pt>
                <c:pt idx="13">
                  <c:v>25.46501692307686</c:v>
                </c:pt>
                <c:pt idx="14">
                  <c:v>58.29622307692307</c:v>
                </c:pt>
                <c:pt idx="15">
                  <c:v>41.8281165384617</c:v>
                </c:pt>
              </c:numCache>
            </c:numRef>
          </c:val>
          <c:extLst>
            <c:ext xmlns:c16="http://schemas.microsoft.com/office/drawing/2014/chart" uri="{C3380CC4-5D6E-409C-BE32-E72D297353CC}">
              <c16:uniqueId val="{0000000A-6E93-4FDA-BAA4-2528B95F11CE}"/>
            </c:ext>
          </c:extLst>
        </c:ser>
        <c:dLbls>
          <c:showLegendKey val="0"/>
          <c:showVal val="0"/>
          <c:showCatName val="0"/>
          <c:showSerName val="0"/>
          <c:showPercent val="0"/>
          <c:showBubbleSize val="0"/>
        </c:dLbls>
        <c:gapWidth val="100"/>
        <c:overlap val="100"/>
        <c:axId val="466925744"/>
        <c:axId val="466926072"/>
      </c:barChart>
      <c:catAx>
        <c:axId val="46692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66926072"/>
        <c:crosses val="autoZero"/>
        <c:auto val="1"/>
        <c:lblAlgn val="ctr"/>
        <c:lblOffset val="100"/>
        <c:noMultiLvlLbl val="0"/>
      </c:catAx>
      <c:valAx>
        <c:axId val="466926072"/>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66925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Community Solar Installed Capacity by</a:t>
            </a:r>
            <a:r>
              <a:rPr lang="en-US" baseline="0"/>
              <a:t> Year of Interconnection (MW-AC)</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'State Summary'!$C$3:$R$3</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'State Summary'!$C$55:$R$55</c:f>
              <c:numCache>
                <c:formatCode>#,##0.00</c:formatCode>
                <c:ptCount val="16"/>
                <c:pt idx="0">
                  <c:v>0.30399999999999999</c:v>
                </c:pt>
                <c:pt idx="1">
                  <c:v>0</c:v>
                </c:pt>
                <c:pt idx="2">
                  <c:v>0.12315384615384616</c:v>
                </c:pt>
                <c:pt idx="3">
                  <c:v>0.12384615384615383</c:v>
                </c:pt>
                <c:pt idx="4">
                  <c:v>0.60702615384615388</c:v>
                </c:pt>
                <c:pt idx="5">
                  <c:v>41.259130769230765</c:v>
                </c:pt>
                <c:pt idx="6">
                  <c:v>2.3088107692307691</c:v>
                </c:pt>
                <c:pt idx="7">
                  <c:v>7.5708361538461544</c:v>
                </c:pt>
                <c:pt idx="8">
                  <c:v>25.155403076923072</c:v>
                </c:pt>
                <c:pt idx="9">
                  <c:v>43.642700769230771</c:v>
                </c:pt>
                <c:pt idx="10">
                  <c:v>142.48788846153846</c:v>
                </c:pt>
                <c:pt idx="11">
                  <c:v>581.61120923076919</c:v>
                </c:pt>
                <c:pt idx="12">
                  <c:v>711.77141923076897</c:v>
                </c:pt>
                <c:pt idx="13">
                  <c:v>583.72802076923074</c:v>
                </c:pt>
                <c:pt idx="14">
                  <c:v>1265.2100269230771</c:v>
                </c:pt>
                <c:pt idx="15">
                  <c:v>1813.4382934615385</c:v>
                </c:pt>
              </c:numCache>
            </c:numRef>
          </c:val>
          <c:extLst>
            <c:ext xmlns:c16="http://schemas.microsoft.com/office/drawing/2014/chart" uri="{C3380CC4-5D6E-409C-BE32-E72D297353CC}">
              <c16:uniqueId val="{00000002-A9AB-49F5-B0DD-9833E26B4C43}"/>
            </c:ext>
          </c:extLst>
        </c:ser>
        <c:dLbls>
          <c:showLegendKey val="0"/>
          <c:showVal val="0"/>
          <c:showCatName val="0"/>
          <c:showSerName val="0"/>
          <c:showPercent val="0"/>
          <c:showBubbleSize val="0"/>
        </c:dLbls>
        <c:gapWidth val="100"/>
        <c:axId val="466925744"/>
        <c:axId val="466926072"/>
      </c:barChart>
      <c:catAx>
        <c:axId val="46692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66926072"/>
        <c:crosses val="autoZero"/>
        <c:auto val="1"/>
        <c:lblAlgn val="ctr"/>
        <c:lblOffset val="100"/>
        <c:noMultiLvlLbl val="0"/>
      </c:catAx>
      <c:valAx>
        <c:axId val="466926072"/>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6692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_xlchart.v5.3</cx:f>
        <cx:nf>_xlchart.v5.0</cx:nf>
      </cx:numDim>
    </cx:data>
  </cx:chartData>
  <cx:chart>
    <cx:plotArea>
      <cx:plotAreaRegion>
        <cx:series layoutId="regionMap" uniqueId="{03585488-3F0B-4C51-817A-D3D02A445A84}">
          <cx:tx>
            <cx:txData>
              <cx:f/>
              <cx:v/>
            </cx:txData>
          </cx:tx>
          <cx:dataId val="0"/>
          <cx:layoutPr>
            <cx:regionLabelLayout val="none"/>
            <cx:geography cultureLanguage="en-US" cultureRegion="US" attribution="Powered by Bing">
              <cx:geoCache provider="{E9337A44-BEBE-4D9F-B70C-5C5E7DAFC167}">
                <cx:binary>1H1pc9s4s+5fSeXzpQcESCxvnTlVA5LabNmJ4zjLF5biOCS4gfv2629TjhKb8fge+7hulSpTGltS
S2g86O6nGw34v276/9wkt7vyTZ8mWfWfm/7vt2Fd5//566/qJrxNd9VJqm5KXekf9cmNTv/SP36o
m9u/vpe7TmXBXxiZ1l834a6sb/u3//1f8GnBrT7TN7ta6ex9c1sOl7dVk9TVE689+tKb3fdUZa6q
6lLd1Obfb8/dt29us1rVw9WQ3/799sHrb9/8Nf+UP77xTQKDqpvvIGuxE8uiBHGT2IJTgvnbN4nO
gp8vGyZCJxYVBGOMLJsLbh2++3yXgvy5LuvwjbuLdb07vPLYqPZj2n3/Xt5WFSi0//9c+oEed2re
6Carp5kLYBL/fvsxU/Xt9zcf6l19W719oyrt3L3B0ZMyHz/stf/r4dz/93/NnoD5mD1zD5755P2/
XvoDnX++PjUPz0OHWCd4mntuWsIyLUTxDB3TPKHUsgW1bUZNZorDd9+h80+pRp29AJhfgjNMJuWO
EJPrq8O8PLY2n4eJZZ0gZmP4R7D4aRH3LYZhgARTQTnhhHGB6OG77zC5vi1TndWHJx8b0OPG8ktw
hsmk3BFicgrG+lpejPATi1sMC0Ypt2yGyEM7EfyEcGRyRGzOOf3DTk53WbUDh/Lv43kckoPcDJFJ
tSNE5J+zp2bgeVZC8AlgYWGKODzajJsPEeH0hFuIEIyIie3D9/70Wsnu2y59idc6CM7wmBQ7QjzO
V4d5ecxJPA8Pi5xQblNTENvCFkcWe4gHM09sxigWiMNbbAj5h+/+GedvuzerXZpXoSpvDy89NqzH
DeX8ofgMn0nRI8THuXhqIp6HD3gwIbhtI8u0EYGgMY/0yD6xLcYJcDXCTCRmPMzRiS533/VTI3oc
mt+SM1Qm9Y4QlfPNU3PwPFQsdGICGMImiBJBIcbMrMY6oYzbGME/Sv6MK9Oy39yW1e3w1Jgex+W+
7AyZScUjROaf06dm4XnIUOvEtCzbtIUwMZgDmectNj7BTHACL+HHmHGyq+KXhZi93AyRSbUjROT8
+vUQIeKE2NSyAA/gVwxT4L33ebFp0hNIU4gAJwd0YB70z2/b3fcXAHKQmwEyaXaEgPxz+YqAWCcc
YgoQLGrSyUZmzkvgE4sI04bUkVMTMn+gaHcE+JA8xi+kxf+UB8kZKpN6R4jK9nUDPQQKGxiYSbjJ
oery0EwmVBiDMG//Js73UdmqqtJNqQ5Y/c852G/JGSqTekeIigN5778nbM8LJ9ZEfyGaEGIjiBng
oB6iAkk9IxxMZO62HJ1ltze1umnqp0bzeIh/IDwDZdLuCEG5eM2cBUqP4J6IJRiZgj0BB3U/onAA
BcK7zfEE3JRJHiC4c2AXoXoBH76TmqExqXWEaDj/HGbkMTfxPBMh7ARDXkiFycWExWQJ99EwTXEC
RAtIF7IxI9bEyO47LmeXqB+6zNTu8PxjY/oXQ7knO0NmUvEIkbk6f2oWnomMDbUULCB1h7qkBXVi
sIP7yECtBeAA8P4lt7+6BR9WVbcvyOvvic5wmRQ8Qlxc5xVxgZweCi0MUIHay11N5T4ujJ0gYGYc
YGMEW3hevT9s+bzRP95Alt6k315iO49/ygytSe1jRMt7RbTECZosiNuQw2ATfnpoRcyGjTDgZMTk
UGqm9lShue/f3Ntk1+1eUhz7LTlHBdQ7QlQ+rQ8z85iHf55vg90WqLxAAeYuQ5kHHS6Al8E2jP0z
y+ezoPNJVTc6q1T21Igejzn3RGewTPodIyyvSAambWPTJMDLCIQeyFdmuaWJ0YltU8hwMLbBpObl
yk87KCRnQa1fAsw92Tkyx0kGFq+48YL5iQ32YGKoW5o/S5L3gw6QZosDXpgTC3bMwI8dTOOONC+g
jqxeUoj5JTjDZFLuCK1l+YrWApthUDueAj0QAQTbYnOCRqAJwyIMCNqjmCxvdRm8JPb/EpxhMil3
hJisXjGw7LMViPewQUmmmcfkYbiHxPME8hhLUHh52sWfhfsVBHv1girMQW6GyKTaESJy8YolfQIT
PjklasNmysSXZ1uUgp0cijN/lGEu4mQX6pfsGf+WnCEyqXaEiKxfMZZM218Y8snfFfsHkUTAFgy0
jP0qVM4sZJ0kKtOqOsSXx8jg49Trt+QMk0m5Y8TEfWoOnk2ICbgjBrhA3QtzMYslpgmMGegwQxbG
UEaeGvrupynr72Aoh6eeAcmd2BwPUOwI8bh+zdgOXsn83TbxZ9rITyi0JUF6jyi0Xoh5Y8W1gtD+
oqLYb8kZKpN6R4jK+jVLYuJEmEJALVLYh7bVB76LnkAxH7gYlDL5VO4HK3pgJdl3tXtJ4+T6IDjD
ZFLuGDF5RUuxMDROQnRnlgWteI/EdwLxHSFqQpeeCeUVqL88gER3u8Mzz/Bbe6k5GMdpIKdfntL/
eWEEqvlTlR7zab/+kf4JboOBMAgiFoUC5p/V/FOAprmJh6dG9Hhw/y05Q2VS7whN5OwVTYSgE8Gh
5R5aigSduvJnPRTChC19iPu/G8IP83+XvJ/pRlUvc1z3RGe4TAoeIS7bV6wNWzbsoEyN9tAaibFF
kXiYLFJxgqHLwgL/xhB0H5szKrzdqez2ANX/3Hn9FJvhMSl2jHi8IgmeuiUn92WLqWR/12N/P7wz
CjvDwMrIr53K+5FkuyuHZJd9fwkgB8k5JsdJhLev6LsgvMPuLxgItffRfSK6DzCBoyoIAjy0WMB5
IoDOOsz/ne/a7qpqdxM21W1dvyBnnInP8TlSH7Y+zNFjTuN5ER92Uji4J8EgbYSwLjD4qPv4QMRn
0C3JoKFSWI/ho25CFexeULDf/pKcowLqHaMne8VExZr25oUJjXgcevPvrOI+KgL6XKcu1ukA3rTn
OCPFWzVt3b/o7N090Tksx5mrbD+8nrFMx1cwhBbouKeEUdh/nBkL9LoAGr9qLH8EfOjSm/7Lc/XU
oB5nyFOj3i/hOTag5BGazPn2qWl4niODQ5HQKwFbW8DH9l33M0dmInpiQlUf+mHgWCva15Hvh/+p
sX5726ubF5TB7svOkJlUPEJktlevhwzsCk/hHbq/rWmP8Y9DRpBnwkYYlMso7D9OWeWcAsC5yBdV
XbYHwRkmk3JHiMn5a6Yu0NkKDfkEupBg1qe+lYeeTIgTMBI4Ogmd4tDfMnW9PDSWb+XLTkqc3x4k
Z6BM2h0hKFefDzPzv+dixIReIsIEZIscg73MwwuAQqCjlcGBIxOqAH9w5avb/iXHVX+KzfCYFDtC
PM6/vB4ekLtAroihtYv9ale5z8Kg9wuCPbKgLoPF1B0mDt99l7tMYeGLLuPDs4+tkMdj/W/JGSqT
eseIivPUHDwz0MOGMIGdLDh9Z5vQIzk/Q8xgAxK69fbHWR/xXPubKZxdqWEbcvfUqP4FmZn8HB9Q
9Ajxubh8aiaehw+cKYZzd9ATCZuNUEf+oyp21wS2p2B/wnNR3gYv6f46yM3gmPQ6QjjevWYBBkFx
GPrzIYP/FcofODF2AldSQLEMrq+Ayyn+CCrvoA28GpJ296LdyIfSM3QmNY8Qncv1KxoLlL8w/3lj
CPi0hyxsOn4PfcUI2DEcQwI+YB6++S7AXIZwwc2bdfWysuVD6Rk2k5JHiM2H1ww04Mjg0D0c8BJk
f3sIzP59y+GTZUFznmmaNtvXYR6i80E3cAnSy0PNXH6G0KTqMSLkHmbpMTr0zFADOT+0gAM4HN9t
sTxEaLqmCkPCKcyp5/juVOX9NOZuhl96TdVD6Tk6oOYRovMRUuO7GfrfozMd/cbQJYkQ3CG2P6k3
Q2e6pgqQe7SE+bHehU8N5XF2dic1g2LS6Qih+ARn1V8NCmg3urtv54+jEgiO50HH/s+28D8y/U+3
Vf3md0/Rvw/ocUBm4jNkJhWPERlIwv59Ip7pwiDHFAJuBoM7Kyhl+0aw+0EGijBwZGKyHiBo03Ew
KGveffcdBfg0aLgGMDg8+ZjV/gsyB8E5JseRYT69bO6j8+Cdz7wHEVwY3LsDdyHAHWJ833700IVB
RQaalgjCwoSqDFTKxAGIO3RmNxP++7Aex2gm/kCT/0/XHv77lYi/7o90d/XO2188ee9WxKdf3asL
F2HORJ+yqru5W3//+y0QYWBiv+6znD7jgUn8vmdiLnO7q+q/3xpwPAwYNRzBvKva7H1eB34OXoKN
NbgWAywR+MThhFI2pfx/vyV0ajSH3ua7Hbk9Wa8migcvEVgGUHQQcEsW3C4DZzp+XfX5TicDZLS/
puPn72+yJn2nVVZXf7+Ffl3QJ79746SgbZrwcQjqGwyoJXQqUgtev9ldgqHD+83/U6gCWzlurLWd
cO6Q1BJukFanobKvE4updYNV4HXUuiHjglUOhcs+1lSUX1hfIK9pK7UK6PCB0/RLJZLQpSMvpdYF
kaYRfBQm2eq0U2syNr2HiaKbUCUuD7YNGnovwmnrRr6wZNuwT8EQ9UthRF5oVW4exHxTB0QONhu3
bsijfmGkBpeJOdgLaDyOPeUTJ4/Nb7x3/AhVZyhTrROmqJc1i2yZmqSVhWY/4pbQD5XqnA5bLm6i
8CKx/VVS1b6bNUnu5GKwZNQje5liLAGW3qGIIo8N4TsrE3idIK+M06/rMg8/5vlIT3nBB7cpukq2
o3Wecj2+i1RkunE1Ird6H9KuPjN4NErE0gBmIxYrnWwGFUdrpSP1brQNR3UidzSO+gtbX0DLlV7U
URN5AqWmAw1AQlqp3ztBo28zm936jCTLotSfxYBTmXZZdtqNp8M42k6oM+SgpPXludlW3Vo3m1z4
+DQsq23VFpLiiCxZNFx3Kf6QGpS4WRp+EmMReX0dW4shNTKAtS4XY/fDT/qLuvTfJVHsuwWK0dJq
Q0OqNqdOmaaruFHWKe1GaRdIXEB9uXLGKpddg3PZWuYnX8fKqzNUOn7sL/xALUpKi4Vvt4u0MPTC
Ei1a6s7eQjK64EWwjATftJoUizxMUtknkS9J2QdLM+apRFlBXT6EgxPY4iq3M1sWZVkuVafdgObR
auyyrxrFl7oq16zKv5a8UbJIxXjuG4zJqkajO4pSrQdRneOg2IgothxKw8QdUfa1MFaiyIOPVbRk
2ejiILuJitppwv6yrmXGh2jVZGksI7v/GnKNnISaTpdaSqbIvOiaYD3Q3FzVlH9Gpd0skrKNvVqY
341CfRSV54v8qky43rAkBb1MtrP66IvFB+XQBtAtbL1jbRLJoIsz1+eGL5VhsFUa4G2qh9iho++f
osiNcz/2cEx7h9VNLPvC+oJydTviMnWxVq0kubXojFzWlpMmSe5GY93KaDAiGG6wa3Fgr2P/nREF
vSfS4XNE8AqndDng2u0KW8m6CsQlS9sVMW7tMUSXVW/ftCqxlnEWrKKs+u6HYefGyRDChOL3Vcc/
JGFLvGsd8XyRwahlw2koUdI5fUPflTFxOu2YlVCuwYrMKeLotLW62iGR1q4f3sRm1UjYxgP/kddO
gclXK7Ijr/U7y9GCLsy8dJgZa7e0fQC11rLLLjXt2iUdW7psG3UdNpGbUSuSPRh0iJPrHFlfdMKc
sKxPAxVIkdeZRF6nuy3opLt4ayp+GYHF1Zyf2Qqf+yWLJLbbzMmEqWTfNi5JunKJY+Ia3Fi3CXtv
GcKzgs4ZiiZa9VbRyL4yJR5LJUOU3uC2i+SQpu8KVnNvSNRVYIStG+BuG4hIyzQzsZsWopdmGzdO
l3U/DDL20kiKL3aDQmc0PWKU0YYb1tcqCcNzqyzX/peC9l0o+5BurKhxSK2aleqHWJq1/cNvYi5x
0vunwSXP/UTGfmF8sPAGrsf4nmQRX6RRZHkqTcB06tTRgRV6KChiR6B2nfrJBmdl7fUi+Bxzkm0g
BsAytziXui1tR43sS5cNl31P0GSU3ToPMhl1PtlG3MhAm7JyCSxQ0vbbANe2M+RCOXjU/oqF2pTp
mClJWzMCX6Z6mar+azcYsYvsMpEG+2apbWmX32O7C5wgjuXI8szVVZIuyhCbS0CtF2OySJvogsRF
shjiKJM0qEo39SNjxeNAmhUS6ygrNyGYiuziQMmyN9RZPQ4OBe+zipMik8l33bPYCTotdcDfYUW1
HBOEXBFj7hQJa528aT2DCn7adMElrrXhVrHRLiIfO8h229zYDmgYXaJU4qheOUFu0g1L81oOtEqW
vQ0rQ/dnqV9tQx5gb0Rh7vKkVIueRMayHgYPGp4sWNCh4ZihVk7ShcGiLtJr384QBLPeqcNKecTv
iNO3lEpjjLCrFXxDWCYLnGJj15sJXvWZhhALbQeeqLOLts+/KMX4mejq877QhddX/WejSdC6bz4b
dVY5CUfa1ZnhhCgbnTwMuWObMZUqviiDwDoFZwBOOSPEUbhb2n5ZOhUFjyekLvt4GQ2l8Nqyr92E
2NdcB9cFNZhXtKXhRnYauKadERn5Ol+ogVMZN+cJxWTZJXHgdtRIJA7iXa66j5Eux+uRrypLcLch
KnBw7LWkW2VB1KygS9xa1JkdwJpZ8aHppdUXF1k7Jp4tNgGpCtfK2JZqAyIiVRufk1WZwUOcq1Wn
OuX2prhuafhRCb4IbCIVFUsEXWaS5+1ZGSkYahMAsqOtJfQQljIEt8t8iKqt7cO3YhtmJ2m9rrgu
OIQX6gvfzUd4Yz4azGnj1JQ+3mTx8CHO8AWtYYwGOBIZc2WsVGu5rVGXW1rUMon94f2Q0q9B4Y+w
Jrv1qExxaged22sRyxINjl+CIWuULM28Cbd+RM/UkNZnld06NdKrPPOV26liN6RuGuHTzGdmIHPr
hyA5rPxhocOw+hgW5SYPNPjcPpB9J7TbKIHcxggv8NgmW/O0ygIwPrsnW38kK1M1dM2BNXENE6oa
sUKjfyvqT2lkW05p69xBXbwKa+L4fZKuzbjzPYMN7+yLZoCFF5vFV4riQhodBOjOGCQDZ+ZGZT7K
Ou0B/VgtMSy4zm9K8C3WtxIM0U1Q87k1dOUMSb6kTULd8TND9ddBW+kZ8vk7DeztNEmHatH1VnBq
x+KrGRX5osAMGFAXX0WGIRw2Re0m8Is1lIHEJoIJZL7VeiyofJek1efRIGgZWvmWmX0E77wq4jZc
oPQWF3EFwdBe6rZa+12ys+JUu1UOkTSLAwT+CJwVNERFK4bGNWw0vYdN2N6xE2CCyho+DYoULqvq
XmZjkUhUVIbMUN8D0akGGdR4HZUGLI/G9B0/5LGLQzNwRNGvx85WXlSHXFraX3M2KkePI3AmODa0
BhbYyJavewKox4MBS5TwULYpcUWrmrO8GpVb22bqlmGM3cAXqwYSfCcleStNEu6SOOycWJeLZOTn
EJd6j2kyuAGjNaxIWKBJ5n/ClqRjc9X2rXD8qkPbhHl+GLFFm0XatQL82WZF7mXUlpxX/R3nig3l
Dh2HqY4qWLX+pjKi3M21NO2kWaWcnuWEReuOQggcUGE6YwjMogwzCacDG+BLRLmoiS3Xzz3DDy9E
1wYQwQYYUoEuxyRf1X55GSoSOPZochlVo1sACGVVrxuTfKqaelibUZ4vosxPPEQoUImOuUZbMLdr
RLtKansJ1xBglwKYTtpT4Q0kSNbUQl48fk6AuyzbKKpd3Jftlo3sq5kW3xo/KNwyC76psfFw61fS
jHi27OMMolvSnw5NIJwBUg4nxe0PswqYDLJKe3BdHpVDx6hnFeFE2yygm0A1fav/0uqOnHc/OpLv
hpAuCk22KaaRVAmPZNiQzwXPVk1cW64V1Zs8URU4N74Aisg3hRZOjWVVRvmi6nK2xmZXQjLUILcL
x0tW9L2bpGW0IExv7Kq/itu8cfu8iKVdW5lX9pxA1lEIp0RtIimLLysN7t02og8ja203qutBihoo
eIqjnULoIgOyMkXDIGbCUYlgsqcFcrI1+85Z4NmoMWVrZGAnpRvzDq1p0p7q9PsYCkPabc4k5fwU
Mld0NXRrW+Wy1Fm5ULq6Aa70FZhe1vMCkh6r8eCKeteOEfPKoam8um9digNTahz4sqa6cELDphLT
wmtpqxewrP20zSWCtMVlajgLBrSOzIZuG19Tp+v8m5F2ejFAzGlYRrwsSqlTVYuk5oZr+omWZBGH
LVvAH5tInSEMgXwl9YVlFdIeWw4urlYy1sZpDAa4Lgm+CBvbdoKo/sTDMJVxG31Nq06yyMi3ZPRL
mRa0lbadtW7VdKcRBMb3zRBtjVA0657VsDx49wU1nXJIOa7KnPxISPKhLcCVUnPLwwRSRNFSJ9LC
S2J0EVQLpFi9tPzqLKM5pDEl4V6H6bodyjNf+WsjRmrJC3IdsDyXRdPpJU0SJCGGjpCFSdaeUnzR
BsAlAoQ3JOupE5RIeUM9uoFt3BC9RDVQ2axqLa+K09zTsJAXlu+7pVEtY2V8izozklALCKSvIcLZ
BDgJJDum17AwXGAUbCyvhmS+HsINT7Qlq6JoJZBaiOdmaMoQiJgTB7HLqyKVRRYTyFZ55EA4/QF3
UJyHFVtEZiiWOs57Jx/EF2XhTyby6w+CGZco05D256sE/uaEEwUfWQbIxcrvFgGk7NkAuUlxaeWQ
zYuxHcHx+9QN8kFilO/MGIcOVbFY0ApYVjRmbmQ1lpPo+Eqw9kwoUa50Y10ZIixkXg6LIZRWg66i
iMiq7zOY0lIvQjM8RY2KZZqOjSN4cT0MJJHDUOdeoOxvRmV/zKMIYMefhZ1GbhiVEPeARhHTtUMz
87ouUq6Z62FRxNRtE7qJ46B0m2ogMrStBYnNzmn1l7oyfEcr1C5w97VToT7V4ApUxvkyCvEH3vdO
gqz8ykqXLcLKU3AsCyjCO1Rx5rZjDTEvdnu7jj0RVKGjo5ssCD9FvLDPoM6zHY2BS4iXvflDGOXX
oPE3vEYLqxyLJYfKi8RV5+GUYMc3mzNh08ExbLDhsLMghsSmbDAP5BhAROEQooLqXRZ/7eohOcNd
lTtjF50z1H1vsh+4E8LV3dhJ1DSOb8etY3ed7fVG4fTUytzR71p3rNkio73ppUHUykqfM9r5732j
kyHry02MSSkL05BGw7dI9R5kb4aXGhgslPPLxC/9VVMpJ60hq+QFgvR0aLrV0FBXJ/VZbdkj+FSo
UVVhtoD9oCvcFWzNyfgpZQttxL6TRuBctG9u47TGqxoYD43MyG07A+JowH1Z8vzcn3hJ4EPeRJJs
a9qGtaz5YII/Rdd5Kz6WBCyN1te04OOCUHzT6QCeiGAtW8VZx4E5NFUdbilUtWwcbNM8vWoRuCgl
oGrRNmCbafShD4tOZiGUZZwoCT4kY7aBXGzY1gWUhup86GA5IXyZjepzjFF1aYZpKqOs2432squi
fM0I+UxJ72xrUX9QY3g1wl/8AETBgSkrd+o20JuqAazvftz/HqXf44brtaHqaFUYo5eXNYSd6cGk
fEnB5pb735IA601hZvWSW/47jGpnSBla+2EmNjgZjYXfoItWIQZG0qyr1DLXvpmCCgNXI6wm+LFL
+LKG2tsyNBV4srhZ7ZNJXlpikQQ9cUJate/DrpBD0f3ISBWvQ5OWXoDDdxXD101VBm7O22xFIL0z
23aQNXjkm854R0O7+dYl+bpIBJVtZWenFfzkoIaWUOLoekmUz2FkPTimIoH5DMobyvo1NUYoWNgN
eDTT9mCmM89MOWTNOL6YzFWGIh484wNioSUR6t4Rn22NjgKHHOLGVUG+RnUDRSBTQUqHVqSqh0vf
0D2QE69FSX1p2MUNuKJMBoRuLZ5u4i75SrvuXAdG52oDOWUcnGN2WirrY0d4vBxVg6QOfZnmsLRz
nnqhwKOD0FdlgmtPmxbBCuGVHDi+TATHbs3yLxAeTk1Ub4ooqmQajeMSzjSf+XkGjM6IrWWZm8Jl
CT+Pa/pF5PhzLtLLIs8rqAa1N00vCtnpU6VT5FjUbJZREQyyahMMix7cypj7qaRuDIsWvWtEuTWH
NpBMMxPqs77EmZnLvKjO2YDIyk6yD6PhASV739pGvNR1bUCZtf2cktBhxA9kl6bxpuuadaKiQBZk
UWahEzM7TCQvRn8ZJPEplBPO4Z7Is2EwioXdWvmmE6SWfRM2LmJtvsG/HkiW5RsyvWX/nB36lWOQ
PnP46OtN16eth7lxk6cJ3tAxuKhgKS33v/lF+rFK+TfVQtWkqJLKHZOskXvjoCrXG+izwOBkKocn
Dd1oFZNNvUF9mW8y0UFVpuMu6YvPJEEwvlGkEPSmF9tkHNzKouCppmEZ/dgt1Qi538jMEQoh8Fzd
DkkCSVHIlyogy6CNv2prfF9GQPm5zfPN/iGNAw2T8ut3E4BCEQ3X+yHuH4ash3m7s2e8sqCcvtaQ
GdUkEosicEvc600k4iiRbU/ZovTLbVDhaHTUVMyBbLNY1/zT3hgJg4oWbsuVNem+/0gzCA6fPn03
iRUUSAOeNqcFfEliZOlyr7HNmmzykDAP+9+zUJQLhodLmzTfRItPmxDKJ10F6NpNufTDQqUQa/tu
048W0CnIx5DsYESQjAXdxhL1ulNxvTR0C4OcRrr3IvtfdUlGh095Uzl5tf3QS5J8LiBaQYhpqo3A
jdPQ1lrBfku9ynztcQbuN2w6oI24eV9XvrXo7ciA+miaBonsB3C4hhDZosjEJexUZJt2sFZhrtsl
cDDwCakQ+SqMRihL2elmSHtjSWhVdo6K0ClSvnVqlg1kZH3YeaKMuw0K6lTWJaNuOg5+DIE+1pv9
94xBCblMMprgOOJ6wwxWbWyDONqo8IoacKLXgeLikK8mhrH3v3GI643IqvN62EOYQ8m/EMBG47DY
+BE87H/aP+xXHFLGjxH1qTdkISwzHECBmaNkdWcqe3uZHjAdwGHmjDlDVetNk3OVyGhy9gKEJQ8q
5uYqamDlE9/JqozKqCFA9JRnxXqdD0UIGYZ9mwYN3qSJfc6hUrBAQ9Nu9g+EldqzazB5xpJ2Q/KC
w5onPXMiUULdyK8CqHeDt6nHjaqAqkNypZ0m8ZdxH6nTHgKba9aQ9eyNcf+QT+t5/1OojHJVB7Vr
lFmcSFuofBMUVN89jNPSuGloA1HWbDTZBHlPNg39iLKoXu9xwAnPfiIC1RyOjRujtSEVpOpb0Ynh
DFK98ayy6kraQVQuAzR+7OGvB7m2Si8Gg5Mtmh4KFS4aAw+LqgqvkQ0pXc+Hn6+ZpbG0I8rXrNf2
WeLjVo7/l7IvW44Uh7b9Ik4gZl7uA+Q8eSqXXX5R1NCNEAjELPH1d6Gsdla5+3TfG1GhkrY22OkE
aQ9rbVn2OpJwmAQiEqcgQqSrzIOtUagm1R2doE/MHBHTqQvon5PXY81orK3XTnprF2OfOFM2ekkm
2nHr4kVLWlmJy+i5u7GMu12HaCgZ2xoLFPXZufERg/DVEK+nYvlUtVwhevWE2AIiuC2MJGf5pe0W
OS5pzWMqYGicmYJbao0YWt78LdYDtkd3OPWhdxy7alfM4jzEJcIXFanOVP9ZD4SdAqdDDAkBt2Rm
utjnLd9FWWBveA/veZq0pxM84uSMJdM5j+0QrpwICQWvKE+saObd0FhF6ozlpoeLlYSR9aXJQnhT
HFHOWhwjWkV1MrS0WUnlP9hxxxOixJvUiPb4dvk6NPO09iUeBjJF3/NW3IuiRtShG/l2aGBj26c8
kvOaBfmJ+I48DjHDH1NLfxWQjsM9YRnymrrNU5RgE8dbEyonSNxoJquKnpwxDDYsih8QuLXrZNRN
eRREp/Uw97BBsjEdcmx1UV+vfO04h6izHJhC6HncWVtgHO1suxRHd47KaxNGCHLGPoyzIfxD6TBf
MV+s87juklpnzgGUTHIwvWYZmt5tgnXSOShaOWmBjGlqJmzmwfqTvljd9MxdjLJH8s8d4uubxraC
w4iTsQ5OzbsKeTl045BYO+2xVWn506G1UyO9Ne1Uh9eLqjZAaNIXRUpGFyaaCg9V39tJNC87CeLk
h4za0UHZTrGZhL1rqV6VsAh1h4dzauwsGdv+G4IrHm5AilRM23ii7Cg13phYumtsBfhesDxmrnWw
sXHuJVbVSWPZFJZXIig/BWmYFdOR6DLx+KRWnYAxSei0X1hdaW8V9cbHKpCACvbdZzZe7+4l78s/
EF1J66B/desGr1fUb4a6+5QX8HGLKH6ZioimpSsT/B13CLcOl4qyH6X0aKLCkqXuJJF6a9dOJwIT
wzy4RflGpjPXE+IYiKSNQRutLKf8ruymWbv4k5Vt9x2AjjaJ+nWs3E88fvU0AuO57/G09/Qztmwn
CePeSfWESFfdPoUREl9RwBE56eFni1AktbdtWP6J2eWcIpjhp3CP1qoWL2XHN9R1EHl0B2yyWPF8
5iddJ/FX8BFuq/h91LEDLdmSYWOfRvGWizHCunbnaqtOI1vc1Y5lr6Sgz7RfXvZ6bXvlGuug3JNK
ITrUwFiYWUp4WCZtWMlLhLA2aQO89XQ8RE7ZH5ew7GL1u678M7Qkkl/hLmj4vas9f+WE2Ernsv+G
nWHaRM5daakD8vj3qlbbibPXRiPHFpefeiRO8WDhjQmSdqo+tSFlCc2LLJ1rPAFYKbdxrIIErkOT
upTfzbjZiOhipVr8jfp828kaEeOSJe3a7rxjiEUx8xOclFgls9QXUThI7H/q+rxdja5zP2MBxBtM
1y0c3NRpegRvZ/vcUPqlJwhT5s26bsReRQp/n/yrRCYgFGxTV82lrJHNse4tRx4o8iRBXD40dNUP
JUl6Wl1wzllC8nDPVPxjDKtLQzlSCmP+FcCNtRrWg3RH7GgPNIqKtOjcdYwjT1NJ3KMVt6mls0Sw
Op2GFaIRqyEatwQhv5pbiRfLNRgnJwQCa7iq9nmi43aYYH669hpZiBPC556jLuWfljPu8g7fqt9+
V3I+R1W5Kqbs2DnZ5zYgTyQ40dD/0bqXQjQIhDlwSCcE15BA3jcq5kdtBWq1cPaSeXTJEW87OZqe
aQY3c446wloqGH+TM6kSHcJkK7yZbQBCeHF8Wic8KCtE+hlDZp0lYlkCkHNo8I4P9jbq+MPQ7OII
1pvScXuwK7z2QRtPi3GGcdeF8yqvYXVPTh8nhRpUyhFhHCavgQ+HlXfKCvcLg+2RlL124AohD7f4
mYhV4MvsES09tEvjsAlhKak53s6uXedZeBksvspdpzkMWd0eQBktkBSqIgQUYBaaBnWHHjoxtxvZ
I3Sc5IsxpyNXzmmnvgWzzdNSwIkJF49jHOUuoqHeMkkXOEGdlB6F/W0m1R3vRHlAxFUeyNIoY6EJ
e+xTgVBzKhoO6ElepZzjXamYo5PGI9gOK7zDBWnVwQpsfPFI0CVAOaRjNYsES3CcjsyfHMTB8jyZ
lF0hoxtMh2xpBFyeg/3mLvZ2P1tPUYVPUlnLlmeUWoGEAQuqlDkcf2oWNgc4a12ZmK7iku5VuyZF
SdddlL04U4+PI/IW1qK/fGJ1tR6RDPIGoDKsMnSHo8pg7DmDQCh+sVDdTjfYNWr4M7dxRfy9PWX9
Nu4nZHtvP54vvwgSe8h0Y22x8QCIwovSoKFBElt2ezAy0zON5eB4Y7z6sI9idYCpEu5UyNa0nL+4
XtfDc60++yPJj9gLCEJwCDLVVYgkXe3SpBqGV7vLERIel2QhzN9gsIcDQoHDIQvdOdG5jyRQQLAb
LU0244XNLLWtEBs+mMZn4TqiFt/15hN2OOl2VcLkQSSAO2mfWQhjEZ5vcuk+lxaWxbUq1ZSQsG5X
srWxTg+jhQcAtjZ8L7gbeZCtuw4rKroQll3QH6Y+fjIQtJ/wuN9QXt9rCcMlYz/PdH4f/p9PtcA/
c8rwTbgcCX0boSjG9Szpf9VCAd8FX9h9VFp+m/d73c4zXhBy74cbf4DcXU+f/l/weP86+RtY7/uv
JzL/hYFcsGzOwub+37F6HxCON8Ceue4nXi8I/idG+SRQmN5L8F/heqgs8z8IjQE1i8MU4msVxZ9o
PVBncKYlUkDLCVYL6Lm7QvUIagTh0AtUAfx5IFn4/wPVw4EzvyH1QI3G3e14KUOPehDLWUC/I/VK
wtuKTIX/R+PWZwAH3GfVlM5KsjnekjFwnrFqAmgyt/HWzNqRRa6zTlu519myLH7O/tO15lZG+Z+u
JfHXPEMaOBtlczRNVJaNTG7jWOnmGC7NBxnPZiQzrkKrOwVVr3aZN7enW1PK+Ndh7gnrWBfAZ8Xu
SyZLcYLpmaXWMmx0BUzPxMItUkfeixP2P4qqn+4yNSeEsXUdImNWzJN+82WTVj2JX8ZMbfyY9z0F
Jm/2ViWd6VHrhh5NLwBiDkn2LGiT27igxMW6z5NC29naCymik63Ls1U0zeSoShI2mwXDeTRjFgx3
Vk3tb7LI+U5zrzrxmdWncmkYhXuMOIqXfpgwQ9MEeVufCllYHRxjdOUuRur7ZOZKpax1xhRfZ5ke
AStBvpd37bjJJI2QbUFvVgoRyhhLmiTbunO7z7HdWPc98iLbwkIiTMmxvoxLQ2E+X2jY6MSX1ZT0
/ZQNEgmcQKxkk8Vbt+8vJOvnSyYt74mgwO6SKs02rWr9J5ZJwJpk99wIQVc2s/3xsSg4NnhslIHf
PQ5LiBSfY9xVeZ5fZWZieVeSGMHBvRkGs5M9/ttF5kalD0haW9f7ScGmT/x80McpKn5tjEwCKvDL
hJEhIvf88zuP3Ivm484jU3nXujl7otTytwjmkbT1AvakOo2s59SpFcc+uG2K3j0S4gBJGU4ApJAm
v/iKB+sqmutHB0nXFEFQ9lKUYYVtOR6PsmpgvzmqTPnU8c+mV773usnKr7JbDwh8Z8dLFqwJoEIp
CSt/GzM6wBBfxlM1+ttMxNluJHpAIgjZLKub2FMIy303t2Ozy5QdPcpuRMLYEvwHU9O6b5h466km
K+ZZ+dnvHXrK3CUP32u6QVoMsFhJkYJFZM5P8NAj6Vo69YVpVl9sBHYuemmacPIBwGrlxky0gGAS
vDeYsVgPnEAjvyP0Bju6fHO4mBggtI11WIZVNY5IUoWzdXCH+g2vJz7Q+7CtvPahm/fEncVx9nu3
QZzAI0deLXihvqj7tTvN7VV4necd+RZIwXahAJSiZlaQYlPl0RaZTgugk3MBEM9FqDiN4L/Mn8cS
xqXd5FlUIdQFG5H4yBxmfqHv49lX16byVrgi/1WSKfhmTTtvqQdV7OOp8hy9LcMsf6hp7SCi0Irv
+ZTtFB/Ui9+1l7BqtsWyjpgGqx49+ss6YobCLCa3Mb7AO7qA4sKW8FM/EnFmrReusN3Mr3CoT0Hn
BD9YPj95s5+/iCie1rZP+ameW3HOUWn2qgrL8MQ9Ub/8shX+AxAcR2d82F2AOHE85P9Ao8YJW479
AQceEpEPLGDRH0WQl/vcBJedJfxmSYTf+sKBdWi6H8cfVX8Z/6378dpOz0Vq9cpbe+5sPw9N9tj4
Wt2JPOfP9ZRS0YmU1pquy+VrNg0JgLmmlihOVdlf5cKpmZuY2Wi5QlktXRu922XvV9zkvjMDYG6u
+O+f0VTtuamm6klHbYE0Sj095E6LnH3AOLyoXn7NivGApFf2WcRWvvciKjYZko1fx2OfAwXXibrb
9Hkd7YKy6D5bltgLAAqmuX9S2VzdW0HvPwo2nDMdDq/a99luRkXINQHk97UakWgXbcfuhN9luzYL
SUpaIpK41ewNQBadIsSnTiNAy0+iaO7DRd5FCqhPMdN9k/vVyzzYqZEPMfA/uufOloqCvZH+btIq
fKW6snbj0HprI0Y4ct9zmT9ncdQfe28uVnTK8jfX4av/ePoiUIt+YSEAzo5iPAvnCPlLWDh4FH+3
bWbuRh1A9/kPTgrkI1JsXdwu5jfPnpFV1Q5sBkndx2GOsJXX+s1ecoFW1nenGQn3R5ZZLxov7AZe
M1/pkhan1rWLk5Dtz56RWZG4R/w3232QG12glhUycMu1t2keNPet2+Iv/g+3MzIb4HHJhofQ92p4
/sN0snvhn4o24mtRz9lrH/C7cHm5ferfN8AnvRhVh3k/VcfZ+UW1DsvwR22591wK8hJQXa+JJAwY
sB4Y3sTyrFlW99Ew7fFKbibuIdu29OzSAyg2G4B4M73fZz/qWQro1KLGFb/r1VFHDk4LQEVUxfbJ
0vOvTSzJnrtBu/8gv+kWVNonMwz8+tQrQXd5oTXiXf9wOyPz6+rOmUq1M5eaGxv5x8tEbD9ahbNg
KIsNnUv9CZsnT0lE2tdAA9eT99H0LZP9eS4yliW86JM8twDSEsAo9X7cPpJcIPbiV8+EK37nMNt5
fh/NceY+53nz7IyC35FltMyZkYOd6qb5/3TdvPyE97vcfl6Gn2BG73O3n7fM3Ubvv5lfleEeOFfE
q0jOzpHMvFT5To1kg5edjcz0bk1hJrISTAeifur9kzJTlO7+/U0OcUTGry8yfCfXxZkMsRsQcKFx
CvPvL7JCAsdhrWv9QArtqZ/b6CEKOT93BQUIYnmjYRJ8Hyo3eoDpk5+bd3kEObJFP+XjDL5O3Tja
6Kswj3/RN3I3C7+X9Gvexo9xX85DgpebnOj7Y3btLTJ77po1zwMviVlnQ3F5qM20aczTZnpGEbsj
8uuuhzsa4fXmEaEIsIIYsbJqGMVNWcikGuPq2CxGsagX5KkN0KMZ2lVUPvQAnZgRIhj+EzLkMsmV
QD7efwOoJ42o9o9l03d3kzMBypEX4nvjs5TTQL0JmMmIPPylEfg/qH/oxihYECEFwl4BjKzbWLr/
YQ0sJbk+fouLs+s4OAkljtyP36IE3DfEGhT9sLIS6JjEJ42zNo5hTbbl4FifzKAodpMvrU8SqPqn
XH8dRXikHc/OQdDCKnwfSmrjFwZ94Dob52H7EGd6ZWO/8efGObleme06aTsnf+m5i8z0jOw2W0tq
IQj8l57pAf79SIChOU1hDB8EwdFND3rCXTFnPxszUQ+xglP4l8yozNhkER/GhPRL5Sftch1ocj9v
Y7SNIiAjcfLvb0rw9zcFPE74h2AG4gBZ+PS/vymZP+aWrZj7w6/6LO3ynJyG9ybocjypZtz3HqxD
ma3BAOkON1FT4Yspc3BwZiQbLlZeeJcC4T2OIN/Z04N3cZbGyHOOkH+siZd+mDCzKkYotQX2rB9i
q9/Xcx6WF7seET91xGujcrL3a7+769TQ3blLb5HXXqB3V92Ce8WdNxQg+IzO8+zU8X0Y5sd2ku6z
W+jofplrALu4zXXLyPOmT4gd6jVSFM0eAFh+ND0+6Z+98r13m731sinkxwIB3+2/fzeo5fi3FwBV
nQOcFRDZS2EOz/79y2EhoyXXNhgqfTV33jqUMZgp2jqXUXMvLTXuzegqCsmC868GQK9xckpaXseL
tpnnRa4PU9judRVZZ1cwf9wigPzLbcyE0c3BFl319dQnVLYcsNHZ+uI74D3JFgQABEh0H+L/zL1X
TtW8TVRmSBhV9pPNZrWuaoueG2nzPWLNAG8HzD0X2DTXZOLtkysqjiwdy96WO7IiRKquPXk0Kx4j
l7Vbz5Ju0k+N+O7Z9rZRk37NR0HX4D9MB1IG9N5olG0wXUrOedKbx3V5PBXCqqfQPLNToyUQpVm5
Gd5nboq1M5QrN1voVpPbPcQKcfRGsScgH9iTAxrhCgQOAHoX2btGr5piRRR9bBb/EfS0auNQECS6
ZWhkeRmKTRPD9guNx5m9jyt4ag9G0cismPPVTHj3YCZu9xLGca2Q4yOd1R8A8143fVRdhkzBH156
oSPqy8JBPJImW3+QGw0zuVxpVG8X+cuV7XLl+22NhpEbNSdX19sa0YfLf79tF9f/sWdHf3vYUcUU
leVwjBIqyjq++2HP7oPcBpuiojhtoVoREoIiNcwNPHQbbnpAInE0w8anJPEBZlrVM3zCxEx/UOQR
Q4L2qm6U1HIPo3lTN7c0Q3PLSPp3JVLzm5z3+pJ7rnSQYyuHizwayTy5+lIYcSg53WQTKL4lNnUn
uc0jajssgBSA7UiuL9fpn3chiCIlbSv8dZ0BexMNPSImQ3siHNk/8HbQNU1nlfQosrUZ2JPXnn5R
vqnpZYbhqOOjVa5RgBe3M6Jrlw45NiBA4ja0K+tzV1V6AwiGTELE3s5GZhofkQVkQRadaApP0tbt
PmA9+ym7KbK4/3kHI4slGFH/sdx5H5z/EGVTQIYy/j9WKDf6sNxl8cx9cCWtb0UHAitiF25itVGz
IvWgVmaPuO0l0RirS/RmBHkloWr2FC1Akinm+ae+kZkr53xWl/E7VpLlrssudb3X7/e//tCch3+G
eAgKJboHsTRj+Mhsr7m/2gyL4QAX/CYBaq24l/zkDU6q8L08FH3pP8XWmAGqh6w6SDP+UzUH/Bg0
wBibWUWU/7RcgARed70AEVdcAFpz2XXV1tg2Vgw0KN6ZemeGmWiGlVOSemcvwXRG/5o1kffbrIm8
m1l7Uf5wLSns6hmEeLGfpfqTIo16z2xWXRsrG3/MILTvjchMDlE57rnT/ilIV92XtjOvFKpI4pOI
uho23M1W42I58rErUu1o/67R9nAMOx/JxI5mb11opS1l7us801WWNfWWAm0JWk7LwFJw2RMpwAjO
euvOiFSuahiykq0mn2OPGyYHTMOh2jALaHyf1PFdAwLfXbj0pJ+BixbM5f42oYrYOwN1nBq1m9zc
ZOir8ZcJxArnxLUtGBuA2s3HsW0Q3ShgzXFZ3wPE8r3XoXrVYw2oN/H1NpBSv9KhvguGaHosGPuP
hTBECY3fzF5ExVCY3kaB4KUGmvuxFsIw0ai1m1l9Uy0i/XZSKQusU0/5Z9hpD4AuUAkCtvenO7L4
OHN7fELYttsVoZhSMzTNKD8FIIo9moGT47lBfQi6MUMwB/xzxv0HMxpoNT6NOf0TVNXh6IwWsBeN
9K5xLoBk1/U0WUcTw7rGqsooZhvQMIr0pueaKFYMlAPQgyurRD4WRpiIYSkXsrTB4oelVf8+jHUs
FozxBmkv/+yW9ZMJ7ptGFuI+G1t5MSOKr2BdumA+XbMBvA1u+jXRbjrCQAWkQ7kr0xOBij41ILNM
S5zGyD1deIe4p9EnoPo/yt3JhjnE8zadiJ3R/7Lk/CUrBpMRhTCWnKCHshYBznxycdBW5KG22sfv
NGocALi7oP7WgdAGpBdt970YLhxMap0gTw/+MqiuZ9Ori6rbB213gT/X+QejvAzFRDmAMu5jaZfh
Oa5zsZNxzA69NYlzyOdgHVZCPWFniZM2z8XXUKhjMcgOBlYZgbJTOD9CrTlYg/7FQUzwvDDOEOGK
NPJKsEia2Qb1Oih1dV8BpxCH83YQ1AGixCnyP5wq71eVZgJ0DGw9tyZgeXeKluYmGytgPAgIoShJ
QtYxzLv+sR6DfUXbnXCU++JyVq+09HxU/LDcFxQvOFEnlo9DqadHoPqOWAKLzzK8C8O5OOFXKU6m
Z5pobjW4lGN/rLuS7IysjUdkiJzM3l7dZiSePpWyo9ubo21889vQONbG737XNSKjEVhyjXoR/b6T
mT7eGrCf9FGUYicWYofrZrJJbrPXMTD9wL3Qee/zybsDWWyF+g3N2V1GRtRj1znavTqbEdaYn/Kx
tvON5jbghO8yo4IczhsZdLedEONtv3EXGIypV8HerQK4X1JnX4RbuSlil/pYa1G9kJZf5TWl9V4z
zoGrzdgXt+4QiwJw6M4TVfBAvP45WOQ+AiQbABzotgIRFUkkzcCxoY0i+jiqKXiqQM967uuNCTx5
HTEDEz/yWMSWGTMoF7UMNKMlrmXUUH2j4TFDNez3rPn99dX5tWaMayOl/eGVwtqIk4RRUA2WQxAs
r9wvJWOUO1Uyrmb3m2B4X0LPjk6msaKZbxpd9slN5rFej8Aqtz91KnDZTnjz/PerjO6HodH3bQ3+
vsBHCpv+iVmzPvAxRmB0abQPVoMHS+QmCvLOBtHEqXaNU3tXNeYGxSYAlyo1MncqQN9q4mZjxygb
I1UHlrNq4k+gtdvrAFjmjRnK2Wt3BRCrcDswy8E4PJIajH8zHFC/6W60vbMZFWyuP2X+9UIjESCx
U87D+yzOv3NbVEcBisJu8BTYR4vPohcH5IPMXmTF73o3mQXAdXLNtX24bnAjfQRGCBA8K/syFKL4
3I0jqBoOw5aiM3oGkmlcleBhfrHnbG+DT/njd9UixO7jLap+M46rXKlpG7UsROZlZJdoaRqAoE82
alUAjMougd8IG9xBTJjxFKkLnD1vb7UO+CxGFo8+u7RWgYIfTFfrX65rLCfclhFwAA1j5Z07928z
zlH8zAOYaZ5AcMwMWzl527Bg1doMO6dEhYRooturcklZ6pRjezTDzGpewTUZ7oKsJZ9ZAb6F6/8x
gIcOnqPrP2m/yc8yIK9mFzMi5OaO8G/zu7COw1NWeI8eSO4ElUbg7BEx24kkiCXdPLWbW2ZmHVT0
2Hzw1yxq13uFGiOHeKZYfXqQRQ9N7gEnaIPa5URIuevu6C5NJmSHhCF6cw3cfSeXwkt/iUzPqBkN
MzSN3YfdkVICImfBc+D6h2jroDrQuq7z/DWoQXDKZz2fgQSkn2N9B4ZG/mpTnx5nWgELtgydWHgr
nEst9mZY99VxrAh95C3/Qrvga0F0iPo6FChOHHn83LPy2JajfjPyfJE7nv2P8hBrzyFHdRPg+5AO
VUGMMk3L0ORETTbUTNzSpjcZgNY7Odt7q7NRrsBm9QabH8j5y/DWxO9DavvAyDVevjWzGWIfCxQd
2m3j8POc76lsUK8k5oAjKpClXbDnzgpuOPjPU/MFgQPwZVhAjyMik89yoHjZ8+aLV4ANyJ2y36Ca
k/yC8ljnHDv7U+Sx+Hr5vKh9uFwM1srIYSp5az/np7yJrF/gD24tecJF6B4M/AGWALnrgD03I12F
PZjwsBKjISvuwuE5VzSMEnjlcA6QbFwpECPWI0cCy8j8gCCDET7HQ/2bWuW/FhM8H2AhrfjB048z
gnvgzseVtQL3Mt+AusOe7Lihy2SzYB/oGNz9+w4BWP2HHQI1BlEJGgW5Cc7aAg3/Q2wzREmpZqxG
+SZRoSFFZYfgaI951YK0R9Be+wH1/eMYSjt1WOClvpm6Kpipa9P6cssngBKR/Gy2o6jKayBaLsMI
z+bauFwgiMstyDbl2jhkoJP/nOWjqB8AK94Y/ILBM5je0A3PbTjk+5v8BoWY/po0+gYTcVOLbZQz
mbvH2gHquCry54Kj8sIo5leHoGoGy4WFEFerX+NpVglIN+xSxNNVzQJG9AyeEei4S6YC1oW9oT7Y
2rcsxM0S+pDRuCl/MKc+DG93xj6FGgXLD7rd1FHjCTyy6C5W/cXkJUU+PRCrmF681m/WHgfPNraK
+GRlmq0ti4vXzm0vOPZRfx1MgLjK+uyRYi9NiOybO8+H7Ts59gG7tn51O1/sOt0iX7AMjZoDKNNJ
krECO0g3CGsrcX97ljMtnkep7MP1YXYDqXaugI9rVEzTLw8+C+pn0OHtw01+0zX3vL40ll9f78dr
FNrqZtaijlZZPCISTVaq8+O1jH3+aBpH5G+z8PTRjCgQ+ve0eDUDcw0LqbN3+7gDWAbX/NN9VFXY
/2FiAaD+txfIxZHOfgyQEQrc/81rKVTRCcpq+dYzBwRTML7OYMtnZwCVRFrA+Vj5oMR2KyP8p2kz
0Uv/S9d54MQsjmYf3w1BNj6aQdGigpNDI7Y1Q0sN5GxT9Xh1covC/gOl87LT2Eb+ThM/R0UY5aPW
SzxkK7dB4YKp1cGu4cNLDtdnXecMAJ55ju98byJAcM/uS1R5HMhkyIIlXIBqZMjF0WZrRrNGnRBg
7YBtmkbZPeq67rykQi3Ah4jNa/NLCQeRB7sI2Np4y7Qe2AMS2WlQZ9OT0Wg90DZqlA/Ym2ETBtFh
WgI9Zkjc0kuaIp+2pTdXJ+mpVQ9r6RJIrS9z0yPOSJg9rbPB6lMWDVWwMlOdZb/FMvJ2Os7mNANb
cldrlIDIlCKPLOzAckdw5zEr9LhSS48vsppGztkyZntYEHCovRyp9JLd+8xB2mRpugb5JSOH03dv
RnNur5HHjo9RUIT3szV+MUtHV2fzBqWnxJa0wPQPPQ/2rKIPfam6s4Gs9U4FNnXconjRsqSbxhL0
oSjC7mxGNw0DeTNXvd/DaOQZ+B8u3vjkti6axc4hHTv39McHsRmGo8POCFWZwW3JNOujmaPDj9ti
aXqNdx67qA0uy2YlI16cUNsSlAEIdwH3p7NNaoBlolIh3sdQzMn2+eeBeWMi+qb+2oj+Pgbc/s+g
/zZWGlXmLIKqFkAQ/uh68lYFcfUlK4IsrZDwOEgHDrVjueFZOzw8c1TpOOd+V+8rUjxEReXOK7bI
zEQVPQUMNuAI2h8ccJXxtEK1vO0tNKeqclPH4xlPwUOUMe/7e6fM+FXC/+osUz0J71ApozgGdhmh
UEg3zMnUIrQ4+FYLVwTCmADBuWp6isJ5U5g/5Nz3D9JWKCc39HaZdp6frSyA3jfGOMDq0z5wDVpN
tG0AYjvd1r8Qf40N7D2BwmSLvTB2jz2LrHVIALME17b8BP1XQr3h25AHIhkJkj2+F3eH0AYTq2mR
QwoFquAsGqD7od5Q2xZnMQzhJaAoMVA0obO3ohqbbhT7RwnP9dgujRnemraxt5Nbsv1NNATFtF14
d/Nn0nZgL6G6DIJv7OIgG3mvkMm+jywwgYiaw+0Yeih+WEd83LAGXFkz7S2KuWIcnkeGRGbDtxEq
1gDR78ZbXrbzAUUIqlNZ9GQzgETxMHqel3Y+DV+a0P+uZr/6Q6I2SRgDxocaF3pnNa36huJGAzgM
qBqlERRPohGcrNpiCQ6sDB7KLmqeaj7ka9QvKjZm0s378I5aqGmwTBpRRirw3xGQ3JuhhbKHKPAF
3qOYin4pm1E+l9xFeY4Gde2kDzzupuls0P8E0iGs/L+UfdlynboW7RdRBQgkeF1939nLTV6oOLHp
QYCEEF9/B3JOnJN97r51H0KhBuwsL8TUnKNBcQUKv6ihmFPTaQ75NPx5ZoPBOeMVii9fc0wTyy2F
ZMNg7fIocSHf47UpVFWzF9CtwjPY7+G5n84aN7Xmds41iGRoqrweNlEbWzPsXtg8j1IsK8GgX1wX
lbOBPfPehZrgwLt5hRRPU3oZaKwVGNzSd7ObOcTWXUYNdCSRdL4JvxrA0Gu/fY2T1oOYDR/chemD
psX3oB4yBApM6WFdaPA2Vcy/Cx8EOyhV14dU2ezkOJDCwDel/PE/ZvDYdlaKey8E27NbjPwnmRIc
ppX58R+taQyRBkrO08zasZZfrWlMU5q/l0ji7otaZhcJzNzn89YUSPoPyIR+husGeAz1nH3kAbAX
8fKkhWM9+UE3b9uxf4ysrr/ZTrUtitp68ip/ODQEvDA1zcq4YuA+J3xpRoss6RagZwJdDBmcmbm1
WxfFxRHyj81Br/p63UbZr98gi0m5FnGezToQ4Q/D6N5kCbIb/jJpAa0klHpBhoVgyHRAvfQ08Npf
gpB79g1wpe1QIUtSgeT9FPx9dhbar9e9i1JqBGmWxQgNiWXq5tUFVLUKUFhLnbNka3q+ur+mJo5f
XsxAUTogPCUInK1w3XNwIzZpbbtL5Mi7GdClxXsHcJlTR++sDFJUCIS4+0UIyL4jx8PAHWfPLIg+
zBEkWotPME+R7kLIet7tmLW7Poac0+9+byDZsR7rtzIuyQ0vH4jdkvDRZFpqEDrDVPGbaWURe3H6
KPrMy7hIgs572dQ7M9jHIpy40JDcm1I6KaFinaXMXZi7Ud1qaGdCxdQPom7VO3WGlGaIWnHU+gfb
Q2WlZQ6dqUgkb3j2rmC2xneP4AXGoa4DUae6OeqpwoXd9LprrfQnKwiYWHkhH6IxttYy0XoDFFJ/
g1qbnJkpWY5sC1Ag3wpl4S/SJwCvQRL5/5ED9/5HMMlsxqAePtnvEeev3RgBrjN2Ql58SyF4RPtG
XhxidbdcuPmOd9DzA05J3EwfZ52DRb+Qa9M0AyOBXtB/XzVYzkbXobAefOhjQVkyGEKoRnry6wTY
ivJKbOhhIhsFSAAjotubQ1T6zar27e+jZXX7KmYDB5/U7fb2dDBTTNOrBK4zp18X/3GNuc+gW6jM
/1t+E6bpfwffDO8h1wmAgwYy9R+fV9faXaJKol7dvipXZQyxLDLFE850MGeQisRrPbXFrU2hg2f6
ICnBjqrxMYA6QLdmFoEI3NQJWcQAmnCEHfKeYQtUx9iMUuf811nvFu5n3/D77P9/nnLblfDjcW3q
lBC2DUB3RmLNbItNM/ayfG8Kk6aZQ5P4j6YZ/Zr8da2o+2D21+SvJhTB8IMKaF3Zg8MOQV3X50Dn
m3JCcpgD8vVkXsKCeI0EbAI1pLA6UwZ2oWs3by30D0HArMQVPA13w3NsIpPAy7EvgIZnBlHUn3kE
/S7d/qS5tCDrNmQ77mBJphz608FQVC+xxpJvJYOzNs1qYI9Wzapr5aIYB3TeCQY85UsKZu8msSSo
BqYJXZ0ZJKr0UWW9fiLVewbt2hdVQGGbeMH0zcatwTRIF3Vgdzszqj1rHiZVC8CoPWA7gd/A3Mwu
03hlfoPPphc+1lA3usqwam5d75/KOPGXvp+lWwlg3aIdmI+SBo8uaTZhZPMmfcPD8ZoGNXkgdka2
NHWSVedn7beAvVmCJW9/XQjRyed///679O/vP1JU1IVFl+u7NrztDDjqj/z+SLBqWiEtn+iAWOTJ
cwJv1SUZ1asYamS9jPZQEY/2Sd9cE4jIrk3L9KOyxtrZVxtsGmTeAQPbKOWVUMvOsMdLvLqcMxc6
gywauy3p/eHWNJRfairncVvom+mq6qFfQYlQLEzTDHhu+EBbCcDgdBEDOefQJePdtMxhiBwOchey
Kj0gvxCYB2+JjR1bgwU+LkF6Jc8IMhPIJYoC+s+59zykQCUEpb4DSRdvm4xl86TvfUj0WSACu/Bn
XpiH+PORN49yKuq157X7WNouWLpxCRXzsTt7KHp9HnjuuTOvgO7I10AyTTFXQBO+XJvJFadvDoko
+DMc/Lg+lihOhXmzF7/PWjNi2ij0QqEf+nqge4cAfE8TrcE+CZte/soDmOZXX6pnUAbxDqanxuvo
+JUyEJBFR5Ut8mZJUCU7MECspziLvnlY+8+mJcW58OrgXrpReYVs1hllJ+vJhUr63ra9FKqK0noC
SSldU6RaOwV06g0EnOqGtTq7dviDJLntP1gZDk0CWnvIs2Zv+koOjUBIoq2jjPd7K7Lk3qp1vw8L
N+BQOvlP25x9zQmm2aaJbd8Jgl4gqDnD5nMTlyB5sUsifjcwCgOcMGdeIpsZBHiBNNccm70YqeSv
eX4NBhhUTkeEB453dlLoQtIWERSZmuZgi9g/Vx6/TojenW79lEGiKY+OLbT3/5qWNdDd/GTHQWPX
2+ddm5zNAVoG+SnQF9NANhBpZ2SWn2rpjttqVKU3MyMsnYpPnoO07XRpiC/TPhDZEStOdhs6Nitq
VVxMi1PIAsTIQ5qWOZQFSlwj+FUILzDfHDyeIJbnwbyELO6xavXPLurJPac8MC1oApF7Zo1/tFBz
+2x1peve8zz6Y6wHKWqB1GsJaUY67vwksyHHgzOhhvHzzPSBh0lmtioA0JdFs2OT7BWpnQjlNiYn
eSlz7njgKZZZUc0Yat7boNF6O5QSKoRBBD6epaOTVOUIoZUwvtWQUYMedCLuld+wGZRKs9ehT98h
TZ798CvIHvNBgAGQQuSyT7Hp6Np2xvIYXgy6kIeysYI3mnQfERXBSxXWEF7iTnmvwRKDCD/ISP++
oP6DuRsQIKqwecSiisUUw3/Bq3IKUT3VdOyeiMiemVev4rKBDnhW7Ez6erDAVOVQkNmZV68ZLdPu
16jtFL9Gv641o64/wKCj5tf/db25nbkgcYEw9tvW1fuqGYBrEZAd+IsRQCUg99gM9y709Kbac5CF
6uC5KXTXUqnuHCJj8zik6j7Jd0iAXS3LhbRqyp9HSIPsBgZ/BNNEphBySDHRWCQxSmMGKH0jmuMo
nPrZ9+t5A3WdtfRFuIxFQjfg/jRrv3fpXY7+zWwEIWaaQFIl7R4y5fubLrabdSwydrd6cktBldpA
CMXbQHRoZ3d19epbgObD08Q5eqSC90Xo+pDcoP1T2dEnk+X+PbXsql9TWR85n1ODcHiuFbcWYEwy
aPqBlrxwCnCnslruRZggppNQSDu6KMEeiVDBm1uON4qH8s0mzTuDstIr4aWchWU0PoO1Bkokpf0d
sjIwZIBy2UORVXoS+xiutiUgTNUk3rmqIDMPYHACFwJurwfpiQNVHtu41hDuwoCVOwLhwS1Tyobn
SFNvNAUZMEzrdC0Hzk48860lDfR4cQELRglQyRtUnYtFlgbisWtd7OXdSj1h4YJibjk4LymDJnvH
lfWNjeML/iftDwQA0Edu2LuvypUn6wT6Pl6/aRT+O71XFWdd6+Za8eZtyIjz6sQePE5ip9nlHYiQ
TqFmpr8cBFu3wLathpjZr0nsb5IiSB6VPA94uLdjCDcNDqo0mFIQ+ERRK//hwUohaXL5rhuIkEoq
+T2Ninjl+hbZi6aKj0EMzaTCbuLnXNEnFY7y3cqzlZRQWKV15m409jTzmuTyVtYRWRFp93uYneRY
EGO+km3CH7oyw3KZkPLNb8bJVkLsoSBVzFnOg/2kZ/95ME0KCjNiED9ZmAGHQVxkZk7tMsOpmfR5
Gk6XEzFWEOP84zZmcpAKNWd2XWxdK+wWg7LbU2SnLrTKKncVA7X4CMBjhReOV72T5FWNyfijwot5
PrSVfXWbsdpYsGPYeFbsXqwkwKPXsOati6HPP10D+dgP6dr1nZdevpL46u19Ama25VQMEN5kQDq6
tfFazModVsOH1EQf04FMUYrpb+X4AOTnr66vflQlH0xLRS5IERCs/rzH/7XP3MT8hKEvoAgJmABN
A38BslD8KHtoSIoyuLhQCHk0XdQXuw7F5LM9dQUhTEx8YJDXZjDzoajpZSgGmGboauTj6NpjdtZB
l6Vfgl53IsUozlRY4kEk6R7SkkhjOX2xaRyfLPspqwXqdDbr3bA7N4TIB1fGf0yTGkjLMnwmOdMb
jjRdGSqgeN0maA+DD+yaOZhmmWv8/Xy/WiB9RC6RU8fw+tmBmot8pemylP+N2CEkJE3fSPGgAwbQ
LM0oogy+//f3CfIM/71BDUAYCYDyRGkVDyfsm/4C4DSkKsc6q9w76p8oxkA2WU9SlVB3Rd7t2kwv
8jEM16Bt/mpNY1+taczMFNNrffivmf+8zszspnv+/gm/r0tzq12rthpnUR+hnBJJhfJKeLC7HpjJ
gOqT6TEHqP/rtZVB6vmvgY4W2AWYRHEQlHDmaKtdkvtgMkwlNzzg9cmHLLBpmYPXpf4aC0U7d/xE
5UAgBnLehwHEeSpI0QO3BA6gDM9Mp9EuJdk1rbLwbLrMmZWiXCPj0cIb4z8DyG5BPaeM9SmDcY9X
ju4lnqJWXTZ8QXOrAeyk8h8SB8qQiB9yGL64by3yvI+pE7yPwk3urdMraJNHzs6Jcv/keSQBYjju
trxW4RLZKLC3hH9jvOQPOa/WeUnrZwo99oMvkRs0TUinu1i1fLFqh4o/69FN55azozWXJ6uo4PYT
Ts4gY03xmCu/PkGubHQ6QEY7y9oilBDLvgQJdg1rqO++CzkmDW3BJTLTwV1y90ZQbP1RwigDkTAo
IYAG0U1BUEn/HzOQ3awXInLcNYg8zmrkAkUNtyyP2APzZcnt8gnvsp8gikTvrvsqhewuBZjF3iZi
EMOEpYyP7E3hX1RRO7sMmZIlSBf+i82tVTL45Q/HKn7NwG9v7ybS2ZJRlK86Dl+ppMwRgk+QX6TU
5bxosVd2OUAuwJymVqD2nxC5KJExzDOGwwB7mxgpApgZWR34oB08wHKt3I/Y8U5IM+dvLbi9sx5Q
2OeAQ6ceQWn+qPvUWUT4z1yKNBSrCtDxo5+UejMIQFl02if7aPDrTR3UwRHpxmKVtZAEwF8MogwE
BWUNMaZuhRh8PJIGNjG1W5NtbFv6JR/wDuBDiJw59FkH8A9mph/a71CxSgZMmxauoRn+mAZ7DX8m
phXM0rCkqoX/a1qeg+Kdhx94tefPHj5CiCi0rzHkDpYFDZKDyJr2VDhQwI5B0HtzoDwS2/QHJP/r
+ShyFGHj0N11ArY0nLrNc16Xp5Lm9Af8ot4rS7WPrIEPxL8vVcT/i1mApQoeb54L37nA9j3Q3bCU
/ZFLEEPusELW+g60TnhrvaeASCy8kMvY+X0IxkCRN69QQ+Izagl57lVDroPrQFoD/fkIjxho7yXg
YcwJH/Kt2YiYZtr5fzbNKK3Fvkn5NYQI4yFyUrVK2oHfijZv51D5dF9JOV5Tg8sNgy2H8cVHR/l3
oovg2QLFE1qFTrlF8edDiM7eW3aH4o3k+lvCqhuca9yHdupPAMZfxB7R3/pDA/Obs7KRejc7+jof
7ZUa63hu9vtm+48C13BMXe7DSoF5Yu3XNlTofQLTsaJHZAniOGqVQdX+SqYz5SyAlu4PLKtiBEj2
oA6mHcW1OsQDjMZENMBb4r8HzBTKKS4xE0XYDssyGO7CoxeDJDTYQ7DcC+io04sF0sA14ayAxESg
FiBV2seAiWbJ7GkzZNscEiDp8FOkYK7CQOyDBc0tiwLrBYIC/jzPWucygqyO9d9BLu735WkEzJi5
HJ/c5+XUj72PNu1vI9HxWXqR2rB0qM4daAWwZaLVS9umYhUwWq6ttqteEkZfZeSpS9qM6UMI2qzp
1mEVbCCeAImf6aJKY/fnuW108BJbPKf1xiNR+RLWnO5RJW7npjlY+gH8m3M2CQJVbXSCOWDzGCtR
7BUsAmGVhv64is8A1TWPROhFFY4OTHX4yhMCITgi+QPA438evvpsJtTSg3rxzEz5GjBNIEXVEpwl
tqhUpxeDWxbXEGrES4QbNl6UKZSIs7I5xI2utznCwl0J5MIeivPNhmRSQiOkdFZ23AeAL49Q/i2z
4VYUYTTnQdXdc1FDutJx5IuddNAXyzT57kZTDZjX7y3vYJsVQWIRcvKBDyzqjOhoJmGUFc/sGkWY
iIkfMk4fSD9W2UcPMMXWVMyGDnUBOIxd7amaVgfwW8L6djVjqOh8jpGJFP97zNTk/nldmLcJpPcr
95M9EHopBag0TKDhDFAmuLFkV/ME5KyJIy1iZq08aL4D6opvpHwI7XiLMD7+AFNxm0R1+opciIOF
YshPRVgQiIfCvxD+SOwhaFHFTiHN8p7ROZ5+9rN1Gns2upV1C5yxXgsEA7shhlxS3CDebNxCv9ZN
vE/DQhw7O4dFIjJ5MyQ+4w9ATsvKIx8WF681isvPTOZ80QRyPBPG9WYkLt+SSHqr3CqSPWS401WR
dM6etE56tEUDx5ohyZ+JKp6gAyDfgXJZwQ0n+a5z6HZwqpMLiBFYaZoq2cRtT64syeEro13/jalv
CJlBNygqoo6poSnQgav9VJ9UE1/BDAAR9OvMc2CrI/wabpPap5deideWh8NLH2i9YhV8JbwJiCUc
D5Y8VvioC9UcwGuCHq7w0hcJ1ckFwddjY5rh2B5lF6tbGwlxVXX+4E6zwpoUm1JoiNJMTSTvkPm0
kh+Vr+QJ9QR8FBxkpC+Q1Jhqhkpzilz+b7AVZBwXFiSnzqaLVSzdtEWyRq2A7It8AOEiZuHa4x1W
BruAWZcj5WNOoQhqt736JmJ+zfDtgBGWtczzvE4gf8r3mvTxmxih52nFENy34f1o8hdW/gML9VMk
PPLMhQMlYog5Lk0zDHs5tyw8aZ+j+G+pKqanf3/50X+8+yghSBC7QPDDDucfDG9HjaBI08Z6VGHl
ANsElzXdjP3ZVpDK71QbrUCXrB+jGmGJ55bsJwcuMBZ4iL/mavAatzo/ISzA9JRXj7yBeDuvCf2a
XtpQpDK3LkBw3X3OnW7tT2ySLoL47CdRuxolIPVFsRfI+L63wtkNss6/ia735vCLqC5e3rqbGvuO
TVw72SUGa3ROrTr+VoKRHSMoNxf1iuXIggKnMQI34U4rAffL9JHF8FKcqvMJBK8ec7iPGGaCGfvd
0vn499h0HVAu7P8hKwPI3N8bJTBOCDQMbErwDwj0/44+kL6JPMAJ2SNBaXeRS53zZ5i/zgAxy9cA
inX7wFbgZprTVqIcKabD50jlafgqmXbRoRI56gC2Hj6QpHQ8GpyLgcOYs78wMX81YZOioR4hqLcB
WQraQLLvEYD3wQNzXASdQS/3jtWwg8hpv+wgrXGHVEk8m3ZB7yU/QIzB/2kuKq0UF7FMrmyCPb+5
qMtjPJZJQO6sgHuNX5xdlyc/pVLQP+/wlDRxPacaYBiw+74zQceX0BHdHFwW/2brHLTYPKVHkXnW
BvxDe5vbeXL0ARdYeaOydmHiPSUREmoFQDYHpOjCPfCh2coqR/VYgRM3mX7q9wjwZuHhCwI8HvAe
fXaHNLkPwev210VIhKefF2Hb2vy+SBukQAuprrZw08+LsuknTdumz58UuZZ6tCOKEgkAQOveC8tl
BWBn+jSK+LvjB85BkTzbjTwLEewiy9hFiGW7YYg33pSDbAg0vf1Gh585SMhLzab95p0X/kLB5RYw
V4e+8P6jm3DuQoph1SKfsgn8jE3dDUxLL7GXv0CsOYI8Gri6Xec+Q8YwOpkuczDNsITUOWmyw1/9
Xue6c1mqdglfzVwSvU8mAURUQEAmns6+DqYvj6E4m1cHrFBBj32b/VDlE+C4iPyDM1FQGQWe1g0q
Cu1y6t7NqJa2f2jDh7gduq1b5uQZTlcrFOnogw3p1GubqIdiIoHVXhdunBLORdbokqUloQdU87ba
KOTfF+apdQJdbUIdyM+mGS0phwmMXvtcfPjT1mwAUH+FNA5FF5pW5hwb4D9vUf2TaGYdulCzowlw
E2eVMrs5fsa8bkDFiOy82y+QnEY4k0PdTdkZ1NO6BOhqhGTYZcYLyBUkB54l5YM/Zn/2j9j1DZVf
PkzzfVmGrxBNLjQQ/qUAxzaXydIzv1Fa8i1Cf+j+kt7eUDg6LuF/PM5KIYKjyJP6bol4afaZupJ8
WyI/PFe5Kx/0kPA1D0i2MoXCKC/JDIK14SHHR/YM5W1uO/oJ6LPHTxAMsF5kMRLLXiE2ZrsyktYx
6AW2l5loXuDgdImnXGef8R0tK/9VwQ8BQPEwPTeT8VdodR1sQ0LvVlTwaAmAVfkp3JWXdx8VuA6v
VX1DMrgGifA/J5b1d8+fQxXQC5D7/2NO1Qj2aoPcZ0oOwL5MNSKGdOv0dao6lIzc1IlXZrQHTbKp
9VvAYMiFvXqEP+ccVAJxKlKWH6Rfp9Be69irLNtlVwjnR1lLexY6+XgtECQBCEiDVQGX63sp+kcz
oy1TbFjT4i540axlUKVbp5DNTU7JNzODQXiC+70+cqxpCzHpjbTTQdkg09hJCWsaJ9HY19MMnYyS
eSFZdi+H9ETcormYl0+NFi7gF/M1nsa+WhB6/qP1+7oowhfx39/+oc3++f6f4Dao/Dgo1P1TC4n4
VmfF9qAfx3DXWg68cdISmKQw9PpFX2d0b4gR5gy+XdgAeeA4LbIusoAl66OVrCD7A3IKePjITcCc
ZQhQPbcfc5aHS4qlaq09ka1oVCErPEGLDcg4mzRuRA19ogaEtRSiRnuKlfWJeeFTFeTu2bRsmDqQ
KnvMU2RtHFpFu8nGbxFXzH8F4/onA1DuysPOOuVjP8xKMMxOOoTVV5kP10T0Hch/8qcPpdrXFpk1
YBd6/QyJ5nSetsUl1zHskDKw0NMgqE9tyKJN5qhu22J3WmIPudSy6R8G1x4PRSq/OaPbP+gGbgcZ
HGpWUFtXM4533c+Qws0In90md2D720TiTbfQgSu9kuPziMlCOWH73cHTXrmcPXvai9agA1dr2nB5
TSg/FoDyvhbw1DR1JVtAl0irOrmwrLkqK8m2w5DSfVSBi2IOeH0CoVg3kFubeEITr6r/UC7et6jQ
pE34ktQRhDaJ3e4DpsUZJTG8SmWql8QfmlWbR965xeo0V1EDi3MFRMEMrG2oNsmc3YIIwvyAwX13
AJiZ1byuZhHjHBseeLrawXMCq8G3IIBsdaPgN5WNMlvT1nbmWAHUc0gpPDK9pP8Rgw7fxg38oSV5
7Csv/PB764pNMbSqk2ChGRgLOodItXDETJUwJMo9Ee7roRs2NLB2EbSsl44Gi73o+pkNdPXzWMlh
1QMXt6ojiR14Jc4uvGOg567TN5mrS4Bi6ztKTsjZwDoyhtPpCnJBYlcAFmPYfpjwH1pgpSGnnevi
MMRJdjWHprGdvZUDwjd15ZbVztMy8Jfcr52jYhr8A8VfhoBfGlrxR6ByH502LM4QUbLvteU81bHD
Tm7Gu6P22wuIAID0w+UaW7j3zJbVwU7jWwhe9zZmZeqBiF17BwsJ6HA5JrR8VRRZYy5t+NxPTUvT
c8CxPaRur06Swt01tqrq1bPg69faMtm7oTwCphkA/wwVMcOgSUKcNdBsynkSr0s4OvwhJJYjiYl0
zTTFTIba2DeLQTO8j/QdlZHq3BTZHdFJd9JDhidpVA4cs7r+yQ6wUgMaXq6RJPmJ9666lkEP05mB
wXnLS2AXTyEJjLOrGbR1pK79wNiOj/kbaoyYoaCQsA1T6JJ9tlMo4sIlBVrj0VD1S47M8hPCGLkE
9B6vtalJCQ3ndujIbQV95lUacj1X8CuE/Asl1f7zlHkS2yREXMFcTb15jBdU4MIKUZ24SsIdPHAv
jc78c1CKNXafSy8kP2vlIMLLxJvy/P4yipLP3TpoV236OrYA+mbY6WiZdR/Ke1ABU/cuT8ID/JLB
HW4K0CpyCRJJhiUdEn7RxlZwluJ4nC+lJfmlms6Y51xKLPp702UG+7or10rBVdY0AW4qT5bTvsGx
eV93zH9sc7ifqw4WcqbJ0nhE5i3/nlkVfYS2sLqVsp7DAYs+8hqMzTTu5XKwB+sA4yULcXj166zI
Sb/uE/r9q+tr2tfcEIxilDbw039fyWi3B4r3o4k4TFSaLtsGMgpBCR3KTeo58VGlabdOWpKfUErU
K8JJcx6Dli3DEtIeSsWXEG/mTV3CPQd6xGKX4PHfyLQODgRKqStX2+N5aES9jID7uMkxh/S0p+xH
Xlzb1gfqIBjLK3Sts03vwWg+i0Nx1qlMkfcq2lc3qo4wN2HveQFsgVN137JWkjmQeuWFoOy6AZDK
3sCGNp83tQu6HbKoW4fibsq3pleGauYBI853io2Fa7f0PeDlg4MYYt4hK3hRxFpCXIR/eCCVJVgL
X2GTxuYqyeuLX8HjvtXiFOBRWsOgXa0HH1gZmwXILdDEfbb97s2lZfZR0SNQmhBYwMN8oag9v7KE
8HnTO90Nci9y1RSiPgRDuw/hRryMYqu7gGEkYXiFSkBTD/Okbot3O8E2K6wQk9DAq1agF9b7cST+
EZYiEFEOlfPiKX1EDiRAoTJ0sGSvOps239PEH5cqsGHV5Sl2qzr1Dm4FFkpU7bEj7ui1hMfRHkbn
UPIre3iThNP2xfffMofHoGUIvXESIdc0RogEyaKrBEr3RwiY3MypSn3TpaeAMG/tVVv18hnpCRRI
MCOdAuegqcurq7oaOIBuYzMYH7MxpFtnzOoD/pb5WtuCnkOvCRepmuSqhizcaBeeuhUHHH9Iw+jR
97zuwuA9kYOZqoiakQbl3ngQxTGFAN8aFWSxNOCuGJ/lgqq02Rrol4SwOZAigYCoFaBfnQxmEpqm
j7bdVzcb1hGEC3/vt30xJ16vtlI68XIMnOoVRIx3VF2GSxOC2lGT5Gc6rblw/J7x3uIwoUceVoc2
7HDTXq+HPq9uMYxHka+U3Q8KVyyoFDvvFkoWDXx0743tjUvHyV8D3XL43JPwUk4HEOzVDH549iai
lmvNkAhyFmPL+DKJ2vBiJoYh9dZB5oWzrz4ou4Hf4mNhme5iphX+QC/B570/b1ZQZx0D1dCr8Rmu
3ckyqHl1tGIkAMEPRPzck+IQZuE3lpPwmBLsr5PuYSQknbujC8HaECz3NtqxMHCOHASV+Qh9bUBP
IIofFp27rfpCn/l0SDeVLqsVNsfphmOnsPCodJ8hd/qdtMPwgfrcCKQyAhXstlurKGedCOulQu4b
y2URjzurwELtWf51wDqysTU8UYqGOneaxWwT5VYFkUZ4KjKneAFmBqaQQYeAy+b6MEZAj5TEh5Mv
JQP0gOC5FNiaHepGwo4FJbkHv2blxvR9HRzY1v6aAqML5NUY4F+IRqBI2HXPQae6WcW89AlWZvWi
L31yycMEW1RgIYDnXmdkBEUAhATgeyAEqVw4qI6pOKqWYAuIDNVDiTrTDKTsYWv6nJLA7W4UIBVb
wSUjKXtHLQouCHM41AW3mCBKTl37u21Zegfk6bjzLDBNZnAenKV6Sk00lkIgmL9YXVq8KjsBYB1w
oAm4HCABnuyASu8hgEboPB+CdkmBofeTFAXJuEwPNh+qbTpWeB64bS0aNroo7YXRTTN1i2l8BDc6
TiAOZCHBkst15LT1Ffk0UJKtpgKPTYA2ThE1gVLb3mmts+OAvAZSIaK957wOTmHuPeL7Qx9HDTYP
6OD/YYizSS3miwrWYBe3aHoUgA1B3AxkTRedBP9hGjRJ7GXNVL5grB0vOaSxZsQRA5gJZLx89kHt
Y+0WAbAX0xQzgN0CNFIsaMCgh6ssn9t+hQB4Uk0bQtYcpCx+ncFaK19CNtKHzJfqBOqwmPN5ipUI
36sCLsiQzIcuog/JScsGtbt0wuhoDvgahFsJphWBtsjRbyleAGV2FQ0MHe0ayyIiWHZ1RjisRPhk
tn7rs6vpE0G9c/Nu3NRZ4EJgCswuCT9mJxqgBmdX0FRp9AlVJ3Kx4e0OZ6kkvib4rdea6WJjYWvZ
uPEINpqeUghnIFgXvW97eE0DuRlyF1yczHvtQeo7Jv1PTWoUWqXmqzBA4panOdt1UYdYbDpzcsjn
fHaatjkIdkKVV696mYr/Q9t5LceNLN36iRABb27b0jS9JGp0g9BIM/De4+n/D9ncBKfH7Nlx4txU
oDKzCmCzDZC5cq09aVNKFCXdeoOS/uInYfINMYGFEUVpv/B9r23b2A9ewKIgyBjX/oOt8qaIku88
XFGA72rA+53FT8sylWHwdFC1lkd2gL42XPro2Df5sFOGVH80mufIbGhsVG2oV3xeYCgRYE5WvTq9
9m0dieJZU6JtOZMPMBMr3UWzYjzJUC3CvtxtdQctUN9sddt1FGz06npMa/McN2jaPQU9+5QUlnco
4wUn7mjmTRuRafHgsP6khXbzPDSIR0OC+8l0+r2XqMrTcqPud432aoBYPZEg8M9Tq8yyLbJr8SHT
S6S18h4FjBL6/yMUTCm12OKH68cFygHDcMNnDXWk1hyfLJg0tpOXzkfL893bpFa+hHGRPA90SJpd
3XwKpqlGOMel6anV7stAqT95xoDgEhzVfMMyRYXFP2o9qRm/9e+tAlAVrVv+fR7bP7V5jl9Rdq6v
IzWkIuQFyatNt8zeHJroSrx0RMDdGZol6BW8yEzAcpsoL6prqs/8fgBjwTw6PX2LYYGmNA+at46C
/lrZW8aVZTTpDhYRm46ppIGwCfQYfeD254xUAvoVrrojr493UrVjWfDzrqCxS4olhL8TmOhe1upe
HxxLrez257UdoDN+7cnzLcHc4TWHYgYZL96kJ/dnTnN1ngLT4gdrGtWDBOdDSn1zNKEzXM6rBkm+
RxO1RO2VaTKO/s6hoH2UYKNv9V0duv7Zm9pNB79FVl2d10YDhbeekpD8CcmMhD0V1uSIGM+V5Xg9
qvaTc0Awqzy5yS3ok+iT0mx7TR0+Kchqfcrq8QtdVN5dYebjVdXTvIkk8PDQtVDQRb1H75ASISu5
2FrtezXDp3Y29ZAV3JsUm321hOc25okZoHl44w7u8CDxObpXcJ7k0dHNx23moMIdhZGzAz6d3gYB
jd90vf3ISU59L8tQ34DysB4y34qvotG9ads5e+ys5HOnJsEr/cj6DboWMF57Y/BaJ217INc+HcQL
eKDZUiP0UPDFW5j1C7pp/WOAIu6X7ntTZcGVHhZI9g3oFsaZXe8a+laPTUyRE00LaJC8EnWQfWw5
/zlMl0NTyyp9+yHgw6GZaeUhmUgfBNazTxPmF5s/78UzgfGOXvDF4N325KcFssbMFGswH+JgepYZ
EtpQoObDD5khK2bRvh1VlFur8Mtcwx3kjtToZNe4nQ0EC+d6F9uK8TD56ttgKteOMgQPq5kb/vIm
9YPPErTaU7PT9uFEpfjCUQSxuql8ugXWYAkhH8GzDjxmw/vp/J4HRqvWtM/0wx8iBO1/cWc0vucW
UPOk5eqdqpPuAju9c+F6of+9DrfRooIiA7pKb0epYbl8vJGBmx30T8SrvR+lRebtx56GkguHBIt3
6JTgg5dmH+RX7KEhK0Hu9bwrmmCbtJkB7qFTbZNgWSTqoAt7G2JuFW7SZZCj1bHGrY6LuH8Rsm4/
A4hH+3M58bpOpmvMeqZ/EXKx1br2b6/yb8+2XsEacrF9EyzAvAv3xZnWbdaLudhmDfnfXo+/3eaf
zyTL5Co1VGcPXRg9r3+C2Nfp357ib0NWx8UL8b9vtf4ZF1utL9j/dLaLK/if1v7z6/K3W/3zlULv
UHN3aBRbCEK4tYuWj6EM/zD/4KIUxap8UaCWVed5h6r2x/l5wYdlf3kGMcpW513+W/x6Vlkpg0rd
ed6vno87/bf9/tv5eZjh0XswY+7O1zOed718HT5a/1/Pez7jx79Ezt7SA2FVQ39Y/9r1qi5s6/Ty
Qv92iTg+XPq6hXjS5V9+YRPHv7D9i5D/fSsw9d1uQuEH+eSpue9GlCxrEPFbmYb9QhlgIj0vUzBa
1latXH+nuE2hH9MGUb+m9rijXBZL4DgFYOIAr5xoUkdutUCzaSfuoN+bZurdgfmlg05M/eylt5XH
XWCpl/pRnwxnZ1JU2tL3t6XMAPRykWs7i7mJrptIutGzB6WnHFrjnCjbVehNd94WrqZVCs73jRiW
4yb97keNcm1C+bzNsyw5UpMiH6VmxTOozCuzytt7yJbyZ4Xsy8ny2kfxSVTFJ/fg2fW4oy08f5Yw
PUFKLCTZciMhuq9yi5Rza8quEpCWBRguM9Y260b/8uy62z86lu6TRP2LM3sTzEu6/2uQG2Tgcne4
m0FiTRsb7o87mTu6E27H1Htzrw7zPcQ2FUKKkZBieFsma2WQOO99Fwvx6ENh0ryrlXS0GHVMFUAO
ZSBLCEnpOv8QlLjuHejL6fhhDcjT/4R/sEKumLrb0VDRsG/g8Ef6zb5HvtW5l6MU7Yq+z7u7Czs3
RNGO+1PeQxcLxjY89UkAW8N/9pAIGUoeb2GBsvvjapOjMHX6K9ogf7uwyyZl497W5WzfiFNMTjoc
MnUarivw9mAmqRMi5GTxEjnb3K69s12cYpejdQBeZ9/KdBYCPDl0Kab4dfy2VpY1ZuQjV4xetZ9l
4wEIQL+N4ln3NvDrNY+bSiNJgqiRwrsWCDVpO3s8xF7RPg6B2j7WWuncOL37SUyrHfqtT1bWujxr
ECpDBhz5YJsIYk/LSrGdzyE7rUY5j+sE0/k84lDL+WtW1M1R2nTlCB6op7d+3YvWXUj4vBLh76WX
93wsPbvSvQstLGiHdufByxlSw71RW8NI4TWvkIhWKsXm2FfQBP543GoGyvUS7rd1P962mm5vgqbP
dk1svPVOJ0rnuWQ36I5eB6NsIOskmy+mDyGXndfiD2KXduwPoYbiD7JcGrGhL9hE8PwjnEbO2jRo
lG5S174NF1AECpHqt6yAHWhR0lgjQlvTIA0esq1+fQH6STLA5wcxOotaKP2vFgmQXfGODYLT6Da3
AypHSwaQT8pzRBUV4kpo8WSAkD1DV67tz6R5pfBJL3Et1bBzHFCLYQ/rSQN1XNk8LQwFh6it410I
1Xu4BSmYAwfJYpTvvfqpHKb6SWzaYuto6kZyiBztQebivthnVOOHpvOD695uhlOvWv3JG6gQb2Qe
w0J/6+r3RVeM+e7sIPkEHmB0ul9DxG0o3Os9/MtBuVt36PL4ba8LW7js5+v3F2ZbjZSjoo9P3btK
6IfflTcV0dqft+QQtA+/MOefHUqAt+cYmX9Yef6RGfxI3QaAnrZ0+MGPq1AxzdLodaAv7JgvYnMy
pO9Hk4jKrXNx90NyXnFhlylP0P0R5P/XZujceUPik64pjybmzIyUu3XI/eZtagbtpgMmchKn2M9r
e7pxtsFcz/t1GVl1f9eXlbY9s92aNBzSBjVABmgaUQQIWKv2itP8YkxdFty0uTOc8jjnwTRqqut4
TqvrxEhd9XmwyB2oo5tvJaZeAhPpSJg8kNEdVTfykPdickMdsfvBGqAHaTQ123q6DV/x6MxX/Mxp
DzSz6g9ylKEDqs9Rd7fadaTbTpluwV1EqKcCqt1oY2kdHS6bFj+M60Baj78E1PcuUiCxPrsj04Oq
8v1sEt0spxwLhZIMZ1svIKzz5tQ35vlsH+x5WoGOQRdvmPXrOY2qI3lq9cXrMogqFd/+qSPnEXbZ
8Kvb5sO2pqn/0X+PjQxnvogdnK81p0kr+JQDjRJA10COlnoN6aQ8uDLgaxrO7sqOyEiCdHizFTRW
FWOFws6y4rxY9hnCJalXhe6mWTw1PGbaTna0x/BKQi6XLHvTWhvB+s4K8RZWtUt1xxntBzDr+d5t
IBrmX2f/tEP6RLSk+h7aMbweVpM+VHWC9i9ihgeLPpdPEit0LX+MVfvZokwD9EHRa2XjaPwkSc9A
g+oBzTAJ0wVGrBrwqolXug3E67gAHcQra4uOOqTqGaZXb3322ZrUyTf1onJAvp4MfAV+ap2Kt1qU
qMSbFajK1CaApkaD5dfrNqafNg8QldDBsxytjtUWLl4QHNrRjulWkDgZBtiYzw56N37OVPjmYaCI
ui6QU1zsJKeYYDuBEZqNJXg9d7pcFOir5q4C1mQ4Zrm3J+B4kT3Gv9AHhRyM+kvAC0CxMIJqeOi0
XypLA2RVTi9TMdCfpyQplfBA+8XJVYfip+rfBemsIoDIG3ZZLrvmbV5fj+R7/92u/qjDjaEo6Ptw
83htDa511PyezmzwWRv4w/pTpEfBa1jO10FFtr914/lTURXbcSFGo3+uuNc7ZKOCJYqmRe6dbTRm
xOslesWfwpbilS3pyhtO4o1M9cOW+ZRTKGYPty1+UlJIqTB4BQh6p3tWIRy/7tzQPiB2ZX9R5uhe
fofXiBTg53UZOdYhbCxIl03YqYZNPVvVUe6T5zgybk0n317cK9NUyR34rKrGrRW/ed9s4oma+oNn
Gvn52Zxv1Sn4XBlF85Is8o1GmsKiYzY3rToow/37lKJocCfDnDvXNEeXd7aCnh0bFVeN5kbPMngA
PMoELJ7M4LbQ7yqzvTV6EwGYbMrGY9YNPV+yLJj5/D87WdpuF/2tYwEVHSIxrXpTtp1zJyGT7g/3
tjsf1wW6PSdXfIPSVS8LaGW2ti306eeY83nn5KEsivC8iQG940M4UfiUq3CA4SPb7lsbiZUB1HS6
A9s0HMxl+1lxy+2IKsKLku7UGB2VomuGlymo9W00IHwrthHE7QlU1E9v4XsVU1WYUAVl6p2zmAbQ
6YektrmLXKYlD33PhvVVfBJuxvSRehktO63qmzdT5v8Cd8hw6wXBcDv5Iyh0OZSBr3dFQdfiPeAy
qnr3SIxM/aINqo3MoTqL9ro19+c915isiCd/u66Wfa16eruO8xYyLzPnkzrUwfEixG5UflED73No
1SipdJ554/ZKBHZwVjmUYZ2LXyLF7UCV9RYpc3uNPLsklILEtNUCeEYkSPaQo/WUaBMoxvYvzyaR
PKOGsA6CTFT1ZnxwIBjcxaOW7GXaeyG23hgfend2NgMcFIcLhz+kP0PqLdeX9mK8CctMu63zOrWR
U2GT0X3Rp3K4D/SgBZyUOQePJ8snSO3rjV/Pw7VMZUg691k1+/gksyqOtafOGnc5AkIPxTLzzCB4
ojFzXVLBwnHXddaVPzVztPW6FpYBL/uu0f4dbeF4mfmI6JD9yfLlxKMZDocmysApVfUWeM/wVDtq
+EIjALhK/0UGI7ZbEESWf5MuNrcBqDrPCuIuy5RqffeQB/pNZXpvC/QeCIOFkKCYaEXL9s7cQxu7
xIO9zU994fy+xtMaCLzLRt1uCaj6atoGfThdyXRuyw4wmh1tZaq4qfGcl1+yJH07G6xIFelL27k2
0jYBdVMYJG3cRbcMLtGYvywOdlCso1i22KLCAkS8zs1rg0Y5uPoJ8JcAiZKpDEZkx+BoimB34Vin
aLeYh9CywQh+MTQXnZzJCJBKcSk2jfDYWwAfd+3QzAeq8FDXu1H4pEbuJp7K7E9eWWsiySOxqeEG
L7Ke5v7L9RIRQk57jljP8H5+ca57AAqGyxcQugfV/8EK4fBKaiT0NjbNO3eu0u7pzAggErCGH3Ub
BzfxgrHeSHRnR852Co3xUYYW1tS70m+gtW+nx9ymySOL/ewo1wTFNJIMVn06z1zKaI1ijRsKr7wc
7165uuwvvCkpsQ9ru2XtsLx0uZpYV9SqAzqcUlpvkrK+AS4ItxQA2Ocx3KbRUvBfLIUaezf2mP8u
rnNQ7Xf7tHKj/bomGIp0M/XB2z7igMz4/+M+67nH/349XT+rW8OCoaxKLeNUNPqxj3XruvUN7rfS
vjdOU8U23Hqlxim1jfhmpAUYWUjjJKZBvOcYCa9oytlrrUcvybJEImVvmSoj6hG7KoDwqU2qaS9G
cZ/PKOEjTUh7mq/qTeRGydu3dDmB89mUpjFdoYmxR/0uMrckNcybqMosoNt857cBP3lITDD35Ptd
/ORyJndfVm179XZf44/RNVk+5Z4PSPDgdql7GIvWgOv4PzZ1caB/R2dOrZ/tOcw7iCUvISiYf+11
q7yW9WKSBRpvnx3vFGhRlvXiGPrMPdn6pBzibKSfYyhPYCWq06xZ5emvpuKQkAlWa7ueaa3977Gy
UxoF3x0bRrTafikVQ9nKkQlo5XyUL7YyVRD/e/f+cxx6sAqoYJKZbrq/4MaSqQ6MV8kjALPLfZyY
ZKjDPvggw50CLUh9A9q2LLjTnIDmM+rLppmBcR5NAwBz/GIsZj/rkpuJZ+mtTK2K1ns4khQAzHPx
qmsk4ckCQTi6BHNHf95j5p7mMXbCl4BmpVeGhI+tyX0MChd2ht7bsSid58a3UZNcpzSHXPcBhCZH
pfHO3gCysqfYNq0TFOHj4wxNijUZ3S0kaNOjbzI0kQILdhXpO6cv+fIaYzs5ze7bAlklg2uk56Uy
k/WjlcR7ByjNrnSrlFxnNx0LLTKeShqt9l1Jnsy0LCT1FpuvmO22LOzmHCKOiQ02MLPlN6U+/dYF
lnZDath4gtT0Ro1D9U7rWjfaFq8TvWJP7eKaula50+zxqjUcL0JIO5tuEkX//Rxp0qwFOt0stnLO
9WLSAK7vGFhMCYb9Vuxp67XbComP43mr9WLELRcYO+n5QtbtilfNS5zrPNYDCBN4sDOW50k3Uvor
oP70bSk80m9WozbN4G7leVHCwXwTCWn9OWbdYnWstnUb1H7izcznFK378QsptFcaKpVPbTFZx6Iz
y6s2q9NPMPn9qgN8/PHHgDFC8KIOSMsIFdCk0idjQOQlZIBqaBs7u8o+Ts1lKsHileB1Kt6LtYUN
PL0FY70dOsu4yxLwQKPvfgXfqvk3gQZdOk08sHzVpTKRponNO3K7xp1EN2O7S2pjuC3a39PCMm9C
KJ5u6STlX1Up6FTSGVrUkIhhRcd8vCUlJN5pCZEjGeqGJqmz53JuR61xY/c/kDSz6Yte4mQ7mZNE
6miFrm7iKYCuPUj6jDZoBmPWQuVqrEjYz/yObHuryt3f09TMbkEDl6Q+oyy7bUBEbRPH17ayqHFT
bx91XcS9Ve4o5h1azXStDxMdgItC+jKFNWp68EK/Q4Tce/Naal8/zUgD3NGA98pTZ/G1y+J5oxWR
/9p1wJG0vphe/SqyNl7b5K++g+xgUQQeKgqNslEsenY7g44mygbejYY67blP24xj/zzVhOoBtpoP
09UrfXX/dm2aBtHWGXgkb5fuT6MDHmPUkca9gufc2QvbCeUzUOwTNcPbIaj2YhuBXM67s3tZkvWF
tq+XHUwauvaeptd7t1bKK+hT3H1C2+4vehJ/aWgxeFL7Sn8YsirdiD3PenOXqcDIvQXUS/szt2ba
V3+u2htegAalkiz5he62ZtMEnn8PFnB+LpX2SeyBnlWH1DctEmOcJGraQ2cCJ2rh2XyNvhlhPP4c
5gC5Ar7Wnvqyna9QP6muVDMLnnkcBENv5/bP6Jvewn8ikdCbTU92DC3M2501fJN0PqHpuIPCIqUH
6l1+Xoy0GqT7aXLSO9B4zkNeKcpWCSx+zd6PgpxUqdii96PVez6Kx+KuyyHHigL7KeTu9Zr3onEv
A03s5r0V+6g2ohy4uXDIdIr9p7LM3GuJXSPgeScTZoE57dPgGXK//EWr03jvq8D+i4bGsVgpy63V
O+mPdoy3szmN3wLUxfZznXyMaJYSyT9GCE9UGkfbLApREw0UGj5yqDaPsNtkfIoUNXzwlweOJvSc
naXCCXYWUQ7l4cRZHkPE7wf0NyiRdevBGdrtvMUhXi91+dCk9d2klDVNIcszzYdly97UgMfbpr5r
F6ldvSfha1Re+TwBTLweXEU/jHOpfCGDdY4waPrZZBPEQ3ZMS1ROfVhb+NZRAf9O6Vm7hVm3fYZH
cbqH+/zKyLnsrVpMxcGa9GEnsTIYavodCjvtVmZVF830VPZX8Lk3jzxcbvu5pizpI+YmQrltQx6u
MMiOzE07fXb0fCct0NCj8jiMnMpOupxd3dE2rm2rdzQobtNQ65WXyJ+mPaz7hU2nDLS4MoS2qt4o
1jKANc/4FuEQbK2p01LQ/Zrx3UilYPFI+NLT/neHeYAIZE07LH2v1TQ+Rcv3NWRfFjWc1OKxnsaF
/LfZb/PDKuk5g7tF3a9CK3ByrsR+qfopIXlsjLfpFJqbGRaOnQSKY91KjoKkOcbvW12EJe6D4mlZ
Ex2hXNHjXZtZu7a180erTHnQNJP4WOttumv0iCdNNaVxvlPRGTXrX4cy8w56r85IEaBPLdrVYmu9
ft6Oytg8ieNvbeqylg4/WlPXGFmS1s2w7aZR20nhcSWIPpctP9QxQ9SLDv4wfJaq5dl95o7+8/G5
vGkaSNKdOae7orMPfdF9dqMd5JcbSx/Tu2Hq+3CfKLR6OvmfpsnSZZwPZOjSvj3K7D20XXqR62V4
t8uOMhO7RLzHi91cBJLe4+WUEup9sysImMqFtVqGovTtfdPX82a1ydHCn3mnFx40thJjufAS0q//
tq51B5qCJHJIKqS0hsTZF1XyMWbdsYV47Ug16ifKB/ZNVVn359dDprBe0RbNC7D+RVTZzmFicnOH
KsD70vNUPBc2Mr7f/aCuNpo+qPum5ZtN2AXKxvgJoL5/CIAWg2HVNsJB0ARVdjJNeEIlShY5QQ/7
wkJl/udFbZPcvZVKtEhD6dvMaXcrkwkNKeSZN0lpj3cyD5DHOfQTpUSxKUvMx0C6rvd8Wznn1eIm
J6xRWST/BvbagHgo/s2k8nat5JPxKMPc9s7OGZpgv9pq2usoIarBJstVk8dipNqHRSRMBrLV8K3W
5Lzz0YfBcREOC+3EQIz6mwR8MHe9doDONtuKbd2DnBy4p8ZxznuIw841704PuNVcTtW9nw8UUHqY
Z3O4dHDP8YPSa3+9bl55fAxKs+PN5+lXMChBCbOItkJqWD8ZekGftWM+NDkCr4hD1k9LgJgkQIbY
+WiS0GUhYGXrvPCPe63b/3GvqWi/elGs3bh6uHFsq3mWIdYKFO81v3vTtWkLSJH02TOvOzVtn/s+
8x77LFxyVGjJDAH6qr5K9HlO4opafK69RTu04zwWPMpcRq/nkxXqsr/YJnP0Hkf2l1lXaq9RFr6O
SeQ8jQO3e1VihNcyldYdb3Zu6UJr7qSHJ4u94CnWbmUiQSHM9PQymp+ipe9H7ET7x6QHNVVbNINt
O6TzdlrDJ0dWSAwdyG+nWrdaTuWQxEV2m4vR2iJ88mv6/JY9VDqvTgOnybylsqX6+SFQQ0AW4PQf
w6y/r+d0uhWTDCWsTkdEsXXIHAkj8wiXfEycagEeSBSnuqlGM3ZQEkZ2+0oeJRL5iZNDGeBw9Het
pmkbeUwRmzyWyNFqW1dc2GQDk6rfRnWLbh/SAApkCL6wD6RhNIs617Wa3p7pxGh3fSMMK6Z6b1k6
FJk94oIHhf7JQ70USOekzA60GSSHaqmmrt4p0H+MGggaSnrRlj4lZ38Bk5epeEtKjmfvCpMXOD1V
2vC89sJx3mrxJjPvZLQNyW7RRYSm0Ze5hKnL12D0d3vN+uJ3+jcEmfIHcXatvoEkT/9UZbX3POnh
UcxhhhCfMdCHO+qR/WUs1OY6V8tkJ14raJR94MXU0ZYT+Ggfn09w3nJ0Lk5AMfHDCSK3cQ9QmYJ6
pc2lPVlhsmVK2kWmmQWgb9L0bZr0NxB4uqfOn6JdY0XRrxWNHLMO/ylCcOZh0AsbUosi+Twq9ZME
AKB0ILsIjId1JfKA4a+VxkOw55tf0zmzDoi78LayYK1Pxwx+mAWz0i9gl3UQW47wCvS2+XG1e1E9
HCqAkuS5EAe7WCpTRcCUy1r6dNGLet94eo4j3kxWF9Tlplv0KWSwi45ElRzWMRCsdhlWt9imOQh3
80AiSByXW5z3KWsKxWShd4Ze26d1GLq+uelLoEvv9gA00skYIdrb/eeQlsN+bj7EFG00HpPW+7UP
xuIermT9rlYOMoEaGplnm9vxs73KjmIXixy1y5ohafQ77m1Wc4CgJJx2FFn/sOmH/Vb7HzYNEMTq
8yZyna1O59TyTCEPIJbv2sdxTL6dH1GkcLIMF88fNAp/RfQLPO3iBF+mH6J4JFv8x1hn2a0Ko2/n
JyDxnp9n+mrYAWhyb2Mjq0jp5PVLk9LApyozzShZ5cAjXDmfJpvOdAhrfkfCzv2s8f1JDk/zT3Nc
17e6ARAS/SLjhdd82IRKq/5U2gfR+VrWWJX+tsbXFP/UBBHS3Ekx7bVh2k5ZwVMxGe1vLd/Pmx4S
l4e66aHzUAOevsJs/tY4cD/AFzlt0wYuR2eYih0VlfgB6PF4bbuTctSdpnhyNa/iyYc+LMODbnkh
D5ui4XHsG/3rxSKtrRXYVs3iqa3hPXAn3bk2B2/KUJ3gBpL+oNo5JFZufEnq8T6d3PRHYiR0UnL3
9gy/Zk2PKRGhohpf6qG/l/zZX0W87/G3ETSxuducLuCd2yWf4aXIHgXo0O1VqltfrKmpaQALPwmg
oghV+2aEY+sMc8hKA6gnahgHY4S9qoNv91gaeb8tChO17QUJEefReVNZ3+5k0wm0pGwqGAoaO53z
pp02dfsY0RKgxdymqM7wGKhVfkLbgCcQxMnOUxGpF95YDRO5ExhWltsdsS+mOlbzk2zxvo+YEPTc
OrGi8TJD328DeqTxCpKP4DTbevLQLEJ6XRjmP7oQxFTred+mWfV3KQ9a5wirVftNCEjHA2l3sJuY
Bqr3fCp0AM1DUaYaDmTkJsmfrkYLHmxkLhUeXWQ1RZtqo8P5sPwgB/auGGfSa1OWPWQlXKKia95V
8Qig6s+O2lZ4llgcARm184qk93gXL44gLs2TbsBDfDeSqsqKRm1e3vI7g+Fkh5ECtejd7fx+Ur+3
yStKodkPMn3qNvKm+V4D33SigR2KsLeAvI/2daqA51Ni9zi13cFSW+fWnnzL2ZEuSQ45RIqgjNCY
F3ek6M5txN8D/RB6lSmtd9epThO7/GXArPcG6P/XboTpY7XDjbM30yR8/Yt4e7HrkVeAbGzgIiug
90iTmk/pkpOUueoG9YaysYWgHbkLr9TGjWlnLZKxlfHaUHmpW5KQJAfuw7orN8KyCc8KlFYKfIcy
NW3znxdVmgk4L5/uSFIV0N8ugwJPJfBC9DPa+T+2xREjU4YizADsSbX3E+zGpeZWp7iZpqdwGfLR
2jdlAbv7MpMBwL8ZNdx0LhYv69SHjlqxzKB0hI8DZB+SyMHtaorHOrsdevUXMclgd15x7ap6e17Z
RHV4ndfWb0j0dLdwfwJ97sakRxy06LYQoVvUmIaSfPtiFI9EytE5XOZmkP2Wp6oKXiYZTzwyaftq
7oeNYC21ge4b7svxyFxi5EgGWNLgLUhOqxn6XgCcZde9LagbJLarWX1IdAcpI6X1HL6TFZ1Xrqv9
/VQF7i5OjOlT04fkUS3vSVfBcoVjCXuorSm34pwHVaWhEqF18brQP10hWu1vxevyU3NnT853Ooun
TxZc0C/IARR1XXfbolYeqgFuMYksLLqzqylXr2Ufveaj01jDtBev3nTDjUa/K2yYXBE4jvgx1ssb
2VYiQEJC2KdUzzKLcogoeeSsTrIbOasOEvtqgkbLRm/URA/P0noew+ZQ/+zTzErBI4ImCiXSq4E3
8rUBje4dXdl8NddB+amCHGOjDiizFbxoPgmfALmgZqcG8XjVBTmAiyWnyuO0to2isIIVj2mmF6Gx
Ac2Q3PGjBF9LadJso5jOLm5jbZv62R8CQwcRAL/KDmpeoQK8lOCUpQTnL6W5lByQ14/tvZjEaTcQ
2KieORwkQhx2B5GTrBfbuolmdWB0s+5e7GqjDEjSoJlFv752qrsqvypD/8mfFRPqL6G0CjIdIisN
jtTZj39k/JZDrrJ4wsbjEC2Y5GCjHbwRI9zNhMvhORTqynzfdZSlkKfeed5rWLTTw5oCmBSTtgA/
Uq4kcSCOqDFHhLCbescXrPEojlRvqHkX2isEGemNUxQ5X3yefjSzzrsvW3QNMitCUMGf561aO/Fr
O7jFxpkz/3vlVvfDQEJ+M87fSh74eFWLlg6SvvotMbMv1pDk3zqFfy39y9NnngeyXZinzVPXFyQE
TEu7c8NxvpoCp7upVG9AlVf/05mL0fx4Zms5sxKW9+VUkGcp0m8U7T+eue+SL3GZqds4N/uHOcoP
kJjBxj2bytEsJuW7MfA+97pEhwy7dvdQ/Hsnev77G+ro2tEYYvUxgdBs6zRV+dVqutcFtM3636E2
otI5J98VTVFfg95Jdjof+scg9ZUj/dvxTZTEzd3YxvPe8ubikxP6EEaHpvYrQhpvl6FxGYofBL92
BknAi8uYZu9PlxGZbvGHy6i5sbkzuE/ediOf52pAvoIiRPYJKtjiyWj5WllmpqcygOXLnSm/FxN3
W83Oa4zuKFNZHs5glWTaGuN5OX3dTrNdltIYQI85pMjObEa73gitF7/QsicetQAmtNYLegLWSx8s
SRhEkG7FVgfBgvpduK4gOX4BYZQ92f7bciTBqCdGFtkEs1NPXWu+Dc1ylAB/t5UedOkys6N+JreS
GiROFw/kPKj2aOq1CkvlTnQdTI3sAiWQ+QQbLJp66g8xoy6KVMwSJTo1EpXP03QqK/WJ+xZ/G5Ul
fJjTYNanfmFQkUFv+577Y8igI+gfr1cH0ghEq+/R01jvi9a/Qq6z2xrkz66leJcmcF/BMOFChgrO
WrxwXnvXUvjL9Bk5Xhd6Wdv392fgwDyE4cb3B/dYRFpt7ETvXVuMaCq4RxF2F7F4ORKvDovbpl28
VQt2phtaVNchCXuYQ+OTLiy1y2yy1U9CYSu+Zbb6lkj1PfKP6xAYPkeWRm3QSAYszB+saZ+0cCjJ
LeD5blCMY1SiE7LcLEqpXIZztNkadPlSml8Hb1Km/VRy9zuE9lVsKgYghWj6BrBrV6Ze8jpFdUmr
H3bhpk0iDyaLKj3b3WlhGHP96dtiX+M13fyN27eB7zByL+PC2C5Dm+h0iwxdRLoN2+oNlrjMaWfA
DvK0mKdZeB9o/HC17UCnxeSMXz3PD3ajkek3Ut1xisd5nprXi6jBiZfa4k3KE/yTwj+tM2wKF27k
mDs3DylwLsKsg9GMT9XEv1TKGr3OM5uU10ZDcZ5SUzVeYNnZK/zeoJlidScl5XlNlGr0VON2Tg9p
Ilp0bJB9yYGmh82teNvUupmgrXgOgtCUPcTcIy16CjP2kC0N8mDgkZJs83+sXdmSnLqy/SIiQMyv
Nc/Vg3uwXwjb20bMgwAJvv4uJe2utrfPPXEj7guBUinRQxWSMleuVfAqg4JVzx/rsWlAvwOgUmMn
/LECcT/IWoLlpMA+u2zsAZqGUeRvGsd7681wrKahZPrbeO1BnT4K7NYuNGlQO9D6Xa1/FTETmPuV
05zwq4iZs9x0eXui3klnxqkX2XE4c/Cb33rp20RN7rOPY//mTN81vNWykzyWia+WpRcan4x4/Nfd
qNibTb7f/eFnpNByV6JVW1Fm9pGrAKQ7+kMLHMTDWKvx0R06+1j3Yw5VQ3w4W9B92zi9fLDThzn6
5S9TcIFOQyU9c117PgJEIDE5ToKz48g6bwVJeHtBtlvH35qIJbBmQeNu3XY5eauOQyH7jw5Lz59j
xV11gQ2JL8PiV7oUVf4J9as+EI+/THQHXrdwCU75fF2RXiYZ61SANsULQIH2u3fCAXbPvW83sz3G
ye0JhV+9PcF3gd3SrHHhksU8X9OIm7NnFI+xLPaGAZZNVC+li6ZQ6aaDyie05AK27yazuZg602vw
IjyaPSAGOtOLlVY8CMScILPQQLdVe1BHIZy9hRqyeRDKi/uVgLjZaE3RBXKk3cLIw/pzVyMd6bKC
H4toqF+gRzbb2xEqRRAkctZN1jafa+xVLauqHuwyAltRMQJprO2DHo4KqPg2vIHk6mPs9c8QuahW
0N7LHqWJcAvdkU1q26htdPf/42dUCC+UJrimleLWMrQn0O3rN5q7nYaxe3UYH4+jCcwyWbO8sJZK
4o1Scxv6Fet+Agl2CBEeAwR5m1ak1paELibfvrhWZT5khcruEsH+ITN5BUlgbkvHGV+1lxn6W7sA
HqYynEfsNcuj5eIlgHy8+0i2ivOVQpHjve1CnySFUPPKB+p6Sx40wBkR7tQCsI9k0wMGD+ytcxwg
YHECEF+2Bms3fwFcut1HQ8vWXIe+fNjdzv1or3As+qL9/2aXUw712SZacMX7S1bKYJOxoVpXJS+e
QGNo76BLGS551BVPkrcoWvZjf2GEaKZThKBEDXpMcrZs8PkMhbxQZ1an00MGErIYWycJna1VEVfs
E+tlci/9Tu6GzAtMhOG87lBjscwX0oqjvWNvLVeI4R/qMCrQXR0LprrD7A7ZPujNQIQK6KkGLCxT
rS5OUvUv3cpTjnwxDdFBcErlC2rGda8ZJg3IwOpeqJLWEFdAKQs1CwUFs9iVj8hMh/dB753JjL8u
GIpigNzrrMWUAVTQCgjB7KjXt8YvkTN2myzH+e623CI6ko+LBBESaAF8WIZptb0tvpFa66LeDw7U
x0mBBZ0TZF7mtZoGMsSgE5AhnRywu+MMacnNoLNsRa+6h2SKNl3P4yuZejOA3jFv/6E+Mt0G3Wy/
D+rU1BytXv5D/v/XQUkPtBjYHvCj9SJAnNRX1zCNAfWohbSbb2MbH40Uu83HMuqqT2UW/bT0rqvx
22QRYDN5Bp2gPTe935vUe3NGxEqcb02ZoeLMyuNmFRr7yNGVxcoOpju0YqozHv7asv2yXMjcax4A
CWFLt+DsPmDWuIGsdHsCEdxwkAJiOaEfiCviy/bKAGDiaWogpDFWTfstaPheWMDbLirAucFPAKHQ
wv4G5R3+6jGfLTOk2+YpB0PTPvrl25RyAmCpl+7blCgpP8X47CadkK9GxQZQM+JuRA3eAjoH8rUU
eCbdSW37q19lT6CJDUFYulRdwTekDRYhrHL2fFBcNCBOXlOz7VsIhUORk5TCSDOsLph/freTtJiH
AAYW4yzFXvAclJANXuDGibD+LCDVMd987PpffEwAfg7DlNibuLf7FZ/8aJ+E4fjqQ866l1X9LKwq
PedgiF4o6Hq8kluSZMYeHMHQ2XT8Rc2GcJdmLNpyFCuuUJjsrBNZ439d51O/sqscuh/UHjunB62I
46wVRIWgC+pNa9v0t8Ay/RO5Y7wn3nqArror3b3bbyayT641+xPFPZlcDRhRsGNVjfdkJxN1/lf7
H/PjM/7h5/l9fvo5Q0J0vM8tmbsJUdW2sQzPwQfy12UAke3I+mtfZuB9b2SA1EWZfmttP8rWwLYj
/tP2IBnRA2Yfe0oh9JL6UIVJ8Zb+91Q3y/t08/AUlL6eKqAQrtUQnMrVnyJRL0MryDdkI+2EHsyn
F5mbC3tg4MXGUmo7sbVHatSccWMyyJ2FK4L+7INl/ilp7LcFOK3f3GYYmXYLu6o/gzUE1H+/3KZO
/Wu2391oeBXF+Bd7+PTbEw7GUGC6drULTXq78e8TkTj3QHtK1A/jg16Zp7wDswV5Csfudp5nB+BK
ZDiUaP92SkB1yFtw3ZLPaLjeohVA0zHkWGYf/QSwL7sfnmCuZvdcRtMJtBF35E3TqhDvLXtODplC
HZQP1IoTGcUuhw7ms1kjJRH5UXymJqj+tm3RJY8GFOkei9FejbrGNctthqonUS2oOU2WvQMZszn3
5ooDCKPKcke9NCWH4MaZmnrKMQcnH01Zgl4n7+Pu7MYRaFGMEMEKvmQUN9EX0RaAiUMO7kSxlD6u
J2jiJfGGmlbG5ZGZ0CwaGl5+ipE3enTyOZRCDm0DyufbcCEacxn6/drqbKgUxml4rxqUqjGtFlrL
AbQTfgegcT+A/eHfHjLojq3CUv+HB5BTCIvrlMdf5vBxfl+pxIY+PPYsBVsDiYOQimc7uE6adn9I
jQ0R6c+2uR+k+iDZb1qwwLqlYW3dxkFWgoHVFHmw5uRTEymTuUkIG8LUcOnOphum5n0QoXXI691E
LXJ9H8hQjnDiMUqpU1Zd+zw7Qn7QfwQ02H/0GXtGGVd7BkmsD8nyJlgjvq3W1Nn5RngeEbLqdCeZ
yjK/VH7OwEqL0VnipmuU1LcbGh6YwsJJtP02j9aDIKWxBbw/uSOTGQzYVIH4eUs/gRqC/sihB7yg
XpqDIQdXmmy4J5OsDVQQST/b0Y8Ade3m4DLPBADk108E0h+ofhkPZOnMAqpP07coTYY9BeAECHK3
U9PXcwBPJnZ3wUJ7T530IUM2FqLvKb+nDxjPOpR9/D5cFHW94h4DfXOZBfsE6wCwu8G+C5vik8vS
8lOBfZKtMnWNGxufcZc5S5dxsaNOIKSnnQ2ihCUNeB+O91UBEtfRXwdelV5s+5FAEwyL0AqQ3gns
O+C7zxoklVupkm+gwf3q9dD3AdFIuC841Bj9PLe+YCD108CxNoKVmwI0U64MM2V7V0PwLaMZd0iL
Wxp6Ie6RF3YXUd3mmwCsBRIySK99lthgO82Rwci1kpSWctF2IGvZB/vv/sgZnlnY8n6P0mUFCGsG
pIKO/P0RA6z9pF7aCRIat44PwcKWIoG+BKtmmeAdPgwVuDRkdA8Vr+jes5BlwfY43A6Qsb0HRwBi
/h5Kv2QQnsiDRal1p/qv0+i66TIPuafpw39EvvTSpavZgVs9JfnSHDSl27TQ7NNPaAaG4G0P9e5o
QNGbPtnhveRBxi/u9tRsmbniYIV9SnDywLbl3260VAwuFLTDovurW6NnIyDzu5s+x8yzkZ0eavSO
uD2UZusHMCoPmQRwAsJk227KsiN0wfJjYRnOdgQK4cplBRh7ZQWPfYTQdcPc6jNL+OeEy/pHk0Lv
LvMVX9gKEOiWVz/6sPk8Grz8XDRlCmmczH8cGb7MtcHzKwQq3p7SWOrjUzwnSdfIg7WgP/7S2OYb
awyUpuURmC3iiPlghjbkTCvzNxsN0hQcQWxBYiMM1jlib48QiakOLlI2EOZxnUeyxeK1k87wIC0s
B6EL2eF2AhfWzR/SV4A0ChO71NZq7+fLy9BNEC2tnDt3VN7B1ptVD9iNjZWNKdLYk7gi2a6Adv3d
OIvHk9HWnunaOSgRBP9UmXkywXJyu/E9a7aEv25+86nScHxOuuYL7ZFpt0wb5XGA2LyIzD3ZZRhc
uR0A+5BPn/sYsgO38C6FgbXdYRA7d7x4Q5UHo3yuYyhVQCrCWiXIM0JyLp0udiTMJTm44XPWNc6S
lyhWb0WcL8VkxpspcZ2LAcTtfLFCxk+hcNZDESG8RR3kIiG3tCzxJduQbUD938p0kxjCdL24DhJ0
IZ2bqU1VCvz9mspAAFKMB2wax1ew5/qQqHSNQ6+bjG2aUPkvNchrjm4A9T6utaOtYvKXvQCF/+Qb
JZiw6h/1aBtf9E2Q1W83FvhxMwFBENdCdrG0cuu5CbpuxXvhXKUFbYGsTYoDEgZgdIimcF0zqCKk
VlQu8xrkO7GWpyv1XR8A7Q0gD9qmhaRfqkxr/Z99yJEuaQq2E669b5PRHS++lmUX4rhln+jIOVR8
umPGdCIZsixl453uoxMm9bUMnxZ9OH3v+9/GgQ8FLPfK+dJClmEB4iP+yO0o2IwBMDYSNIZnlobJ
um+E9VwZ/deiUlAzT8CDh13dd9A92wulBxns1yCAb9UZBT0pmDUN83lSah4EWdV5UFshoAW4iREN
2TFpXGOZTzJdIuaUHeNIgaSderooHd9uqWvKTARQ3GI62AoJtFKXVVYGCsETC8Lr0AJLTmEEBg2j
EO2D4aT1sqoF/zIW8uq7qPVaDPLrIILuB0qmfvLADZ793AYPc6Cca+abGXSfBD/gL1ufs9Fma+EE
/iNLxUsSxdtJ54/oIqsxBLaGo26c2rmNdHHmqoNFGagPPu/dPODjgVqdCcX5bgynLUGCKgWd8qFF
RG9GCGn4EChZ/m4THhgoSJSanMlPvY8l1BHNR37/cT63xR49yLoT+DdQnmL6xuoWYRkc8xNY0oG5
0UGa0gEosHI9UJVpdLS+0KAI2k7rm21Kw4tlfGlw7D4kQVjjlGwaCn/DeDU3lSy86yiLFJW7SYhw
AYiTEn2hDjDZRQvbLfn2gzd2y6t2zIfzzdn1NbF3Vj9+cIOQe7JWbtGCC/wFBDHhWVS1ay86xAP2
oR291IxFl1Hg3LIC/H7j2WAgm11QczUt0iQy8HYZixXwRBA1uL2fFMtrkFmv6cXUkd0Ze+dS5l2x
ktqZeqIcGbiFKQAQTMXs/MfLj2YvmG2BbBFl6Zrt0NP0iDErUZdJtyYRH966yCit1AGqD9gMPYQ0
8D748cGq+Ioc3cRCeZBd+/aeOXK2zTPYY71rIdPm8EVRF5CbsCznLsmmZucmXb4vbXe8ThCChEZc
2nxWkHv0jdj4Echm51XM/9L5hVrSoMJLm53MLTCPhP14tTHlPKgwvTO9EZyy2yFG5M2DIuDa7sJ0
XDMo9C0KXang6UoFutSqWSJoFZ5tR1rA1eijPbg2OOivUHoAQsY3P5yawFwi6gZ4c4R8Fu+DzSqR
W+ijQd4Y6ZwrMMPqWmSyOTMPCvWCFR7Ed0CBYibteKhC855anjbRHXhL8l3v6fIEPZQmoY7SiLON
WQN+50dt+TZLmOfdivWIpCZWECXr0sFBU2UMhIS3RyG3hJ8GCJodzabGdBelqbgIkCqsg0Ama/pG
VfprZSblI5Tc2IlabRR257LpwfuHPrqEjSnXHhAX67QK32yoXL2PKiOYv4uoqi3P9WRfyZ++iiCP
F+uYy2Z9m0hG4s6GbPGZ5kFwGPQbo58iyARKlVrzX1lZ8lPI1L9zB4h3iwis9WQXnusvrdZixzYu
1RNL+bYbA+tzLi0oWZftuCW3DCn03MLBvp0GdvhP007MAL+lBA0XTVtEsjzYBAtsjd7eoWowWhfu
1G2IhYyaKWLrH5pcN4myzGybaH3rjSSCEmb5M8ay8DRAU+ggMvyW1HQ4ouWVF6AQQfemruaI5DVw
ibpppsAeCk3TT02kDJJzVnfZ3IxHaZ7j2vgxz4SMxyWNy6/UioXrXobOfPanaXrqStFdDeiIUR+3
bH7X5uGF+hSQi3ftaIMzAE8Eo0Zzjw3WLgLBylNiTAYwReOG+oqBWQ8eCANpXO/27ePYJUvqq6c4
+eQVP2t88rYyBda9j8rhURZlBlqufDh6mtwJsGF7lzKnhpYO+KJmF1TTNLbr3lMrLXMGDGBibag5
WMBwl1l4oRYNKrFBXyBAMBypSVP6QX/vZ+mnUdOe5EObPRg6alvW3NligzFA7obXe4Xa/Qu5ICnD
L9Cg2N8GdIUwtygEAIJCT0KXvkjEPElcNMPeBnR5AYaJEKns2lukTQg0c+04xoIZLofIlghXTj9F
d3VeRXeolsx3CeSNFib5NAxldmXdX6iXLuQ8Hsow9u5mp6zFy6XFZ2CeNwvBlGS6Wby7Dbo9q9SP
sVJQ2IZZ6a5QcAUMSRib7Ojij/O+FyhkArQ2tT+s/ioZ83XvIwhed+Y27fNh56Fa6DHm7j88nYrv
pRkic+BXTwXo0v7mkLX+UzhW9eyAhXfY1SMOXXqGHIelBx88MovEg6Z9acX12c8N+4WJzRQVyUvd
qOaikhg4bW3uS8m3GYDjGySj7JfboLcmduspIlnTVB3nlVGxEN+RhFco74M80odLHwHwxocRKr/o
aPXaSneQefcvOPAktgpXZAkZwz4nq6ptlJdQw3OdELKuuVi7gqVPosBWMOni7p8KsSqDOc5PgTRW
7Y/pZ7dDUCMHPhsn7R7HQ2y/D1bdothOD48gdjMPnwKzfULKY1inOXb7rcZCeBofIVoHy6XfX6jl
m2BTmLpMLK3RAr5D9/aBfOuNY5TLN24FxJQe+j4+DFS5MUMwmCagsEYsAIXwg65RyW3QquAL8oi8
fQCuKJwFBp+ZX3r5ifojcLutmB1ORxqY64EdFbdM6lOTJ+PB12UVTReUF1ffUTP2InxPo+FkTdDa
BgsH+BmbSp7IjTwmI662XQ+y2D3AR/0ycIsGGc/RmGsDojytFollyjtrCOoLsC8G0KxInXqyrvD5
rLU46a8RdpyF9yAEBId57nz3RSCOtDj1bRJeIIO27ThW+mXL4mEDJr12ddvq6QGezLsjmSRo+jZm
YAMkjfCoSD31JcrrPYh3jB+Wa50gXDp9FmAWWPqo97+CN8vYub057FBeCtSmHuS7qFtMzWY/KV5d
p8gpF9lY8nOuq1KzBPBoCUmgufVud4VbilUhi0Npg0vxRjIDWCh0fYzeB7uqWR6oI8fHa13lDnL8
LIKSa2+O5wYMaS/9z1pa/UvMVAyOXLCihU1ovwjwf21SS6oNOYG19W0M8xrnxfruxPlONmVy3zc2
f2SFDWB8boK+qk2Tx1xU7QlvnM/UOXFen0FRfS6Vl5/sMctXUMaFwKJuhj1WwAXd0iUyUrzCdM+o
MvT4EO7UQj3emoyD+w2QuPzeGf3mkgM/uuiG0HzlrTJWVcPKPTUzZCygjimfMksfwYCzXXAww7xG
aaOArTCDvc+D9IiqU2+J7dCiz4R4noqYn01jDEGgCxgAhGS7lVEF8aHSTe0mtJsZN/yMeCU00eIW
yTCgsFagsuEHar67WXo2gMXAjUaggqn9hsoOMGzV1dfQQ0xdR8xTs5VAWvXBRYVldUJFnLd690BK
AiUAqZRLT3tEHSjlyQOaRNXXuHmbgzwMKM6BiwgcyXghmQ8dkmnrqUENiKoa6wGl9NZDLsJNiyjl
lTyKJLWBOAjVAtEp8Oz6qTct8LYZ9+Ts2KjJFmMLzBWG0ohWz4lwZLt2KjkVy9ozNmpwPzNoau0z
0DEtOs0M405RfaQmRGrsJ7cXb81YjckmQanySjXC29UlBMPorO7ht96JSiYrOshTLzXptH5zdjoZ
HRHUSReU1eqcDlTBaTlskjYwAFIu+oNw7OBoArU1Z8eyCJRcChlWGkB2Sp21o0q2IzBA80y3AX/O
iUgRVAlXGce2h+UAuvFiyO7CDCuamvz7JiphAobgqFjw5WYaUg+SCE4hl3GX9+nS54VYpUaXbeZ2
HU+aszyx93PbirD4NlV5oSmqwsvuRtXjfKgHA283z5+jxBYkdeqQJ8ciltkJu523yxSkAPv82eZV
PRyL9kh2GtFFoQ0aVZOoZuyLr8Hm0xBBMNhHLaUdGWxBNld34N9fLUuAotY3GhC6QxgdaVQg7XhS
PE7u6H5SAjCZMbn2wnA/kcU2pj3oI/o7oU2DbTaLtO79I3mUyEisWgEltNZoPeyoUCopGnBI0VAO
KdkDirHCBTVREmtd/suTfLvp7xJAXFpk4cM+d1EpPTXFsdOXRNlo9yMvgBmaiiPdUXfl9ArkxLYC
b+P7mJjcqZ8866kGn8+ft9RvtEOzhpRWsnXyOFuRbvi+0NVhNT4nK9aa8twDgH928zxb5Sazj8qr
fogo60+W7N8ucer0J7J5Afj1XCc/UuekPXqwNSCO9u5CPQoVdKB0Bq9aYdzf0lTT4POjOTafxXtl
uYM0A5koTUUXowNFpfaiFrnSwIl388A5o/Vrrtv0v89F9vcn3uZiv55IM7OytI+oxcbrEy+jJkPl
LSF4g/cmjjvsKe3wWrn1YjvxsUm9SIjznLVnxzXkWTER7bG0HTqWArFDtvk2AEBln1rWgWx0Kb0a
9cz6gjIDkJS+8A4nCPB2CX98MgC/D1Ljpe6a6ltpBy8BPgjfQAU93wBPOt/81mVGyn+GVMZBd5d6
5H+Z4v/dBxJgqPICf/fa7V331CjPWRDRQ8FzvmmhUzuzQ9g+lF3q2nQvHX7lZxZ8SiZmv/xtUBSw
dmaH+Pcgldb2S2w7yUmWKL7sC0Pd0aVL/BxamcubZUIg7s5L9IY841r01dRslmVtba0EZ1RPWuOH
oXm/NKKmiuYpBwtcHabSQQn9BB3Tu2sibm2zCESwZHOQoVy0nV+CGrSs1wNq6veRL/Ln0Zi2ZcMA
atV2087Cm13G1ZvdB2PbvgG+7tmtcIZ8t9/8f7dXDerXKHs1J7509gqUl9BkHudkWQPa2lMftp9u
+bN8YM12cAO1vOXPJFKYiMImweaWFOud+HMeO+pIptnOl1WEijLKuU1GlJ24XX+6PbrHC2fbNHxc
3qZpo+Hj1NQxWvk8NU1kgsr5rvfYcrJQISi8CYHBHJCUS1573tJoRYE6ABVd5h68ocY96lqeCm0j
v5ZFUFAEgmRLM8xjaYL3WSTYfVDQpCd9v2B7Os90M93mbJJsi/XGP1IncGAPqZv3pwFl/CtV+Nhx
643MvPPAwlePDlKz2hSAZ3pX5SOounSTtituGSPXJqPsSDYvAMEBQOFX6pzd9LweUuGbm61kP2/T
GmPwcVoaFBoIZqVSZDhHYRtE0w5gtKZOunTv00YCR4Wxxq5KdYa7rzvs7Gg/E8TAQVCT9jPU9IJB
ohAJqYlbk3pRy4bvS3YKYpx6BlQQbyM1fQ07HIli3xxOIBTHHo/avjbSHV2SqIREbNZuaWgElnUs
G3oItW8zRBUI/u2hffjDPs/84SFjHiYLPyjlBiGOYa/8+JE5g/nFhxBrGLnJ96JPh2Wr0uACwd/u
BBoPlBOOVfjVas7k4EKVeFn54JRvVF2fS+iIrKjD29rQmPoGZedm5TUyOYc8Li58AvYAqa3ku8c+
DbU1fbVRlL6Cjm2pt83RFilixB4EhDux5o5fCtMRiySz47uy9JwLdeAIgNoK3WGgxG7uqA3wL0cM
dRSqOfgWB7WiqyFQSsgHssnOBcpuHMaHBpHBjR0b8hrlnF2t1rwXelObIpVELdkZfGOAMR+KwBB5
jH2fHRBV2VNRy63QhZpQd3YPID+fO8mf7HQZkVo6uIm3+9OupwU7tHGorG73wV/b6QHZZPAjCnLm
zj+Go3oX+WNTzj/erd6G3ACJLI9TnW9v0zJg6s9pIJeNIdTZ85DQUcDkX4cIyzUKzZIHkYWA/VZQ
bFBtWC4tx6pffNGijE+2+ZcgAApAyvJ7mIE8qfT6n71TrrKs8KEf+oBkUIpTSi6WdWhHP5E6A4w7
z76p5B/U6DVPTt+Pa45X46kxy+poIbu6mQIHm0qQDyziIui+2yxeGlNe/AQH93Pvjs5LaCgE9xF5
v3iGae4rB6X7Ps5k92kZDEvZmdaX0Rn20rPyn6Y/HfoxbL4AtAmBLrAf+r1YcDlMjyYr023kNNmh
8UV2dQIer6xwkF+ApN+OdZb/MEf+2ufp+DxINeL0aZWn0OqdE77Z1dof/OrF7xEO1K52N+0TP+DH
pk3cZR2nPSiwXXFMAmt67IT1CJ4O9ws0mqHmFDndCfph9QNo2r6RHb8MojJDI88laOvuW8EBpE6C
lRGiuA4EmPHFKMrk3Fgch33bHr617tpLk/I7wDWQydIOTHjjFjWUfJ2yrLxD8Ut5V0Uo8ELAoUa8
3i3uLGivBYu6wE885VcyoYbLQGZahjZfKKPaxUaXbqQGfeBfbdyzIE8WCBvLg63XvbkjQrXAFFV3
1OJeVJ0Lxs+3QXmFVX/kCUg83ycqkTBe4cuUbgyCiGBD/TYx+fjcEosiaL8T2duk+TjrrB+PXbEo
XU35NhO/zVfyocuHdq3i6SiAde2t4AAJm4XrgcWjyu3LjFmYII2B4EC6IYxDXDJxRoHGM3WSyePW
mdnDm78Awh1pstg9Gm3gLomOwqna1ypxrAeGoNnpL/ahKT/aU9a9url4828AAFoSewU+N69hlLIH
FaOaao5kldEg3vhdkQQ5+R64QQmTQKVqBfgXurYD90Tk3OEPUz0NkGTadSjh3nSjbb1OePHGvc+/
YQkDfYrIjNPYu9MVKtUBiDJQkKxHIqdbPSk9UlQIDMVePY8kBzdCERiNtIGouPYpRMf9XyPpmaYP
iCKNdHlgvgqAj8gBOz3UXsTrIm6dByDE0w3+GeFJZgn4hiFevbOFXSMvwG2ohfcm9Kht0KvaLPsO
6aLNWPtTjJpEvgZHl/U9dVBZCMRs+uxOplyFTLJrJWNjO0xDd/Cabjwhzw7xcb9qHhq85lGeN5Sf
sY34FGUA9y74w9S3YAyr/VqrijifhWGWy7/9bFNv/+tni2vzw8+WGAZEdnXtF5VucSWKpbB5d5iL
s3QTqPnuQGVfghkPqCMR+1pmmVwgsgoKOQrXBa3frO0EjAGz0UPadh0obiyQxi5xau38jYKY2ZKr
CH91MooqwRodu6dJq3gpfSl709+IGGLnfq22tvLLgwFIyFl6vTrTHV36tAJDWeR5q1tH00TfEmFG
i6L11cZOY3sf+DV/CEZd0jaC6hfIkxNKPOsX8hgdmyG/aT+h+kcuocceHxReJfYtrf8hxj/fktME
J0oB+GnibqTiOPaDjW5EcNf1A9SgRPm60bBiYYtuYXVABg6ABX3yXECknWx6JbfIBM2pW9eIwA04
ayRJ11067TbEqOXTw//mpvDN35aAIkLGyu+f2qLYopQbeT188zbM5dO20E2Z18sUuiEvWdmYh4x5
kB03JvOz6aofYxoGd0g0qyvYtFGxrv1tK/SWoveRudLTFn25Jf8x9d+mrRA33k0FKttBrQ2G3U0A
zNgS2cVkT0dbatZmmu7ng6/uRcVG8qGJWGayTxsTmegG1aUBAVfjxB0WljW467AMzZNLaFcsEoO3
QXnG3dsToU5zjDvEafKJdScUmYBeogBR9QkCnRHbxDWKyitfyQ3108Xwk6+pV7OtKlmPGhZckjIe
zpVoKpTy5y4YZAJPLciYVOLNx/b6flkLgeyv9qaO3o8V+C+htJDVSN5Ca70/9zICmBD6UsuugkSj
zIDmR+oet9h5dRswvnWLAKFJtSBjq3voLgBSZl81/vVmry0G6o+5t7dXVg2gocLOwMUyfhT0RcNX
iJ+7zMF3jm558FjbeQqFM8TN6YIcVS4R0v3V7sAvVILXnywfRlJ7yhILmuVLmus2BkJCCMXrCyt8
e+2o3MsvoAfrNia4wC+1Fdlns3+yNNyLLmSmu4lLe+mlY7lOsFPxcQaJgtMUF0tyycg2hmUL/R7u
rG8ztIn5hNMJB01f0JcLA6pkh1Bf6C7O3K4Ek4IHI85z4Zqs3dQ6gO9qL9d3oHQuxh35kMlxq1+j
acpbm3yoWVWF6yxvPZ7lVyvLg6BkK5EwkmXydkkRjWxRL492roIGhEPxj9mWUw+5u61fbYbC+EkR
yA9ByixJoPLDQZ7eAc1+wtnxYzTzj+AmDQ7c+MlIjGegoO0zM8APKG0+Qil+TM/NmJfgXuqNexSh
sWXTcYYYTx4vwBhZ/qPibA2QYgnsRwLhGjfiP/q0+VbFXvfajsjbGx43H7DhCcA9KUz8H6tsj0Vr
AAtOi2p+P1t7WFzxfXBL/C1SOZ7mW8PujYPVYk9VZg0qiXQPXTwJZNYIWjyF02CXMBTtgQ7jM4CX
9xDrbB+DqQ5PKBZsl2Q3epAvVi1vrllkT3ehq7B/0QM4uAKQMarco4P64k9BBTldaZZPcTW1CwVG
vhNdRmkUJ1NfbjZq9rIXSzdnm2oCIFyW4iy8uHoKgYJ9EEG0NFnLgWtZtV6ZP7mqq54QeQW8se4f
yDGu8gtQUsGVWm3a/qPKZpwngV4daFVzju+hnrPSB1q8iOSemvnkTitggZwtNbugRnoQAe4NNcck
EjiNtcHK1g8FV2iyR3bDXlIvMvHGoalAb0G9gTck567DDpV6TcXaK0IG99SJrWuyqN3R3BWGYU9g
W85aFGS0hw6bA4SSiiw647MVnenOkPUr+LLljlmVOy1YEw0IwI9ggrcKHAwLKDPrO7rEUAU4RAku
t+b/UPZlS3bq2pa/cuM8F1EChBA36tbD6vvMlY3T6RcibW/TiR7RfX0NJrn3Snv77BPlcBBImhIs
EoSYc44xfmd360Y9yIS63Yr//0PdDvnLUL+cwe0Yv9hRg1t3et+aj34IkWUDKiH5gnZvGxB/OKvc
LvoFhBLU8dbgRqCkL/P0zy5UvjXLacRbkfZ+PYBqEJE0XbAc/vMwYfnXidFR6EzmyttRqVJUJc8X
gpvXUUf4dptO4taFirMJ7VKXoohfoLxZ7g07yu8bSEM6CAWdsomxkzbF4CALxPCL5WDZ73Ud7cXJ
xoCo0XmYngDkRut6U+kEWIm/+lKPPEa2XO9a51v9yIDdHhVmIjrqrWEAvU4nuuSSyRArcx22Yp0U
kbecj/jXwPBSAbgNDu+Ojq10hq/k0oxX81DUOdSvyu3Cu3kopc1iHUZGOZt4hnexQUK0BcOEPgjN
9GHec1X7vvebOjLpJXcVHmz0o032196tTkzD3EalhltdCZbQZczxxIPezXsoWhfcVCGY1KnoO4n3
oC1IaHeJdRdOFiXk1XZh47RLaiy59B5y+FvSsmPnuVOnoRQIEA88X0gRzXSd3UnbvoAmpfxejM7F
EKz4zrV7CV3sZKiRflyf3EiBm8lj/t6t+mdKSKc09GDKRYcnYK6/VZEF1afleAeU+YIN+CBQTnwP
Aj1+jaPYvWBCWlOJNsYINmdlN9/bIUgQ6WuQkVd4Zb2UwgeLgZsGx0rx6Xu+FK/NX3tJbL7X0V6r
uHgNw0EtWJ66r3NrsGWm95honVwdx0mu4L0Wp7oZj1QFcYjk2iAR/87HXAbVvD5YklnbXkOQMd2T
FW2aqt4ldt6dqdRHcXKtsvwldzMwaUwjU1Vfg7NCGFawv9W1uV0tZcySLZlQg9IpQBc5QDxUR2OG
JeREg4Ynq9tRA1fb26QHA/VtvMBW1t41e+RrmRInHOejPHLRXKkb/STkRZRQKi0+jG6WoOGN51O4
/YQEX5Qd2L8ut6rMr+57zw1PtzPTrh8tTNAkApOKC0a2taj8hWEI98OvKi0faaQW6KrIhDbeCA6Q
2qzN+VfRoG7rQXQvTfXydljWZHJnlMhbv/3StmqNA5Pd59uFg4MUvP9a7W9n12eOd5cHrzTW/Df0
+mLyug53c3Es+AEMG90Epun2rgWRBCNP+7e4bp4slSZPMSQbDy5jyNCd6qFnZxt5cxmxDkfyp6w3
DaiM9jIt+LMG0R0ZMWGZy0aw6hzZjrEynDxdaAjwPba9+alrhuzcTSVReOMGuSJgTi4987ESfXUv
QXrVyMR8pKrWBLVXkAbRker6Nih2aZSz5dzBsYLH3tz4Wptg4kSKHtbVbbynwcGJmxzgFTEXVKQO
Hm4WQ5j9laraEa5E1bfVlgYH2iQ9xXb2BzXS6RqReUQIN7ibj97YHbLNIrGmwaSbdBfGiwvZ08aL
47c8cc0TlXosD7e+a7WgE8EPGo0+uCJTZUWNVJVDInPBK78/UDEZC3vnRnDWkQmdQgdkHBsfqcJw
ofHilSPb0QmA1oMdAt3jUxLfVF30wiK7vY7c1ffF2H33O8/7DGn3YQ1FwGEX9CiG2liBdAs5mrHn
nYoqhQIfENSfwVPIQYmbNseijZC6Zl3n6hYKfLoswRcCH83y/YsbFGq7OU/vlpufIPRxbLNi8SFR
z45riImb9oOB0y4C/4Xi1wHLvupa508Fgmw7XUPiB15a72kyoNA21oBfef3FgJPza+wgATLp+I/E
VneNGqxXHTcD9ECt7CrsqN3K0uoPfikS+CkSBtZA3j8lA5RxMwh0fpu6Q6OU/4jQ3U3hDMYt6m98
W+HWUAyQhAlHHkkDzBZmAvCZCvtP0KgAlzPqb2bdhD5XnoswIhxqs5kA9p7MgI54H22YzG6jRfE3
n4gOIHk8gOYb8A5jkQ7fUzdEdqlnvUB2uERSopnu6r5JPpUtP7mFGX4FnkctC6RHX7RrsXNuDgit
2UP09a+enYIYBfXMRYC0bdtmKyOOESAKMvWJ9rJAJPNe95u639kFzGSYNwv1Ic5mCHs4ghls9yGq
N8fYnOHRcEaxp/Da3OoiSrZ2jBIwk79idGRMo6iy3lF9H6tFNiKweynaotgK0A+8WGkx81kJJc11
YstqjywkiPOqfOazwloa9XEDAm3LMz5N9hJ+MqDUkKbgDDl4lK2is9ZT7vwyFB54sMsw+Tflbhnr
hR9p/+glkB1BqkySX9LRQcDF7FbUgDhhfomgIWiv4rFfIYfKP97M/MEJN0Og3GXPgebskKhx1Gnb
PoWdla3BUtZv5uIIIjYuKpyS5bZPujNHELiqEzXSpnNBGAZQ15VKNFqfmO+jcbN7Hy2wjWDT6qyB
x0tayYI4syA/dOqkWV2oVDNV72IvrZZUpA2cvCDmDOoLLz0kbE4WNQjElnySEqG634wxW0wdfh7j
d0exS2i/Fi24J8OBF49GYh6Jm8GHOukuAdZq3U8PBTT6oskX3d2VEO1+5N14ZBB/XWNydI9hHYTL
Ro78VCe5/YmBLn2mrdNZfgALZbEKkDX3mcx8VfKTyYKttPIWoHrxlZ6YuoZwRQmfxbVhrDk2QStX
LEiirzo956XtfWkT0K6OzRgdWKqyx6kjtVdJDg0dC+lCdpSIfaIwjqgt8T2AwycMm+4roqXdsuVe
eJ9I04SY6wiWUTsfIaKcvNs6UGTRkGPMViaCpy0YesH9wdmqpz0bn6pdpiXcBdibW6c9O3xzmh4q
7hIwoWkDUkwdbGsk9G6dhiMoqzETNVhGgN/fHbce5plr6SK0PvGlzX+MsBlWtYDTlf6WKmzjK5Tl
Jg2ue8djzhcFrl2IKXZfrLFnS53EHbT0gm7XiNbYMUQ67zpAwpeIy42vZd+fiEPby8DeGeXdF1Yq
yEECf2F0cfqUAXoP6Db2gqqAbCim5Ccj1u91t1bayxir111WgRmIY6IERCM90Cn7QqmTKKu3+Yyn
nyIKkH2RRRrqHRQL4mcvLU55bnhPMQifDphRpqewG75M9YrhbWGFIT8IF1QpP9ePCGQscrMud5j+
+jMW/P15dEQHfWiebxOriBYl6+NhQS1uGI2LpnTCbd4N0DUzoIMgvcmpNRVvdW6ihh1y26prO21q
EOsjeoE6KlLDrS6v3XpT+la7pCw3ynfDN/DV5cLfU37brd5w43HLkDu8UETTelO28uzqithavc40
Zo/AMK27LHGMdTTtBWJ436O637UisRT0OciV3Ma4ew4SoYNNPbrFc1Vl3214Gb9HZb2BI677YqZ+
skL+1HDRUsKzZ+b1JlOuWFrZaCx8mZonSYwI5CimsgOPHNY5wYGqaONOXmTaQ5gCWq7FCCFaJK9u
YlcDrTwB7iiJi+pAAAD9G1uc4cjJL940/WbaerXGhu1i7mBKLow+2XNm4C1RJtBAb+uAQ0zHjL/7
eCqkJZy3wgvjlek46cVLmDyGY16ve51pYL2BF4ea53depz+GvG2eZBg1W9/P032QOlBKmwYji9GG
4npUO29w7ccr3x2zlcvksAOFIOWo08bLsnLtu461pmIH8N6DeDfgtrMVaYp08aF5HDMf0P4kSveI
aQBgCIWHK5RB3utK92z48T4Lxfp3mhW+jVft1DhOoXg3C9kKKYud8QjvGq5CFwXFirD/CUJXO8R6
LbzCoPIEIsXqGsIZM9dRkRqQ3d7s7KXhggCh5a31DBh4e+BWMXFTS7gPK0hD3IoCBIq4rvY5tgNk
SEvhLZOJYRxSrZ9EXQWPrtOoUzsk/pIYvcWf9Tq31Sm3J3kmeODX4PJVECUsFnhsza/g29DI+bfU
vavFAK4X/CGUE7WPTFYgHJqm2iF8t21DMBrblg4fQhPk1dpHIAvfhuMXzqDM0+vhBXIx7/WUiAGO
zLme7Mcs9teBMQJj0DTJjndRuEGQA3E9OWJeRKwc7DYAhSRK7cwkbT6TRdhEfBtDnG+BxVa6nKnn
G4P129+WiXge8TKgZBzp7SwBarhQ1FA/o0uqq49FaoXHv9vT9S+j7m+tv/S9GbfTUKU09HYMxkM3
IOgKKfTy2MMDsMkq037MkBIGmeNs/J77d0Xf+X/YY/nDdqR81srEl2XQ+ydkgVdzH50WxjobgFSi
540NvNrGRpjD9zStgfS04OmmjfJGe8nY2w0zfcNVFyCT2KclxH04kNedSGsIFA/6HYl9s4MmA9bm
bfrMWc1wn3YVuGlSe6McJBdHSVmcAYLP1kh7Kj9VrvmNoI2G+IZpK/l+68OiMVwZvvOqBf6YhFpD
hnG5uRW9ui83kEcON8oNgpMzAHrl9C+U/Z7nLaTpQn+4SC67k6XxIROVvvlWJ7OB3T+y3lwgWlAi
QwSPRI4VJtzCvDiRDE06FZ2pSK12C2wnteJb0Xqm1t/1TUSIyEWagUDVyC5YJmBdCQFaq+zlsdQM
S82pvqsECAOG5rXUMrd/6MSVD9CjXYHhNkivYTABGHR0AlO3w79lwBCvQKvB74wCqn+D4SbPgcqr
NZSkxjMgX+ogikRsxyK37+24cJatI8LX1soeUpXzHwD2I7/R09/D8s/ubqiRvtEmFoj88a4AP4IH
V4yXnpym9ZE90H+ix5/qLZ6JrVtUs/qQN1jpPbDdxyyDMNJNkCgtwmbr6BBkuCMEiW4NZsEh+GHc
g8EGTFQFsvbhXFmUTtQdqdgM+XuRoId4O3xsHX4uUmvMAA/7t33zETk6ZZauQG17cmo323vTAgvZ
iFBkk2UanqlMm8nEz8dsHydudDKx+CQ+g1h3f/hOHt6LrucPbEwuRIZgZ529RdpovCGrIR3/AEov
uMfadraiamuwYdUrWE0r17/GAn/FbJXVhdhoWdtreCiRINxX7CWywQ2H59q/ZmENPm5M/mdgZBCD
8tsQTpfOPo9IFYc4Ym0/NHndLHMz6z/Hnv3Wem7yh1U26D7FoRxV4lOJJd+FB6HVPnAYBNkCPNNB
DW6UbkCYpDWjs28ab8rw+bygbBMzPeVx+EbLNPpAkEC5LqTdJgdarHkc9yDA8MWa2LyI10v3vjob
FV4VE/MX1Te9BrRjquedXN5MqR4ynQovBq9cgLB33AI0k764kBfPTBl+TX3AoF1wsV1iFXYXCQA1
Ug2a8GsMaQCHgXvDciN/+3PPxIzG+yy1XzKsbM6gYMrOWPVmZ3yBxDunNz5JO4qOdhxtAistH5WK
23uRuEho6aAM2sPnsqx8xnbUarROcwoC+WVuZYP4XgP8ccTiCF8tghuQvISHjGxpA+K6jdNlxh2V
otITq3/91//+v//nW//fwR/5PdJIgzz7r0yn93mUNfX//Euwf/1XMVfvv//Pv7gnbek4HBwWjgf2
ESEk2r+9PSAIDmvzf4UN+MagRmQ98jqvHxtrBQGC9Huc+QGwaUEJ163Hd7Y3sSoASf/QJANguFq7
3xE6R/g8+9Yaq/k7NujC5AjEyjahFVbnOO0OqWaOuogxTLeSeOUgl8oX4VBG21llMIman8rAEV9C
JMLclhlx4sQrRGNSCISAmYg2QeJ/rCPjMlUrhnv8AHliZM9OGydL+7M9bfq4qTY5Jj0wMv3Zqir9
GWT66c5pGVbsTioq5CPJdjahvmRMA0BNgS3++dJz6++XXggucGc5DmLQgv986UGPlxtd7YrHpouG
HYLAAbKmzHGdcqN8rRIETablRDcCB11KXt2ThQDmCVBthjSx31tVmW8c0lB+GKdjE82G3WuIFRsH
x6nDVxVV1iq2k+7sQhLzWBbgyRgQm/o0gvQZl1d8n0zBP40c78mU+VAaCdRwosfMrIY7Hcb2gXML
cy4gDe5/uC89+9eLwxm8vrg6HKkhwhHOzxenk0kpkTqfPc6LdFE4wOXn/BMiFPkVirLtFVD9Z5oO
ozozNjTlUXGyQrpWdh0KaBVbofcGH7BeCyfNwJqGiSnMaog1OE7z2dLV2Z3WiHgpPmQxy18co4Bk
UNHBdMj5sXbvQyOv7pFov0HA3nnMJzb9Ety2oDtI/CPVgTIs2TYF+B+plTpUUb9xJl5+eM2gWltF
HLg9O13CORXvRzcDa7+fAfLY++DMsLukWtY+UIRh8wjteufxF1tu3tfC2ksod/yytCeFOUs73mFq
JPm5sQ2ATurg9MDyl51MHv1RdV761EwbeAqLyolBAIZCGol20QJ6eEi9InuytFltDHPM19RKvbtO
zb1zkPfezf5GXlhsbfEm+UAu3zbuNCubzYYaSouF/+GO4N5Pd4TDmDTx34FitgsYsmtPj9OHmQoz
izWASiZ4dPCKgnwc6y+dCXplwhlG5SfTq603WoRxo+1PgeP3FyP0sEQzKkhBxsmZVGVnlVgSj53l
YWm38oqiWDST2luEJEBo75QxxGWS8kidqIGK/7ZuHixgib+ta4ksm8GWaud2o3lkXJpH2uN9YpeL
LBqQbYVAEdtxGe9vzX+zmSt4pbf/Ye75edqfLiYIoARnQnoWiOg88fPFTMKKmSpl/oPb1wNCsam3
MIFfuLciw0PSd2quW+Vlrzlz1rTWJYuqCoHS63gHhlsQzyKMWEhgj9tiVyPOMM2z1TS7ftgAZHRu
NbTcYEDV0PiA08kM4U4LxmxZJSboXS2WXk0viRbkbKEGlhrvDYjORPASgNbd4DpbxkUBLhvfU1eB
PJd/viqe+7dbzOYuc1zTAuUu4/YvVwUrKh5kjRIPDHK5Z3sSzAC1SYIUtknlljhRAxHHq764RmJU
qw/UyzkEDYgumerAnwdgrASVPFEr++6APLheNKu6ig1wcaf1klIBcwf0HJBCDo7OlDEYB1tXF+7L
zaoWyE5zGaQbu8k1VPgxSDEiI9hRUU91nQRCKRzsv9WRXTG5mmbjyY7qhlpiqc2N12qi9164wcgf
MQ1DV8QKYjB1iXJPLVEJjS2/ggwXtX6w9nhdQyCXe6dQW9MtMHzB7VRsYqsed5mDRJWpnuW9wBwB
pyJYU/DFD8J+iWR8Ry7a2usfrQlAUgCIjNAtvpSm0tTWDVBQUg3ccpAIC4MM9M6d6e8h7l1cdBOB
Zn5s/KNM3c8q080DVeV4da0UYhgbKlKDqQChYubbP98jlvO3R8eD3oZnQlzAczi+wqf2D/PQ4DG8
7ga7fAhDc/I6Zy9xXUVfsw5Jh34v2D0iPxHS85AADH698GsBRgzE9/3XAmGlDXRTwZLhiujp555e
1TJ8wAwnLzUiYFzBxSK6uIJPCnS1VJTRuA4LPT62oQtWkSDbRJMiXpEb+Rk0sUg1nYr4wmh20p1Y
bqZiWoF8tJROv6MigEbvQ1IRUsjrCKlma2njLidEUORb9ToaRfMBeg20OFZGVTUDh+CoGveKA+o2
Q6+dFEQSUAIzZ+g11ObyO992PkCvi6Cv17pL9XwIOs4AYA7yvq3EfbUsV1+F5QV3SQv8aw8Qz6ut
LSiFM5aekKHgPplBuffDwnwFq0izwZzqb8ksjsF/XiDW1TUS+U4tviCoXvDm7TasHYzwAE/dadhC
5wFc8cWp1nxE3iikG4eyDZ/Auc6RnwNvXeXW+6FGRACwAncJ9ovoO5ZP2SIdS/85aUdr5Ru9usuQ
G7rTeWvtaSSnQQTwNlLH0uDBK3qAk6GT1fr90oJoHJzTwCbLaUP1TtUM69qx9dIU43sdNZBdj142
Y/Y8hoy2ELGq72QAD0rGdfoFBPAHUoZs4ubo9KP3iiRGsYzdIQR+AvKpblOZuz6Cw960bBtnINMv
MqoPtZ89A8yQ3DFMh9cBH0bQvIDAtZO3T4hzBZCzC/KnPB1ryAQU7ZaKolR6X7dIHKciRJjt+7pm
m1jb+RUednOVM+U+WGWu7ljpbs2hdx+oqo/8ZuVb/rixpzqLlzWUO2Zzv1PZxSqyPTlrIRoEdkMl
9uQwCilCNtU1vYvc6JYBEI7FkgR126uRmdeocuDUy+u97Vflj9ZK3ux4lMC81v4Sn+n8vjTtestV
bSAfaARdA1CcmyLS+cPvxlHJvk+LcguHRbsuW0jiZVHxUExoFKRBQiV5AqJkRg7RxlpleKRQRxsH
wgFkK0bMUjIqEZPvh88yz1fjkA/PcQKAhiyFiVgLvtixuuUAaOR4kU7kho4qVgAW9YeuaipE4Lq2
S851nJfL2mTeFfyk4daWRQTFmXw4JRa880hJdB+FhUCByEP5FZiqtUoD/iPQ3rFtEJGh7kgH8K48
CKMtEprGzT/PhPavb0usGjizGV4MwjRNzCk/T4RwQ5WN1RstBONNuFg7H+ElggyAbureC7W5A1UY
PCJU10I7Kmzap7ERJQRvwJIv3MK8xm2G9UBXpt9y3JVILuMvNwvk8AcIVPvRzp0oVohnRYNkFd8/
rbcmUhU9CdjSHiQcIYy7DOo6ndcRNrKPl5oPyUWHjXVPDQwRkPt/vgzmr+vS6TI4DOuG6Z8Q9IX9
4X3g9j3yvCXTl/ecdtebkKR45BmUj0HiBTeAbY3gy7w99CqwV7y3y18nA+pRKCT509MfFuCzQ6Qs
Xv7zKXPzl3WOa0pTSvzlJCYP/rcvTyBNTQgNRvFlXtCPvluBCT2IvsAnrCanPNh2km3p+Wz7ZzW9
4ysTqVR/rw7A2zhXM1tHXyC1cbOu48ZdOVGZgaNpTW7O1PWiZ8sBl0uu1kNYgzgYIY9VlpjhgxGU
73sQQuCrTgPmkQUmXw3T3s0ug0Tef/gcp++HmyfEwTsdn8EcHxa28DhD+efbuRvGPqpGJ9kNPqBe
ztKGKEs7QmrbxUITDiT3oRs7COpOgJNOJ/dIeqs+3Sx8g4+ID1n9ogt8qDZagDJEfQ8ppxAE0wrv
HKBA8/DRYWl56KZWKtImQCB4EH1wCjmDVtVf/bPOSYATNs2vrDv+8z1gTd6Fn38uHl7pgiWEW64L
TNbPPxdQi3RAJCvYzRguu1jOHhn49r2zFWQIXIJDpZo2yRjU4AFHfTtkwLSBoHqRCLA4BroFMR9z
4bYOLHs7gMs5xPcCoLsfyrd2woTJ6j/czfgj2ZM34MOPcZiFX+J5tgUPD5fyVy8Wg6pv7kZhvVU6
4QcNufAlMoWQwdY5weco9UCBh8Rz6VZASvI+WlA9MoDcDbgYEYCOsvCzx3IFsSNHXEzEHJ5TxEXJ
LMud7BiEcLtQMXdAS13HHQOpY4TVct8UB0TMviLZKv6RFhcsGvFGygIbESlfvk5Uw0t4BvUD91Wz
SVlZnhrVugcEkbttU/HxHtjsYIWp3HqZxmkbP/oxju/jWAaYHgWCiUVxMYMQLxAwSLYXJNqfZZDk
BwtPtzm5hzQYqAJ9Ho3nCrwbF7KiaioOuhx3QD+/UT1VUSNthrb0VyaW/cv5CFRZT0PWZt8udJYF
W6r7cDDpNls9xPXxQ13aZumpYeXK6UroTVIXOpQD8NfWUlX6sY5sDKfKJw20Fg6Lv581pKjxTSiZ
t8VKq9wHDCyICsgxqDiawGdKla2A9rOcU1xYcNcnpg+aPG20RyrnMg+WTWBGWN0Oa+XXAqpqYzIs
QaCMN4po0kdXh+555P6d4CFKU5VWvrmoG+ZAK8RJEb8J+NHg6Y+bReewHyDBdjG18wTrRfREIM7d
Ny5klmkMbxoIxOkgLdDOmSy4KpMdfONwQE+NVGcnfA3XVXg/Hyn1hk06DONqHiPCijce4zu32kZ1
Aqa4qZ9Vy2xteqa7nkfI/fJqQ9/yNqhrjtEKQM9iS6PysfAvkQoO0mFOvgQcEIoUhT/sFJuP0wQ+
P0G65YXMaZweYf1FAyLNAxX9UPIJtYO8zukUaFMG4NNQwjpRr0AGxq4q8Dehs6I62wIcAbHuC9lH
PAI5h2+GK7o2Q+9/sfM6Oklww2GOaTdWyPkDiB75gz2CCgt6Et66EU6YLXsjWUCxJb2SCXIMbEDY
oEYaWVa+tmLebL0WbMK1elOdUpt+5NGeG1bxSY0+FiCuekMGZL0STW4doTraPxht+9Us/eQNeVFY
SmSNeZGBl9xhdSoW1JCJ/kdbusY18vPkNNaNWtEB4Bk/yimdMW+HC6j6QGPf409BB1H+U154NthX
e7VVRedta24UnyG9vRxY5W8sVQNa6iGMYzTHLi4Re9BwBi4xu8R7M3EZMNa4ZPA8skXRR6xc+pjE
fDPIrtRqiqhdCXz5b6kYGh7ymSC8Og9V4R4u4aO5SE+zRwhiRBvfgiOPimVWsTtAGnezbdMDnw2p
gHzj1/Y3Gs0tXGMLkV1nia9w89Eyev6Q2kdqm2syICFSZLzNpyqNJjvgmwVSK9OZ2wrfVyARAWyo
xksT/tj3c558ojGCdVs6D50zfrJ59n7OnZB3SCfO5nOebocNuA3yNR1VOchgH10XkfTpANOGzhv+
5m4+r386Z+rU18bfzjlIKhD2I+5212T9pjMSZ6srb18gNgcMmi6Q2GG0WFrQ7qB0hbRVxESKyHV2
HrVIIwdaMVOQdZstG4A6YkcGUG2b8kKmMTpkVG/8SL4kdgghaapjoBcNT7Q71xatxRZItfMzI1mF
EV4AdvIY1yXwHBVY3rAEUY/AXarHMoUiZeddyQBJA/aaAUq1pmLBEusBncmQukABTK66sMs2VFdL
BIt1tIQU6rDPW7V874Zx67BBXo4uwbttteqRBU5zN5hie7NIy0HjZ+p8R2PpsfHOuCJZuyyL4kh2
1LUKesixsb7eU13Ws+408Ph1LEe9l3apVvDsxlve9M6BJVl6DvoKK/V+5WfFXiY55K1Yli5UWAx/
hONGZW79Y1DjN3xBW59kjuBCXPkZcsJBfDfWHB+WVhNcex88MllrpV8sUyJWjE5ImMWXTmO9xY4N
Iv5mTB/oyP2QO4c47sUe1IDbQgrQC1mje2zi8A+7s0qESQ2QWwrpnCO8NTa8CEyg6SCZPSSlt2Q+
ch6Mel1yEHMoZFm8yYBdQKE9hT/htZE9LnKMRIEwsvLvhg6+lVB2/Sx6lix5N/iPNfgpV5BhYIB9
jO/HBoq/OPxy3EgH8go8BGBzYdh9QpYwAM4mMgp+Oh4kuoHny+ti4w0FGMzBfr6pwAGy8hUkdLLW
xIJ7aM03APMWfmvVr14NqH0I1rgdgy/jk8fFoUynUSvPXMoRQkd235p3WZQglkM94Yv0w3J49D2z
OLgQk15ThzTbjlYsvwBaoiCQ09V7pOnLp9ET99Q+ihg+XbPsLmEB9zzQjdA7n46UegGIvrj7hMeu
2fcsTDalVflf/Gozd7Rlu7b0mB9MBg8XRP4+zyeCrNmFkeHCJfggOFuI3yzzaUAkLh3ySGefRhkO
OwtQ8E3aaP2aFMOCDAwb+Dxo96VHkC+VD56E+BQdqnYA3q6xargPkANxEmDAXFGD4dQbD7Pmi5Y2
30pQlW7DpDdeco6//HRMUNyVqzGUCiFcZPxAI7mcL1cOYfUF8l2CB2FAocafRISpRxUj4weOpNdm
FMG2H4tqBxWS4dOYQ2dlutBJCl4FEGCmZzEaHlLwYmsx4pX0jGDVczlAwSNCPsEuDxLIhs2Bb0S/
HXAnwJ8lELqciGCowQzcR6OHOOf0Nq2M2Hkopo1UWNuVdmys6fUZeS0a5LdQ9PX8Qi3SaNzm4P1Z
UieyapG9O2A5eaaS6LUH1Y0Or+E8t7ZY5poHIKgWLrJinhU3jGsSFEfTb4OX3s1xcQD2nH2RVWUi
zYml/ZpaRRqolYHQ3Z6cj8gk/aEKyS5Umka0kEXxnE0jgp4OxOrwXzoljvsnWFyF0JsEKOSE3FN5
0k6L1Wlb9tauc/WdNTUA6wYQ2Ydmoy92mPTFfixiaNghL0uefMf6c3cIBVR2xv57YH7peACyb92m
cIJ5drIM3bBZSrwjt6XNeLKEHOPWaqV9qYE3eRgrFp7tlN29G2cGAn69Tldz2YK/EAjNsoHSzTRY
nUGHlMVXFXnqAaFxOPxD7w8tFNosLdO11dS4zehANc+/6aIx18hEZ2vkO9tg4hLxiwoMsU4NL4ew
DYplB0p2P0yKExV729ohBw2rqNx3HrOxWOdDlrwEYYVIxiTqhYV08gK1BLmtmP/eGqs+WYGxadhT
a8vcN56H1R11NYL1aDMgFlRZ3MP58kzHSTNeHuik0ml8QMZ/f1LUmsL7SCdlgOETi4Wk3PrDyE6U
5Tnne07FDAHwhY8vmZksgExmGoEPmaGB4cPBPhm5RCZwG2g2ojGjychJ03FVNsEan/RLpCXFj8gD
GZ9tZLsnDdDBVGJdjiUa2NipJE17b48smUuqGE52kHf31OY33h34uuQdlayAPZaglpxLyKp80b1r
XqgtC9KvZuhEM2s4g8I8YiO8O8+HYJVa4NnwT8QNDoLVapF5AxJCppPzdQ7OAlPJI7VmeM8vzJQj
TkOt0H/HM6WQaasD9ixcTy1Tdm5ElewRGsufRuHG28Rg5oqKgWLNWVb+Z5eJCHcxdEqDAWxj1Mga
HCq3a++Q1Ub+1CdtvsliuOiptfPt9FQPmNHmvg14UqR6ItM0A1U5HPVYuE8HDXXXrqH4oBB9x0Ae
GBgOyP5XVVdflA1pAZWk5grx9frilND5RVIOduMQORb/j7LzWI4b2dLwEyEC3mxR3pMUSZHaIFrd
EhLe26efD1m6XYqejhszGwTSoSyQmef8ZsKxYXuvrIRHU9VoT3HWmwdCDxOWcMs1VIAgmZF91IM4
jDMYdcQR8y+aN2TXKhJXVdGUArDozIZNM7ATWlqtqGlPwQTiLMiq4ousw+jqm5XpALGWqsgbMI1f
NkKTvMCkwVrQi4anL+NHDehUIDB3lEU5Qi+3IunVF1mjCdZ6k5UmW9kmpmR4Igxy7y57DCOG111J
JEkWXcKeCPf3L7MzfkMqpz3L6lYB1sgftD/KYthUJkwj6AKyKA9Drb8abZpe5Ct5M/SKiNkLyhJv
VB5Ua433xpo/Svo0mKO6MdSu3/CkqbZ5WzhrObAvNOVl+HH/tE3lzesJsjmwPK4yx4Z+S9J4p4sp
/yK7WzmJWV2d9V9v3w1N9kDWVy/Bb2oFXxQ+frjC2Qllb8cwnhJnQWYr7vFRJc+S0dmC5BsvsnSv
wnCDtOE47iDU/hqOzr8BdHzqVygdHEQ5OpvUhOcwgYJ96mM3ux+Cxl0MF4Kj1xXIzGQNcnfjmP/q
Z3jdsO0cjP08UUbrIQm1C/ns9gISMFsnYyr+DA4yzPxoV83+v7bL8UzNGZu/tNiS5XLWFSmiU9fC
zZfu6I+iFNF5FKEOIT+zdIamSGeW32+PVjm2AZa5rj11PLhksG6Nof2UKWHbFUi01bW9kylhVm2X
CSOCl5ZVqOwVxM7bNKBXHGaDt717KOnaW99F7bNnetVzaqTvEglTxqG7dcrS23ZMnaRk/cmGVgnJ
uNg9dLZSpc7Ogm1LkkSiBAX0ny5SYysZRbVGCmfcTEORTL7j5U/oHsYHCZC610mYlD22zfpu7obn
NwCRckQB3VZdvjSElMVsAtnNIc6g+2e8yVYsxjA4xtchTYZwO4bE6UplQE1T0wv1IhJvo5EdezKW
w4T6xVOYld8nvU6OsiTr3U7/NVTWyYNqK+N6YtN2swy0jiPEqU+T0/SvVtI1m7YSzXZYiqaiOQc7
DqOVbC3M2LtVtXmUjbKq7Pu1Z6jasyzhl4M875QVJzzYf7+aqm2jsLafccpuX5Tk0un58Kwt9udD
RgrdC1rVl22yzg4VbKyigYDQ0l/WecmlrTv93MfZ9THQnkbVl8V/DDRyi7Q4g+CDDYQp5l+vJAfE
WR7sC91102vOOgHRBY0QVujsFSXXT3kw2P/rjBX+VnMC0F8t0SMiaUQpFhYC8ICh6q2zLHWjYp0w
xvhDluQByP+0inE63xnZgFB374YvPfHUZbC8TBC1ynJ3R+u+SVDdXq7YCss6D4MiXmwBSCrN8YCc
33X5kWJkrdemsF0kUPn65CGu61NqGMpFlqYBHu04aO+yVDtDf64Ld96lZM7OUShwlFwOyd9nVuR1
uzapPmWPVKt+9ZDFKU1XllnG2BKaLRK0kIBmLGt9D7Xs61Cl3k1dGrKloTABsyIIC02/GLwbZONf
I2C7/pxLHbqOlR76BaJgaLP5bKJ+OevNS7bAFBwe7fumJIwiO8i6YREDUsDC3gc1hWI+O942dy62
Na7sRI8AS+fmVR4Gb8SGDQ/dbY+hEht6GoS7AJ2npcWEvzgahNRkP9kKuPC1x5VtL5W1cs/GEsV2
T1JYy9PQ2PdlgywvrUoQ/gnmE/69wEso9wb9y+MsVCaxLpc6JaTVTLzfWx/9xsI6Y3bzXQxD9Ulw
lnQIP/+VvKv+UpGNlPU1HvSEzZpyr45R9SnYJmVjab/3HQseJDjZci/1j+E5LjWnGmj2U6ujWDPj
4/SVjQQC6MtZvdTJM1knW2W/oa/FP1tdb/g1tqiDeuUNQt8pswFJrhWIJKHEfwSAspFVj3p5Vtht
eOlcs9l5VjK/mmlwUTDp+Gs5ATI5yBNM4e81To2T792KPOCX6OJOHJVae0oD9hCR/OXkaePNmPW4
00CAhN/UXg6ywZh1cfT+M8Llk17vVCAH4xYwHsa81oux3Q1upb3yUyq7IQ3ztSymDUhji7CNL4vN
mLBNY6UQ1pHerQxF3w5DHIMdYqgHwtGvuPNOSmtor/LCdVwRWF2KwubCXk6sPSDCi07w5D4hMLYp
hT5evYUclIxYhKpWuO5hPZHKDlrT+IpiGJKGSVauNC81vyp2TrRWySt4bpXxtS6bz8ky0qeQ+Ofr
vwxStEld54VuX3JstRUlTlgrrcMQ1CV3zDqSJ8O8Zsay97ZhW9tM0fPdBMab+DiTrywajcnOapl8
ZbHFT3U1Z6J6nqbUPOqpp6yQgZo+VESTVn1nZWdCLv1XMGm5iWeC7CVKU4Fu5o0fnotoL4JP2dno
FdlLDv63XoYCFyTXbEE0JOm/mspFXqFsu18vK4v/eFl6NelQbCtl0NbkD7Pr4xAb6MGV6uVRk2nM
4z6YrFVdW+VZNuAukl8hv3dnFWHfjzzjXmaeecMlzN5nU2VtEzKfH33drNMFsxQ7mBiEZeueY5Rg
b2OP5fkdzMTIoI6Tt7Rqf43Uguw+UnZI/x5Z6ZlxHynRTlhMPk9Fu4/wqvijyXcjglU/a5wo/ars
7TcLlY5N0Q/Rpa6U5FQro771LLv4QqSF3JbTm392c+fLUUkxfXZijr62BOPXoMrEVZikVjWL+B0k
2OQlbgKxCrO0+h4NLioPZM6SgBlVKZuPOfIqNFsacUMusj+4dfHJoj9bV6NJLArjJfSeJvcbC04w
tV30czE6SWC9feaZ5qyCwoqetDbQ966b2PvC0EgSgb/HpncYP027wMaGuVVTgs+OCaHTLO8aVFrx
2kMhWJV4hOw1ryheVVJV0D29eVWaonwdpkG9tbglct8Vr7KHNbr7cJ7SJ1ll116zil1XHGT/Oeyt
XZVp6Vq2EsRvr8ijPcuXklWuGNdY7XTPstQKw4NvhI+JvHYU1crWxlMZaVjejB0aBSDY8pvsOxZZ
fc0iC8Z3pBiY6UTZK6Gra5/mxTcjAiNtIulzrF0XbO0MqaPRim9TMKHm2Zn8KfDy+CjV77K7ooFN
Gl0W9rKILoNTtMNnYXTVHme9Ziur8TFdt2acwaXI9EOhi2ojL9or1rHgZny18xZKnmEewJAlL0lh
4ttjAu5unB5/qqIPmAor5mqiyS9lC8pITD0kr3xIVnZYd3tUvBQSpEv5/zj4fqnl1f71AlqIC2jc
FqivLIoNLcx+9CzeYg0xsk4rLV/W59o4r8twMO7d6nz8rVvrpr93s1ksHVTWyZcpkpbgJBH/ipLW
8xtHwy+hnc2vKs67OXrQ76rqiZttV8Kfl4co64N+58HN2MiiXVnk4QkUnGUxMN760G7fhVGb1zEL
E9KYXKy3LcjEHRKHce/b5Pz/hM2+VvWc4ATAplOsed4308BNDutE9QWxln47Jq1yCryqO0HudrdG
VCrP8YTgm4Dj/c3qu6sux88JMlBDVP9V5lhUjE47oNCK93AZePnVKafugIz1tI+Dpr1lk4KqMFYk
7ySIfmRxL36G6t7SDd5HpelvbuqOuNFw7ykLySyOK20HM6A7tmLGrbXPrU2E9uerujwo2L2P3xW7
QcuamBh+kf0+MdRgPyl1uG4b3XjLo9bdlxVBCFmcgJTtEyWJ70VMTo297jXJvTiE3KUZ1mdrtYjN
t1QdyZYbec78SrG14pGiXdw7O6Sr9xVGivdWuw7bvUNE6D5WFA7rvFRgNbiMLW2yJ82kYf+4vCvo
PRm2cUp/b80siKSdq6JCubR6XhntQ02Z7q2pFyi7sNfUe+ucxsGOFDtkjOXKtUMiBEtw495qaTg9
WzqC4/JSIlKNndqioyqLzG3abu4aZAuWsfk4zDvdCjBNWV5X6/Vxh30bVK2pOTRu2e6DKX/De2gc
fViWzUUe+Hl/ncXGzWnm8fzPHrKbgPLqk8hLd7LYlJgM58LCNGmxj8xM3b14cwvOqAxuTL6GgziK
HW2rEPFTWSn7yUNYxN+dCGSpLMlGW0F/ssuGbbyMf3SNU2JRaUwu7FEnz1pdfdVzLE0f125wZj25
wjo2UcCMJ7sFMZzbCq2ctbywlvHw8SPY4xks69PjxYIC+5FKKZ4SNuS/vT4UjgaRozzeyL6PF3P0
5GC5TXl+1Hehkh3Rrn6Xr/y4dpTr7orAmHa/hvMlcDSooovdijwoEU4rwsMle1pYZf+pTlNhtb4s
61hl/H1qkUpDvwXJAUPJ1ioAi/P9VHZty1TxRYsfn2z5L5dr02inByGpheUlp+U6dtixK5Jlc1Jc
JEY8faPFLmszdHC9QfMOVci/XBZtK3HYN4niolpe+F7j4SbrtdE1DlWtsowFfPWhNVDB7Aa4Myhn
8y0jGiDrk8wbD7MYIQfKi2PLQ44EXCExEBa0GqkAeSjb2DvXy0EW29aqtmoAUVzWDVVFkpocf+mr
umoSmYqdS+y0ziVJm3XnGfOJSdgkNrY02IHTbwh8Ma8kOets2VG2aBG2jUtvsYx91MszL9B+DZPF
+9g6tI5mgebq9yptdtOkK2cgDalrZhd5mMwIwarlIM9kXUTCaA0Oul79owGpcQiIy1jZOVb63aSW
xfEf9bKHHEqaPNjWLJfvr/hvLybHarX3nQDiEpkj9JsOwbRVF3vEaTmA6/p1KKWBYgqt5GCH6qaW
xUefwQjVleopw05vnNi3NCvCULoOD06ZpbtBhOl7FCTPklIyN0HM36L9vYcHGP2/9wiUql1Pc4s8
rIeCqNe1BK/aMD/rqrMxDbx2H1VOGiOO8Cg/RtR60u2NorpAj8nOsv7e2ZlUZ91nONpZXdc+oTUP
s8XEsWMkduKR7qudPbZUhV9NVvt0ryzzZgegbxFypa5YDk2dRhv22OpaXubeoDn4xySoac/qYuO0
eDuNyqSu0jToVo+62BWOcy8X0rvp0aRpyKn6cqSs/K1dlpsGLYx/XO5fO47LO5At8iCvaGvur7pH
kbuOiV32cfMKR5htAgFt7ZFxGf0ynMrLiBsjmZ2iUk8V3BTVEBRlSxc0ercO2xpuJb/yVlbatb2Y
gkxGvE5qtE+NoXmpIpVniR45B9dLCJcMdfKsux+yTdaAOI33DpHH1aPOtvDxiHLYdFpi1S8CrMBL
8SK7y0NqeCzbVde5v4asM4UaIxoimr1euMNey1QwMFmWXgjGpZeG2MdeoAJRBYU28N91OcoW2Qcs
Zwseu0fHeektG+BOatuiN5AMy1L9WFhJ37wGGYa/VoUVnueGXzIrGj+1DMx6bWUteegKU7o0BCCR
N9NxqiDVs3AMnxDSxKBRgYGZsHX2h8yc/oJov4KEMoR+2g1gjQwPzJKJoEAada9KQBKvN2qkOxyk
t9U0iQ/Ksu6Cu1RsjHEaX8sGMHlko6yvucnhfiWMTgmuBAg+dtx+aZZfgzlDRLUtT4alk8d1prQk
O/SfsjyThyZqir3ZGIg9heHF/vtAaA3u+8hjLYtcfae6zadsfNT/o+88VmLBtv3rNR5DReL2Rzz5
NvLaj3p59qibSzc6R8hmL+/gH6/0qJNvJpmRXnZxIfy7q5ub0a6yc4S2Qqu5IAyLUb0TGtvRzZpN
Hc/g97Nnz4HIqRSt+1rm+lOJ/dJNJZH62nTa7M9Om576IfNe56Br1sRdHL4DWs1msLcGy/+NvhS9
xUt3VoDgyCvFfa3hGyP+kI0WUkEvAbcLa+5znVglNmwhtzre6xyDRc6WDBRYBlmWp8ikD0cQrQvv
Y/TesgCf73QcrrIElfNLlqvD7V4SJoEtd3y6l2xnn82F+ixLXkKExEY3IDecr+DPoQ0P7XyTBx0g
7CYPDBWIAnV5Zf5qqEFUYrniuptWtTobhv/SgqiKH/KE2j+uUKETcItDscvTCDP6v68MOd7b5Abo
Sw8TTuhOmblBe8x+agHdPJmFE+8n04FZ1pdAS5aDQVTkkmE9rwfsRliVUtcZ4c6o55HlKSXZN45M
3a/tCLo69j5PHaZJsTKe1Wga1hmRre+o8FSa/b1GaW+tJpl+NpTSuU49aTXZUME2x7dT/ewHCw7n
3P6AkOXupqYtjhlmDYgAPk5j4NlH0rrNvIpDvTi2mo1316gEBywdiDlDqLStunwVPTBwZvj6QHCv
fM1Y4OxqrLDXsjWDXHiph+ydYHTarrph9t0ual7KJamKyszsWw4ujn3oYQoAQwpbkS5Xj40WzPdD
kg+/F78rs50h9KuEJ6JC8FKWs2AuxG9F2fCPunTpV7o5FrRyiDa3G54t1r4GDjQKQcZjysTGEWoN
KzaKnzWrhglTNdX3prdfvVE1XpNuNPeJYwbbtOyDrwo0ghEozfdqRnI076f2GquZcRnJdq6qesxv
YyTUZheGMNFyUF7oYQzBQWsSvCIbPXjSlwO7puo6LES2mHD/Bgwsi/RmwDWGRtmNKfoH4ev4KK8h
D8KOAIGHW2ip4NKEOeNtjpShaUzfjLJEaZNEOq5QXbyLehDhQW+Ja4yOw7WoBJqvTWATiaD4aBBL
MTNboE8GJkyPBsW2qosCcNOpcpRz88b5MMIArWVROycbYvHXoftuL9UBHlCHbgkOkiWofBDM4V6D
64oC1qDgjmorZ8jD5mYIMxI/S4Osk62WxjYXsXb6AIetVmgQ+ko2OzevBSHuOmb0XZ3Sl6aqlNcS
aNe+mU19m1a58pFbykp2mHDYXndVYp7lyCAHqiOtV7AZeck0lfzuLyuI1kqZ7RLjFtuWfiMiOWzD
TMFB5O86eVbHolot4Yzt5E09HEJ2Rv00uvwxGSsPVp3qV694lQWj4AHhZ4D+DmPh/OXUU5dsWHen
GxMG3/oxqlrGh0bZ+80UODvZIN9KAPYBC58QkfnFFduBiq90jXif8Hy/9aUW+iT0CTjX87RzqsbZ
yG5uQIrANj3m3aX1/z3K6qPqrcN8STH0/glxov4JNgJSHwY+yWSSzo/6LspJFM+zy3aQbrIhSVX1
TIj1IAfJej4vog/tsIS4HONGtpsI++DaX1VL/ZCiOrG3Q3fA+aGEDfL9mlu+O41ir3sPfJ0RivbQ
4Bi1B5ll3Kyy+TWab/QD9PBPI+x+cLnwctf5kwqAziJNIyxcnKIAQ8+HNKBsaPvxlqeJutZTDTBw
414mDVU1qUgV9/ouVCP3IkuyfqmSvbxZBLt74lfPCwB/pi2+lJMePCvZCyBhKC/LYcaSaR1XY7SV
ReCii41yNe2qeEbY0u3OjdZON2vOELIk676CUjUfZGPkjNMWF+Z8I1vxux1PWY4Pj2ytMxS9JnBc
slFWwbQAamtON1myAmIMQXMO2N7k+nrxm04XO40eQOk6BZC+ksWHX/Xd6EaWx6VPUyntSnpaq447
wo3Wpi+ui2ynrmBkypJ3/qLA6mEzMb5NS0lWqbr+jkxsepH9G/6yO2zimXWWHi4woudemATwuZgH
mQKRDZBiOjY6enTFHosl4MjTp0yfJ9Vm9WhGF/JS6po3NDwja6ezsPV5bj6PdV8CrtST1ZRN+O0p
PS4B3UfYWt5TcrR52Dw7cLvTaSLbmmbOziS6vnUdz96aRfpRxqUCSN9WVoL05J507AEh4OjZC3i4
a3AUv7kEus0WhWZNNw00LszxKs8UC7hRVSLgqNv8rLEyZNi3l4vosbci/sQsTSiWyBlT8qAGuB03
gbl2C50obrIgyffO+Dx5y4rIQ9o35PWRwJiKo6HX8+pNj2B5I59x5P4ffWBsfxZI7L2UqhEeQjf7
9PrwDxGH3i6ING+fBAqxLbbDzJIR/6L5zYqmdGcvaAa3GQ9xXfJZ0c9xI2yKTcufkJN6KmEibgWy
B0kA+rzSXjtD++ZpuuurIMLWZhcQ7VQcvzZIEKkTwJ8h7Fb9wN1DlCDHc6rFtgvNEPXJ81Tkz8kT
+vosIACRiNgAenYgnpZjsybTsRmGjnlZTePTCGzRF0V76QjHh0Ts/0qsHInZymg3YaFV27JVMn8w
AZjqab9CVxKgU/Sp2d38R1t1O/wLD81s3YyyVk9eA7aVyanfeFGd+1o0/Qy6P+oc9WX2vj+Qwua7
aD5RGdzFXv61zwCT6GUHFbd40UGr+UONubyufA3zZGXVFdNK1WI/Jsw/0vwD3a+twTeTe5jmjU7z
Q2WZsLbMd9gA1RHIMbsTzF58M+4JGSjKsNLnPAVgZX3TI30G8M2a0osKsaLDJ2TSTZkzwU4ZZlNV
mVwjG2T1HJK3sxI8Csai24EW/UMZ8vy1C35WSOjuIKG9KURHWSfM13IkgJRFi+DUmDJ5zM5a1fQr
eEw+yVyhykR4AYjk8CONw/qqTQZmaOlr1/fam+EcexCUKyUQrxq8kHWBssF65BlAxNM8YC9+Nefx
WAgVJ64kuw4tnk8aFJnNnPBjkOjtdxF40mMUHryq3Tg65olBUWORYw7PnRbVLD7bahfZiA72ffcE
9GNt1tMACtk8aoWr+GoUZSDtui/OXJCwnIp53QV5fRTxcKg7sLlILZGaBb6udOp+GOCYFWYO8BVc
F7L1ZPsjBwuVkjRR2+EW1+PKEAX21XWAOeOaI7rK3rVdhHZmpK5sEJAC6YX9PMNjMLEA8rUg145s
y93V0Cks3YP6QAzbN6t2AsWhHmNPwA+vqkjfVFPVHLsE4fSbPK3gvaX+b22zrlKRF3a/a9TuUJQE
ukBHMkpeRZPN9wuEeATFge5n4zzsIHvksJ3N2sfqfURHY26Owov0rdWpN1UvqyNA8pk7LHKxS2F/
vG4mQCadPv1grrKhyczecyMWNXlWBj6zX3i0dcQV8nAVlA4eVKn71wt+Tp+xywZucqrIz/Xvuu18
EUHn6+T0DiFc1Y0T93+WDT+P8Oan0rQR8C3RbiYDX+SLSHbv3eo0idAPxnjVFq95NFebtAOIXHc/
MgfNEoC6DrKpZbmZlci99XVwyGZX+RIg8BtM0UkzurfcaostyiWfbZ4qGydo+PEQdkT9p7+otuhJ
4ZOo1priSxP138LabFEyjOxdYpNQKYduG/R1vuL9JqcsG3dexBeSlWi26JnVX6qCL0tLxWs2kNfX
K7YugdglcbadCSjvbdGcs6xA2icp3oZSXYnFGwafSmyi8Ewjo5ls2yI41yWqEgk3o6r1T2WgfUS6
Q6imqU8q+41VN/f9BuaidVR0RRCzT8xDKhC5qNvqp9CKwseT2lDrn6j0xP5oxliTNymGqeFzmxva
HoXeOuysNQrIhdN8UVPxXplq5HvGyNbXza6RY4fb2hjQFw7BptZedtA1FgmJm3y0tTf7XeJOK6c5
l23qu/Zk+8LLMXzPSndbkO65dkAW67Bpr7nVEc1FjgQxNXhYrVDRpGy6N2L6sS9668MoQhhZhJxu
QvX2Q4rmidscC2X64TnoX1nepzVk2H8awyEn8+RHgnQxk/O4mizgfIXuuSvC0OOenVdKdg01mzSr
TvHQ8gx2R3OLeYbud4vTp5Fq7xC6R7Cr9dmcXG8dlz3eGQnkVDHEJ3nohRWfyI6e0qy2oQ7bGTDe
/oubQLAgsuRntuJ3bf0zNqx3a5j+rPWWHFhkngFjn0pYiM5EHNG03WqNDsLXBrPRjZOnr8iKW9eR
6d5v67Tel2GTPWUTODwl6p5FN/tml6WbjEXdWoeYhShWjMOXNoClzexVp+GsXOnCQBDITfZ15oZn
bGkC1H6M6DR7mXUIWKkdRZRox3gwYGhG+Xwq4mTY54ggn4GGGztNiOnSR1nIYhZaK/CYatsPGCOS
a9I2ZZw4T1kbRpuwvlQdtB5T2CRTMYBEO4MlcV7hcxgh/rtaUJCrNlHJm5tA4i0hrFfb8LALnEX1
1jT7XrHxG8hj960lab+qHatDbT9CY7gDBmRMWDIhka9+nSt2TlrVFx9KRU7US9rxUFqmtYby2vgt
j8uP0YLpE8Fr+YBW3AJOBvsAThXXv04YH0xgOCtC1foY7a7Dw1eoeGta+GcQF/kIEUTxeawPH8TT
2bAlVf+heUHvZ6CkPjwLKSRrduuPsOARgY5h9QGFbERUG4m3UDGOGA7qV/QnPQISTrCWxVjM+jVX
YBGN0cfcJuUKXpIJpjtst5U5Msma5jGy2RMHodlfW0Rcrw2f9TS69RbAGXtlJqB16WVQLVPHurDW
JqLkPSlzrby2CV/ZYK56m3eJxFCClPc4oJGMKEwXGksUFDUfoFHAfkMc9OzR1FY2kPGtqioNxinN
H26fkmJGGwSOf/GFnM607dETWYMUsle4YRl+rxnprbIGx59EYmwSQsC+YfU7vUg8PMnjYTuX1z6p
pn3XxMF15rMosX0Gs/iWRoF4IpDa+WhSMWXVinpDCh1Fv3x+ss2JCbuopxWBBNB1KHeTmGInq/Zx
t4LM0G6NxQS1y+MVjPjkZg9dcfBmnFaRdsSDpZy/FV2Bz0gx7ypc+TZT6b0DDl539RBDfOH+D2YQ
v1PlCj6KDTYEw+F2Bq3t2JsgiUI/SAm0NjU6OILTbRxDGRIBGl/akD7ZSnLVl0d3mBK4srOuXndo
hyrosDFxC4gPBATQYg2sVedljq9mBYlIpoc2DuyXofQIqlvZtumM0h8KghqFF7rrBAM4vyGzvGmi
0l5Pbt0fEeqwL7HQYv50M7iFhnCZZvJAzVlC35wiPudGBUjXOE9I0216a4pPcDuqHQt/i3d2Qzet
2msoZgilCU4ttyriUOWfpjN3GLEJa98jRRNFMSHkydE2bRsUuyIU6cqM3xpbq57CadR9ImrfeHqT
YR7EdMwtv5/60o+aULnZZdNdR3tU/Jx0/aURg1ih2cwHV71jhPVGXhDmSdr6iWg34IYO4E9Ro0CZ
WxhoO5qGMj2alz6itK6qJVfojVv+EuO1bcg2YqPoHcPAxTE1cy8Iue/6UEn93lVvJgGdjWFPk6+1
yrH1ijchbOect8qPeuSHGi3NuJhllW+aKfmrMcDv1IiK45zzVHR1fE77YfSVeHL8EZeBlnkfVQim
FdXOjhh5B5spwD1I9DCluyDAdA3pDuEoP8zRHE5mAHxrLKNV1I3WqhH8T7pSz46K6KGAGgRGp7E4
uFOPM4hbVGc0x65qzZbKACpiYImoY7kBWJYVmcjsUz16OLqMLJ60um92kGw30ahAWavEvM+stAFa
Wb62TfGsqADeENhudk7TfGoi1VdGrZncYSk3n2fe5m6EJTeHBzfEtWiJiXZ9lGyQg2YFH2rTWmX3
UXqROMJRUslezd+axgArx7JgzU0BhwKf9dU8jrgPdd5nGuSm3zo9sQ5kmsYUbejGvpEqHa8jIEM0
i5pt6obvDmI1m9HTcTMV6WYeQ5vNcM8X1Pdia4eBuhFO+o4h0LiuCJltkFxVN2kEmrBQQoRW9PKc
j+hhNQFTVGabhu8gCbdV4t5ZtVncrkQQ7YjBpccE6V1b1e0Ta/wzZpctMubxk6Fpyq7kRvKD6SkF
wDFksXhu2M+GFolmwyVvIuCVtFXDjlWtdVb67OxKIxx3WWlr6xiAjS9c5GTjWyhGi+VN068yEJJr
y0meI0+cbMutNy0SueStM3XbQ8fbz47qwfhF5IRnOFSaPsm2HcLvc2cXyHnFeDGgp74NJnXTOG7t
Q1dOt4Fn8SQJRLhB5elTQ3dnU3XN8EXLCAtlsG8qXcfqy/PwLDUQ/qqCeFxj/viFn8olxuL+Qfgz
3QoFp4vJWDspGJmQoBxofafG0aRG0E4PMmA+o3iPiM/Ac10pYAMBtbf1qmdJsa0sFMwrlCBAhxft
S5VC4TJIBHrk/OsRBH06mpOvspI2O6zBeP58R2ZhOIk4fVaCal71qhZcRGN82iZ5+Lkvj3GXiEM+
8bg2FeBcBdmM0jk57DKhnp7w3l1ruNCtqkpDEakIoM4F4JSS5tjqOSCvMUXTMaz8AIHVnaqwZ+kr
q74frBkUhFlkWCPZ1nPgJfMWjiZmGAmE1G5W2KmPWQwQwKsOWF52x3EQ/VGePQ6hbXbHLAY6BaeG
mdoh3A6+fTflqbvjxy2PRqqWR5t417adi+uE2O8RSaT5GGds2jx4SSt5NbclGdCl464iwYgMzYno
hesT6r8KzauPSZW/125GACU3h3o/RxlbZA9Ws5tOyBJ303EwOrTMnQYvXFvLMt+yUGfRc/PQK4sh
Xrkbpzk/MovkbILGYGN1xbsdgQpo+7Dg+oRaGnx2M7NYKVERsZdyg6M8sHxlHRolV4uw+zZQ1Po4
dzV6WYO1q3kcHms1AbsYsSz1q7p4jZP2z6bNu/t3Jc/k1xTNFtrnUzC7KL90YhcsbpRynyHP3KW4
WPPxe/8PX+e15DaureEnYhVzuBWVpQ6SutvjuWHZbhvMOT/9+QjNHrl89jk3KAIE1WwGEFjrD+u6
zEdOmsIeg+Foi3dITSUD3UZD6p/VBVlZz4k/jFzkmt+oVXJo25mE+7zWhuSiKV6Mmz3/GMk3CxlK
lCCYwTdNEPgMUssJVC990TwnCsMFErp+lExBtorUINjNabUfmgphhRxXxDg6DC28RIXJGjDY0TjK
M0DMg7ywM7+TtivxqzDc2ZebjRaVLH8DYxW1gCiRCoH+/VbkHkurwSRegyHVEaCDfgzhmPulA4+t
+u7O6XfiLi5XNkBDrtctl9UxdTywsEGNwoO8V6U+Fsd6KWRVFiZiHjzmy638b7sDjOh/6z04XrOd
hpDgYr7TysHHbPkri5POb0xU4Ta2YiIwkif7vso8kjp0ECX+34UbI5Y+rWqvBp8ZOhWQO4oexN92
+gzxlCADOGpKew7SLjqkSoac+0uHTeC2i/pLHpTnhHHgiEo2Dmll9g05OUGgvIGm1eExO+svDdrw
hMMVd+MktbICGE06QcTzNaiynLF7zrbaIC4OWbEgu+G7/l6rrrHrlzCBalnZcRTIRNa1fpo0rG12
EBGcW1fzDnu9C14yK948SYPEfiAXECn74aAUdsKr407P4YQgm+UoDbMm4owe4g1Vnx4DNUSXu1WY
VkHGOnFpDmjBKNZqJuu8UkZAWq6hrxJPmDcUj/KyTI5eMX9ys/GnAbR6MIccb009btcRKTJ9aL3n
IZyNHUHlEtaYH7OEWFt1U7yoGaTGnmWUH6ZlvOpSUbxYMRlnhKwQ7c93EO3nNVkYj14IPhsjyrZ4
3OjunPwF6r8+BXls+lgi5+tGmatzgnCGoRXKR8kwu3XG2j2k+BJd8M4kJ23N7Y8xCXfO3OI935o3
xwmLHa9Avg+Io38UeYBiQqx86wKz9JGn7UGMhumzorLuabx+U6ZR+E2U0TuRJB8HbvNrL8ILgqjO
zywknsZ3Qc8V+yUNmL7kIq5WtYptm9nY34nMu8QCGKMcte32BEuupAbhuHQVRCuiJetCNMlBR3F+
7WTmvEfFdN7NpA7WoDSN9ay0zYbp47ooh3inVku8wyMilRNpbcPOfgboj11h2F9z+CRGXERfA6W0
YYKTTNBvSakWC3kl2qiGPV+bQf3aNtpf+dBWqJNDmCTbTx4Gr5bYjT10gIZ8jeZycgnjJIPcmkwM
Upt2ytJTlZXDyVqidxNQ38Goq73X18o71teb0DMIqcLYWwdduhlFLN5BCn4PMZp6MmtdeTNUS8E+
Qx02bpeBbLSKaJvWo/u1Jn5dey7Y+iaYTgQ+xTo1kVPqySDvUeRfuyi5f2u8wfCdxNFeWAEYh7qM
ml0D9+wWmS2sdzLhP2vkgy0v/qwxJGY+rRkXr0jLxXvE3HtGH16MKiC0oYT5j7T8iaxARI40Kldz
bXs30MbBVkQOhOFqxmNrTuYXQgyfk94e5ilsb0PTupcOYYsoB8+M0XS9Qwmc4Ujmv1NO9ihz3gm5
tHT1qN93y56yUdZlIbs/jn60/defkLvtOZDjPGJlykEQ+YT9sZga3zeLAbtjWZdb8nvTRyqdZP23
zcf+R3fZJos/2uTvyLZJa/O1oZbjirVdivZbnpd8VJdN1WEKQzj1P61GbzIhWPanCpDdDX5s/9Tv
h97LcCINqFjKViRhdZRFuXxmB7NAfEzWzWb6Tx31amaRfXwuJl1cLU3ldXAzwwdEJK6yrcxsRvfY
HHayTRYq3HQ1GoLzvSmzk1fBMPY4qMW58WCi5n9vkzvyZq7J7yxax8uP39tipVlpWq8eHm2sOH3E
7I2Xwky1TeSWYmeVSI0XSmU9q6WpPgeZF/HpG9tvtat9ZACRb7qqjMc5CLONjQHRpZhmlk9iWiHx
VnyNQFzsYgwg9yRGYC3DTsRkb63pXr/u65RYSpA/2UXfnM043bl8Y084eTJFmpP0AHNsl7DkP+VI
tu4Qd3nP69R5hn6obhSWXQwrwn4a2jFmhq8+JWN7RAwlO+HeG2KpA5AbFNW8MTzNxvQkQz+umL+F
DrKTXGjvRkD/KW9r9St6a/k6HOx8o87aK+nmjiVmh0xjkYx+g7rhzqwLMj0qgkyaDlGOqfc66Xv1
vXIGAKNtsrApiCSl+ENhQSWMv+Ly02i6hpUygMZOWB/zYJbrDO7cNY0QKSjH4jux/Okkm2qhd89e
mh1kTRYQhcW2gfq9lv1lW9vp757V12dZ66NiJsM0PrXt5IFTa8N1kSXDNQ+DHBpsNGwUMQxX2RYV
THYBRz3Lmocr5ymqsp/I0PzTYR6RqiYqCQZl+Q1ZZPqvaLDCi/wZr5yjg4p14erRoe+wezCVOj3I
tor39twqwbPXkMOfijV6ieJVmzMVE89k2jquWMITDNuyTVjRJcvJoMomq+hB3abFDzmuy6ZomCdf
LTV9J6vx1BTXiaj4/RdyLLB1gEoS8ypBrsBBX+MydvZxw/iKZMt/QLf3Ls3M/FwLvjza/+xHiD8H
DmnoW/l7j469Ft1GsnGsbLLBR8GpeEIy0DwY46KfU0XjSrbJoi/U4qldChErwDn1aV40n6Dm/Lvj
0VlLZmdf6urro0luTWlQPD3a3Dj7qXo1s5868lZu3cRPhU7KOMSs9771aLOVFhBB7R1lD4UM071b
Lqp0r+iAYVod1fG4NDFDUbP2XRAI2gTMGbayqoVFhhtCB+/asZr3MAgWkM8SK1w6R0OY7eMwBFS9
VIewK3EMBmeCVBNrr9B+N7wUfFthEmFeqiZJ9b3egNxvh85+H/N62IcKMza5Nx2bZN/W5bQWJlz5
vrWdY1AzKbETonOqooWIpKX2m9PnLMG88EPWrExLbkueQNYiN7DfDNNCJanNLrKp6ASziaycz7IK
Ysr08XD8WqHzsNbHynuzol5BEixSNpbnuW8aU6O9mjOpk9UCqRf015jkyM4Gw8UrDIaT3BmA6Hj7
ovNY9/4wGbxXZfmqLj+atEx3W8/Lz7IjtsTM6aYOZySMC1eybeDLswkbVKg81vdeVPaQaPjkjfLD
Jr9Nru4EhDuXNE7bQxfxDVuf907abEOnT8F+imiXoxbyJoZLWdbZ1lMwhk6HRfdysG8ECSySv1q3
KUBlvStJT3QqVb90IuHrPuXZu6WNE/N8RjlMY1Lm4oZzmiPozuiIpu+9MpJs8YIP5KCx4BgRf/Y6
cydrVTnUb45xYHSMNjZelg6ooKOj6x70rQQp6jwI35uRSFZakZKCRqPvtVw4fkhOYInyOX4P0mUT
pWa3JYy1xMZcpvPZbeqM3Df1TOw9fY34qPtqL34wstDTvWEqL0Zef+l0BSset5peOGlkOIqReHXK
2kUxoEXGJI99YZdQDXU0BFHNKr61ef8aBJX6hpOhRNysatMLbhlxraRirq4qFddn0kAXLYXcCpc5
hl2YTyIX6b1JG4PoqBj9NW7SH6XtGvsGG4vn0EIfbmKKe8qq7C/m3s0P1wyf+zHTfmKzsU28xmKx
9NJM84oJeU4Ou22BS1jJykNc+YtY8NdhXq8E3hjvZtwcIoC8P7QMYTjlNcXG5KrbxQll3nxbaMRp
cyXON+4QlyS9oy9M+qpd70JkCFsvRJ8+aV/NvqgJBNjRjzr8porZ3nmNtqDzc3c9qcQI8zgsMM52
CdqqIGPtWb/M8ZC/DV28sAvT8CiraYXeKKCJM8x7+zXoJvJQ3VDB1TDG16g2F35Z3GxBBcf7pkIj
xFLyPXZPmDikdr0n6FdvzIVWzsrcuDL158/P5CBJUKwBQW1ihUQ/Sa10FettRPDGXpn6BdfBq5gZ
gQyG2q0I9AK37xzUl6KV77rTolmb5ReL1dp7P7vapW30rdyH9Kl36vDQXo32Z8fg/G6GjnfLSuT5
sch47y1jwkUbE+Zl34gQHLFmXE2Xmore4rXqidwvtZ5k8TXHiVfW0AMur42XbMOgtN7bosJsN892
cl/nWerFCer9vVaa1aUd5oOpJiqyFvo+qdL5OVuKVh1Oc9zqhGuolV3Tb3tXsdEy0u3nUdcc1rxT
tiKig2aAbDSWPbHFN2aaslOm1/azOmjsDaZ23phR1CNYu9TlLlmQwMTmqX+WlftPZVVjkVQtCKNm
Q7gf+oywZBNimOZadQhhCOUwWS2WP0ASwOboBfZM1gI4EdWx1ek9u+p86MLp7V6Ve7S67I+RlTxn
af+XWcTFISPi9dz31T8FCpjOBl+5yv9jx6B645POqTz6toajGatm1KoVAHKkRZZfiVqCQaMeIxhg
BuLFSNxxG/aQKbVUFS+8SZAE7H6ezouHkWyT/VysgV5k1a3MVxh3RBmW4x/tc9UgX1TbCrqMomYq
F2jrcApCGKcUedzmAIyhWA5pSRJ5aYtMRk+EgARwDrt9y6z8vQyq8FnWPG8KFmgljuTLzqGNlZ0y
2DEL6bx7U+1cf7Lx/QAx0gJ6oUcFLJXF8U1WwpocE3r181lWtRYoB2S8dCer5ZTHh2DwQA4vRyLj
mb3MQ3T/w7LJtiY/qlNxlTUrGwixDmiiyGqE9/vGNpdA9HJ4aFvlES6GvZLVVHes1xoKrqzJ82uF
vk/trH6V554tOK/RihX8NJfzXoBFk66VG1ktMZfn0cxxu5HnZmfIIMUIQS01+WtR0L+mJSFeEsuk
1iwtV32lauqjTbKAQPJUMVabRbNXbTJDAvPPd2csplUshPMNAPGpZgtPOt6nxpp/Ebf4mIiEfi07
6CIk5cMbPt986pkarvDoLJ9BcKT7srCDY2vM4SkIlGhPHjLfF4h4vuhZ/JEiz/bZTs7VnPBrd9zy
M88KG8vlZDxqJabGbgz6hthP9HkgEd8QwWdhoAk3fk7HPAaJI8SJFOkuHuc3e86NFXKcwDfK1H5q
566YV1ml8XjzpvZp9iILxbbTF6KhSGQH3xwUHv0+gYHuDhX5NFH1AK6AnsOhU9HY7GCxeO14Aiw/
H+qm+o5tpnKwtGx6s7qKx2581fCD/8B37Uc+uz4JepS7y2Ab2uHPqsuSlyiO0K1NHWULTV/9KK1Y
Y9LabjVXt99De0dKLP1izPOwNZQo3rhKehKK94Ppuno06+inGRXfuzE0Se9Uzl4DMUqWzcU4C6Gx
sY5TFJggP3ihkfw9kCRKJ8sFilSRrHR4sZNq9NZ6SHqpAghwLYodEfmYlB+m520eY/6COjFZAu1L
NQtvb3lkPgG+p5sqRB7TdAArDWDhm6YPztbfLqzv5yHXrobaHCGiVyuyUGKrFkTELOQuCbyMxHtV
5ua1Y7yM4986jifGpWhtdz9lHfKHIwDl2ifOqOw1hbwanKZqC3deRx4kMI4/gHqozykRsDX6SvY6
t/PFR3Y+8HlEYtMWX6vMrW+zzkebJv3FIXEPuNsJiZhSKOYYnkcv/jHlmC6OA9q5WC3+mqHBlK3u
4QYoGt/qw/ZC8lbbWZUVHoWVE5WPSnctctX4APn5fbDi8peJCia5oJ9R11WQv0OC9UWJOMTQdisV
kboDzn3DVS206LUCpSJrsqisVttCnCc4tvSQRVDqIF1G7xRAVrkio6IB+4v3YCM2MV4ML71mqreJ
1OrG08l1y6qFkOJzFqMFv+zsQRfeBgMy9mj3Z9lkwD7YOZFdrRs30W5eb7SgPAEQLTXZpBkWgm9t
mhzlAcvX52DwZWbuEu0LLVjUPsvuNgVAWs2ovMganlRik7oBFjrLzpGVDfnq9ihrnq51t0hJQQg4
SNLLNh2PkEPv5TYsGg6QBZOSLa8G9qLLAcJVpk1SJSpoBHowq45fO53sw7JTWYpxIPCnQBo4yB6E
uodjUKAC9fhJ4aZHxFeT+zln0VD4kTfdpphwx2Rp+q0JsEbL6/CYZiFfuqKNf9mtja40c6erE9rX
dPgs8cR9I6bpT4Y1Yk2SG2/lWP4IE4Qm5D5CtKqPOKW3BzFqvtkafoZK7w0b2Tc3dHGssKnx5d5B
JdOD/bq1C8xXvvclYJh6yo5eyAwCKlp0lQXiKMWmSoJik/zbpk9RthKVh3i3rUfXSYygvAIP7W9z
l4aRcXOLzrgls8KgD6blIKux4nUHbQYeIrtog23c+IBNThbd++cNaeQRlda9vRxeiXoL3D1AEB1u
W6V0zlUWSdww2jXDeHBE7FxbtNGfx1iBZq4DQCtMATsaR5qd7ExEMLygJceaJmhzH9Rvs+ECjRuA
zf/8Xt39KjIl2MDsBxiFbcoVLp2OxV3T3auyrTXrda3xPZM1TEyL3VwBsLtX9YCj5mwXANx4kU2j
MZPO62IVW49K3GTbNAdHLefFkLW6Vfp9a9UFPfijsujt6aUEHPJ0b4IFiaPV4K0MJ49eHZfXvEU7
y550c0Vul0yxMYirLDw13KmFMT/L2hi4zXNUu7tCT6PEn5slClxXzkruLSK+8qmlEzprknj7aDO8
5Kenqnz0+rK5aBGssp8O3qJjo15lwXOEgkdPtvrRFpjDex2p4xlFH/XaiyA+15r916NDwjoF5Y2m
2T3aXOzK2vH+o00/IFiBjJBvjfZ01qP4tR297JlvYPZMCv3YQ4I4yhpGmba6kpteGl611mwPv7XJ
w6ym+F63gVhrZZUB8smdiyzcmiihAyEAhjptpaoA0iUXUw/rBI7qrY6D8hYkJeE1L452si2LcmKV
MRDzMC9Kf6oCdcWzHxxkZ9PAo7VApdgwgf+UKnZYKcPsRnRRfavn8toSKHxC77W+FQkit2aoBL4K
HRSvh+HkdGbPBWBnCHxqTSIVpJRm1zd1quOXJnYPcqdswmdMI3jfeAdtGsrnyRxPdh323M/BeG/M
oTx6Y92BCppE9lSLcpOXG0UdynXTOPVas8QM8ChotqZiOE99AkUj7oNksR/b4OP2pTGCAj58fw7K
/snqBYrtITkpeAnfgy7eWiGCB4nFSqdgBuCVWrUfI/tzdnMQbPVB7QXMCSUE0632+rplDuI3zD5y
D38hPVvNoIT9MVIgkgZ8zWW2D3wM7HoTDLqqDEcQE+9a7UQ7wQeBALcKJB2Qct/rJ3VGa67VFIPk
AuwkV9mlo/7BuovBBvTCujTU56xLD5hRK+eqK6HH9oN7yHoIcIbxHjdDzPLPZZ0M2jPrQ/c2Z5Z2
nMhoE+9oCSYaxSrLpxbO1EodcdJFnZj07YQbgFf2yaqd+UayGH5S+4sWNt7rIsI3QWKwp8qE9yiM
s9nE6lbBGGVVRB/zPL+REVpHrVZuC7t1T32GGwyBADYfxTSgAG8b1QnRsi8gLEZc6Np+WzohPq66
Hjz3+Sc/Ex6RWzFW6D4PvmMaZG4LRTtnzFUza1QvRsovD1U2nywEZ0UISCRTsFxMdDh5U7JvtKE+
1l1Qb7CPHNaN44hz6tbzWm31L2LEPwDEVLcRMxQNdS4vFvCPS6Wb70ocVfsMtcYzMongSvimbNLG
ac9lURAl0Qf4W3Pgi2rqzwAJ9l2NIGNbJ35elzsvG71DbkzVOmXewNLKDFcGblp+3Xd7q1oQgaLT
NuZgJ1sAwt+Ravq2mInuTbLkPler94HDdT7qbETweG7sRgGul7TtSaNEJwG4FloSrNg7g6+9YcO2
Ub9XiT7BqzPr0wDQ4KAsAQ+jucgZtbZMq5mi8Bh15EHSEGGWPEEyIhpa9V3PvvW28pym8HwRR/HT
+AJ6+dfsGtWR/JvKlzCp0VxTj1NRaVcThofJY0+6166HBPyNU/lGHkbnLq/EUYzMMDKN93cK8eVJ
uxK5vWF5esuMkJXTo0nhRO8Y9TLBTIih2lVd70J7+u6aqnse3aT1CQW2IaHQO9gBbzVyS7ZzEH2I
I4SATKPlmJYV9RIp+QIRIPeHOPpsshKX7Mjc8y3vExAryFvVWy7orzrFImYkDE/2AVOOtrJeCYzo
qxh02TqIm5vnNnDM3Ab3N9UoDmHNOBgrpj8PfeOXHTGBOn9F01Q991GkndulcEwMKx1ImGm+CnUR
bMwOpF6o6axQFKdj7LWajUgS1weUtY0K8amQeUCJIUJRiFDGj94ayo8WWXM+2vsux8bOceE06YIc
iDpCT/WYHj+JBiDPfGFF0vrkPavSfMbWPFvhBvCexmrIn3esBUK9niAXv4weAfZa7yaywuKKsAqf
z7YCoRSoHTh8Mz6PIC9X2GYxq2BR2CUqHB6zJXg9p2Jre4v6bNV/CjfIECgzgDe6egqIwcwBHga7
cMaqUYcwv+o0qEztzwHSYATsd9N4wPlq2yHq7KzMvFV9hKaLjVp0IJQ7BQMWTVWQj0QvRoiAxELp
3qZquo6h3ZwJNWb+3E2IomXtC+zlK5HmZmWhJ3/wJh0UqB5YB8d2j0rQe0clCdyjteB0qrj71rje
uYwYZs1GYRhLq2o/o7CEherfA0DUXdV1f+N9YMAJtsVGKZPpacCr6OwQPC4WArFI9VvquCfwDxOz
7DHgCg5/j6zaiW4I4EtxvNGNLlg1BSSKLK4IVLTCJOtWWvvKrYqVldjtDuh6ASjOswDd8DHYQmY+
OjlJKb1Acwvp2FtpdS5RnkJbJ3G8K6fW3PV15f2Vem9wmTq1DX7Mdr2G88631FsgMsqPyOj93MrE
UR8F/oiV2qxZqXv7HuDZzgIHCu6ElJQSsHjrINw7VkHQQzXXzBmfvNEaXtMBjSKHGmIyyaY1xVue
KfbpUVRD4dyrNjP/g11DEcPm69kKmDt6gwWO0c0Aelaetw1E4Pmhh/qaxtDns2Re6argVQxM4zTX
MWlTZh+faa5vcpFMR3VGvgmhqIsWi5/W4hAFVeeMbrF8GFmd8SFeikU8x8xH7ayadXsZ+nZ6buNl
5KbmlaK91BFT3apOd6Vw1NBPHW4jmLCD0rL+6PqUmYcVfSSpjs6hWbxaxmhvxzxi/b0Ugfs0ex08
tFaLN013SZ0mOYYsD45p4ERro4AAABs7Olm2edGFAXvDG3misHscQFwR34s3g1JfZgwqCeyxOOsW
gTMt20sMmL1kpKEKA0s0rcXrCgTmv4XSkS/q0TYtPOwyjBBJraAEqTFmXkuYBb8GB9nzJRGgzPpG
D7B1xXALjgRmoB4ca9GDxprEMLHiDDiW0MgZQekDD2pxaszpVQ3nEWpHYK9HVGn8aakiUzD5vcnN
MlMXoJkTpvBKOqQnZw10kWcWJxAZ+2GCkQJc6bkzu4vS4v+Um3Gy1jHRnH2JmQsXAr8F/mzjDFMO
p2B2n8dU05gKdtmLR2ruGDfVxwzc6B2vDdCGxbdwiNJ3Ncclxms/3SLg4ZZRAmcJFdSzzkon5YFy
PFd7ksXEJwyAlaesA9kbDXDs1UpZKoA9A5ACU52bR/kzuFa+RbXID1lcMmSPnbPGsBt4CCkFQHDF
7BcopkVOYfNe2L7JkPc0aFB6a4AC+K8N26Th7yE5EjzFBFj3yRx+hEjBIT66nbCWWzvOCMF9wRsB
0F4nGncX/d9U8dO+/sW6pj21Q7arx5rPJKjAxMHSWk0gCbXwOOv64IRfi7w0viAhjyLneNUTYe3T
QbnOBAEWequ6q8zFeCD+W+2MfeyNIdn6tRfP3iGMrOeYVJqf6sgqtWqO8J8BYtw+uaY+nbU0fhtV
VqlhJZBRDKEMLyZNVYCuTdLw94ACfdwVIERWd1ubhDdYrtK+C0ek069ucLQbsF0XaWxlYiFgMk5r
C64+T/tmXaS29woLwHlRp7cZBN+rARjBzkWzreLkS8nEAPnKCGhlSTJVVudUz5jzlRkATUXZJZ0b
Mn8yUuAv1joXneFXZdHvYUcUb51ZN/sRtogvq3riNOCNawu/UKV5YrrM/9N29lovxedkK9OuiNP5
hPDHaz8D9jZdO3kRSLm8iEaryQwjhen0TrqxarvaldDADQE7Q0mQmMs4vYWp4Q5IBTshScZCrJx5
zDasol8M4hyM4usse+lCwGLfcvsN07L2kC2YmXLB1YUgLA6m8xItuNHamNQDwIhwQZLKYtKjD0Ux
gk38b5Nsl92z5bWrj6XgunotdLpVVqSUEujZ6CCntboS62A74Qi5t8K3uAEpENzGRqRbAZ3Xbg24
RcN4Q6gcdUM87+66GhIjJHFDmcmCwY0dlLwXwQ25owtSSJLj98ltxBFcljVvmKxyJnJTvtFWBZds
LzeTmQgSLCz+vaEuQPu6rY6CUKnspgVSyFw2OxY9cGvR4PUQrBJFW+IItAqwWBuyKl8dJV8nqsAh
99PsB1DMy4Vrll+UWw98oq0l6ryRUEXZOM7ZlO1lz8hpuTLIIop/jm+XH5G9tFCdVraTpWt5lgla
0yRgET5bXP12olF3UmHE8XxI7sMBDOePbrl/oxk5+xw1apkDlkUir7/cjFkik9LC+E5Ws6zahaWi
4z+znFMO7lPgnbGXf1KeBs7LYVQNiJP01cYry095XDoKOObLbbzfYdko8VJ5QNbFWkijj7ax1Lsd
Uit4MgH6uGN/5dMA7ZYM9Til40bV628SDyyLARh1V8OvI56K5EhWDTZmRJWTMsa7zUYmve84r1AV
f/cwFzdeE3JHbSREt23S3OS9txP3ZSDus51rg2HdGiL09pi6k94qjqnD8q8N0Wx73DSwwzoQ6kas
5e2Sd0NulXh8Jiu5KZ8CK9QD8srdyiv6/Iivowf6TG4uBUQEng1lV+H1ztgyJDNABGDOWA1jBPrb
pjzawZECJLJr5Mf75pz2oKHsaC//3tg0xKibddwmX+ZRP8ord79KUEtXhZVOa3mt5VVJ2oL1f6sh
vrJgAOQ9kUfILdl2fxxkXRZGimNI04VANBF9HLqrvPH3R1NemsfTIPfURD5XFRj2tbwU8iT1vub6
tKLQfSLozHKt6nu72IYgd3m/vmbu9DPAK2ObMRvgqbtpVd7CtA23+QzRudWnq74MHfKzncW2s5vF
DBIYO76VCp0TJdwGPSEryYv/9Yd/Owe5ie0VZHc91O8973cPNRkcSntDX8shQH7fO+TG9zaArPGa
wuW9X9w7nOK3t+Y3UMWfV9AgjVdEsCbnZmuEuTZvYjf8W+kydfO4wgyCR91xoXQ/Bhe1f80wsdzK
c+mD6iW1Z3WLRmM/+00WnttBV4B5LOPQ8lrLI+XW/9nmdeWMcECYrOWT0MfplikMS5flQdBHpJ1M
ONaPx2fpYFczHUzdH5Bg28sneOysYT/lFsuSapM7A8ZH7gKu/D//rl2khyAEK+zlBnCFBZDyePbm
+MnVFwCjUdj1Im/D8LYMy/JJktVHW0H0ZxmRLH12NoFTDWBW0ldHKIyRsr8sHm/rb4/ofVPunytv
2HuN6csn4X4ItgI75aNtSBDIsZAFe7NDofvweMMfz7Jsk1WxPIVq328bQHq70Im2cp8pH3bZ43H8
n4+grMu7Jrfux8j6ffOP/bL6R9v9sS0r2/5n6MFWjgR/ah4EXLlVCjymSAG59TYI5+XDoXsQTYXO
QnXSt/hQkKdnXiDv+GDrGIM6L/ncXhzmBqwPzzoRi1kt8NhOLjmglKHuTtaCVZ3H8pIPbrc1zZmp
RKOra1UUxG56BGZWJHi3kncw5YtdpDkP9VpE5YuDefHjxsu/Kqv31+lRl42Px+SPQ4ohbfc99oPy
YZRFvQzXcktPoC+ZMZwnefXljxTgGScwKzx2fQCt3pdvCax2WuXmb62Da/yVW4goyXXLhGvwBlLd
V1tyKUIuWBcr6YE4ONSQeME3jIn+HvXA3ZEx2chrLAt52+NleoJQLmvkKf2eT/rRi41sq87jKTFL
BMq8bi8HGY1Ru4WzW6Keuw4Lcf8CGO0npPzsIH9Q3nm5xUjfLmwYOxo+58F7xSzOvWOWg8S+BXie
bXP5RDwGA1VTnQPHPc5Pb0dt3U8Q7x9XscwcRtJk+cxkbmatAwu6kCSVwAv4C1yywUzcQ35UdiG3
BuXEQBdl1KzNXcdMTrbA61a7yXUOE8Ac8rk76JFoFEe2n+EYdp9d3VdRkSYKcm66dh+E4VI/10Zi
bOXvy/MK7Gg8tPrLbOTtVjWNi7yrj1srt/Ku+xEbU7QaiwKlfyjk/yzQHgOHIr/9sn6f2LE8LXGk
YfkAxn+jZXYOO7/NhycE2c090LTqKFk7Q9RVR56FX2WYZff7K+/EY4x53Bg+0D9T6Jnm5NVrC4I0
shiOgcNJwUvgMoKvUQjclFwyeWfkYy1UYo8W8OCgwDfk38FcdniM6I87eX+gl/H+cREee+WW7PL/
/xRztRH20tNjqJcnI6v3ufijLrfujXOE7QcTWoQZ5ERX6ey9isei7CL/7H3KJTdx2ORVu2+S1/4H
Vn//UMrz/G2WcT+2zF0fWMCZhCD2GHzo5fyV5Aiha/mazAVyML6YzL/RWiGeHPbJvmjCUN3I7vfN
YPmCRoBBOpHe53HySZUzukfxaJvmjJSDhlKkBkxsmYTJf+dR3FGSsv7bXPZ+9uU8wsR5Ggt03Xq2
G+DpW5ss1eyj11uQhPruyhMx66Pu6upBTsvkpE5uyeL+08u0UFZJBKF5LSCAPDrLLo+q3HoUj9v4
aHv8jT+OjfL3DqEOxjDGTDlwdgAB8r2syzePK56wjF/2309+LrViFSmD+ts0Ut7C+5M3fxMQ7Q/y
cY1Q0gU0vdyDsOuQ3JBPyn/flEffhypAOc3eLdP1n1QQAVPksYT7gxMiCR5y72PHYw0od8jifxg7
r+VIlW2LfhERePNa3quq5fVC9FZ3473n6+8ga++DjmKfiPtCkAaqhIDKXLnmmHM/Uezcz04p0/39
20938l3sMT8z9/HM/WYWtY6aNqyf/Oe5E3v3XmL3e1kcdD/rl17fP+D7UZLCwkZtPikjqFnxXplH
D+LYf6ubu4jW+zhb7M4b8f+Yi2JPHPc/z/plOiN6i47fPurf6r6d9dsnedMLH6O5svFR9E2POB7O
rFUU432uKh54sSGUgjgTGRGT9ynMNm/mujHBExT5HX2KWmP33km8bsXJ565fWsSuq3tkCLEEf7+j
xcMinpP5YZkfqv9ZNx8mnjvR79/q/r+ncsd0EvdnIdl+/crGoY1h7TQWFj9c8+Y+k53LX2IV/9b9
W919PjGd9v4J4jzf+tw/oYuckyJ1f+TG8Zfi1SDmoGJv/o0W75C5KPbmAdnc+Vvdt6Lo57YAA9pP
pQSJEGUmQj4eTtbeGd6KW/i+K2pFeSSUzbQ6KZKN6mSP8+udZCpk43NZGicZuSiLNz9jIY+IkpEY
9j105HpGPS7F64HoP0jWCjLw33K1+0vDlIkhiLdLlo+IMIG/rf7tdTvfCpaY9M995ttgrvt2u4ii
aO29KiZkYaP06uRRXzWWGo9LMf+NSDAgXBT1T17dBZv7Ey8uyry5v1bnsrhc/7MoGuZHVxQ9Ail/
v75F+dsZRN2YROROKBGP0fyyvw+s7+3i/zMfWeFVwuQt2RsERrQpQvJl5jh3E8eKjRgYzEWx962f
eInOdV/+cNHy7ZDOKaT1qJ3JCryWSClwDRA9iJRrCpkc0w9XjiNe/SheXW4SJclOXJk8atNkN8rW
okosYyce9vk/en/2vwQzvwwV5q5iT/x7g6wlonfvdA9ypRbQEy0MwKSosLK70clZjoHmogwX8Yje
45TiDuhHNazexIP8d1SrlL011tksnVQsDqZpso9ABKMSR7QmNmXFauViLruGJ8E/841FPnGHrdHA
gIwX8hz5MFTF2+qqexSabYMFgECGXSOuqvi/lAlSJrXInvIQnYnQk6vTP3isge7U93jmt8svLuqX
f9F96nq/6mLOInbvj3nA4uTo6MNaXGXxsfNGfIG5KC7st7r7rE60fBdzzj1F8/wnqb6vLk2s9RbY
GGIV56XuS5OF/VYDBLhWUcxSRHoGgDTb4zNJq6GydqZZYHqmVschzVONIrybSu8xUJKtMp1Djsrk
nHtlvRC9xibpd9KY6yu5TUjS67psUQU86mLjJLa+NB0SPBVyik5xZG/kwDfSNcggDJeZ2a+JSpI1
PFj7SvWqBzRZrDUDjUV4nli4F4XyKXb7pymj/YcHBvYH+ptyBTWuh8pBUdQlAI+SiOWJsocCEZpF
/CN0LMiCenMeQlgIFmkLG5W1/a1juOM1LqpP9I67Vlfylz7VcdWK3Y80Z0he4gN/cD2ZTPGkemqd
0fjpEK1nZdf1WHBQaug4XbfwqrJ8LUdyepmS58+qHJtLiDqkVwVgu+RssgXQCSWPqVHAb5LlVQEi
GDJUTh43RozFpZ9aCCVhJtDhKOBHyrbKzPwyDlFxEXtik2SZBfcsTQELE4Q3stBb5QX4IXfo3nUW
z7a1PKH8ErnQsCOBxLGaAsAL22XmFmYh1GsZwafmYiQqQzBc1UlGTpBTd8yHq8w+kKnB8ppDsL2G
+jW0Q3Dtpg1Cl+DqytEHWE1pL6ryBJNuuItQuTLAZ5rBao3lXSto2FeZldBrLCnKcuh7jxkEDaHp
kFoVm1zLFEtRPGQXQ9c1FyVqnIdx2pQJaXsm9xbqanrMDb6axEslt3BF61id0QfM5vpehQvj/h6i
YLzcS2RzQP61uOfm44vAcB6gzATLwq8XcE+1taUY+moYqhTGG8n0maboB9Mi1Zm0VmWlmmpUL7CC
B4OBA3ju+PmpQGp3qqbNXOT+3EYZMdQOtJGJNi1XD+mox9pS0TXlIDbZ4P1TmbWFtBwcVO6OHxNs
Bmrw1LokjNpm375HXfqmsZROXjhyf54tHT0zmYlkK2QFlJh2/M1y56ufRur7UEVkKwDEefL6hLRr
OFgPo8JasjFExrGw0/agtmG9i+Mwu/AvUJD81/KPqpe4uZJYP8ta+1RCDTrbQfTQmUWF9FUqf4Qt
C0cWsMe1KIoGlkKfwa+n67JftBh3LIape6jEmPKF5HJNx7GCTZUlIbvlnbH6crCRfljxqB/FqcpK
Vy6W4+8Qh+HUmYBF2/CDU6zmb1B70R/fH6P7eUttrB+qpl6nMlibpYvFcusljxgVjgTts4q5sqkf
EVpUP9CetxdCx3tRwmi3/oFpHWKopAfWNPUQdZaWfz8osp9kGx4XroEkaiP7IWIx7Uoo6E7w09pT
2RFWzmNoJ6LBgmSxB4MZkc3GpVB1qd4C21SWoiguTxLL00+VRU7YdH3MvifRpZgGeuHW7P/c/5w4
St2tmZVozqbrB3WajLxkcPCn557pOx1yitgVm8IbUbjPZXG39TUIyS+Volm0NIg7Vt0DiTNk4Hnd
grwuLBXygpeSWr6VpefvWrPzYLz7xUeeb0R72PnlJlahNhWjZBGwlmzcwokH7isv8E7NtOkiuCe2
5m6/NLRtjJ3Mi+ea4RoJQ3jM+wQPw2kj9kSdziwbywYTolqoBBV+g/+jozjk3ns+uukxB/z/HBLb
HfkVsrL9fpq6yYDc3vpLLhMNXH77dqK3+JAhy9XqFNeTjoJlR92oUcBCpDwH0yYFMHEWxcF1IRYG
bod4XQ4Jrk/NuQy5fDF3Ens46B354WtYR+bg0Caq4ueFgyfGIEkH68UgFR+ylGj9dqgoig+uoY7u
LEDg90PFp305IlH1dZOToPG9YfpWQx4idryNmfkWY09K5tJox8d6KOKj3QcknCiQN5uEdUaZ1Yp1
lPnKo5z73clWy79SX5EfOzOTH1W/vDS8YC+sTaN0ATrIr1+rwf+yylo9mqSWvNgJp2IxJz/H0Axe
gkJ6RY/sPYhGPffObhaaV9FGpvA6RlD3I5169uVL1Cn6k+IG2bMS7UUXfnOSR7mqkF9e/DIeTq2n
xOd+2gD3U7uFHpXsmtW44J1NNt5UFH0QmrKQ49q/5ajDvdQmdolyKX5JnBKOtqLVS1HU2qrbabim
rnLdgIi/MI2m/YGNFegio1fXAYLKl6rFFkFGr7ed9JUvpILlKzNx9V2PZeY1N/snUmiadyP/OdqV
/WpIdn1I8gB0kqk279VIIoVsGekViA4sXb/941lm/U7KlroaQ1zEzcp9Ukg+g2Fbd+R7shf69XrE
Gha98D9VyCL/bvxWpxoWWbHJeMo7p1zj15ZDmLOyp0QyzEMVNwPM7TZ7UlFM/8D6fSEaJdLYnsjA
eEXJK59FlelWrC/YXb4VxR6axF5xhmgpimVo69eRVTpREmdsOvksw3pTUUQfvWEkLyEzfO1YwopB
Fl26UNjM9EzQPWxW5OKB9QQtuy7czjqIlrZ2nbWudAb3HW4no8ubB2BM8NLKRbtE4xMcRNEKZJM0
haA9iqKJERE+kKp7EsVRGn7a/OZfRGlokyvv6/SqheT3uL2384NOusVJLZ8DFxmx72JX1aXFlUSf
NdiJ9pY79XMU1vKRZIXupqo1j0oIVb6I7JPoIOrhIm5yqUwuokpsdChHgYmAoWxUDFcz3GMT07uJ
7iFytGuq36oq29iNXWBYWK7BmOdHc7CyY9AglptgwflRktlUTWGDmZWHVei0QMfNoHrwFQsr8MF4
ghAWv8tG4azhZuY7UUSjQ0q9mr3keg+SUmvJJZi6Ke3gLmD6kVWT9rgryzWJ4kX8ThZ1skWOb21U
1j7eTUM7prZkPOp+Yp3zyCDBYupWD/LvgWzJPT9typlhnYIbEXv2tBmV2F0SwavI3/2nbu4i9gyp
/l20qrL9t+PVmgSYxgwfyn6sLr1UkC6d2aDvyOrS+SX6ncrus9535ktl9fCBUjU7Jb5mQjYuYjLi
uvG1Leyb6Npr8akMNOetrFJ5ZZehcY5zBwOWsoSWAhf2GTnSpwT8ah1mS5u0oZOc81DZffizUUgQ
MzS7enD0xjtIphVtg9iXH6GqlAtxemt8k3On+mxYNyKNSA/hMA7ajphtDnU3N26OCXOcx90CbKmk
iygpM8i4MKpOOe/Uk5n7q9ZVw0MJnPzvhnsf0ZzPtehISH4G47+SR08OV6LdJ+/xJM4WWjaVZoGc
sLD0/b0omlVHifoNj3Zw7+kp6s3QI2Mrmx3a7fkUhqUfTdLLD5ZvSOtYyVRsqTprZ5Dvu8frpjop
mm5tzCgZrgM+Lqu2lqtnnkaZ1B/b+mDsfIPNI/2pnCe7ixiS9pmxuT2adaZ/okkEFqnznufu46FN
IguRijeuy6IoL6FalztdK7pDYNcG7r5uji1BY8HHIlmVFx/KTDUHi+W27nvo9c9RoEu/JTIt7x+U
pAqouMz4NcTdT1+SrDfFrBJox8r46JuwwRmieA9IqO1tMkHFZcmNj20cGlvCAfGDjRSIHOfKIH7G
i8x0R/+dF/AH4kPpl+rhg0x2EiNsBuGRZ+u/E8jIatM+eVhzVPWPtiFnGU5x9eTUzAmbtlAeyNto
SM/BYQndlbUiuOa6O1XV8KDqrQlpIMe4xSlNchR7llWyBAgC4dxEYF3wr/mhWJ3zlMbOmzKE0llv
HYdrAL639OPyIIqNBnkutcJmr4YtYCqFcdm+yUl1yyrbefYQpC+KzpfPbZG7z0E5vquGp15EaZwy
wC3VeBBdHcU6BorhXkXJb71tHefxDz1T3Wd3ZC0xM6rHXLOsZ3fbu4n1HvJTua17ud5aded9ZOq2
7ErzIycjC8ucotx1Xpe9YXO3bI3A/sE88oTJQ3YpXQl4vod4o2l9ZXGvmxqCjBVnnHUnJUu/BXY0
8BABXtMC7bewOzSAqfmW1zzPHSqt1FaF2RibDkvBSzNtuDGGVYU38koURQMLttmlGnHbwrL6SLIT
n+w1BdkNGI4uiN1lF23amKB4j7aknVOrGH8QBXhr8mD4GIIp0aNGzwEHCuRerL6FYzd89GVgLPup
Ppjq/7u/DXJp7u/aLuchPW1ZeTbAt3/OP9f/r/P/d3/xuWrRodx29LWeGuGyY8J+y7uhvKmWrm7N
qQ5cRnkTDSmT33ud6AIosrrlU923Y/nlBGclOdtQ5TdRbIxJbekUlbzhzkj+rpOxj3ZSfTN3E419
6DiLskRv4OUPUlIbCCbRfPVK2Xlri2d91cKxWSW9kj2ITa/z/8raF3WhVMVa9SP55BUI8XhJiQKE
dvlUTxtRNDUJ0f29nBSrlukarMd/WkX9XBRHiDrYdsc0IKFtrrqfaS7HvPTG3n7IuVw/W+w/IJI5
7xF6Jm6qPN07LlpStbd+DGbr/NQA0BEtdLoHw7YxHI3grWSxHLD6ipoY4fG+yqWNpjrjK0SGbttw
VgE8fUGWtRef4Sek87VFbZxxwnYubqOw0DWdG/OKB5Wr9kzeiIHrgKZt1KruD2rpw+yeDHeEo87d
XMfwM8S5TL5Eg9i0sLrXNklWKNFba6/Heg5cp3ZviRVJNwDRzUrdOdiIReMI00WDHQOE3NIXDEHQ
xYR9uZWKpN0y+QOLr/0p9PoDxEj3GoQ4wUdN3T4EVavs5LBO9m4f6xffU/HEkPLxJfbjPyQdJn84
2McO/iDpOnQsrH9v+Mlstb7xLkVWVbds2mgyw0M/A5c4ddDUSYpUkbJh1PlFidHFg0yW152TNRfR
X3TD4GmNaeSAARpwmmjyZCdlHi/ZNrp5wDrwVaviK9AhDCIMjNG0Ru43+KCVF8Nrom2BtOYcJYgq
tF4fT5ZNZjHqePNoJV2wz0AZHx09MPaEPbKDM4zdISn6fi/JQX5MtAxjH7cNTlHlgnjqLPsU5QNe
ryVBkqCJ3E1Y1zIODHK5sZ2sR+gKdBkAVHtlfSJfx6HV3FxoT3CDyR3kjUM2UNG2j2OD1Q/mzv1T
YIBHbvRF2/gEpbxMfq5Yg176vay99LYNyxvu6SveM+2iCIb+7OJDBYI6jVfF4AeQsODH8duE4MON
x7+iyl67+JG9sXpdwbUJJq39GDySS/onMOXxLynS/iLwi7zc8AiUe7a6SWp+nN1O37bTGewQ/w7y
wHIsHnomVOYApJMUk78y8hLVRv/pkGvAFDDpjrBR+2uJkfpE4x+BrpVnxxgaUMg8AcyM8l1SKYBk
gPf1lxBaC4PyfpfqUvDkSo51sRTUtMII3tdbJHeG2+3auBvedJO5k6J4T3bGk6IMaQY2QO7fAhIA
117etTtxlBpG+1LrlENqKd2KWGJ2QBEUMlWdMoMNB0MOt17cq/QBIKLoIva+VJpTi6j83jJ37xPB
J+QD5vOIuqKw0aGxgLdMcAy8GHmNlWMtNS8NBpaH3pUT8BVckgTeNnHLDqXHVIRo56yHOsPnciqq
+oBoSTeyvSi6caksUCeGC0weEMmZFpOCaaOmPn5PuT7kx96JChws2BObuY/YE3U4jdO7UklR6lKy
sf4fx40Ao3IE6v91blH88tEWPgJ7RkKLL3XzIeLz+yAfD0n8Vg2+/8Q7111koWXsVRdtRZtqj7Jj
uVut86XlmPJvtpwsvJpFthMlcZCuOY91kzhnw5B2oIvGi9NUSArrtH5te6tYaJ3l/aw96QlBkfNL
V5RNavM6gAO+9JRUDegAlLdJwj8EMx6gg4R/FUEZ8rNT1W+T3f0yMpr8TJz7KANxPyMUKM6pUvgb
cKbjItLl4jw3iFYGWH/307HkyWprKTcvpMjg3DydQRwiOs7F1uythdWVrFn+50O+nVrqI/RCqvsS
k6MKMHP6kPkEohh38o7Fr/CwsjvJOjW9hwER1qE4vkitj4REta46JMdrbE5vXyUjw0D37XsdSl8s
lWJ7ZxEqOFsyxiWhDOr/XpzqcOruzsG0EXWkYCprfNFYBZla5wbRT9QVpZxs9A5XAFGsTS1dB2Bh
Vk04EN4vyr8ChAtOJpfvijcgf2vz4cXKmbSXQ+U+pmParkgVa29qE0LDtPrkwdaAqoRA3M6D0Xa7
jKxaCI4BOfvYVu2N2IEJMr3FO0sOLmksF5uEue5VhrVLxIDodWyUEoH1LHnm2/lLYt72a2RCQDFG
Xf/AU/TNrWLzMzfcg0wg04OEg64pKiOG0s9ZXpvg+wgysKDR/OkH5+SmafapVeFPSSdKzduSBHqy
hgyjxQ1LB7VggPRMxqR7dsuugmnOBEK09pafH/0EKaBoTbHwPLntWC1Eaxj7CZ6XMOVE61Cb8aWU
9I9oOhMrHulDXBaPoi3UbWJOgJYYkwcPeS1LlxAnIfY9YwwexJ7YyIn3PqpysZ+rxB5uqP4qxMfn
ftTcKluJtQ1ZiFqIOqvywU3aFbpT4KDLud/8OXKXnCs9Mw/uqNJ3DHGlQon02EdOzhKRy+KJEitH
x26Uo4yOCs16oGzjEVSMaBCb3oYatJSmPqUkDcVmPkZxpc98zCHb/ec0X7oYVoiGTJx8PluLTcey
tYZ8dT+vaHbjkI/40nM0JWmJHZa+0kwHIdh0eqkrkQiiYP1yoGi4f6T4gn4iuxtH11/udZr4BvOH
D07ELehajbyv/Hr1r3/T3Pvv8yq/Eg9uw/07TFdB7H35stOXu38n0XL/0CZPHkLArkjFt0Zty8ds
6iY6uHpJmEfsihaxGcTlF7u63YBu6P5yWBE6S023YbSBnVpfnasoKJYlBhZegNTMq9KfRlYNMPTI
aWzlvem749Zymt+k5Q6rGLCiHHy2aoR1pG7iR+HAB3O6Zu/H9a8ycZ0NY6ajDcI0KNRgpZjDhLJ1
Pk0Ji+ywWUglL3JAszo4fNshxljhbmWX0QvzzB0ivGe9ap1Fy2MH12N4Kt2C5OLmWfF6TobMDyJ2
dGnl6mSF6C8Lsp4I6KxjoluZrv70s+4kseo5ZFgiDiAY8mnBL5NYdIjQ++7QETNNdaJjICm3so6k
qxwy5c3xM7oW7lFnLIK93FTV9S0yqTg63+sUTFwWY9Yl+/koj0jeKilBLuGbKl1FAxq0n/WI4qqo
W6Sc42NVPFax3l07BkK1VcJCT5mSdyMpI8DLQr6I9yzlmKzgkIPtQdFYkB3qftEjNdUd8g2N+NIq
PQ5g02aI3VvZoeNPsqPldQZZ/2wyosVLNGb9Rs1gjYm6FALDdsRljYDpP3XNyEACpKm6LXDRy2zD
fUimDTgKJ7eKa22Ca4pruDg9Y5jrOG2CWMt39mANC1HkDaJdQ2gUCIaqe9VcX5n6a2DU2kFU2VKh
wiXrR+xCq2wt6sRGU12VZSKYjaLLlwaIedpQ3T9YVBtqxvrukKV78cGizvW7henU2qoeSlaspy8p
GoNITo+GCYBwqjIIq18sS1p1nh/esnydIQi+1ooS3Fgz/9MHhbvvFO0MiDw+9ZhVXcXGHmH9g7Uy
NnNdPLQpJm6Q+SNZCiUkja6G53VziIzIuBLsN+7HNoG5HjMX9yO/rnDRspm0uTEeQ6OR29t7GYek
YlNmsb4kz5d2PzfU4zR4Div7YXQYHbRjwVpR0ehXx4mkByM4elNBC8K/N71RvjdELQ+DHk/TQvQ+
uP+RmDH36yMoR/HIq1ecyJIzE++K4IrhXXPJs2F1v6PGPPDINa4XUJGrh6xMvJtOkOymhtlj7nr9
UXQTG4Zk6gJboHwniqKvAmV9ZRRkjoujRB2KihhJQnRmDtcvHdlzrnGqOVe43ONB05oPzy2hhEz1
qpW0OEmFCze0Uf6LbhAw96zc+2fRg5HfVQ4U7RiM3H/ZENQ7yXPMK2JR64qDWLFWfBsvg360rqJB
qYF7yjmLM6IoGgCm6JciZsCI84YEOdavWUrWtGUb8P6NWuM09/WJnWJmVlnbWC3CjT2QMQHO0r/l
qCFW2LNEa82CjLa06sLdaI4GORx+yw3Uc3DT6wptqBYRP+iJh9pajKnQ5GUiNoxdRtyycPNUx57R
Ru5hhydhFuJOpD4X8PDfe1MRvt5rWuPlh7eGQ/7dZK3iYg59EHvYNSesXx/qSSXUTCmMYk9sOpEo
OW2Y1JI4KSpB1zZbR2XFuw8BvmTDk39PvJryvGWG3eWbrI6EWWpmsZPwYd4wRkbqIMqJUD20evKq
T8KjZlLSlNNXwJsI5ZEp9EdGAdgNGiRBAbi7B7FRi7ofMTgqJ/7Gf3bV2PkMIhUGRpWCfRTNbTui
EBW7IdgZkP9RyDIH4HwW7aDs3a+YPWBBEsEZCW2TJURxFe/NwF6OU1RmC/sEuwMUZsgX9LU0aBIS
u+b30Oi/XGgRcVZse+y/Voby6OHreMia9s3ish4D7MA2taJ/+IPurPspqzbiNJlz5I2TrMXfO19t
sSf+A6xh+Wvd41pJuKQd5UZdlZGn72qM2g6mluV7k0lCVITlQpKbbaebzzF/tWH0KPQRdcj8h7kF
lJIxuQ2QfpSMVVgiYp5EaemUcW1N/yyxlwBtWBdgQfjdbZVDBdnCK0wWurQcEl8U96cvFwaJMtfN
dCoQipaylKTEJd5PwK3wjU898aW1ZpyyruwPlW92942mB/3BVacrlwwfiaIWByS/xcFJC6DjYje1
nVZZi11hvSr2xCay3IJsJwcaxpQ7n012LLlWINBh0PGvN1buWOk+SAABTBrR6c8UG/EHz8Um0SDL
KPhmupOGaZxyFMXlyITmVOzWIwGvNLGG1fyfEffpXBR7jtJhb4WAl5d3BieQjTal/c0bo9H9baMb
x2jKvRf3gdgEU7FjiWMzBtVJVOWugbmDZzMaEbYGrXA0MKWW/2+bZT9ipSpxH9VSNGCTauy+azVq
t4+AfCGS55pOfIhCx8ZAbEQxDKAQK4H0p2RI2R0xhqwXY2W1uKJIYX+07GylYdNVZ/2w8BKsdX38
qVeyXTCLUWV3S+znlxP3T0o+gXUZj+Abm2E4h5R+YOl8rSYtutHonGSFv4BRxkLpmPsnk1yYs+c2
S9bbq0U3JJdE4ScidQpj5UBZPcpFveSVkbOETmQxL5o9uIFpajvKN9T36m7scBAybTxprde6rNON
ziIMWexNixdL5W2CGiNKPV1IbcL6CGmCK35weWmED7qqmMtBGaS1K9XYwrTqBvY/eLrxWdPjfZrn
xO+wJAoq/b3oCjwLh3gDfilYGwj9sro5+V4pL/hxRJnsZ9mqQpDhNyfAr+SThCzpSjJLr15IUAUt
1RIoW7DpiskjutbIwiVEweL0cszVDn9ju1rlICoqm1hj2/+pLC6M3TpYpXD82Donb4jCZYDBlpuG
MlxTLEoDhXB1KwO+1ULo+JhmFu2f0EWRLZNJtexHw966sG6kvN7Vqs9FgEMX6CZXWvfRiledTl5M
9+LYU+gSI0jGY9Uvi5/u6d2iKLBjLHOfRltNGhACS+T7N520ZUQxLll//GDw7K/tAf1+LpkRbCLS
dOyRsaeONscGj0b6Jn+4lzrDLrJvPQikHSue8olkWtwzbBwY5JR/dI5KF8184wEMtj1bxmur0WFO
oXrypT+1i7dM2Z+nO0gNzfoc++Nvg8ZlWvFDWTDJliz3kqnNZ5FAR1J5RJdK12LWNHSsN/oWjjly
qK8IiJ6yqMIB10QnhoJ7FRNO0HRE4WMkx0uznpAisJYXvVq/uvxerKC8LvBlxh80YQnH5rPMwglg
QoztkqycAaKXcW4KaZN4lXsbIK6Phf1XHuOq58nez6GVNrXNRLBT2tU0AGxNzT+SK7cxHP+XBId1
kfV4Eyv9+OYUBCwIQCrSbwuLRLhGWrDXFCJ5TijfIC7YS22IV67fPg2KvcEIl/QRn1QsSZdZbWWG
JEWfUaE0m7Hom9Xgx/lGsl98KU0XRpi46zJOic+06cYwpew0+pywq4kMBory4PVhDZpy2DfyT2b+
/tIZrHbdlI9VhFVriV8X8fy16eTvSt2CZwGQZGuYHtftCxm5GrCj0F/i4pksGA0qyxH+6sLBMHVR
D32yCC1/Z+iSvGhBdpmh/gJIrNBJkgTzFTM+KuRVGuK+YkMMlZVmp2ieQdvw6jntT9crSqBO2a9w
fBvVCPha7H+SnJusKvUZC8XnlnxJVl2gpXZHB2TqtLZR9429ItbWD41FyIwkYNNV/xC+AWFivoed
ccl6Fu1j56SrdEuU7qzJjP55p4frFtfhOq9O7thgIJsOW+x5TdxlU383/IVzNvHqpyhtPpQGQ3m5
Hq56yMi/GSdcb0YgEGt0Fvp03tApkMmGnGHAhh73xLLMGoBg4c+Wi7Qoc0yBJU3a5z2DLF9XimW9
5drLq9gi4I+lwFHLN2ViuDe8Des1Szvhsi+sZ7NPVlra8CKQwNDG8Rse9/FKcVjwrso6WFRV8kq+
KCLHmjl0HwX4JZG9aZYYCU8+sWRG9+tKil+A+d9Ap9mL6rU1IdAVQYTuvtvbgfork6JfSaB+VoWG
WWAJmV9mDkWEe5t2zbCxExYLAoVcdjsmj8gfvDeFKGifAPvrhuxRDotLMQWq0mFaiP2tVRbWCx1f
2CdVtmr1Bdy7ct1L5iR3zh9aP1wEmUm0ZErULbx+nyn8KCTkCJnA+2C98NY0vWWo7MskeLBIxFjk
cXZJouxPoln7ojB/VgETr16/+nacrHQ53pGoQjzIrfFr6Vx09XZ3qHEz80BVrwoy0NeNFkLk6dpo
ZUq40atSPSwkI+1XriZ92pCNfLclET3Q1jqmUmptmduhL5+weWMZOtG3RAG2xkgk00+f017e6Lh6
b2zfJH+YnJXA4DaTsjdHzsJDu/R8e2KI/Wg1H9p4/DKMdbyCP/Pkl+Nn1puvajbcWnOpJmaxMb3+
PILmjEzIcxX+k4ppnjMw1nZWwRnMVFbU9GofuS5p2ua2C6SVHeB1/z4E+YfjxU9m3px6k5xGuXvx
63hXkYMT9dwTYV1tQLKBpmlPPuBAEtoAo5WxsYpyZuBSudJKnk+o8ka8K6qsI4g7wIyDDw00AO8K
z/gY6v4Db+pkYcXSc2UDsqkD9b1Kos8OnJ5W9O/oy36TtkterLYd22Df6MnTgIx8GcvZj7wBXh7A
YWojMqq5Ho86JmLbjGUAcv40YkfVuGUBEphatfea5oanER6CNvHxrrZ+V3oFmoJfWDy2sXpPdZC/
AJQXkt5heSmnYJvik1qntwg0z0IZO2OtO862N539e1IB6IM2tM96o4a3H5EsP5Ae4eOjiRv7EVOM
7IJumBQ+C2y6yhOZu0R2iArXxqec1KdI7t4avhRTv9eAJAxIn/GLU0pH3nyPJJfli6axuPTeRcGZ
PjPUbR12uz5zN9Wu6tJNxWXhJcHMn7XDfsHaXsD4vwMFbOWXgCjVrsZPTa4wFuudU5TB+my0iPWU
dNMFPL2d7f6OYyyUI/LT0r58NZv6pDr1tbHjJX4Ot7z2PoyEeSMSMqwbuvjdQlMPnzRrlyzN4PKg
Y/05cm+wIgA2PmXYUCodI5p+bWsyCcbNVmeesXeYLWfJBevRknFAIBOr4nFpXs2aoPIY2/0CDs9D
HPbVorAgAso6CUda4j1lZvw7r/tykdRxtyqcBsdIRIelL+9b2flhaQwiBx9yduq1R61ilJ037kdT
89yNjboxgXlbVXvWiN5BTolWIO5MKWY1tHBBiZI7BXL3FQYhiU4eITSN2GHZalxki8uI5cnIC11J
Vo1qOQj+bXvRhl2ySh6rBEZUG0nyRtVgNlRl8AMD+NqFbc8PHCPJm/NL7pvmpAAiYzZm7Gy3fpL0
Aeym03zoNaTxQQrIe2k+ysrZeC1I0SrAo9iJnFVMiKBkgSMmMf7/6Dqz5UaVrVs/ERH0CbdCrdW5
t6tuCLts00MmPTz9/6Hae604O+LcKCyEkG1BMueYo1mXusbFQxGm7DRQEYhAp+sFiHW2L+beOxAy
+SYSzHu4g3e9/DJaauNp4PKs8NdJk5OtVSTMDXgoppwuKnk0WH7WqJNgNZHfMyfqFCXVDyGj8co2
OsZK1kvYeASVlJ8GznXeXKOSMEgECxOPfM7y3EXq6FIsRm156X2GhuSLYHV1RkD0Sq396jG0CJxo
yYowxz+TQweQef148XxuNe60zrxuSRjkbu4SIJU2+Kiqt8xUXB1D4NazfnX6YqQYz7OV7VGDuTm8
jSj56cGz26NTLQ5Zzojf2zi8ONWwMUxnpLAiNCMReDu43b02jPKQaNm9FVGQk0lbmk65s0CmlJoH
Ctq43yHSthq3WAMIvbhx9Im/Fd6pGZy92FBcAZw02g+g30dSZYfQtUaSgVumlZdCYmOGxb29ymHb
7mcnqtcNjpj+kAbp7Jzrzoeb2n072h1Ry6eEYNYSEBrDR7h3mdwgZbxPe9ve6qX6hcnCXVfOOD5X
i0Xzb2UTXD36BmL9Kn6RtqASggPlARKslB5Rd1YJNpNQ0EtvB2nJIRpSDEHqIu5xJ1QhzkfaYQHZ
DxOZ7a65ta3p2dTdk0q5AmP+w5lNqARTyW9HhP06b3EcLjax4e4Sd/w9j3cwZ15yGKkrckHUpjD4
PxElfkGJAW1kpl930Sq10wLBO28aznwLty3APeTdbI6asXUJPFr5jvZkV/a2x+B2WaSqFT6oSKEm
CNS7xV2O9I+MhU2zjlgH/upj69N0tWkbmj1myUhIcTSkPc1z7O2oCB2fs7/S0A5QmBCbGKNfocZv
kxiPpMz6sdy2XLkjcL+DaxLrJhCig72gqT8knm7iKifWGSmnK83nLBGO+QHg8k2Gsjz2GVNrk8H9
RFRRZhqPGPYVa6gyCCgtY61nlbO8YZOAEa9Nk8G+l+1sB19aYxz3wug96oBUBljNNbintO+pobCj
bo9awtlW1faqyeVLmpfIkdw7jDHXc0X9PLQ+qb6AFCs3j3cDieO4ds4XFwq7tL8mw/8jizldQ2ST
nKbdgyiHX6IZ/uAkup+nKXBN43c1Jg5uyQMWvYgvwrF28CcZyoA5iC7tpz4TD13jIctIi3PvdQxQ
lM4g2/+VOi2J9oX1HLaPna1j1Y2HKAliJO7oIlyPcXnOHftkGy6XbtSS58Qco9bFVdJ19FU5rONE
vydw5MXsScX0u3IbxdNjHDo9XEDxwECFAJc0xLN5fvf8R8/VIImYixdf0Y5B26YU2BSY2NdF69Ss
1hMutsScr/q6Y94Q7zRZnsv8Bds8n2FnuOecDGoZW5sxNejEeoNdzaTcaKZrBd5dE2HYCegHd4Fs
cL+Dc1KKzaD0dy3PGbV05i4c8dwbQ8LwcmzQlOiCqG//xArqvWMdqC+aMqfAGMTKoaqk+xquenag
knZwHc5JqUr8wKh6l48hDyH3tSCEm1sqywg8L/2aRPweM6ecpq4ItB5vwNQ3p4OY3io7yTehuctt
BtIlOlQ0qNHGJQemsrv3rIwWhJrOP0z51ny3DrghMCupDZBW8uq0XYqIdHKzl3Hk7u2Q6r2VAyVH
77aMCRvGwzEh0b7w8VD+kiEZGVksL20Uby2CRLb+NB5lZn7mGoLdOMX5ffEbUu0fGEkvDMSrrQZH
ZaW44je+JugNfS6lYWgu5bT1cQGeJuB2+FxqHWYR7mwVskCFEiFnqpU2aP/yECwkSb6qMD/pQsPU
PJUkC4UOo6ek2ccYbKwgLYlVXZlfg4XtVP5iuKLcRZXxWxjaXswj+IkPm8eSX1WF1Sl+3V/4zXxQ
UQ9bZcaXGcthnH2zLCANFheC+VrHRLjej9xNuRQRHJYfUGKgfvc/5FteQp+I5YQ1yiDovOjFq2+M
x6nGjASfObLkrfra1/ZHyZeFJcpDkvnmTlsil2M5nXJHx/U9KbttktCn6dT+Ug6vXKPQQCDVL8uh
u6mjacf7mIJ3Eca38YFYoZfMMLU1CVi7V4Sk4WpQIeyhL398U571Brb9LIqOahNiqjPDOCO6GunE
Mc982lSWqNCi4OXahGQL1qtq6DW/dNf8rQy4VAWcCQDbx4p/3qocrActz4AMbeu9Z25pREO/Jv1n
8VPxo1Ps2M/R7O6NnALdjgjlY3WiAsBpjx7WM/FuVZ0F0RgnYQCrez+OHuQ3C2/I5GdAWTnG/UNu
06m5NXqadCAWxdbf45qghsmsyIManjEgzbdwuO5T0Z8YKyD00/KLnUftmibwNCzOrZP1ZHxEpfch
uua10TkxM+eV7Isn0y3XdkROIRHAuIATJDvdNTVXC7IuGOL7xtLfu9b51EQPrgzTrbHIrkt1wJiU
+7+YEwvFRH9Q3SVT+ICzAECDW8ybjV/h0rx6WnSacSrEUvuUme4McNf8kWrcKqG95kQSr0RsDcFQ
UXjrDmyGkLOFKqYrKx+puK2vHDu/q8L2s7SRUMTdjCkl9Ke6exK5fbQKtwlMraOmKqHf6xhUj6mm
re0ln7fzjQ1ScKLo0+pPXMR7jCvu6iTe6pnzFXs1OFXNFJAkVaIUk505yUvmEihaq/wgeyJTO11u
YIV/ZEYDXdQkodtJNmnG4Dlt4b+FJcbBzoZf4djFV5GUkISHU6kZ+Du5RrxC9BgO1mPYIqEIw5+5
1J5NooRGt4qftew3nomlM5uBFumwsQbzMuE9trZa44/o2oPpJ0/VwGQdBeBXGy7/7Dj/PRn9W1ai
qyZtAferir85GS5TNpyrFHpeGH1QQnwQrBqvRNVvHTn97uSiy9O5kWuFDyNwrvAeN2HbUZsvSOW4
Y4oXr60JaFZPTALgTdCE+LfvkEiRNeWpyIlTqpzHwhtsJujarzkaTrrCQtovzyZLuC28XVtVXlAM
mNyV7SYZkvckr+3gRznyj2Pln6GUcC3N6qHArbEVBYuLW5O25LTY4x3nctiE5MfDckKrbcgjOqMn
U+shp6P8RWWxnwZsCWOyQdNUB9Tryp6zEc75bFtrnZkqHlwRWpByCPSgnceUpMQk286ROKKg/HBt
9Tuf52uPzxdjNffMFfLmZri1ad3aLys4mF60M+s0EEMH4VgjLSqdL4iX7nCtnXfKsTYO9gbcfwzy
KPPAM7m6+lnv92Q64KIPDXz0OkzW+aOk5T+OAvBGgKesLCo6zuLybOWvnZ2tCVC9r+P2Pe4ZgS+n
4DwRMQWxRN9GLicK+onLnIc7EPH3ULQXkNtriFE+XQI6tFwZG1KIjrldPLWx+asYXZtGL6asRU/l
+bg82S03xjJ5ulEFIh1QBvBY7unGngjVfpdt+ofu9xkVaHvANp9M5Tlco3t5d+SpluEvygP4GDEl
SghQf9IY5NQGYSvd5GQbrzD3sIyA9dLJomRQEfmQ2qkSUrvQa76NBdju3IktednlunLcgZ5+9LfF
jBXNbOfZvqzPZaUxIOAAGy/T/tD3ria0EHYSevtx1tBNFlhWEpIVjV501ycDTSPOCcz2tUCmDrHF
k7ObmsK403ImWAolApMIQaPmxTryDGM3Tb46II9LVvVEBtNoWMWjNjWYxous2d2e/t2GDX3Kddnk
4Vog4cCIX5rcq1rCxkVRkWWwpD+N756dYMZNgIUrxilQ/nSoBJJ0RE6/XXBkw4Z/KqxO2/P3bGeD
QrWzQ5A+TOxpbV7nvG52PRV6PXAP62sAyKR9Il/4o2vzRdnF3WfWhoNt9P5OhD+CzM5gyo0PeGTc
axrobqluR+Qc57+0DkPVyqK0dwfjOyw9Lhoq7CIMP63U7gIgIm+NbYDtW5g46yV/k8uy5Km7ZFhK
tlg7xgIOXyj+xL75p2+gb08swmEXHnBixiAdxKr1zTc/w/Tb2cpJO6vl45JlAmO50KcGnO997xX/
PGwPS5Il5jLop/Q06+5jIa8ytftVmg9PZcT0Ofe8Qy1tIE1xzUzU5ML7qkcHE/9I3U9O/pAuowNf
K4ANx/po69EQNLXFFeGTAo+q7I58jHKtIjUyw2/XFNcDl7V1KHubQB2H7m1vRbGN2QTMDt3FkcAQ
Ek/UzBI4NEb1JnXktU7797FYghbHtN+FVvEzJHNzbnHaiIC3dYdO2Yp8brCTxXzAsjZ+rL8nkzj7
0Y/ZWMxka/LQPBpOmXgly2P6VAyvoZXgLuTRo8WRFa2QWK/GFi+HsRoDz0/pnYUzrJip7tJEN94y
n9Ua71i6WyCWsSAfykiOdgf64vb2hR772dWLt6bw8o1W2wlEi+gdjxEk7J65Q82kBxA9WAYX0qEg
dgjkEJCqCxbYc9ObiNVNvmNzmbbOGsGQTpbtCDLlXebRYha21T33Y0bJXwxAlWHPcAULFSTuTNyH
dqSH08hd8srcCzLXNVA09c9GjiGgbmH50lcSWhWAlSO/slTh/VIO+3wCZzZyxz+Y9qEt2m41RQym
mhnwSYjsowPk425TaasS0kOTV/EhSvulgDZ/OUhcVqCVEXYnY32vFwWDFdP5rJbRU/hbgbAERqZR
u7anBswSmmx9FyEN7ChGHkKXs7KsADs7Hd1Jf+nR1wVwVOTGLx1c0ifGHu6SWNMpEL9k7gbmZZww
OCNkuzrGpYLybjXWWfegyExfN8QbLYb8R3D5c+SoIO/AbUYcNYwBWJNaSh7SXuH4wR0hVnYYqC7R
z+2gbwtqytUkUE4nM4nltn71pW3tbL1TWxwiD7NKxcrNyk1sEtgyR9wcoshujgN4e+ZBcE+z8dUt
IZnq7QtTM77/cob6AyIbJk16l1fA6vSt+NSmLtEr/RYvBlwkVJmcWsH8VNWA9tIaNUSx+EHmfrGZ
W4ub8dC8Y9GzKZ2l/qyQxs39wclYSfOkei3d2doLs4LNbFfTnd0sM6EaOg3xG3D4RFZT1+bkiaPd
2Ngxp4U22AiwG4BALjTaLNd5LfK6CIRRhgGWKyVcTlSvMg2IbCsxgFouyWs+8hHZxCVs5bUT2La9
5Cmok2Onb63L/zY0WnefJhkEJi57ZD6vtctfrBw+Ej0RSEzksqwxknG9/s3xHYjFWXHC6nM8RtWD
DoTCGVWuQr6VTZw12H03Ne0en23IaUvQSM/UmSpLMOvZuJ6sgjTq9zaNO/HCBRGrnV3uGBZbeMRs
/f5cxYS3oJX90F27fSzMcNOn05s1oLrsRf/ShGg9oQHVu5IgGpbo9jomMztpPzYpQcA60ae03G4t
vO4uYoYKcOibGKNEE7C5K7/wb+ZfNKX3vd5phE97KGB6j9iNEmGCkvBpTRA6k7CRjoTNkjPZCbFb
40JC9S/P9tSy3IylecCopJopKxzOOVsaX2PkfOjmTz/OX1jPEG6BUbij7ufG1XHGCcGhww/Mt3i3
bbpbPUdBwcgQ95oGkQm4hzb0l4EZs0uKTxr3mybWfvm17W06oyZwLcmqM5M/sclnj3Q8m5kOY69A
N6h06HMQ91Kx0tfuMPaxAzwxsjW37UNqhdOdG+rMNmh97BJKjoiqcavhBQ8P+anVcn1be/d4XFAY
6tNrPxr7udFBhcf6pe2ZiLhDG5hR2QTj4BsUivnMbx+d46b9lbuMyKwfs0/uPbp9mmDuin0/QjWi
HehGBtCxr1Gz72t049eIPBKtIsyacKf10GhfddX/siJyvfLwnHVwK+3ua/AA9GUKBA+78rkFFCDv
zcf3t3QBP6yXPqQ9THFv2CDQ+dAW9VospuMoiC4o0vRBsyXu+c7EKTfLalVBRVkbPT2fWDzxG1l+
69bw2fY6FYs77A3Wnt1iuj1U+SfcDdIrcT9l3ktnbIr6kb8o5ayKU+AXJ9/FWOBCNlxnWrovdAKd
69C6V42f3lUN57al1hH/5NUkfeiBDMEN5TubuB2Gi/Q2FuzZtTfapG10H9NUXbnDplTB1sqWyOfq
qoQHIrdTugh2W/oOQtsgyM/yK0VkRauQPpm6HwaxAnqNKyfhJ4CTPKq6a+mizNX+gLUPv7Voz/RV
x9rJvvQNY7Z5LP8IsXiz2LRGdQOxrudbMfR5F/lzc02WBwf0rYBJe3fb5OaKKCOQB5m5/LXNEkET
jvsC+iOcXJO1lGB1T/Nx8a/7aS0V63Aojee0S1LOA/2twV5ibZimCCJr77mus7Zn/y1KYhuVG5h2
1RTDpg5pZIoBHUS6qsdKHdTYPPdCzjsztZJNX+eXEcoYs2Omc1adqx0XD8HGXpfhIzwyq2USRwnH
GotKH5sK0OGNVTfdpZfeY17yDy3nfFVIo760fivJ8N563PQ9iSdLy3gD17FrHU6A/MCMbTx+Dp2B
i7hgLJ92xqvlwiyUzW+pcHJB0UUpVGz8WlwLJmJrOdtNQNG6CZEO9oxY8cxZgjaG77Se1qHbt8QX
3mV1N24x/oa5GF78OTpHLr0Kbdk2M2UcDFoGHmMMdwb5AxQ54zdLLuZRwrs3rPpBdRkwjBu95hPz
T5v7UoSDdK1NPyP5wWloGZfEsfp1WxbRVstJRlCG9yMcOJpF+zq2fbiysUEOxKQHoplYn635yx69
fW0Rk53+CJcTdC7yP2pEW6uLltpPI8SonKLjYMmXOoNM0XJymc0zOo6jX8PwicJ4EyY1Lh6duRK+
/WdRnFCI407S+KYVhKY4mTCvc+Yvmz5yDz6UnzuEii/GEjMeSY1pe8U/QNhfTY7YEh1RBfi6HUMP
U5s0f/Zd5tSmIKMIL5A7t5quvcX0wLHDX/E9DBRWlSAc5k1nQt3v6/PUZfkOWsZh6sMrcSFIX8Ai
MmOEqiM4ZjRNb0XpfNfzeLbt7kqVim1xfMxC9uDs1CAENdvM7ji7l+qMOcrVTWObcrYpQE6svXLa
gzGSg16MT9o0G+cOLpAJD3hbJfuipsRtfevbzKxuVbrNm1a1MzhXxs2A/5uJMlNBeqq9+NgySwNz
+zDttj0ZhMWmsTdttbb1181cBb4dc7YkDznODEHEWl/VO2yVDnAmuZVnuom+X/7OXeLEwtEicVr7
jpzuI7Ozz7aOZ85+czcovhc7IbyQvPWtOze/IwsQMk0XOX3KBM0i48msvCiwsSgDYWBi6/Bv7ut+
C/GJFfYubdMXvv9H8VnL2l9H4AXAtID+ja+vtIG2yom+x2Z8bEzxLfP2zZuaJ6YQYWCmGj75guAs
H0cpFdIO2MbC3mGOqpEa7NpQsok88FZdMStafp2pswitI0Zpn0Y4eIEq4Ykt06yyRZ5Pp5avid05
9KOL+cPdZE07wRVURtWuYOEOXe3d6pIfzM1KkGc17iodWhvy97j+LkXzRs4UaHRZXZW9NULunKzp
uCv7+8LucT8uP83Mg5s+bjovgVKn25JcBnSncomf0SYIdqHxJcxvBpreJp798wglbV0aWCNAvU6U
DqfXj+9GZzZWaRKfZaWRWmkVJxe1WlaqYtdOjr6BNudQXQxBV7o7Yxgj3MakIoJFPZocGIc1Lv/M
vqtpSiMUnaQ7xgivfdWywu8mmX7HlVpMp9qDVWr83aRy2i4oDuUtTdiSgTYNr8Yc+0eQjWBsyB73
nMTYjKJ8jmV9b3UEQWBTza+RrIcCrqsHWo7e2zm7Ga2QYlweJJNOcJWVnfDUe4D+jenfKJlYjQwx
RsKdYE7tVKvJzSCv7awbx7Lot0OpRWuVUZTJZl+VBnUrmHBSJnx7Y7nx4vmcFCxAYazKjS7bu8gj
uD3SiV2AcWT4WrPxcw25cv+ej/Wm7htKgDa61wyK/qGsviIGeioljNKPtGStTeaH26qrrbf7ws+n
TWtQ7+Zt5oIHWYiFchxZwuG+jaxPaR8ji1WTnEDBOOzHh+NQ2Q4y997/JiPlA/DLVt4rE5TdSAwc
mpajRVMaR5QRY2ReEaxc40G/JkMH28M4yCgvtgbwgFu496PpL1QeylGpCFKc4LrK2nxrxuQZhiXl
KD5UTtsj1CjdSzlbT6GVPtqsKVtPdLusnne+NO5C7uSIRYOuYkBGNOUmTUEjSexMk3plqtFaQ6Pk
mRdR7Eh4MU0Bao6WO6ni3dQbW9G2VCWAjT6ZBSup5Sd7rL/CtP/KGmYV6bwy1GOuuo6LBslfWL2b
sfuVjM5311f49ZtrS8/lDvN75mUTxgqKrt2NP4FkGdjLsgY8065WNT/HjnhNxbjXTeugYkpVrTVP
2O8g97Dh6HTcEJ3G61anH8PWNkqX3DCwhuh9e+so7rD68FmX2AZmn7Zlk8OWHQB1H1wBEpe31dsc
+ut6mu1d3BovPjmsSvm/4m5hxCfxSRsgUkC0IwWiGE9OQe5pZQJwF96LjotbF1ZXDI96mFf9k+rB
YtoIMWwl3DPCMQLtQvlYIGRY+fN0Kjt/ncwOKUrswsTkZOGTwpjV2zpe/Wg5xUfdkFWm6QKvfQhp
ev/s28DLlo+swPGehtagYHPWLLlMoPFIgIZrv2QEdCI3wV7MseqPUu/WGixVRWromJhX1xBkhuIb
mIK5dzLcL7c85gJvc5k5Kzsu0aYj9QmV86Cs5uLUoxcwa6TtJrRupSnrPu/cZlPC6Rk8mI9jezQ7
psER45Ra+4OTA1GPYKurocZBEl6qKfhqB+bleW7Ql4oDEDxrY2JI7mvzrjO610IHAsMVaVGk7zSE
3Y3vUpRQKA6oVZYxIH5SCbYTejQBDlD9hs1v5RnbrrZPnRD4oUiSITPWbAwtRAWg2bXnQdrt2aiS
7gwAMTPWG7Q99JFh1WhyPBSNLR9TW8seaauXn28bqgb9Iz5F3DbdEC/IMI6MoHb0Zvefl9lRG/sN
sYbqetsEHYA5hGP/+vcg6RClrOPeuHHmRj6Cw6hH6GJPUse847bJIt71onx9/3eHZa+cANMtv228
/vdAAOmo9AdTO9z2g2w9PoyK+PrlqLcHtCX7GEElY2t+s9u2xm3aAIadg43Lf7fliRcYmPpcb3vg
3TXBdkkBtJ1suNpj/58HersHzy6Hu//ZblMbYKUzMND67/6GcnGxsE/MSc3Lv5tzotUuEQyj20Fv
2/NqInoqdu7pRbbSVOF9SqbnswohTlVyaO9uT12/ypYMuHmTjGn37NdRfjQVWGIZDR13jtZ7IAMh
yJHftEEpxvOgs/je3jrVfhNEkPUOt6dp7qc7hA32+u+Bo3A4kVUIaLZ8bJ3jOpcZf3e9fZTnyzem
Lvb59klDQmTjHHoRgAS7D50q9rTTWnB7mqA8PQ+++VIojd9D16+WMpqn23EM3gmUUavT7UBOCalP
lX64vb3apk4wwelFVZNXD7cHJ1f1Nqu5tLDKiuOgcyu8LoaiCW4vw2iuHvjAZF+TwcwqvuxTJHMM
64qh1r/HyZpppB8od4AU5rZtreQKxB5vq2HM7xnBL8wBKR+wqBPrKkr6xwxLzXWDq8LTVCs3CFHf
PFN71UE0uPlrC/rGdecMb/GMn53IHfFejk65yrWu+m3X8ptQWeSSdfnm9WnxZ5QlssHU+ipniOy5
V/20IxVFwUyFCUcV9Lpk4Zj1+3CkolnVJ9AqKLkFLjS2m0I/IJqYcqdn77naxcxCvhlEHK12Vl95
LR4EDP/PZEh/eWVcf+j0BFRvjf/LZHa7ytJ82iYyIhrFN9QDYfL4auaCJWgJXL5tizKJpHLWKH56
pR5uLxiRIVgkQrm5Pb29UCeAQ2mUa5Q7HOrvfjIaNy4Us/XtabscoBKmt+lHD0e9fz6DrOcK+jRz
NGdQVRzMtdC3mmXgQrzsczu+z0xwNyqn//ur3l4om7DblQ0zrdsut+OPmg7Pv4+Z91cKPhuK9P3c
Z8RFMgK9khZU7DvlpESCyvjMZaZtWm1MnzAxSILacNrfRa5dTEcOETPih9kL4x9VOB8QvP23wTU9
IpBbZLODyEFVfHXUyso6CnPwtjSvPdd/YTIXt/r3IezfnQorl9jZoB7gC5qz+aEU0v01umYVRNEw
P/pGUm19t8Bup2j6O9j93o7U5vBKrGmztlSmv8IoTDFMiu+Vnj2Ws2leLFlgtGC5A6MJZoFdFqsL
Jw6DoqjKLhmt087Ca+GcZXa+6xQuKXnJgKvIhumcOVa7s0pYBaXN8L+zjeJsdJO5w9kmOhu+6e64
UMQpyxACVCy4XGV3JaSTnUTav7ecNH6gGqGkM4T7J8rv8JVwv1r68FXTRtPjbdfEmTVQmf/uOvbN
/+xqIXN+1Mn43vWtw+rbZU+wp9IT2We7IcTbFLdl4IzbNgDPXa/kEG8G4kLXstaZ+oXDQ2E2JCun
4bwxk3l4uD0QLysCCzuJ7e2psexn9ChxI0s6O8nSRnB3CpaNq090MBM1/n1fnAIqe2ZY3zEE/5pJ
88OoCqQfrv99K31sb9Ap0Q16+4oUFTiWA2JgdAkPFq7Ca0g74+a2bai88IHqHo4+jpvMhNjvtk0M
1nqYsGe6PRvisLhgUba/PbsdCH2av09Jz4POzDFuD47thAQ3cw39uw0+Z80o1zUP3T/7Mf9Ym1jb
XW+bpO+VWLrV+6omQn3M83atmwPsCgCUdqulNt8dcZDxBjUiekxtzsCyzOYquC1ABFg2gk1mwd/n
jaox4APH/bvn7SnG+UBNy8O/h7i9UDlRe3UZqeM57WEDMzRXI5z0/Q24L7WcX4IT8/+zMXJcfa8Z
QPy3N952vD3cXkCHyjh4efM8S+jjme8eoqUBVXFtXXrwn2tUKGgtuAb+BjVsGPI41b0pMapwZvQ4
VcfA0RLld2lW/kMSIbzxFXj6bXsh/CfsPvQnfyl3lUIWo8Ud+5fVsZK4QjkTadPhVKrNbXsX0xEN
nXxjiiMwJxqJV00ZXRYOkbNGPGjHRnA2rW4/thPJpeXYY2XuaMfbpjrNePX2/O+Pt63/vt77CNfy
Qvv5n+23p/+zzTE941CobDN4YKjkXk3H2Jz+86DrzUPS8bfONnzxIhbOu5EiPtBlJn8ztPtybOl+
aKJ8bQ2jPdiuZe88I403fmHh+oEH/KtdGYzPUHiUpsd6Ghn4MtV58kbiJaHGLJiwMrRNY01HD5et
cEqtNaxw1r9yvExKFd+TxNSza8z3yGl0GKSVR8c+aHfD2940emxFdUb3K32won1YlLTWLdIuzyw+
pG/8Ip9ce8QwuzqWJjaDiZghJIzdVhUyf+t1hmiTlhtbDQnXbzcMOECx6d76OpJ3hqrzrY5A7FB1
UfHqTdMBMLL8MAarQvUUhsci7tPH0I5+bh83mx7foBqrq6iK/hJGTBnG5Q3L7wGDkplWCjewdCN7
h53kZ4ol6fn2YJVjd1Z2B73W8bA40OjSFQTJs2Um9ri67YOWc/kRmjYaOPv4n6f/HOK2eyHlW1Hk
1f7fQ+cWtGBb69tNp5AGjON8wLfFv9yelRkCNNFje397mtawWKCnHgavuQgGgu2hAQGBHaYnQaW0
+m3qmaumpa1+iZm5dTLmzUeVF2/QPIY/RDSfO+rR76Z3kWSVEQn21byqPGQCK41GfoGj/Qh9SzHC
kPEie5HbF+jEW3TKi7lcJRQOc6YhVwnR0rvb039fyHKtIAcZnmUP3H1NXrWeGHELQ+qT58bK3zYS
iu8wus0htrq727Pbw20XZ9nv9lQt6iJ7iMDLWvGQjLp2KD10XQUqdbr0HhMFE/HVOllevu1Ta6Ee
5DmYaO047MNt9Q8tvXb39y2mkQe1GTnXvzvzPV0MkiWc2hEPCIY4yD+f8ff9Q1jUnFl8RgOl4DjK
dtgGLTzsxygrysdwaTkSvYar8882r+nadQYEBnUHSziUK+Z9rXveSZlpfULL8kZP7DzryKrwG3Pv
ZSOwlE3hkwtOxNPtRQdX+zU8ELnXJTzBtrfkrhTwXfPWil6SsBIb2WOOYKYjOirknYTn9EjdxsJ9
nnNYNn4Vad9b5mvhd9lTklp16zwXHGsDQTY7jY4Vr2WaIyCCKfAEmrkZOda95VjO01yHAKfCpMNE
ZEdvjqm7Zbfp6vaqsJh0Tq0IT4znMRhNkvwiG7e+CBhrjNDr5FOJ4q4uU+e1tqRAUxFhBzIXyZvU
ABCWHcT/+05mqQ2guhd/whf5+06XFSuQU2PeM1sCcRcqfx5yFEoYeCYPaRjiG2W0FSOSXOyGyTWP
KfcI6DBFx0Q7rU6sb+1uKnRxsfn/bESWWQ9VTvxdomvieVwsi/DjXSlle7umC+dpVSwZDJ2YjDOj
zhzgEtetZVMJg/8sl4f/Y++8duTG0nT7KoW6PqyhNwdTDZzwNr2RdEOkUil67/n0Z3FHliKUpe7p
uZ4BhK1tGQwmg+Y36zvNq0s9Q9tCel8hRuphQCG5010kCElux8e9JCKxuTO1xr/PTZgVAaC3pWiK
ggm6ZTZ3PNlPWUCAh84TRB8TFB1zIBaQbus6jY4ybevtzTQuj53fJcsoiesnNQhfxZ9a0b4HRud/
CzlXMaYPCF1Ma2xQRXt9WhNb2BTKUK+eRm1yH3Tum56e1qROrMxUO3lfU5jEpURxuielytkr9eDs
cXni3+pUHBJFmHqriHtDiRo2Q6kY+ljlIVhbSE2wivsiaRAp0MnjQ1V3VvHtoTyjoz54QBhmhmxT
plPHuajjAAFgol4fRhJpl02P4noV9NohS9VoGRih9EyS/HXHWfjNCNobveq0Z/IWUtzi1d+muklz
LR5ddb+/yZ3gfeqHreqjjMZ6VkSYEV/UMtUeZbfMH7z2ohG0L0prqqcRxbkY+bgmd/JuXZUuQShj
0aIsXsk991gy/nGIyvpSVCMFIEAwFbkTQpi0r2W4Xfsymt7XRDWFQSuhqfpzr2hDhi93o4bJ2hmk
XWp4e1JG9HWMq3iHV17aiX4S3zGeik4l6W24yNNsnH5OOhOzGlNpjI2YUIleURVFYRv4yqwmnOWQ
M97ni5FB8b40TunvB67zNx4/jU3cY5hTkiK9cVMlvRE1nkKfapypu3N/73rKxtZw3IulP88l2vR9
bg27dwbjoAE7bHtHURiAPjmPEn1pFQnskroh91tUz3OqAXfHxzli2JQNYC0twjIBYYbegwT8fZ+m
tYx9eqqqEhFfoiaKyuPeRXiSPzv3tao9FMdzOzLHaBUmcMzEYlIcITV92A7mSpw0VWVyubLxkV1s
gwcna54OvUx8TU6uFri+1gluABmkN57spzdFPFjkiLvawhnU5HJgU7cA/M69uaZZCzyt2kIsFAVo
5fSm2pTTTNFRdcSHmTxyrMnTSFCaeR5xNx4RQyhmokkqU7auNEhLoqnqpIxK5GoeRDMwgwU3SPUh
d1T1Jkr0B9HdBbBbax0NuXBIh+dKwdXLK4S1FaOSIV+jpDneIpSt31fpeNq0E+vNvgubHJ4Si/B4
DEu4QryPTrulxNAEM0PSrjp0lZ5VF2WSv++tPu0tj2H+Ck9S/3zeW7HJiL1NKgDNBVn6a0FCT7hd
rOrMIy56gqWf6OgTT/3cLCqfTDSHEBoxKgbGPubKLtqxnH6OlTjdiNaQFHsulaT4xMrSCXnWJS0w
CG5gu/WLCnv2sq+sgVAmP5m7gAquMh6FkE5yDdwPJfgsMfu00NJ8YqcLe9L1CG4MqQpuiDfzeLXo
biP0Lw4A5PeN1NvPssrHD05P1pHj3BRt9FhN3alDnk0Z4U6vm8h+7mstnGOIDw5itDZDNDGG6MlT
iJ6udSR2+k6yn0uSxlZpGfYrsUpVO8yRTRheOVLsPI3hQXykLbXyAdIrHsDpo9wwxJFbptJaNIdo
+DyiOwvDqsofKs9dio90anxjyojyddPG6pNO1lgU2Mc61vB4yDLJxQhZHVHKto5dYeB7CRXTJS5U
vx+GWAc39GO4l4hhOC8Zx3HgIgpi3+DWqhlknfjtvec37T1CS5gOY4JDXY8myBsEZLrh5TxDadzH
LtTio5iP6km11loSLUWznDY4eXGnbYk1XZkYc5giztrRjHXdDOV1n5JvzwMAofalxK9VBpLZaKb3
zb9t/Db7hoZTQpygN2kN6GTbjrVNon8XPhpm9dXRpPRb5KqEv5jFJ001imUNmfCANdI85qNSoIHk
WF9CqViIqYWNn0/tZPtujNGGG+SAO4lRdndj7rQz8XkmSYpxaxYvbk6oolT0PIxJkbGvSKpcZoFp
PxM4cBRT61D93NoyOYiqqbBTWHTEd8jcrphbvEf99R0i3qFO3yFLeKYS36Eka+gxSIuvhO+2K7eI
9FUsR+OG4IBkoQL2eBTNtozSherL6qNeV++jo+NpF005UosNTqNkRbYzfhJNCp9kdNIX8iCXVwTD
d9tCiaoN2GQ4olIQLyy4eZ+GoX0mBFr/blf7KpbGt7rgMgGEPCShnNWj45ZXFfbMrAG40GnpS5cU
/hpeVgL+Lu7yA5Y5JKOm2odmA+QZmWG9nvMewOyi6AayI5CBduvEvIoVben2UnDAbWTPY+yuS9Ff
2CqxQCQ6pwfNyJZZ3SEZ4TWs0JwA4Rent08b6LaapaOqpUzyepYlH3SdWNCpVYQeUTxZOZwG29JX
lmXZQiSYBsQUMeq0arbHgQBFP8RBBQlsFZeecdSxbx7NqRBNP+7M/Yi4pGiJfjFDSfAf4fSxIFOn
Ianv09ouQ+PIN5KVj+rNXADYyXR9zAH93wceAZOVQpyFAKFbY/VoOnZ0jzvdP/XnsTVvFLX6Am2D
bPP2G7Rx7mGEv9x6ue5uPNBBa9uP0/uow8lRS3L7TevkOQDo5kWG2rQA46hcgU5FAa2Jg1VfSNVT
KSuPXhl1IHUQyhpS59kI0VAJFSs6NHnRoQGiDVD7B++GdwySsVPvlrTy7qCptXlrTIWuErdoZLdD
GJgTUaw5EoK5J/+PWMtSj8qtOvJYcZ7fVFWwkmte2USfWNb6ROEPQZOsRVMMyEH5Brbe2J2nWURS
WVWWXJO8ad7GhVtd2600P0+ALMOjWTi8njdTaVaxrkeS+sQiMdA0Qb+IYt8l5YINiT6lTnvEroNk
K5pt5pqrNMiJhpDRxnE849nmlW7fOQQBiGY1DP4SUo28EU0ryh5r3F03JFO592Sor6q6MZ7zwSOB
zblT+lA/4roAwe/J3wnDktdhmfNKI/pEEQRpdSDnirRl5spjpq3cscy3dZt+JhaY1HPHVReKbId3
3ZAaN7r6tcG2QOIMchVbMGakvE6DWZlFd7IeyAsZ79BS9J0G3PyzNqjKXrRAKRo3TvpVTBc9gaHI
Wx5aL7cTxplMVEQtLUurbUkkravPHjlUp23wckG4djF+JvnFnpcOnukQ178yXYACeK/355brnlri
WtVDuTiPtT+1fqwTF7kfM8U6fE7dvdrhq54ugD9mnj5vGpuAO79Y5/Qe0Y9et/W6ITqS2Rgdjci9
a5Kh3YBjiY7nflE79RU9DrOOyAamn7vTkiv9TLSrsX2NPQLz0Wc4uomRHUVNFFUxwFRR4wYBsb8G
XEUO+ou2bgWbTPaSXdihQ3nazHkLbSUNSyWc2H3T9kUhtsVDQTv7/bf/+Md/vvb/13vLbrJ48LL0
N7IVbzJ4WtWfv5vK77/lp+7ttz9/t4hudExHt1VNlkkiNRST8deXuyD1mK38n1SufTfsc+dVDlXD
/NK7PfkK06tXuyiLWn40iOt+HEhAoy5e1rCLOf21akZkihN68dmdHpn96TE6mR6oSTN7cDD97SLx
rJ2qbcsNhvBaMUUUdlLY87Qk3reYSUHn8KCCSEC88sJIvypHQzsVyahc6Vxad/iGOdbQkvQrovLz
taR4zew8Twzgc0NAMwtAJucBRlEj3RSp3R2NNOmPoqb9qE0zIKekPMYRd+rzanJ0VWVbB012mweE
0rr6cNFyUnlr+M6w+tdH3nA+HnlL10xTtx1Dsy1Vs+2fj3xgDMTxeYH1rUTG9WiqSXbVNXJ8hbrF
VCd7u8K/MfUUS2NAmYywjR50yFS8d4elAzawqNyjhHNzkeiyAfCmr26dwCpBKNDXu6ZBOKnc+mT1
/dXOm/K1iMsG9Rn/qSBc/zrAG/4kq09xVDePGklTdxGx3KLXburwqLikGIpmrOBU6TUJeP60xiD3
YOnFVUnyfmM8EWsRz0crjfdiNM2ii+33+cX2JU3edk1JoqWroHrqujWwjqo9Yn3+1wfa0f52oE1F
5jy3dFsh5UvXfz7QjZ3aPLB66RsWkQ5eDMdPHGEvcTioBigLEvug5YljfB7uMrCoVZruTvP8qiFT
GI7oztfH8oBZh3zYiBMuMYcG0cyps7Wn+GFRdV19qlrq+6zcMN/agueuwsudLcwqbdna9fhS17Oh
wh4+IhCzkhO12TaJbj8YrnIjxhPecrCYqzmZnK55VYI3nletPb64VfTQY2N+4BrwYYMx4Qd3sqMR
aDjvY7ilo9HftJblH5ouP4oWkMDh5r2/vUHnGQJfm6furNUgPxLmoi1c/TyFpbWenpaqkl4uRp5P
NllIlIcPOgSEfdDfyW7xMPSKgsBbiy3Jrqfv4kmfLGs5NIb8WYb+vyFYyDw1zSG4SslhvddsRIKC
zEgQTGX1r7Y6LS81WAji1PiPny5/lbgcvmb5UAaeX39o/uMhS/j3n9OaH3N+XvGPY/BaZhVBAv9y
1votu3pJ3qqPk37aMp/+vneLl/rlp8YyrYN6uG3eyuHurWri+q/L+DTz3x387U1s5WHI3/78/QV+
FmZWxFmD1/r396Hpsq9q2NovfkXTJ7wPT1/hz9+v3rrfjm998Jr9YtnbS1X/+bukyNofsqybBhnc
MhcymVtH9/Y+5PxBihq/OdnWwRiZDKUw0Pw/f9esaZGsW6yyCG1SuexVpOtMQ8ofGtJduEQUx5JV
Rbd//+sQvN/JTn+7X9/ZbOfnC6whIxKrK4aNR5fbmkO+yc+/+4Is9LHz0vDwv0hR24ogA4Bdrf+H
IUV51udlyXUXOLi/1ci84UbsFmRHkxHoJMfab0jFlL3VULVrO0VVxJKIGi6boF7HffsAGGOtuCgz
K3by0PjkFKFXd9UpRLINVkHIbujdkNOHRjIZ4xHZolONix5kJUV5gX+xtDQpWJYEB0DdiDDzoYaw
JIk+DsgoDeMqI/nwLyQukcWP8UgI0HhMVf1JIGEJYQxWUaUDZ7jRM7zDkFegExOD6KI9N+hzQmPf
6iytluTsIlIklw1pTdScH7Vzn5Z3OqSbHyNizrl5Xif6yKjRYvgf7bIcmnxznvdfbObjsNisx7MC
GqPTnp3Go305huXFvhIdxM592AfR/O/3lbljzCPSyE/bExtAX/v90Jw3KvrIHxjXkuGsMpQAfxy6
i0Pw4TB9aPYp1nG5qWBbTIv9TsnXZeXu4onAG0zoalGQwvpeiyqfhKtzWwzjxIuwJkyTxMhp0nml
HoxrnDA+cMOa1OdfbPZD3/nj82FK8PowLJrnOee9SeuinkmobC3EFDHwq3nn7WGCc1Zl5BzOXeel
577zdzv3RZV6TV7lwBk+HRPVtB4zwqBXfo4giZRR5FVWyqT6QV0ugWqgBPahqtpwuaXBuyYtSVmp
iG/KED6JkDUlD/LetI3z1j40xbYii4A9YA1MdPixTaQXqoMbQrt249Pn/Wqd6DstFtsRO3Lawrkt
amLmh74s6dVtVMrZtpto6Ln7RV92CVpMtdnmuwDQMXJhUzuITWjjH6uGEH1CoyyefRzKm02iBet6
4plj9eViMaSdg/cYYmw18c3hyUE6V6ZbwsUkT0wVY/LEoj5PFc3GxLBByMhV2MTFLp4KWOT5qaiU
AOizIpWQYYfqVgyIeaJmEDRKkP6PJWLxuXneTBfwsiea0MscYvZBm4/T0UnSot2JmiiMzIF6Z5Pk
fzFQV3BmI5JSGiWqd1yhL4tf9dUR110wMM10TPrpByVqqBG91yIi4vBRTiPE52xyvVXWvQDYB6be
7Abbtsl3CK7EsovJp6rolcRpTYgb6oIxsBcSK3eiaFqXvZ+g+bVvFTtz4mWLIiBy4VQTAySbIy6W
Z89yiYCHLPnVThSqJXeIjoWEfRqO94m8WwOww4jMXKVJO08uumVvVwGRWxrhsh0XJ6Ph8tfp3B7O
hegjX/KrnPbKUg+g+feWO+7aqUgNvm/aVnhKSEyJKrOeaFqERte8JOgQ4IfGNnbdVChIRq7Nxtz5
coLlkTT+cuXp413pZuTfhhm53dNfX/x9MfZx/rgjJ4zobMS5Y0w3wXiPJyZgvaaWXL3NHKB1B5pN
HAlxYFzd3oCAtGBOy/rOaRwd1R5qvlG+1wazyZZRQ2g/gkOwrzEQ50gU6MDLvYLftYwBYaf6GYZr
iM0L/IzVRu2rhdHrY3fPgcp2hiZhcsstMlSMUoMaVobekhxSXLo+/KeekGNoAoGziwEvEUwggQ20
gUSqKQ6vXiJ5cwLFQ38msjqa5AdEG7bfX52iLUZEkWLBi4CgxepcIyaUfImpfR6/mCQ2ItoE3pgr
Va2Pp88Zgc0vHDfEUCtp97bSJaseabFxLvNWt9N4sDkV6ITM3bzTNgqibYqHJ3QaF4XWAnMXNegS
CQz3qS1WnudgXGbkw/TznNIs9JmKe3+O4GO2E8XYELYyE1XOMp+TeSLo/3J8MD0odBlZiR/miNn/
Rp+YcvoUscQNum+eA3Hj/HGidv6qbd+RYDIkDjnNHAhxtM5f90NTfFEieI3xFvUaqIw/CmW6CZ2b
3nQHcac7ioIEhVb2JifsdGvhJZO72XmiqEHm4b52XnMePm0WyZp086ETKCeb+/CxYs4/7TORBZhr
sbYyZQ+Z7ZIzXRS1V7Kpj1XRhhv1PunjcEXmN9effzp+sdGPUy/ap+rFtntkSeeGBFhJbPpv42Lq
GGTZtlK+XXzGr6u//qTzTkeD8jDAI1hd7IGonqdcbEKMfGyLzovlp/GL3dHitV7x3hVKkXpRxD+a
SRYu9UIaNmLGuf+8wNJloJhjjLfyr224eq3uoCcnpBRPVTHSxLZyqmUDohNJsCZGg7TQqUB/ihiW
qYhg8iBPMlVFpxiO6xzlkfNMUfNJS1kMMdmS4XnYbIjmhcnHNi82p6ZJtVO7PJdhY1EV46dPEu2w
HB/wpEJibyYC2nm5qF1s87xLYutimD/3naTgIySuBuZLqT6J38r5FyGaIE2VdHP6XZhtmMvIafID
FLPkJAehF/AUwu003XVtybOPL56AuulZ51zYKfxLJ23ICe8LnVsRNModgojvhdRObCDRTsbIgH4z
DTlw3YyAoKNJIuOfSmsmPeHMO+N/mpzL/xrs/h2DnSLLWLV/OHb+Zq/7f/HL15fk5dJYd1rybquz
9T9sx8ZE59hIwnFmGz9sdbb9h066o2YpNtEIlBjk/rLVGdjqLAMznazppmk51tlWJ/+hqghWOYYJ
okLWHOW/Y6tTfvZCGTqbsbVpN8iPVeW/+UJCJVf1StOlDcAmZ6XafTjXRgdSbpdtco9ffp5uYPbL
M29iwvcwSedj60Ync/BP1uBLZ9gvd8Oa7JLsjWyrk23y0hk2Im0ztGMLWDtHQXKIVXuPT/urVSE9
gziYV4Qq2LFcWhL6Y81r5NMWvtpr/4XDQuGPceGTE0fDURRN01XNsUzdmBwaFz45W1fCymk1dyOX
er5wkbCYlILUreTONXSwuy77FJnujRk4nzD1o7qW1fNcSeAnpgQLVVoLMYcIkuXFGfULV6Gi65Mz
8OwsnHYMs62pGDK2WUWz5OnPeLFjcC6MAnCqu8EhT2y43GRrPSyulcy3D4nFO1vf6/1ChDuWo0p4
LAb9RR+qyBgVVUNQXmtmS8PUeR5qAOnlmXNQ+rg8WNY6AnFxAEE/bgwnuUF+QD8MP4o4t0i1Nrpo
kQ/2sEy7zMAL6ffXBNwPu0Aanl1yF/a9C1hBC6Ts6A08QpuZ/CYVtrnTbw3vrkA0e+703XqYkNDS
2Elb5HS/O67dg4YCxUcG1rKqqw0B0EdXibGoyZo/J86mPspJ9a3tHQRXu3zO106Pcjje2yQDraTh
1fVqXr7CbNXXS4uMlrar17YVZ4toaPdetFVs4oNaXvXMRFsVUnFlhd+cIULUo/NBvMYEPaGrNtMI
QyQho3uAq4RYW9OYy8rZEyE9D1UiX2JM8SvFCZuZYcGNsbtDFkThtvSJNWzRsYoGW1+R3wltd2v7
xImG7FaUfB8KGUnQ3ERY2Hfe6ukPkvrkqgbPiWEOvNE2yWL0WuAvqMNFKEfOu4p3K3LzFkFtr7tW
cdfFELwRNOzNCKdaQl74bqXjDQLjNwXCc6HuqrO+LW7D+zQuvnZWUuKhQkU1zEhax/R/TTboDHG+
jlmwPDxjmBsajCaL3HSUntagPaEGNASGS7DPtRKpRrfcWGkE38Yx7hW8qGtVCbcIiYfQ8coOI+yw
MJLu0VZhySO32iylniCrvC++4gpEvPRGGa0vnjVKq9zA0Cr57jOp4jH0bsTq8Dze1n19ZUXxm4IN
dVYnRPeWyWjNCcrEmNe1/iK1Pis5QWrw5gGABdeh/NVrcw1tZRBaZG77ScQPoJdhx3dvPYA4g7Aw
qE8OL83kIszCPCaH3W4AIab9sRkU0AZeo93oSQoZuYQKbA/kXpboBWAReB08hYg6Au3n2dB9j01V
n0dk2vGOLNkzlDncBeyvZK3A0F1pgWctQj03jqlbkhvQuYuggLOSKySoObGG/JtmLPzJSCEZFNCx
JgnBqYo+8GWR1L6xKMIAyts0IBnF1yGIxyUiRzVH0782vcpYkfdT70RX6xHYMBNtUdRN+kh6I/yW
H1NELZrWixXnAdF3bopaafTjOpSMjVA1I1YgwNTV689wdMyTIp9QoxOjQqVPH+JnZKaUkQTT6Uku
0DNIt5NBS0xUQOQAPbTMk2CamAPoyh9JX2Y6pwzEBA5pOecRn6yoaeGp81SKWYETETzagWEQzQ8a
eaPZ2BoM0WnpxZ4Msuxv3EFZ1pUM67JQ0DOePvK8bzYpzVAGxS6I3kHsvNg8sD52TFQLsbtcQhDW
AHiimzG84dB5a0BdYL/j9JQ85WsXAXVSCdFee0ZNdAbCC7Xv2SvQ6jegWdddxzsDrMlF2ZekzuPJ
CPTqG+H5LblkT6apHtLERG8ubW+tYnzStYYM6W6H3g1iUAZCA27ug7oemmSjjRVpqFovbyUu7OCk
PZvYwXLjyt6dLpnq0ghQ1mmt8A6m2iw0tWs3kp3NUNS3qmeDQSTLDfzf0mp8bWZWpb7wJ3q4weP5
WrH1Kz8d3EOafiES6djnNvyqECse12+4WU7+VrcWL5pmuUk1uD2uWsIgMkK467JyT2RGsM7a/Erq
XX83+vFWb4fxQdWytStVrwQFL8eAMLUy7fo5wTh4Y7ziNiVSdNa7iHPlvt6QVApEEqCYsZCtQcJO
nnuLYSQWkpAQtw5CLgdyBXXOkZdkdUGQ7yHOB4O9tIJE5fI7XoMIeiv4/X4ummvTb7JFIGnjqv4W
WZ55ICMlX0A8DQnW7JtlU083LbCbGFRHxDxA8fFOtCpg58n1KkEUi6CfACmMrH8cTIXbWYoxrYV5
C6xrX/UwC6zR25Ag4i5UHJ+roPlWdsmbPo5fW7l8NKQyvZNaq9iokrNxIm51HpHj1whTAdb1qknZ
Pcz2+nee95yZixpRVpMP1fpDTAZX+1L1RDBbZaPMNSvIlgCgYG2W6t6PCAty5B1501wAIHi2NVaE
FrKPNAKcTaDzzYoWtrrbLKr4xpZhH6oKFIw8978HGTbcQtkbZfFNsfNuhbzgMi+uQWt9CuBiLVQL
TLpVNDtIv0skVrRns3lJ20DdK7YBQiUu+g0ZUvdKA1Gm1UESKAE2AsX8qibFm9n3KoCwolgS7Arq
yCE7N8v3itkfY1sf5/BgrzCLAe0wwASpGPI6rIBz5ANmeJAbSDLaqrK0rRIam8FQD1E8IEGVbWRM
iwtO7GtT9YeV7PG8qZtevlGzlaIi5NO0/dIbfDRTavSSM55mtm3/NmJIn0WuN65Io17B4vsSZPII
0jweZp5/GwfJKz/xbUv8YRBZydLKDXDkyQJe8KNbpyFPc+WDCTOmvbN1Y2n30B5dUkOkUn0p23yj
+WRjSjmh2oHtf9KCfG7KNujfdIS4kF+HI3jQokXZS+UG1bvzyCHaqkUT/BCU3o3sk6hqjHetqd0N
CQmlrmbPLRuNa8LAVlLrWXPVvOHJbxsZXoV2abaRAkw9qEXdlQqhxOaE75FG7TtRqpxbRFhnUNZS
K3GWbQ7wOZG/9AVoMN/JX/UUNQ4Iw/VMkBeKgLtYFNwDq0DrsyVvCdCAdTS1/LoPwf5y+/GBIzpL
4rukWb+FurxTE/vGtoqbykTZoZfQ5h6iz73bHYkweCojLk1Ownko7Qob2YGxG276wONAD/atW1ZL
Q2kfSLj3OD3g6wHwAIMrOXeWC3LF9X1oIx7p3JbBTbgcsAJn6ia32mdo8sbcBqMdahB0WywhxPSu
6hQZJ8TKDibYUwu8jNkGqBgMB7PuEU6R5EMaQ5Ia2wbf5p06+urSVkEeeG7+JdfQcQIM8BTC3sH2
rD1Y494OcCgHrn+UwV4Ooflm9/LL0M8jyX2UfHMX6eUEuyE6Nbv3nKRE83E46I79Le2S5yzHOysH
G2c/NBh/SYCEmA7g+MpC806eke+SXMWFqS2DdOBtahoRfadhJTZ5ljLJBsnyh4KbDCk76icxy82T
cpk3PbKW3P6vwMQ1a1XmtKlVIkQ9F2ZZSEbm1Yjo4kHt9dnoJ8MVxLdlrUrJMkacGNi8M2G30TYM
ypxfowqO0SocyPzE7qJ1U85dW/5ubdqsGA4aqhtLP0hJ0UMYJK+so1arZCsoPOllCP2tLMIH8TCp
c3PkluYC7zgq0kNgWXzDaU90uR6XZuUmXFUtDl8rR0sHTYwORPIibwyQqsF3rx7T617LKJDWmelt
+9L5ZQvN1Yn5ww858kO9O6UlIqLI33vk/4zkkVqtE2Iw1TfV6Yihk/ovUq4tYsjRvCK5h7Du7W1C
VgYWWRNVbJgtBnpS6thc2UkULCGdf5ck8zqyNPD9tXfdqZrGTa/WrhT4qZYbx8evMswRlmRbOTO3
atbipDHKow4fG3Ud+daIVXlLFHZyyIdk4dtSxVoLdvb0R8yTBBFk4hxmsgp8f6iUYWkXCO/kRrsd
SmuJUnY2k2DENXrhbOsiRxgBmbArUq661I2uEFYsNspQfA0yb6fpCNQ4YRftnH68c5tuuAKKSIIJ
Xiovib77JvvooNdZtXxMwpkVjQbxiEZ0VJCL5aHReC5Srvvk4W0UtVhktfXZNviroPCX8+4HZEgt
UemK5A33pWHn2+k1gH2XZP6ynOtGSqjGWBjc+8FkKSjAJlVW7J3B36a13V3FU+Go3Rvp2PoqkTnR
zfEpdoZkZmyAHPEyVPPkolvRMJeJKYQBH3x1vL7bAHOPDlaZLZJYJqVeHRHo7W8M5ysJTJwW3U4U
7VSTMnJTSUehWjXKqMzFkOY1Njcp3uj8YpdDU92JWuibGBbPbdGp5yUOLlFF2ZFxXuTf5/+ys9Kd
RaShoZQ2WXfhEzy7voR38FdN0QfqtdiJmijOrsRzU9TO7kVbB5ffx+gvicliA1y/DYRqty7BD4SS
YCIWtXPxT/vsdLIq/2pdAXInMLOIcMIxP80Q0yzyK7CvTp8kiqTAbixqp22dPyoQks9iSPf3idvq
2wKFJ9mCNzMtvxj39Mm8LHojIaYtqqIQ22saZNXsQUWDo6xJkZg+MyqgbixFNcbbGXsqQTgyTwVu
eI20acyDp4Y0gwGtMPOUawQmnVkdDWh88Iq3DT3IVmmEFCxJ4+6iIKyPvG8CokMIiD2aO+XIWd0Q
DY5mI4QEPUMsq7HI/oJNsyoALh5BAZQrPLukSE/N1lPiYyCh2ib5Rr/qCIs5KJX2FMqGvh41XqVj
w1URc4F6voBJvQnSUtnijNYOFvkfo1zeW2QX+Hq4aUAzHEI/iA9ELflzmOmrWvFNnOpVu7VL+Tq0
HOJPR2MoDwO7h6Ks6q8G9HPqMTugz/7Ii/h4aFNpPIiaXao8JGQOd9ppgMio8ZBqyCzx8AAWIXif
5o3KeNDMAZSUoiAfpcGMZE9G43OQmOkxRDcNDwTvBFUkI6GjuQsiYZWlXANd1Ex118aud6inQsF2
UYX4KcOiUGY+8joLhGQk6ajyprLzUFnaq1DzuLFxjNggr/PcXsasP3A1BYXnJQ+Falhcl5lRelJ3
iKQOMDoy2GQTou0uITjBa3qMhaEPniy1zBHFhD5H3jsQRj199R1Ipm6TEy5WFRvbhzIxysYeeMTG
LXjBG2NkkzInTNZmH7y4RU/qYxh8Kh0zWKM/LB/k2JYPoiYKrRuApBjyOFdjwm1DlJiw/Ugaf4J2
jFC8ErPywUlJFcTZqhA/vi+S1NwbmoJWhW0tBsV6dXidP4CBhSOEDJc0tZrpTOH9Ajulbrbcqf7q
8y1MK2TgV213l5OVNAvHRD+IE0vU7LbzVqGBmg95RgMPjjVxwo25MZJROzhdra2jMHweHeDVCwRv
I0M5WNOQGDe7XDvYpET6MQ99Kl8l6LqlJ2fjloiuXT5k9V7C6z6zDCDdPT+Sgyon0kHUYo90XFSI
kalKclCYB6tGGCpoDPLyNENKl3FcPCMKsytNmLbqlC1mRG10MNU4OmhWTUzw2tF7ZSV6AQWUC1NL
sPDgRD5YP2aK6aKw7H1oNg8YOqNVMxAjorWJs9AH7sTQNeSDP+Wm2dMxrKeTXhRKE2ToDSs599ac
F0Ej3I9+915IgdeCW5/apyoc2WF6a0fMSRqfxEAzLcnChriBi4miKrYmxkUTpghAnkhTTh9zHjh/
qug7N5260BZwH8j3/3nHxLxcq5Ld0DxroV1n8JmC6GLXIZTxCqA7KzH1tH/nTzzvXiH2PG6xnLn4
AuZipOPkQnpPXp/nidqH3fvQFFM+7Mb5ELR18Ir+0rEkGGTt6bHMfRdirpFH9xGCp3bnk+JQorWr
E/Z8k2Fw3mi59imLdekqLNV07mH5Ic9TD+YR+XZHB155Z0HvdjNnr8n9q1xK+XwkMX8GiqNZpEas
7LJYVQ8YH0muRxWLp3p/qMdrL3yuLHkdY7NYqmX0qvKcu7RNx+EixZuuDiYKHdJ4hihVM8tlTZ7e
Lf0vdrrGy2hBjavsZdf1446gGnjqdc4ZrCprvSFfJh1kMgnjTz7vNWusG7yOaj3IcpJEtuwEQPaK
x0HDCe2VpJCdPHjH0U2/JPJgP7f+S177q7zsFdSdZknZlhupbG9ThDlmNRksyM1j5h7t9v+zdx7L
jSPZGn4iTMCbLb2TREnlVBtEmS547/H098tkdUGl7p65s5+FMtIBpEgQyDznN/U2yZOXUBHJ3gEP
KLMikDR0xjekSL8lXWoeRaQDEwEcsdoxhqvcvzS+e80s1d4pJtxcRK1j7SP7NOucTul25rvccj/H
CazQCKm6+FJULnZNXeg9+5aqr4t44k6UuSQARkzhEMpm3Y+qNfbKs9+wdfLMrxbiPOtKHY45P8En
vUgsIujwtkmZJ3tPRTi0ROBqrOnK4XkSDR7XmomUwNyhN6U36tehaj63qqXtsBzY4DRg7KLy0xxb
wXPWJHvk9u0dF8ndMJDRLsz42sNe3Tn1+IBsy30/EdDhp2ye0sM8mglbMLwlWrt+VL12Wyf4O3e9
kh9QehvO1owbcPSAHnqzR+3jVHimfRndad7gRYesHsYe9+3n2Lfdy9BP5bvWi04t4ctj0ccmrrd+
syb4Ze1CVH7WWlnYD2bHdqnIzHxlNvOu70vrSYsDiOGtveoL+25QBu3OV/19XGbGCZl2DOT90D1X
0fCHjkTtngLeyJROh7Edui2xswSd8Xne+5murFDua1boTytHFiTo14bKNmFLvFUztV3HOPDtQrPH
72ealcdyCu875LaOdp4R5ehs4WFV6odiin+YoZs8qGaB+y1XFJE2vKaiYQ/RpNt5Cs57aGVY2y4d
vrLrQ6XInreJa+lHBGePCQDl/7E0/l8sDQ3N5Vcpur8mfesIR9Dfk77ykF8EDVgYJrk6C11+EquC
+PQnQUMjIayZaHGQc3U9rAKXpK8gaLiq7ULdcHAMfJ30FQQN11U9x3A1y9P+K36GZhtv8pyqx8YP
rgckEOw4sFgR6cZX6cSschD5S+zh4hppByW3nU+yGMdkPmkCjqgTgFpD/8OsRO4UELI5IZFCIWui
iPA5zjFu3w0SmzkJwKjvsXiVNXzv2TcjRC6D8QLLKWuyGCToUxS3+LvsVKqk23t6eFTHmH11Mb0L
CyyJ1p4GpkbNMSD7pOrzRQ9BdsUC3bcUmoT8yXYmMXxEKj/KtIWM98vwfihhtvYtF1CxAA1I7G5M
gVKUhV61wH0xnqK9VDH6+BYlerNFaQGMiRzue+7rt5mxhDqmSTxt4p5YiS33VvITc6e0OuAUsY3l
fkj23YaHKjs3IF/VnUQQS0RxK8DHSzOVAONcCeNThXuowLrkEvYiq0htkgySVVkoAivj3mAzAkEz
F3AOC5EnWQpuDiRBAgm9ScQnj9sla1yBz5EAaYm9diR8B/gquDRLwnpkt5ywzBoAAlmDoWxnUoy7
qaqekHTAwE/ij0RN+1WLCBsDWvp9GEaur20NsI47ZdTe+W7HXvAGdBITZVvv5SZ1GVrO/uqcqIYK
9FRbVXhVZmCmfn/18jb8q1Oe4/ZKsrq8T3lgVu6J8uSnRKC9eoHpkjVF4LwMCfmSVdkpiwpoGNAP
9MbEEUuR/WpaAl+WAzSTg0v/MtcSGLUCOVOB6EOAhE++kbjAW112LwWOMQVgYIEblJ1/2351KlmN
sBTZoZT6bjlE1m7neXuKV6/7l2rsfTeyoTi+fYVXZ0rtCUPeHpOVV0e/Gv83b/7VAa+qy5t+dejf
jsuZb9/a25mRHWN8DRjTEahMSR1YLm9Z+8e+2+/i7bAEib7plLyDG5tBQkzfvMKNWqFIYKopMKo6
t7TlmGX2m9PKAXt+DKPSwmWeS4GYSXGSNU0gjZfmm74C1TZSCeKQv1TlVDkka7KQJ5KnXJqWIlB2
sp3J08mqNbSc+d+/upwoC/kylonlaTekGATwfnS8YvtPstrjMqVu42bW9urg7A3ChSdbcB2m2WPJ
L5kLslMWbqqTYroNyVmyt40Ga16jB8muu4qHjdkqcY+HKKeaVSzZn2VVJT5RPLw6jS4Q0GOpJchG
BUQNb+dScDWKzzVi0LsEmiyYTO3OU2rs1ezxK57CL6DpSbGgE5eHCCWPdfc1SbFFr9txxJH6+wQm
PyN3u82UBo5tmePC5kZnkr0YTI05ctcxliMnwwm+GXOPkxuPIKjNeEX6NZH5V+/y9m9MJsmnKYIn
LEkOLCd/kkpk8x/7JKPk1RTxZJDH3o74m6Yn6ROSk7Ic9/84jeFa3R5RoIM8CmsMnjnylW5V2StP
48q8u3yBf3wnGAGcsAYt9q/fDZQWdOOnp1I+ySRDxsvG7CRrklWz9L2dswwvc5a+ssK35EbMWYbf
nFaXAFbZucz5715GvtvlVZfTyD4vTl5QG85vQF4JypU43gWeK5s8wa8ImE67pb8PG4gpErd7q8qh
G4BYHiOHljPKZiafkHL4NlOOSwSwrN3Gl/btnKGpbCbFSjezhlaqUyj3FtuRs6Z+DkclO4dzdikG
bKFxDgS41A3jvkEPF58nzSMuiR+Vm6jI6hvIOplwTeKw/Jr02Ja7k0cAoS3RqA+dcQVT3tujbXRp
PK849K2GNYnar5PE/WyYAYi0CHLMZ1txj1pSZsjEVuyEfT3Eg/hpyqHfBDB2VkpTfYtnNKV7kNbb
yLh37YCYQ+Xvm3J08cJCGDKNqneqo2DyUTSf0gjjioyN76R13raYrfsAeSqgYFAFrI+NJ6SyIuIR
FvYtVhISWgBTkKrDqk/zfmVjV9VU4bfEL3wc8OyD0WAMZfkDbrzJLivHBrn4dNjljnkok+qK+tMP
7Hn9FTsOFRCHfWGLEK78wcPJLkm+TKlbIcOb5Pgbj8XGtZ1TqqsfMyMZ77OovKhTA8YNR57Jdp57
RE2OVrXzUJFeV0XlARlTxq3ZTsAGhujJxuxqYwdpsvrS5wUJra4I+SZVtvRFFOOaMhPTib4QhDa2
2vCiNs9dUF4r01oH1aHI1GxbOuI+Z4X7ucZWqpyw70wiFc9B189WnR/jdztj7fVIHE6Kj5x0vYZd
A0923bnFZ1wIhpWLOj23Rd9YTaHxqBvfkTMzTpkf9u9ThxBOEk5PWWtf8qh6sSx/3HTEfLrpMciC
U6yX57gcf5SZlp+UqsbrEVsbvosSlHrbANsKp3nl52F0bCdGkwmP4Sk5DS031Uo18h20nXXWedjC
IvmwJjX6LQZFudIb3b1MRrbx7CrYWF4RHZGQeOlDstmYWpYR+/HKrN0NgvkQk9W9GVjO1lgTb2Tt
b0Xlrov4t+x5OI6D+5KHevzQd+X82H1yn/Fp6vdOhIiN1Sh/KOCVKqRz01D9UHhI/KFFu0qxSl03
s3E1UpBo+S6wSmc1eqW3bmFIrTWsXfsyRBE8r/M1qTj8TgnAhHnaHKuYLHmEz9OmcmtnE2IrrkQR
uHs/2A5WVh0Mr30Jku4HFmojKvxthxjiQ49dz3aaGuvB0s4hzgyJ59+XRmuf3cCHZ5BG67H8rtiB
vxvgD6QZgpZVoXbrttNOXlP+yCvzanW+tgNossdsug6arTlH5d5LrlUM6tICsra2GyQhoaxgf5yV
3ibzI9xVCx7R2PkB1xKeyW7Q8+OZtaeS9AjEOQxlTAi9q3h4aefx0SZItG2imUelDqROHDGVYbgJ
1Qn76Oaa+0FJojM9RNqMlZmzy/h9NElGvtrEXhEDxo7V/qpsUveM68Kw8d1slago93i6eaqKSTvr
MYph/D/B1gy0b6Ml/ELhRK+tYCqvY26jGuJNhzr1cNhzjfU4pt0jfjII8kRZz9MekwdLi7IrED6s
VQ0Pu8vJfT8PPc/wWgUD0fntzjECbV9Z5ju9Q+Woitvn2gjdwzyfsjkibDXV5bTWCosNGUvoKgma
O9U9YV9g7UcjvcKXUvmSzGlbFNZ7wov5rp6nQz8kxREK3QoPcU0E85pt6ba7Oe6/mEhrIIKYByjS
avMa4+xiB9wya/EBtxR/31nBuMNSFRBSV75XugZfkdYwL34l7KGmzwaLERsdFu6nZbpWILrhrMgJ
or62tgGB+8asdpp7xqsMi+0alxz0xCeLW4KF5TfajOnHAjFvTAUAI/HO8Ixq7qrBwy2xh0qthuD1
ZpRUV6o2fmrbPltb8XAo+XJXeh/+Acz8j7wI76J+Ptjx+OzngFF8jA/cFrVepXJ2pUa2okVdbzUW
7bsCXVIc9IoaG9c03LeG8dwbmrmBMHjER4RMhzJO1yEGIgNSed+D3sQ+OU12bWa5MD2FRbBT7lpf
73ZFhg8lCcWqGu99w/4ESk1bm4kgN3oZTLn5ZTPl+lPllB/49cVEtclTDZ6ab1JaLT4vxWCyH00i
YuNzcI71CsRpo6/UCbf6MUPfmp/pvjO+aAUwCwyXUcurSN4TeHoefS/ZOH3orqcWuFLcOjB87UsS
aO8Qd2SJ4vUX1frspX6+L/Xw4LWYfWc+9uFanT0bPtL4xHShYOdJRQwRZw+vtZ5RmO57Vz+DlKsq
5QwlFHRrQ4IwjqaV6zlr1LO6VZNhEzr1OlBn190G9mM/g1uOSn6Tg0+iNK9Aw4/WFWmi+2rEFLhy
uPaGpMOCsUmOSfsRVjmWDKDdfG53bZt8ZoMAOAKYs9d6UP190OiWjSClmQApaxF537KSPtZwQjt9
aq6JG22n2IwfkwCDTpQ7SVhO5hljMX/DD2/TBY66RoZwWJtRfGfMe7QbPRQ4uxEvaBPzMf/DbE/F
2hy9D5OuzuRrETyG8bpuJ/9L3VnnXseFc0jIVuWJ/UdWY/KCl3uErVtA/JmdwCoo9ed8FAKHeEpu
U+es27hUmZVPAnr0tF0bYlAQaxEqWrb+UrmA9rw6C1aOS1ddqu5hcpRyNebFCxG17Dj3rIg6O9op
lv1+7KcdRsfvgY0BgMY1HWSxQ+ohHYBuzZfKxZ0isZp3eWfiWGvM+hqdrnusoQfizxbq1FrkrxsX
rdJ5CLZGjl3ok9rq4z2Zph3ecO2p4LfhJP5Aoo2QcNt/6bsIkW0IAvjLXw0HdxA2eBYXtHqqACoS
ftdPKCpNJADNZE8S5IOfxelpjpV77Ou/mv24C7U5OKkuFl6wVlamrtYwzu37olbg2UXo6tvTxRef
dKn190XusFkqufPh1KuhJ7/N3dpdGW70vdSieD2ZLBSwsEdSnmA3UHW8eUGHKWu9L/ddnL9zCRB1
3I9PduDtwkYb7vDtBOJo6d3WBEHTYYC9xQVFX09q8dywcqhQJt60bXv1jKpeBb2xTlu9fLBs/QOo
lzP6/aONBaWNFsjKictmg2I3NhPPXaJdmMTXZjyOFtL5cxZcIr3/WhLlh6jsYq8NogWuDmxiv7po
evhkjkhzYIOxG+Lwu3DrBrQz6eOPdFCmdeUoONYH2rER2FfDTJxVbGYdYlW4zo0/jIkbiFqlEEEd
873rhTi8qOG937sKiShFW1UwPFZ5HnvkMTDxiZLcP1YsodW6uJTljMC6amJp2K9Txy0QTTGOXQjI
oQNiwyuu567GbwISxcas0PmqnHE3Y9tz4B63zTQPMeQ8Bt7Yf+tg8pgJ/nGRywcXIk8ZA89m5dOd
q9C2ifPa56o85OkUHZEh2gQNwMRBO7fenLOeF/YRI5TiRFl7AOL2bB/w9vyME5rx0Gji1pnmCZn5
cZN1/bdcJTONixufOCijwH3Hjq1kW4crWbmfyJqzccmeRjN3Nwqe1oGhPukDmmmGmj9bXfcdeTKA
lqW6Kp3wUxoDg3DHUL9gZbdVI7074OGwnauRW3MYh2eYVfcJYWi0GFdQej7hMeetuBna2zgpLzwH
WW7ZLh83epldgV9zxEKhNJH7go5i7qvKW2PCDPAAYzfkpj/37fRZsfpdYCA3phnFU+a50R7DZ59M
ZnDo0nnClEYAW/3ZWaE8Pm/VXn+I7fpKnh0DGmT2u8SJ78q4v7ei77Wr39eDbn80ckzMolMJqnM7
JsS65/iPaTaKddujj0CuPNy61sw1SqZbcUwiJqm5YommrAacnNZhoXWbatD48UUgMaOElcmjpg84
mvv6vVJyjqKtiXTDiF7Fim2sQKlDgk6JNAxxuerU5By1XbBHfXY7BNOdX4fqLg/Sj2E3B/u8nhMM
Y617IB/l+xbsso6RDj8vVgdaZ23SgXDH2M5AS8Mv3RS9g95sb3J/+KFjReh4vXbUpv6HHbwnHE9C
uJl+DNlofLBC/LQTpRQLy9HYYr2ENHLRdHf2JtZ07xCgVa40waVsEbjzOjXYu8pd5g1fvalJ7ogc
7fAXBhg3NneAWqs10rnHgKjwgRj9FwsvptXQztaqV4926M97x+v+KN1yIqG3DdXoW68nNfqyCJnn
XgSslUxcmLbf68z3dhVwXBdfn4jUJYI/PBRKx/tmo/9Llh4gsHdnOc3erG2emMjyNT7eWXXyodD9
w6C5782m91Y9m+SV4Uzvar/iW+3ea8HIyXxQso6a3Pdqc+EuHa0reOBuHW9TvfiAIuOXsBgu4N9W
U9Gn6wkd+zKJ5vtCSZtVAnjo0MMv3Nf4sUSK9lgL4LMaW/61hDh0rfyziVE2vjOia0Cxoh7T5O7W
pzkBsKFiyI7LUYHuh6T0kRYvxZnkQD8bX9rZwR+t7TdGOD831XOTmsN10IZ969Q61rED0MU56VeD
Hce8keC9UmKKvoJkf4qrztn2fTvibHq2TH5VhAjue20MBGk/eJxSXKaGtZtnxdkJBuD0oiAcOa/j
aWYlWjg/+9BJrUg7Y3Sl/urrZnwodZL6+8pVcHGx/IdMFB0XYwlMmR+Fzi0ft5QxQ7x9FgWh2fLg
ToCyZLNpQ+Ma1070MJCtlV1Lf2ObHyOWvyfZ5SqVfk3Lcd5kQ1Nsl7mG7uvoclj4a4kprwaMlWuw
fFl6gPUAoJ+K/ChfWA74Iba+Xmts2JyWG9klByOk4c9ANJ9ll5WV0b3jKJshCONHYoUFoMorlkbR
41CNP5CS8I+DZtypU5xextEyr7LABb5b449n7Za+dOrzvd/gb5zAmVRWJWGXi4GrSmIl1jUShZzc
Yd8xF34iPHCadY6nOl9qGtigK0oXEJdo18Vc7WpAH+tStsPS0lkZjde4cR9mj3tIjzknv53OvHpe
ojxY0TkQDYPtza1ga/WCied8msyUM6bB3ECKM3g4/Jo3Jj0uBjPwNHkiB2DuGSDtNSuz7r4sps3t
ioLVBiIqbFdemjUPSGAHj0hGB486iG2kIseznCYLuyp0nKLz8iCbcq4G33xjVYO6lUfJPn3SkRdH
mjbtRqQb1cAD32Z4V3Cj88kwus/4lHhX2a87Wf9gDzijxq7K/yGm+d10LB0d2wZxJLtArIQ0g7AN
11+Bmc9BCTz7Cr/VuZZ5WG210EUDfpydqxzQ2rg5qqXgi4l5ciBIVPMeVPfaiBNMpfB0xrgsg/nX
Q76ENGJdlrlhJWRrk8bZp3oFi3GCVIi1eSgEot0Nor7J1nD8PFg76Jzt0Ajs1k1VRY+dKFAyb3GC
gVcQjqN6U7r9n9bjf9B6dGyRV/9n6vi6SIv6y/ffhB5vx/yCEejACAwXrrdhoxvpwvr9E0aggjCw
4YgTUdfRgRQSkD+546b2L3AhNstAQ0UFElL3wh23/+V5PEKJElqW4Wiq999wx3kbv7OSVZdNoON5
noOKMXd0ZCN/gxGoWViqvjIrZ2iV2doJEBgaGvSGIPz+rN36SqlDNQmtqkHW5ay/jI0+i4l6mqrV
q3FxPtmUBQCo6qS7wbALBu/aJh1cLuLej2HvtLtX+m0N+IZ1FrgR1ttE0xfhs5sm20317Cb9Jsfe
qK0tfW/l4JYzyRrxbjbt3fAiKLLc7UnILMcuzcFEKOTV8N/Nub2zRnHYmHisGJY5udZ8VGNsOJS0
5RZT9/vGz8GfzkN9gpucsB9OfMGBFb2ycOzmtzZ+bz9HZjaymmIFR3m0nJz2pKC1d7K+TFxOtsy8
TRcv++oF/m74TV+QF1hEJPadCPl0NiyA5UyyBhv/zlEre0dqkzQ4lJ15LauygCaLltyvQh/RPwfa
jayT7OwQSV3NHgw7+ZG90cx708ylJp8b6LOImOP/bZc2XtWmyDKKSy0WKbZidKJtHIpEoLxIi6wM
sVNFZEVOlH2ydjtOXtI6bi6EoLV7eZ1Osk8OZ5p2xuwu2csW9gX43UfAzl4dK6v6YF7tzhl2snX7
cYh3JJu3k4ombLpRU+6llhjLIYg+i6xYNGj9sUu/5FGMTJqkDOMQ81NDLJfUYNE0HReKkcI+gwdU
c3KKNKyJnlJtp3ZVBFVw1MIs3xCcGF/JYXUNCuUq3z6L2S46OOgBSEWsSIBxZE1NfIBytbqvhdSU
L2RgYk+I/C1toy6MLfjvF30UemCikMlbWZNZVy0lVyub7Ks+zlPpsgkSgndBvC693DyMmGMlgtBA
6UZhv/dq5yDzaDKf+EpP71Y1Inb2Ez+PCXBkUqTkJEOhepbJqivgRSyr+qOVXQk3WLvKUu/kv/NK
D4y8ZoDETJYN6wK1r3WuO3r2oDg8TuPYPsQm6bTt8vYdbCk3eqX+1N8qxcchJcSkCpYszF9CXUlW
3blNiM+7ACO1BFtRhZLCaVIzLQMZ/XfqfvLV1A6AyWg661h4bJE/G08xjhEr8IlsPgaYsrjdwC8O
oooqdoGkzZLcWqWJ7gAcqBwyG6WCVFyDpcbtfWlSijHmCi10woLyTcnvxIS93fmNjk4E71N+Q8t3
5e/Qec1/6sslafahbJCTfCU3J9XopC5do+qrLPLZtIlLznesD95YgSIzZ8gGRb+fCUUj/MeYrJma
vtXNND0sbBJZ80YhnaQIJFoVKs1WM7rv7iJbZ0gBv4Wek8/xs+Ym5c4S8moKljdgnETVh4V1kjW3
QboJs/HLAn/ABQ5U2IKOwIgB3o4guwv1P6kIOP3SBlya7uyVJEPCH7Kr64IXtx/tbVggKk/MxmlO
bpqxCgvmO6mQKLvCoNX3MHYOI/ZGpQmpYqHivKXmjMLWQB8VGM6/E5ByI0SSQjKLylbToXJeJO9p
+S9lU/6/kjoFHW83urW/j1IN5pbZR+sF+IHfIZiPV8iPooL16gz6IRbIk07wbDo9Travrld5dRRJ
420goiQrQ4pQLlqTXqfss9DQ9kuXaWb3FXQP5MAU7sAGj/ilwCQqIvyGPoH8Vgq3GnaV2l9j8Dss
DNhEm+IJL5t4NMGYlW1LM4l+zH28vaEHFhiD6mLjplRVv0ujBgPl3vA2pd6WG0dc8zYUV8jQYIPi
rB/WdZmPJ9kHevwz7uNolnWQCmRhp1jOtIWqbQboCxtjttpVp/F0HAOM62TNIbkFiz6px2PtPGvD
5K6c3LUhQM3NCQLhyOWgVg2iwRT9CJvVU8cMFofG8zsRkpTyAr+1wSWSpvJCft6BtrEl001+/ZLj
Jot5cllkVdPgQq5GijeYHVI/UlhPiujddAQLnE+xbOCJx8cnL25ZW5ptbWvbQiUE6sL+daZZO8ki
CLSPVh/1AmIIKFMiM0XhRNxPlz7ZLKCpEmsVI3KiHF6ass/A0XKvT/ZZtjBx5N4s592qsvfVeW5V
RBbXdst9D0qjsqub6iIBDBKboDejdVSbx0K3+01HQmBjaomx6YUkbWHhnDfkWbLRS66zVCwlW7lk
0nLELk3R2ciqHOem8kAuBRmClHhPLlAyUq4MMhPvUlZlpyxKMSxrCqtmkuIC9bocI5v9oyHUypYj
b5poQgeNOD3nTPS5J0+JbMGtHYmTLGeC6lWt9MjKIeeKH54cLm4aw2ImmW9Wn6JGPOVnM5E4m6X9
t8OZ+AHdZspzpBL9I6fKtjx8ad6G37xavBwDgaLASax89YZevcvbxNs5HJHAD3xXX9cJD/0CXgCP
6YE1gWz7utlvAr8FyiX6ZNH9qsnm7PIokpNlbTlWNru5Ck9YucqGGUDAvlVVy0ahU05WTPG4ldVb
73Ke5aV4IqrrAFAu/I4/X295eVlbJr8643KuN2/xzSHLvDHiTuFGB1JUWD4LZUxZzL9qb5qGUNDk
AW+t5IAuHmiVWG0shWnBKvet6bvsUqUqqCeWZsuUN0058I99RREmm6hLVIjTvJAh1wtvznV7lb8d
73rLX1dCr/T2jn/9o/K9y75GEWKnsrrMkcOkn/8cWabLOZbQVO2rgyc0VgeiwvITlIX88AYpyupo
6LMqif1cljmEjbTrIbII0des7+/CIHN2jVCLBc5RnBy55JPtpbh11rmGgkUF3ujtJFQhgFjKU8qT
yLY8/NYp2+qUjlsN0dpBqNeS9RnW5aDiOj7U3qlNEWFRFXxJqxr6OBFiUAlSDrcSyrim0Mjt5WNP
CucSBd84Qku3F6q6nVar3K/4LUlMeyfXkhK0rochl7wLlnE1aSoUFSHh6wkJX1kLq8y61cyod6D2
udjc8/RpxOrCk6uqWOgCe0IheJJiwZi/69z6M6koPApxYdAoaCajrw/hWhSy01YaZd3rqEwUjvak
hx5W8Crc+nUUuogCo1/cdygZj6LohLpxhMyx1CiKxV7lplsEPTiOWTPUaq6eWlEMQim5wZlkGyCj
bAqN5V5oLC+F7LNZIWwMocUMbR0nPgKU20IoNetCsxkpX4u8e/xpxvtvm8nHsSuexLJoZnj8BQrQ
3IK5RYhPwhJy0fKDkTVZyIFUKkoLbWmItsPpVgjl6QYJal/eGyXJIZbS1pL/cKvKXhUxa3Ki3k4y
J9CB89hrRPy/QT0d3k7WxN16oVHIGmSL0uDLwAmE9O+vQnD2XjXlgOyLKo2Mkjdam1wofEvWhh0j
4UKqeSD8S98yIGuj+Ki8kWQZFLaf36+sLUUvrgH5ncs+2WylyPTSvtXm7jGcp26XyGtnOYM8WB6H
0NZ9K5TPpRfDwuJYmop8ZIaS1YG/XX6qJCJ0mYquhbny8RBdv5qUItAeRe027Nmqgr3ym8M4df0J
1bj+5OnCfrzQSna9dkRkuoRHMThOscGbvLvIoqsGIqide3DUEem6QIOxIIsuE/hLsK+bXsW0Qd55
KghjP29ksp1p6rgtycaT23WnU2pUm0FoHRhii6aJYml2sxmiV/JrWNbkHDlbNjEtTm8SiP8L1v6H
YK0GX+vfBWvR+WyS3xlf8og/Q7W69y/P0SGiuo5BzE1oed5CtZqj/8uEC6Z6uqV7Op5vvyK1Dqwu
U/hiOaZrGZZmEcT96chjMYSPDqMGZj6CQvbfRGoRiPwtUivej6ZrFtg5zeVtu28JXy6gAmzjVfOP
uWl/1OMUXMLZiu77Lk03Xq3NX6LYXiXkIL5XuYBJhJrxWMdNfNQcp8dhtCDXMoyPQUhKtuvItnuW
VTzj49k8dpHIrqQ4q4si6FoUItPM2oeA556DqjTvOsu9OoRESvLaHlnTROWWIycr/Ao6E4b8PAfp
mq1LucPLFdotghVNisPfr8IRhnxu2IYjAHjFY/FWZZtlWNbkHFnre0e5oHezdOe6/6F2sm5nBsqA
MWelfcIu/t6q6u4PLcFfTOu6l6ke800/WhiiBkl6SlQDOrTVRs+m2s8gM/R+68w5mwG1qO8y3a/u
zNYvD0B93y9dsl8WS1/lpqCCLe8k+5XIbi5D90gEzsaptCrHcy6KJiFvJZtcaekBSNFf+l3oEquh
KIHOyNmyuLWLMWFMnihyh2NNep4YnZhv3Y7K8/GYW8B2nbrpyeY1zWMwsC8yiWCss9TM0FborGIV
Jn12TqbA/mvVj7LszEYpPXrIlCXou+H0B491vJO1eSgSwGRNE5/FqBxoqwIogYVHsBoDx8b5r3qJ
Zmw1/b4PWKYE7qcyWeP0Vr54fhnsx0Jbk7If78Mx46k9OeULiU8P20KzObtxZ37Q9GLtDGX1Mup2
fnCMmtiRmDZE6mMB1uXJie3h1eFV0JtIT7LTLJ0OeCUKhNHJdavrrSldDG1fwSLct/u9nasAeEz3
Aa0+aMtd2XNFVMqmQv7pwdEKD7wsBQ/pc9hp5nnp78LcPzl68Ci7ZNHNs/dgpkm/ibLh5zlCD3/u
IhizXYOBzaUTRa9a/WXOAKgrwE1XbwbklKWviUD4EeYpQGPHzhn13nCvNdVH2eKx0dbAZBh42w5J
H4AoS1vnnKaZg+INXnPLTFw2Bbca6tbtSDmCb9rWrwJYHFioPclCTdt9TcDqPsu79qkrtfZc59Fj
BUbye49u0oRC5xejBD2XYtP6fiJhuYkKR3/QwS+DCNKysx8P5dmJghHbcvBGgVoqw/uw7Xw2Knqm
3IeNikBINWkHwHLR9VaAJ0LmSzu96hKDiltZ4PADb7sMRMJl/rs+juHPY8XELG78bZyTvsbIPFtV
beWC4fPe9fxDT7Iwdb7nzg5NVGr+7Iv8+eLFinGXdejB1WbaAdBXbgf5URwcCbHmYDZQzfW6Ob8k
GOqKBiAgAGuvquHUIKzrEc0OauPnyCBmxuBW+5UZ+uN2MjRnVTfgwdwpyNhgmXdxx32PFVd4j75l
eG8FGv2+S3ALWLu5v83rsDC8jWcIJhuZdpr6sN0rrak+NXU6PTkbWb8Vg17ug2YC8Vkl2pPsmx3u
jolfXwrRNQZZfmmd5NNyUBvWqKT+flK2cWJ2EfQPiDAafI1YkbpAv2ZV7+78mdatK+maXTw4/Vo2
U2FW6gnv0l9zl35ryptdpig9sOHJARkNSWo2e/9uiHUWcqOVfXOLjaKk81e1tauN0mXJHVRbJlg/
nwr/eYIVo1IIhOPVeuDvVJrVtw9ZD2dHHRc9/izT0N8+ZAtg1gWW4NYftud0h5ZP/zIaNSaXltfb
Oye17H2Vte8VXUPlKDPLZNvC+tiX4lPsXDg1o249BB1fmtZbSJJNLGBrMSj7iPmhUIGE8GkeIutO
y+JjZtaJe8zj+Gs6W0ikqfW+nIMvic4VmvbViNZAvpMtWQz9MbW77N2tUUYXNZyjaxsOyjurBXig
el53kYMlzr1sA+r6KJsqQpWNjSqBEwvRsNRSTsY8KdsyVZGnSatrEGbxd02NPiVJp70Hjmbg5Jw4
u0lDnjrsbfa3sXoFBuLsa5bgJ7/ptTszm0vM01SUbHPIBSGM9P2URt0m7vQEU4McF8++N5+UjsJx
tZ78i+ODxY9Fs0/vszm4yJac5pId26QlLz01jvl0m3bE5YZ0j25k1wLdMkCgsbL32sh5bznqg10H
/Vc/SLQVV9d8nat6PndegCpSNhZf/fvB0bqtljXOZk5Llj9tYt//+4tG13/3SjS5FBxPsxzTci2b
VP9bG2An1sesaHCmH9B+3KSoXj8hRDU/GsE2iXVgj1XvjSvM6a62O2W7yW/arRGP2Tu1zNqLk3fB
agji8YyINVfADHaO+4lyZi2Kyihs2A0plf8j7LyW3NaxNfxErGIEyVvl2FJHd/uG5TTMOfPpz0fI
s+XdZ89MlQtFLICU3JJIYK0/gKf7a0AeyZicJ7ufYvdzPw380+R7jBWmDvrN3iehnq2L0LTOhRkr
e5wivW3cmd01RRR8CXvMfB/t9tk1sLqvkGksasP/0QbwKMEqGtapD2LjANDOOPQV2XokteiTnQE5
a8/R26GMisaqt3oQnm7T54kyjlAdm7iwTU59JKJdqav1vvDS4uJG+GenseG+O3lzGbXc+xUq2Vbr
ymKfuiJdam6vPiR6CyIy6mr0tFO6TTrpqDhxiHDbJSpEfJDzZGj0Zm31NOIxh6wojwbr+1DiytYY
/NamPA3Wdd4Zay9S40cQPfGjWjQqMVYFqJLFj0anxI8Ou71tHNrAGeeYnGcqpbJLHdxsZVc2sNyU
QxuN7/eQOXTp2Z6MvcGffKWDLN3xKnjjFbHxGgNLTQchjrIxDfIfXjITVucVwn1AHslYHbbgY/9p
uAUmvhj0QFl9Oq/R/Rrtg9r4hul7dRKu/8tMBu1hcPAlthN36Rt++AKAvH8OxnydRpbyVKgKeGbX
8JdaE2jfBXQ4z3f0L/aUotvS+cke8Jv6zMPlh5ygIxleWFb97FphuUc7XN0UMD++VK2zNYte++56
1IdxOe0vInaKE08fpF/ngWTrg0T2Jx1hG5QwoAhO/jkes+A8Cj1HejTQ932t+w8sjYPn0muucA3U
MwjR4FnL0fKN4GKgm86gbDqluo6Vpp5l7z4DfVJOn8/66xpyBjt/73aNJvLNRa+n+roEwZDBdPOc
w+0wyjXnoBhYqwGF/etwuCIio2zt1gjWpdUqb14XTCu2cegvkTZ8Uw0DQRuHp4EcFdWwQjRUeQ7i
THkCP7215lldNpXb/3Xb+vt+0lZ50IH4wZ/C0lzBvvbvyB8viIdQiZPsV6y73TUHt7/oI6/+XsTB
sYurERnPBxhRVbDo/A6pTlt/ddrcPDSRcgoSZ0qXIcLWKw8q9EY+3ZwY+fR6DJJDCDXR3URNP24m
hOIXAtTp/zBUkA7fdzsFk7dvAFjCgN3SHG66zieD2jFJS3eirPdT6aNz6Wb52zDCUEwc470m1bPP
et9B0Mww3yPkiRZdV7KhYMP8UuawObzCfDeQt9yFueGsZddr85+JUVdXw1GURxtNpNvZRWZvzCYI
tvLayE8/1urZxK0yQ514oAboI7t6ROd5LBby8NZv7BrQIyOxVSKTZxVjfWxyTM9y+EOIIOVRdwlc
EHxWALK7tXgTZrtHCqirkPqPnWMIk/LWRANpZYSc6feRU2LHqmuLLoWpIJ9+JiTBsGmcd1ML6s2g
58MePH/1zG/op5xQ8eumRqk4T9OU2Hv4VfGmHtz6I7EcKDhu/K2ukfuKB25xaGjpr5OrAiKvCwMQ
PG72966Jqi26vspzapv+GfpMcJZHspnVEhZoKbabTwPh5KeH//7tFcjv/OGmIT9+9ryGypPHsIUr
x/+Qv9EMf1TdIRI/u9qpBJD8FsaIqM5Dql4QPxmfYEzS2C6S6bipA8ygKwcSpVlHuhhv0/y69/aB
D/1CkPtzNXUPIAGx3kcAKt5jXAXuEZ7hW4do2SMud97jqBXx1vJdNE6T3I7Qju4xNhBRiBY/Z8iJ
k+9/4YZtHeUZMi4o13JVGch805FXlT15hrxqqgX68n6VYIQCHFlluJXzQorlpV9vDKPENTBuYnN5
O5z78kg2Pepth16w/idfzmEbTSu1MrAJiONs898/BU3//x8DiS9Tc/Gf0R0gXp9uInqYJXERWvrP
pIAbE3plfIGN9QS5IjnYhR9fZNONWnyJQiNa5sD4NzIm58qjqrFnCgG+lJ8GhrJv9qirv3+Kj0MV
PxT986dwPL+67kenJh+D4/36clqtRIj+J4Zye3UZuzVGF6/rtlFur34fqBX8VNAv5qfz139EHmW1
H5999jf3+P3FFBxsnUxTjnJQxkPkSpHqrZLtn5abKCcvbn0pvfTHofTp9GQF4fPhdJ8bGHmpoUaK
YtMfUdlvlAKOeKG4q7Ya0AhHRfMsj+wUgk87nK2ofQ4H/9nwK+dU5nW5cGB4bqygGbuFPhvSyBFs
y52T7I7kpzYNNblFHFHldpWgf611DV3L2n8iAzU82DmgR1uZ1I8kdWvIzpCyYAllL0hPH2WczXQE
TdIpdmkQah86AopoMbwLslT7Qqtg8M1n/8NVtaycbqpo/9GsSBczrvXvjw8XOK7qCEvnGcL97O9P
vyjPtbjv9PQnSQ8+YeHBlG1b3TnHfQWBtIqPspdHeqDiU5QmazKuzVIG/xjpo90AZ+4sQ82ohurK
RDOMJajZA17gerIZJt+9HdVFnJ5GdESbwGvRSOG+pSOaFWID+qBNvfOIvRLrH8qErp25jzKUNVl9
MK0Y4e3McR71uSkmUW3SCFqLjMl5cYNlCm7z6HfMU/rEP6Y8j1GrzaxjpvXWUR7dGxkTQZBtuEXD
h5jn2XqJEu6nOffuH8OYp4w7xWUzG3rm5+v/x5e7X6qseSSO0I3+4Z0hrYtKAn+j46QOyim3M+Uk
j8KwfutiS9l+ig/ztHsM6flq4ebmvDQhj3w//9O83vSLZdULa/VpIM9Lr0MQmKvWftauHN7t8o+g
vKIgRbZzyaMFrWUevbhH4JaM+3Fyj1Bpq3qjNMTloDPEYbVIjdC6zbufQfbt0aPItb2H7qfJawbm
NvSeye6qJ4f3slaVpn9rdOsDIlf7Kx5wbCHP8A3nPlA9ULO2HpnLK6Y+60o45VdnhKWA1xU7jLa0
T0ENs1MxPfHhkqiR236RBOCp4Bk/D3of72yY7bssClZ9UnoX3Zt2hQNNWqlr/1IkzUfq5eVb5EPE
aymPkXOl24aBvU9jlCJuc9MWplM7IZs1j/bVXrFPaKnDZs7aHmpEVO1HVUzbwlLC5z4npZ3Zif1T
dT8iB5OQpEQmE2GN6ckpJwcGtdOSdzbmJ3o7PRUmIhMiqpSdjFnoDUHcd24nyBDJ/nYDRaNd+X6E
Fvt8Jc83Ht0COrqcgSQr/0FSXNBqKQgKNyJLPFZw3G93vMEaZoV5skCjVrKV504pGzl6vzPeB2Ke
LZZOXvoe6uVF7jfU+yvdY3I2yni/L+/tNGRQeG5jXs9zvHEhdMjn+q0/j4waetq+5p3vofvjX/uH
1YCcd18cfLrc/Vz+BAiqyr6p9cH/WCwYs8HZ3265UCAcS5OsBZu1+6dbrqL5Cjhl2/jhG8pRwEKC
sh/G3S5OnQJZgrnvhkFwrUsT0YOoyXe3oFM6xXmYqrWNCIoD4d8IrpM6CbTiyI3IUxpE8JeQm8wl
e+foUpopthqsyFeGIqKLjMlGJK7Y1qFaLOSANY/CivO3HepVkN3/+/LImFc/f/8fs7kS8z/dsags
fiJXGFVSV8gB1T/Myt/rYHNPSeHpm7aMfg0VyI2NVdbF6Xbou1+aQrEPPBvUH77iveQ8t960wFDX
3mC5x9q1azDNhQnnL9dXVVwGR7vVBLInojtPg+G+iFTfhIHqvKPIkO062xTrwQ7cd8QFvhVeLa5J
7iePmPp+kNZ//O//17kG+vn/iqwluHOWgyp6lRRC/9Sj1NzY0QddzX4g9IBbCMKmT17sLaY4EFfZ
QzhT32ZkLsBsjCUO3iJ/RMywQLKYuWkvKmRxZp8O1zY3cRkFS7AF3nEYYUbKo8LoL506kYia41Q8
4X/KQ9lYWJCIaQRW4lseRQnhHUqlq45N3KjbLm+aSxAOLDLIQrw4QekvW7dAaLbKIOHWjsLrWqF/
8gUNmVTlKI9kbDL1aN/aHpYfDH6aJufC7vVrtHoZVqr5WmHYPfhjWL6y7LSQSA8z5DxK5a0ZUxXF
JA9c9Nw1De2LorjWRfZUfVUOUwOUWjWubTk9sgKNbtiA/7jw0T6XkW3c3/lCsiBSWc3r2udkpacA
YCgqS/kOtxOmfqZ8NZIue5SNZw0JBZroytt0SeuEqXoO1WyHCEH2iHNU9li1fnqJLYyulNLzl43n
i2uIRU4InY2q8jerVzxE2bggFOWMlFhLKQEnlvtrWCGfqcMSU15PxpWwesVOcNWAnnxsC4RyY3Qa
jq2HrE0eNRMYdKE/JVEaLMO+67+hBLRLk9z8l5P02wwe+De9x5DJB8/9PEZTs+m0zDuqsd2suwq9
H1PkcHb/XQ4yp5K3amjxnyWiSjzNFK6TLBGhH9+eE638x5PCtlGTZcgJ9nyCvK7iDO15fhVI+OgP
FGP85ytYSglNswchVubNU5qW7bkKq4cwVpsnGeJHMa7LwIjxdWKG1rn5hjSKj1hUOdriZHrVrywu
8mtvhO7jYDjPPb+q90qgg9wOPO8zrxXvZdCeu86Nnoc0SC5VP9OP53iXDuHaHJ1kn3njuIjiJFyR
uYMLPiYb0fTK+d4EqvjdRf/u1Ys7cuzPgd4ZyJ/8u9E90zgmreWWC8+vzX2CipiMySkjfoDHoA60
baySK6iivP2i/6jszviiNuV4TgF+L2RXUYphUxmj2IgqNL5ULAkWfZf5D7/PgcRiPml+ILZBH5R4
kZTmMuG/8aMW5wkhga8hvK1eKN2pq9r8WYykN9Qo+1qOFgaHoWIe7L4ZXwE/7FJqLl8Nqi9rxUDL
IwdA+R4BQ5Dz00Cz+XUWGETMp7vWYj75IwNsvSOR2y7/+41S03T185OQX51tQfwj/eZACfy8+bD8
vqjStsq/OzV7OKNwxEWbm3IKhmWTqtFGxvq2qCgmqvqucnhO3Oche9Afkdk+lb3RIMOND0VrD2DN
xtb90vn9Our06VvkpvWqVx3/ZObeeDDGbO8renXNLMEDCUkkOwjrqww1INe2nVVri3tMDlgTpGI1
6c4e7nHXsnLDRZXmeAaoOpvBWcLsSLmgP8KENSk8gyORXd8vADqLauyPt0MZFaLWveUfE+RhUVDz
iaIB/y8u1MzNbfZ8tlshShR5sTh2Jt5jpuIVz+YQhLs6dlg5jJn65FeiWWQ4h6E9ZI+bqM6Dk2xQ
SwlOKDaWEGTMbHWPySNnHv2PMYwp46MnXu6z5FRqZOPSUXHiDIpapQQJX15RSjVamomNR5WAWm7N
ey9v3rwJFM1qTwOiModGXE0vCs5OxtyTIZw+kwOFCRCXOKZcdbvnsc9G1EAB4aOsEn9n+viOtIUY
P4IwwK7DK1+8JDYp+xlQiudpfDDWInPi8AFDIuOpq8wnGQcN06+r0fb3squzp4um9MOKnAUApgUA
7/gYWegBdWMQvDRz02kU4N3m+RYJUmOB5xcYcFFZlzhLi2NgNUd9aCs+AhrF5LNJcG84TJqokHDx
1UMVaeh/zaPBhIp6oY7FXkEPewWXOXwApgIedUjAlmdxi8uX6i7Yonvf+7JZho3p/RKi/EJJuvrS
1z2mgvNJMzNoKXwRbcCstjjjVTFbQ3loZ+wSb41CHX4pDw2si7ZFhPUXOWwMHnTLdKhCzaIUTaxu
Cx/YsKOkO1nbyToqjhY4p60s/Khp1u8BwBwcUDlfWEQky2FysbSF6P1MCvcBVTrtw/cy1PwbZViZ
SBoc8OG0r4HZ4MdrKXvZkxRxeYSZHzz0XDw4SUhVwhk2sTp6qHLNN14nHLtdo4cf8r6LfZP7e0D2
02lYwZ3Tj5/uz6FlPPXtYC1SWJU8o1JEMdy8f7TzCK2TSg9fE5dCbxOnwYeZi582wPwfQz4eOif1
YKf0j0o8dcsWnz3eBsL+snFKkZ7Q41+rdmdhNjkPYIPioQSkvYcomuxvA0rr6g8FyleoKKonb5xo
nFQ7ya7TJFMLtoF+VYt6h7rW9TZvDt1GZZ+fB04ucyPn8RW7yksNdXIJK+x/tSAy0VJRu2fZaCz0
gX09iZwKFCSKZNWLuNrKMT8P8nOhda+y13pZ91xW0XcLcb6lBiF+U8wqE7Jxy6heOcBQ1vdYK9A5
6FEO8SFanu5xO7bnXWv3i1dSLrpazsKGeOosxwEDBRmUk9Wsw0k4yh5iuEV7gCDJ+2i4u8ZKqX2R
VL62bfRdhiNEarZx2rQ4FjGr44u+iLiZXUTmOS9uo6xkvHHs/EAVHZKL5iTv8RBoS2TI+o2j+Wx0
Ra59zRVUBfOCG0EGZwYxghRIGTjWb15MGR74jv8I9gnYgtEjBDjgOmCOHVZdntJg9EwT6zgHYuT5
7/6gTMic9egmdnMslcN+VLTHWOjNUSvsBFaqjq1YpGRX28VYua6U8CeUQ3tocAeh3L6cJf8uOZhv
Kqstz7A4sd+GdHiUM0NdfYt613m1MCbbKImXHNxA/XQt30GeJhbF1e4n7dgnOKdt5KE5xEa5kIeD
GW6LovX3Kj7bRzHLIPHJ1K7o9niGlq9lqjUrkfThrmPT+Kp6YIV7niAblq3Vaz46/CGDWlvLUTft
ee7jwLGSozZSMPtaZBgIz5PrlFuaqQ3KQnaRNs5Obcc6RXYzPjAb+dMnH44KqTkE71wXdJbX1/5C
9UjWQL3H4gLBhhCxiucJifu15Wke3/kuPyhOgBeptkTCUkti+wHxtmDdu7n+YmaNtoBEOn6rG/XY
VobyNdbNPSUx/0XAMr1OxrimRBLVKALGH56o07OuRMFLrobd2mpNiFKZme0pwY7H3OIJM6Yn2WjU
+25HsttqdnpCvOf3qIwpnoDZYKGDiuHeuNGyaK0C7zzKhsx3czRR9IV17QgKWqmjbJXKbHcGCYOL
bHI3Dfdd1ny7h+TRpFSIlIa5tlPSFH9s0xi/prp7AYgTvzR2WB5l3J/jkapclHh8HrrKOPZAdlaV
H3vLYAzyBxLK+YM8UnGke0i68ffoOHdlTI66CVCYHpetd7NGF0ofVevBECgOVZS8lkpRl9+7SllO
hUg/MOeoNrWewiAuSv25MPxv+sQKGLjoLnCb6gFnj+pBHunk+xCuhABIrozPSXEYliOOiCjn+VbF
7ZjYfUCejEwnLuL2mG3lgIzdrmDp4bPNEm1r6vUJQcslCN3wAr6OmnWJVqXsjrWPg+Lc9WYxRqEU
p74a8FWZqvHYFH1JRsiOrzB4EczWVd4622WMwYf2Wjd2tIq10CLdEhmvmWOV5CRTC6XCv3WVSvQb
byStl37znJwvcZkaLxgjhh+dYaLFkIEoNptEbIayMY95otZHF9GoLSZdxSNwDWM5lYIEeBjkW365
yaVzzbcszNS9MfdkKESb6pLYaP6INqo2mUUpnD8Lw2kQl3AV5z9sBZu6EMGT1nfTthG2ugHS3H4E
aQKcDAsqDYLLqVAT1N/Tsvto7AT9yDYczpDpp+dGN89u6rQfOgK5mwHbvp08HfzOQumy6LFUoq0s
3JOgcA6yWC8bO8jcW1cO5LLCf59jYieDWhiyL0prPutmtOmSrvmS8Ps8Im3jLz0zaL5ERl9s+kDB
T3oe5aPUZhUy+yRH1QxpHiN1XkwkXK5ZCa4vwtIoV70IKFbuXSnLRudcUL+eezIkmyz7GAdhXEyA
gtdJcYt9nCBPE2fhqtTTfO+Vdf2mp9ZsyF7ZR9lN9OFbM/bWg+xlnr5T1TJ6kj1HWfv20D6rqQiX
GMStjALh4hq549Nco+tmAurvvgyG/eAtyqpO1veJcuBTt7VzA2xY8cf15LR/mvtP12xKaqCwVgPW
IYl1aXU/3BlV2CxCEivxOmHdvAzNKF2r8ZdRtOJngymPYWLrviCZdinDRPmoXataTobhP/Xzt7Xr
1fE4JgWZ97zXNtqoxjtvIM894B5xtArK8RV3ka++hQ6jrxQvMh4G4e94piUXi+XQk959a9IwuJYD
abeiGKrvjVU+oATmv1lezWI9Yw9Wj874VpF/kBMUkcx3f3O4hBjUn8TUFvw+/Pp7ZmHJCzbta6oI
c11FTn7QgqR/Ejin3K7tRNFPX0+L58Gvjb3Z2smm5jv+Abl2Ka9tVIq3RLwNsT3FtBH+BVSdze+q
T8xdkIf9gtIm3scRWHAJCJeNxH9LqLg8ug98mvepKyeXIYJejhgw+poB5vcLfLre/TV0FvQg86YC
3Uo13lj5OOzqcmw+nGqDVWv8tRYGENiEjymC2v+VJM+y8+yRXKgxgeHAl1pOS/Pm5JJEefEEanuZ
oaiLEAGuI/oI1RH16hoVvH93uzkWO0rLAmc+lP3bxL/PkbEiR886jyukSf9hctBU4a6yQkBleb4I
Y4Nvge5qL20d/UA8Kzubc68aHWsZ41qwaxQ0sXHxg4SFcF9qo1M9kPNJQHVZIvT+SDk5SKyVoQhu
SSbHJfMW1eGXWwbpfsKtHyn+sZ4nq1OhrvhJB8gfoBmT+C260cia347mmGJG5b9Mo1gCgnBPBh5F
p9mo6CS79wY7TvPYaL/ukU+zJnPArq5JemBuyIRXef0Uz9i4ESwRcL4G/bG5qzWKyeIydldun2Uv
onIycFfKR9STzi+NyV1i6qadFQ29eMwvs4+krA5B7Imf42C/GcLv3zJfWGuzqvVjlNrquQ1LFRt0
dOf7IoXlZ6cgtD047FjFKBdhdr+bAaLWomfXshVa4l/lQKP0zUVtN7IzRqaHKutYoTbYNofaRfMD
DWOc3NX4F3Y7ReAm/+rC4FeoOlS3lJhdAQzLc0Ax7lBNfbqdnL6A7xhCGuYB/T0ZEmZwEmuka1O4
4l2tzWjlZtZ4aQVAcgOjOy2sNoHn1qtAmZrvSBRIxHNYOtippGX4IGZUnwYtZ8yn/NFU0IzVzUz/
3kzKJWhi71VrQnNrqSbr11irXk3He6rhbX4dbOt1UtP8CW/G7Em1HRYKpZFsZVcOKFW9w+K1e5Ah
xU6p3lMIbIwv7JbBPWjFTy2uvyCTCNnFrpuNgbnvQZ3i6cLWcFhG4ZD9MPOjM8Xlz7QrKVK7WvyY
eEq5563XW5eC+UuARSceIkypR7E1Gq3/gMohVhhRe6fJ1TF043G3arup+bC6dCdfl4Q4X1TWqE+F
VYl1jcTkA9Znv5sceNcx9TvoFP+Ou84QkUyKQPiXbJuW98n3OWNPuQDxb6TlY+sx9NRoGw1l8MZS
D5XvIUh3t65TO0u06sq97E5alKGumSB3OE+2YgwIu1p1jyTT6M4s/lKLq7Mchcn6TkLafuBWGr6x
DX4oBru93i5EoR1B+/hJnoieF5L/TfrYYkJ+e26nlLD6GEFY+dCWsRbRzlNbifM9JOOA5PqSbDJe
XHs2fFHzBBM22ALX/KY1KDLyOE7KfZ5MPwAOT7tWrdNLXvJDKXOD4uuoRYsYvY6fOIss9DEHtFIa
9UNLJvlrmFnZUkVY8Mnz5o2gAtRWeH12dElebAstax7JqqtLFcDpKpkw4hXeCJanBGtduFb0JBu3
TfYqSKiHWy+sydMKZS+mJL5NcBRr2hpYaC1t9FX8Vj8oVjycZePpUKIxo6Q/uu/dFG2m2vfecs8O
jn0NqcyMJ/ct1Ed3o2d2sNHnrtt7COs2mruXo5WR/Cwy03mQp1pJh/Yp6TISH8WTkVi3ScIp9FNh
oOkhz8l9PAyyNPPX2OOuPZOlyYTU0qnPRySgx8JGYIe708JA/lBjVxjWJzXKYaXJodzNtYWcb8iP
IB0LbeUnuCfULIQuWut0iJykj7KXW35z+Xtc1Xt0SGVMT5JezjUCvb5NA7P6xzVkXIYGPAZOpKpe
c7wa5GaIKhamyy01dFtPwy/DlNziqTroa5Hn1d6d43+fL+Ndlecvlc+WQxjese1aUOTzkZ4CL9cT
uDpKTLJ8GJVph5wJN6a/Fp2WSXFj6svZ6ca7OrbjXuVXtvIODRW+fVmUSkV5pf/yH5d3ckBvrF9F
rQWsi/62nrwvG9u418g947VZi3eSJlgGpGq386zIXdtzNwj7C/lRFkJJpJ/9mlKPjBuxyxe7mni2
qSJ76VjnV+w3fN14xQE6hORmwi5JVeUj1pWvlddZj2gmxg+hi5C1jAuHhRxb84KEltutMY8Xh151
vQNfPRLdf/E2as1Olkk8NjsJdGW9oVw9BKdlT3I/imhW0+71YSVj2Kvq6ylqkTQquzVgFP1aYZv6
HCV2gT5zVW7581rPJM3VY4mgNXLlivksp/x1wgCck61yBETTVdOXAQe7SbfDR33uxRX3xDyNXiKl
nxZ1bR9wXyFth/2Q95DaqQfNKL0OCJgewDkcsiRpjh1aoKwfmvM4w/Fko88br9iy370efr4MRfMG
LZgbQVJrCeIzpkBDCU+ZPGUxKf7orrK81Q6GN5xvXZkrNGNMiAsMqGWvmnRuqA7GJ9QJtyyCvGfZ
AOn8YgyihFbges9TrE1rFu/2upq7rceKxSyUr2aMVu3SL4oNq6vxKufmGLYso6lFemi+mhHOeWcb
EXLKrMqzoXf68/Rj6FVRLZURHxaBCsIBo09r4+InvTejtwx8zr9UD66KazXvflD4KzsTP6GJmys9
StlehzGKop0pHlQtqh+rzKweNXxzZSjLOvbj8wwcju0HOSinzSHEzg9wO4odO0AgdNCBnZMt8qBa
hVr4jIFEvmNBgzSMPgM95PBtZqlN02owjHr5x5lykuX7P+O+VZYDabWnqjYeU9Mc3yeVrT7po24j
u/AFvibcvK64a9xmaQ05NacBdh6yUZwb1jR8GacO4PBfMXTycWmMqVnkfmMiOpxgP4GyXzRELEv7
Ojx6gwiOsiubKfczykqInpd5wVJYBrVECYKNPIzB4IilPJRnNhvqm8WuqUW5S4KufvJLrE9K0+5Q
AucJa6LPjsoFYIDKqC+N1yJwpvF48noBtLBTvlKa6H7qkX7wYu0xTVT1kPopQteIj1BCD6n2O1kV
nMnVsaDq8CA2ehTK9SozXjsYDGliqVcrU43XgV489+RYD+NGjqnzzHmsqGLtNvb/z5Nj2oyB/us8
00U1ugviYFnHRb00hoyK2ui1e1Dm/ZbHQPGcG26NVAZwJqHMGuAVpkDNuk1D83sPLmoxtql+VaYq
P/Zxma818DBfS9ZmxWR8b/35I0cajFpuGD8AM9WR32dAMzC30NgxVT0/mqoOjENoNXxBS5tH4Xzt
JOovg6+Eb4FG2kTvtXynoQx9AsSEhpdvWug7IxFSJ93vo0HkKLL1wc7I0xn4M0+5j8qj+2mBiXYi
PIjogeX6YigN8e7b+rgt4njYDjhZvA/YugSZmX7jMdWsdS2ND4Lb8wt/pqvgxrfwAw9hK5ycXlAp
B5wWt+rGHZXuRYnigcw5PiVyFH1t+IikIxBX93A8dupl3xrxkwW99gWePIlg1ZyO9yvVNnj1fL4w
8xfQ06pj5cXtKXVdY+l3kbIsZLe2+fDnpnOEgevbfHibOB/FSvSGSc+0lfF7U07IX+sz1b6o3rjt
1/+q5pwDzIafLHm7RRe6yUshbB8AbVuc6iFUjxhbIHWoDA9xZQ+PnZ2Oj0OCEpgFUECGZGPhGaIH
dXuRPTLYw+NtVJ4QVKwQ8PhZ3q9Rudy+k3LA84rLyiY0nfGIW9Sb7KXcSh60ogckNFOBAajbx26m
Czdzc++miv8lVJtw60tGsRwA1682G3NmD8u+bOrYi8GQl0t5gc9X/aMfhf5TqZsOhHQr3eHH5Kw0
W1HfTB0Yhmi0buv5jfbWaWUJ9GawDuWkJftxTq77OkilIAvzTYIJ32uAKfM2aYW2CkSWvEZZqSMD
X9VLvPiS1w7DrpPIjAprrrkbwFLS3fxV9koF9K5bVs1ycuPyWEVGeZRH90YJHUoksh9Ry3JuM2vk
bo9R0yAAW7TaWijti+da6SL1m/41rKP6UA1OjBwt3UhYyTHTkWAs1XR4zYMRVJBpwgedR+1BcU74
gyH/Iqz+tQ8d64ykxI9s7mWkOx6iaHyTY02ZGBc3LK7yxNj3jOvoB0c5lpih9VjaykaO5UVhg19E
aWC+iouFy3OT/ZJDgxnErxp3Ix8XmGUU7zI7NV/kvGzEgakiIypf2+7NFWV2B8uwGo0GTKtfvX7E
EQI1a9gC+esUNF/U3K0f5JgTAQPWoyE+yUF+5ukydasIpRPOVOwwX5msqHeyi949BiHoTm/MSKPu
XzjHzCvCc/H3ZkT6W+21kwxjc1GQocZv6jYt0iBNIeGAPUyo1ys5B70B5kzNNO0SvXr83ZUnynF5
dtRG6sYLzHRBRsY9FKJXDywHyDnxyAbSYyXGyWidYalQTF81nuHyUc3BHu0ycKdykhOCpFYnkou9
Pp3vzTT46lmPzOTgWPoeEXwQUfMMGY9H8t8wxN1q26P1grcww5kGi31xn0T+PFzXVTsvaJR/dQXo
Nkq+IHV7rCrzQSQn2QQ+wPDuhn2ULf48WM7M42mZPYWjPetx/DVHHipKlJ5s/ti5PQ6X2B67pR76
yIeZUf0WljzdB9fyycfQrfTy6f84O48mR5UuDf8iInCJ2crbUql89YZoi/eeXz8Pqb6tOz3fzGIW
RZAnE5BUEmSe85opViO84GiZLdZ/Rjc+M3thqZFjTVQi1VCV+crTKZCHk4KZSlKZV3xyxs0Ypv4q
cqMgWjLVyVZGl+eb2OQ7t0yxh8emj7rZra1V7iVInemUmrp5ledxCh7gmfE4zefLo7B5wDAZyDmX
kCEIV8jJx80vGbrFpwTNksCsl/JFyFjn5NB6Ox/r9k7LN5rbm8yauEfGk19f/Am2qOkZ52ZenFXz
RsYVJCgCTTXOcqhZ9git8UndYvdh8qg/Y2U8dcbZLIbvfVuE4xfPQ9BAy9WPIbSb3dC6zSaC2yfj
vmdNH041NTuhlu3GNUv0gToRnEwMTJeYG5vbFn2ypxGz7KdA2wVOY15lhBmKviPPqeC653rJMspU
lZqSqPeKb3dPKKeajxrr/1svgCDIR3ihLOXBQRr/7IASr6x2jN/wJNsPWapfjTaJIRZaEFe4UWhp
6LwGX2WwDp32uepsii8ckA2kK3KrOco+i/n+xVXGd9nnk64963qdLdom1J+cTrz5U/VD9/LuJSp9
5NesDbaIbrPkdK+K6ylnc+6zEkScHTytd3Jo52DvhFgJXjZzbzp57unPefCKkueJYuarfQh1uNb0
izGvjMp5tVRkxrMW9cZZtny1IRfUDP1ayVksuaFXPczjZWc+j1dr8fd48reohc2dnjFVD/ZoXuw0
ALSUeLhSObhHWgWGTEVfmE88pMwn5ArEIhrdfN9UgXjKNN2/jEW4k51yWKAN5qr2ScffjxL9cw5Z
7SqP0Quj3U7xKJC45Ixy1KBVT46n4x8zX8lTcufgzBc25xF/XVg2/Sg6xVX4almddqlEVa/UOPDe
kEv55VbG9DMwXnLFwAaqgHmsOfr02YR+C1rFAHzEY2ZTVmI6xrlHYk1hEZSDkLyG9tgse9sRb16R
7nx8zHBHS5/reVP5OH6ho6duszxJn12HiQRKlSfZkiPsEns51zWbvTzK7dLoVI3uN9u0Rc5psVYD
ldyC1LL7PWzgYqHHAW4pzqDvU7u7gIjAmKCS29Bz/bOmfsoRtxDUy/hBtkuqTCDj1KM2h2Tcmlic
ZFE5rNS87S65UbMESeLyc6oNHMxUbTzUteG999ULppDF59Sr+Ll0Db6SYVySg0wgxcRTzS1UUZel
WxRP+bwxvUZdBFNQ7GXM0DQSviyDWsd/gs6XP3kkYUF3YJwn++SoAqEHiBnlWfSdcTHmjchEt+wF
2rIyVqNYekFMwrjYgX1l4aIjS/pPqDRa8yHUrnrNvGAhDy+AivODT5f8oqHU/JisWJzkRnFcUl1y
N+9KdnPTH1cpq6PlfVA9tL+HU+8VzED/aQZ+ux+ozO5xe/7OfePngFgPec9pOmleEPILzrtnCL82
5XzV+5pZ9lbTDeWX6NyN4qvlt9HCcihtUvE8BrG7nhTbOkVGrR1C9JRmWLV/RXIB6V4fnJbAC6O2
P3GKdDZaJIYtyob2p0LxDpUk8e4Ynr2POs1f5zFF9jxAkiLBzGQnEsV4d/3sFYqheNSHLHqZqK7K
MMZE0VEJsmEpm77huau0S83/8yADgeylmCrQWySnCy34ZgVCXxVNY/BrGP2Lj742jeKDdeWnqYKq
6UwhnsrSO8lwpcFLGCucGFsszj4wmcMoa+gtCsxD+EYl5nb0oOukEe20fUyc9DBQjPkkFYOCBzih
TVKM/qcxBo9eDyZP4TZ6IY2Pzf0cR+1GW/HDmJObfvBZTps+EsVHkGkWE40pWgX54LF0MbU1eMuT
6pHy6FgxnjtND5fKXN2uelJAY2dEZ5Cz8QuPl6Msc2OV1W0mpxFbWRyH37bsqfK8NaDej2NR+Ss5
zID9A++tyi5YHmnXcRQf8rRlHqdrJJCAMs1XQT649cpPnDf7vW01aDHP0W7y+At7cp91zR11Khfy
pFOhhHiyNOa+Hr+JTo3GBcKNz1EcGLuC2mS+DXQn2GVwnk6ToI4Qt427VZvAhNbQdM1D00FhGKL+
SHJV0/jmyVgenhu02/O5JUzUrpkPx3vFGpVjVeToaPWp+xKWI341bnKSrdgwp5dZ82Tucrq+PeZ5
2sxpC9hEUPROeUWdPmzhL3qaqfLtyoOP1HG/F51QfnhevaRYEQZoQ+cbp6/G7+iMIOeMNfkb2jHh
DDDCcE4dunUfDtXzhDElUlolkhNzs4OZ/OiqOPNqGq5qpgFaM4OwsA4Mz3sodKdDZe0YcyN/Coee
Rp+ia28gciD7lKAYzoFZQtKkM6hjRsTaj9gd41MMpWDDdSlqxUazLDrWF1OZmpeiVbUbCEwfyl+Z
OqboB1BUs5ngriQ4TMMEMGPR/65VdbEzTAHmbTCszyon5VrXX/kVD+skgE7OrfUX9lIIezroZqLl
UBmrGgXOLIpR4NQG+yA30DcAZMpdBrKbY8hwKOfN3/3/Gno/3mja7vfxMigPv3VXDfmCMtOvTkve
aCji7qutAgvBTGgWJnBKtCUAageX0FWCr7qf6YuyM92XqoTxDRJGvZAex24abiwKbFV9VFAtXmAz
kRyqVHhXJKe6beAGzJiHBlerOda3Ga7GU2lsugw/ChgMfA8T9HeyYiq3LZDnj7GyvjooLD1WUBie
s9TYBtwgWK220zKeLJDI3PesdTuQJALF0J48ve6d81gAY3AxrhVYOpCkLb2nBpDETg30fAfuRnkK
en5DBfOmVyPWsAE16pTamle9T8WATLwl4rOYm1gsLkonD1+R/LEfRWc/yXCTDe4eC+1g5TFXeOcZ
7wHKN7qd7HVc8QtarvsgO2VINpu8P5ow/l+HoZ92bh87WDO22icZsXPbeeJZzzT/bAf1Szw49iJX
u2gGOXBxXYs2bT64a31ugrGrdpWX4Qg6NyEmKAfFoxKOwFX4imCu/4Br72ejiE/sYN9VMYqXus70
DVixfF3zAbwY3oyktatg2dWKeHEoTjyYRfSa9LW70Jt+2CiVcWoFojNItHbPGQI1AHyj+DjOIFHU
pPz9lKiYZM+9clzUhMuKCeBVtvpRRw8C98KFU7pXQMII7GaN9RgAD+B7Ww/ftbZkeZGlXzwzCtbM
7Zne6I760BYCV/J5RIGqnJJH3xuyVsvaoR7vTaA67MrWV5OLbFPd2otemR6sMjx5VZ192JE22xzH
7UHg6vrRm86y5zH02tpW99AXATUEPoiPLhHempmovjWqsUIbnvwIol+Y62pAXPIuWCclX/NQh+Zm
m4byEIHsPAwFjxl+/+JF9zV/YZRFccWUK9qlhqKc3V77vVGT8kmgyYE91D9xBHgfE3No9mPWY+7N
d+xTmfJLC8b5l4e8emWpyfcsJKNnVYCdYF3Gm65lnagOan+0Ji6s6qn11BS6t9ARbvlmF/om0sX4
y/C9w0g25kut59VSHX33JETkL5S4wnsEevVbiOPpAWkevArmZhVY1hbMClW6uanHKHIEqSc24NOq
Nwq3+crWbAxZ514Lx4SFZZYkd+ZeJkPwlhv+EwrJibcJzCv+BvFVnqlo4SDkdf8CTGd8GY3Zm5dj
dEPHJLbIrQsmYV8BdLW/PGdvqk39k2JwuhhirXi1oNOs69HMzqlGcl9gprIdyfNeVeCSyzEQ+dfY
qXZw9JpfaSn2PYmWL/jNVMssrKZrrIeQupW0OWRFMJ5NNcaCzmv1V2Mu1TqQVX9a7ZL5X/OLW8CP
1IrVtyZJbMAEbs43Dk58AvkWx2FmRMIFAaxH9kbUfI7A+LuDkr0AGtVC3EGb6ohaDV6X02hHlEjM
uDrKjey6Ny09BFTloFv2r2OyBFaFVrrKjsdH/lDNG+zskpVW9d0K5cn8gfwSEDbZrdVO/K+ekDUd
M3bGyF5YLa8uK4lm2OcOz+LbRuQ+s6O+2ZR9Al517uhLD2BGVuufCGZ5+1Y2qyhyUCEEsDoPUcVk
Io/pdRRftPBIRbzKF3J39LV5d8rqbe51D7eesvPCY4e5a7CRu/8aHziXkSzK1TXrTUh25H1SjexM
TRFI2dwMG7/eGTh3zf6O/rva6saKpMm0k708qUvsDNr+LHspqqPcpajPYizL5/mUQ6Mpb/KUYTs1
C9mUp8TfGM+2uddnenM7pWyiDrEVZmnvpAh23ZCt8qFjIVKmhot77C6RLfpqSG89MvjXmP8UY8Ky
q93mTIXHREzgtSlSCOFG5zzivew8OnC5EiufTve4OQxYuiRgJuQI1rfOYzKjEhsysVSo/jlUr/ho
cGboF3LccDANirLcn+NtH7TOuZr3NCf6vSdjLJV+9/417j/1AkpwbufLE//soeYaz0Y3DYa9uJxD
IT44rmmaS7lrmhOzDrl7GyDHUszTF4HT1bdDZQwzTY6Xu/86iHKJfSg00azGwE4hCii4KHUAddOk
8h/xEfbhbGhMKytgOmXmUnz80zHGtv8AfX62G/Yf73E3RmOW+wVwe1LVWDzP3Y2pn0EV98f7OCXS
w0Mdjh+DEPa+8Vx1Y9fqcNBjdzh0wsTwXrYnJxkPoZp75vrebxYZ/XKoDN7G39q66evgAgGBovq0
iNRL5mTTV4xdq7WaZA2OW2H/rGvNh4x7VbEQ4zjUOtR8pnmJ7vvXtNaUx8xBQY0ve7Oqakth2hEY
9Y7SIw4c/oDo7FQ21hGU5W20PITJpXuJixfZoPbHUb1QNi4lrrOMyY2RgC0GwstdRQ28RefUc/J0
ZsniGpeZJHlil19Wphy6Poaa6o+vnpE210LVy2tSxG9mUYwfaCagTrgpMbB7bV4rz+5ea68z2Nfj
rnuVWOff+5aB8GTqTxdo2s4ysnJ90xs4T/sdQlFAln5WRmuf9DAZXkJs4Hlgs3oKI294YaqLOzAz
8JXsVeo8OdeT+012JqWhMUU6gktI2mU4VRvN8C/G2IFoNEv3LDdpS5F7Ibyx2XaKGy1u7Xu/3LPL
dqeaiX5oMWVot40SeqsiI7vqRkV3FB25ioXnKe1Rtu05KPf+ijmJDpWezCQTMQMJEd0E7+MY4anp
bP/SOv3vjbCRCx4ivED/6oAwgM5V6aiLewf5Pf+Smll05vuy/Csuz+kF+TM+99zJ5ysMlt5TVSOR
PHODJMdn0vp8L0wMGf7QfmRcsEiDinYnEjFmbzDuHrrtObCH7qeTMXnOP2Nl6K+z64F/1Cx8Fcxh
wuNaCxHrEF67c+M0KmAitCNluj7P950Tz7u05V6GUurCSMKTHhTcfWzPeEDCy3ww9clHQ2hcaZ1S
PFijhxCxFmbaKlKiDND93Gsyf+hxEK4nvihglXl31Ri+jzpfo8zs0rVsZp7IV4i3lHtww9G7oUU/
9RnaJDtj8cSvxH5ljPdIgfGx1JTwHSyje7A65AzlIH8oK25XpQ66gfPzs06W4CHroxw8BN65ohx9
dSyLehrfCRmuU1EhS4vTtDxIN1nLKV9u0Ici+yxjK36UkAbmKDWmo58weJLHO9IBDPpfkVz7jOIu
fgQsXN/wEv/7eW7XqcXH/Rw9bnQedOVDm41gCkg0B8dK9UZrCYAeaNi8gdnYrLIp4T6RFS10RaWN
TimE1ZPca2RwmjDRi/UmYOU2D5L9Ya3jO/OvUXI3TqmoI3UGNPevk8ju20GRHcSn9pCzIjrGbltj
cOG+kOBVjoGJAe5Z7oZ95sOwIjjyg+SmAakBtJ/dgbGD6Mj3IPTIhkSecgzJjizy7GFwfzSOF63m
NCLm5HPRUVYi/3NRUnYBCCiPcqRiBBtsPLKD6Q4IpEBQLfUZTVqxPr/JsN3af7prtVf6hz/NIUSn
eiG12TT0j+pVEg/LvhTxcdCixt/eldwaY7xdIBJUWR7+NG9nQMFoQC4n7SF1Tv1V+7SEMK5yU1l6
e47MALh9wN2rC2plH9pVyv+uNa4ZVtTXuPRhjCieurzHXO7BWJDbFF7nU8mO3MZYaNSpMN5jqmp9
uPHUHOWZZJz76qoGPw6NiCMNLY8eFbu6XU+GKsfMKM+2T/KYyIZw2zX6PmSNBXm/GE5Gw/2q89yO
GWoZ4SgexS0X7iO2aiUods0DRs9fKUU0HPz5wEIOkrueT+FRi5x6fZ+I3T1O7jE50bs35d5fsb+a
9yF1XDcLAF3tZuhY+EzgG/zWry4ecGbUhueN1T/6oxgOLY95ATCNWJnbb2Rgzb1s2XFVXTJDKy+2
W/4YBA6R95AcMepGApJkKnajQIo47grljMpquPCCbnxPsB1dDq3XPA19aq2TQvHObtNpO1Ork4OO
gPOpdrCcN/Crf1RM0a+iNExfp6lk0dwJ5w1L5u6otCr4KAokDjBNNn46pKeiPGpZ6J50z6ez7czf
nXKEro/RydSDhcrCWE1EhN84hcUojOwHx+rWsiU3CncBDDmaH93ox9HSbsJ+W7hlDWPBs1a1lZiH
2ods7oeBsjXHyXnplIpFa6YfGwGmkJL2o4trtxAx8o9sYp7G1wbp3tSxm4ts3eK+e2AtqJwoQEwz
167+4lmhOMgRapIkVwfx5QWla7EzbV/1lxA0gCTUVbC9n11NEQLtMwrn91heJ8p6MpJ0JU8jT9iW
7bilrM47ml+UmDdDFjf7IghyXCDnl+CqBnMDS3sx62n0lxbKFOeg6bb319xaRvaYkz797++uH0YE
ZFJA8/PLlsPRYb+9u3vozzu8v4LIdCiJRL61u10yY7kBUIXpw/2akW2jwJNRgbtftQsVbw0V7vc7
lCeswuz3O7x9WtgKIfU7v7vbuXXhM9/h3cnR8vzyHdYIp91fZD+/w7S5/f9uH0uPDUwVD7/fnTxa
tcVB8R1QUfMHIY/O0+xLpFcCuyhCt5dP2XExVEq0AoZXYunezXxXtTgXVus8USp7rnXb/YR8g8Ze
5gGw1LzyPdeyZWEp6UOuu+banbASaOz8wo1JPGc6Gblg8rjLhLN5VWLqJ0UzvspOuSkBYxjCHW/j
qw7SfEMCdCProX0UtCeniH/cx7sa+UOe+Uw4HXXVGgpzvXKWaU+HYVVHjvaE+63+hPLVyRka5RzN
rbG0+0MQ8dHKTjnM8pCsZ7YdoIPJEK8JkKNwkDyezyE3elMM67Szi3/FvLjeuJZdX25XwX6UnL+n
L+Rl5FGNGeIKYhXpQTYHbawfADffWvKooUHOCCMx5Ej/vN5Ax39+0pxHGYoQfNghJpEv768XzfBf
uZrURzkiaaLgbOv17ZXKENru5EGHOKDaxxuSMeMz9rv29pEA9i+2apQC4ze+DO7Z8LLsoVY0CKyj
H17knkhSqFM41e1k0xYJSu6lDgIhNJto9ddoN1aHfQXb8X4COUJuuALOk7+vcA9bcYGH458r3DuS
sv19lRwSCvrxzIfUDo1kNUjXQJlJbTPp2Oi4FUOp9+M903nErCd3OFJ1dii3V+WD62KVMKhBczVA
F6yo51gvSuD4y87Ihg9R98FCG4zxW5Q358rpvF/uRK0mCwbmhB1VZaZm/iJxdOYnavDdNrWfje0r
H0HqOiiEtdmrDq9nlaKveoW6xNLUMNQHXq62tYLOPtpK5+zdzKn2g8I318htacPCzEvzvvPjGk9A
tYp2UcutxpS/Mbp0L3sGw50ZRxm15IXepePpFrUNdzHwIFiDqMj4FzT8l/Hqqhvy/YqWbFqN6cmy
zOZytnbN4tp8KtEf2oY1hmSVFpIzdf2L6oIHAV+sIEDZJctYT5vzVFvqU6TWrzLu+LGxiqYKz2Ug
anAqjVVW2MoneFZt4+qeRSGZw4f+nOstoru9Gez5aWhrGWaFeMSKWH2JrmIKHGhgVoInqevCs9ww
TSQJScU3OfaDmRzrumjgKM+7k45qhSO0Q6/5OfnFYBU6XbGexix9dS3KZ+2AOYJjW8lroWCrYOXg
O2Sza6FcRbn6S7YmpXFQSHfP8kg0X8QTKulLtJF5Fs8bJ9uBLGleZKOPiy3K7c1VHptG06vph+qD
bPFOUCL2gugkhyY9IMCWVP2e9IHykrL+3PNTKFRcN+uQXD0bY9DCpWpnxnoKw9+xKYXPhcJ1DVBY
kPaTA6NB/6d7Hmi1Eya+Yw7e+E+8EHOioVNjbqTTW4zbCrDqMnnvlFFH/p8nv2waBTlPIzL9gw9I
6505wJsqyugRuvr01oqVHKRlbnIxio7vMWdw9Ag+k6UxE5gPSRxBOV/xQAnMvaPGzbG3J+cseyfq
3+CQ/NcRdNVVGM1D1STpu6k54XFqwop0PAfl3ZRvLDAWG3mQKFQMmduQxQMOK0fU+72NPzMm5SaS
vjxuiA9PMlv2yKABlpDsKFIwk19VzxFprTFu9WsbGxVqy2G8zvmEN7ITC1rvQp3x1pIh/Ov9ZZaM
/ITmw11K2ketwVPOGAoKkAihviqtH7FM4Ewkgt19BLkABPMvTdTfUHYA9hPONHHTLh5jsxRby5tm
ztyALqHCI9ttrfq50U13gbR38bW2oU9pcxldazGLArr03fLKYhGnufpaBBalFlPXSWSb7q5HIWrv
KtOMJynCNVqy+WudsDTjS9l/J7+2up2pzOJ90Xfm19iEqWC1qvncNmS9miRMz4aaU7mLB38XqrZ3
CWwjXzlanL6HlvIjtW3xMxmut/NgenVVsFr5bEXfAL7qlKuL6sPKmyZcmobkdcLW6iXED+Klq3GC
iu3sSYai2pwWsDZAVs+dZZuWm5x0+lr2cm+MT53ZAxGdewv0lF+a4/1c1OPmrFbcnGS/7abpurX5
kimfmdt2L2OXrkoEnN9b4WjAL0JjIZtGIeyNFbQl0t1N/c5KDCuneIA+MQ828Jim8NE9a15aPUGt
uoUHKw2OWT6jo+dRSc5vDvrIsB3VVhxxysTHTij9edanWKk1joCmNQ1nGZMboAjDOZk3E57JKyyd
GDIfgf88BlCyR7Z1FYnWe7eMyV7k4EBPZdZRrZNo2faT91Bbvn1ucntYjsbkfCUFd/AHb3orJgwc
MOort3Ayww/fnPCWSJyvCoTmVYbx9CnstOgxo3wDrVe3v2bR+K5hPuFT2VgEXtaDa+zDx/vGbrxz
zUTnCJmxdHC4d+P9pFgB5rqMS0L792A/RHXZVLNzbMFjWlik6halaGp+/7LN6mJTpnw8ePKOjzWC
ZoepB8oj2QFY/32vJpSVJHOgoQWkJ0DNCVYBPu3fVasNHyQ7YO5r5pH/j+PkWUwx7B2tCi/qBFVA
qSnEeyJ2nwLRu09ODXzEsa4yMqokfZDJaVayT8Ysp9kMbjNdZCsRcbyre5TLAkzgsqXl1Y/I9A7n
aD5Z7unOZsJFKtSF9RTgsYKEZsrCxGisJz2fnGtiA3OhT0ZqSyhrDz77KslrVBujOFobEEDOGqhs
p6qiZRTF1ZuWZ7/3ZAyaVfs8DsUSDEX4xe1/GVZefdiFle1tCG5rGfb88OjarUmxl7sV1jFIGaR9
+CWa1O9Q9rtrELf5w2iM9kKOrzMDqYjc7h9cQ02vnm7+lHHhFh7zgNJCtobfmeuUJxnn3tqgnZm2
+0ik/kdkUpyfX47SK8k2QYJtK5u8OvHn1fW9M6zz+VWgMHMsW/v3q+uYSi173dvUSKlEZZ//LG3t
QkY2/5iiXKyseFDPXuOWxzJH7LHvw/h16oAokKfJf8IGX8bNYF5aQ09XrWl4SF36mIDMe/dN2irj
1urik2u1/47LsaZqvvmmE7x2nXnUEkv/8IYSHbIsDs6l1kKPV718raee/T7oycULHe1HZORPoOLS
d8PnbfVVrhwjY+rPqFPAHDWD+hOs/N5n7v1D84ovWHOZr2qlZBunIPluhI360PtTOItmel9ixV/L
ocgh4ejkFvVLDvt705mtf1Chsl9QjxqWujbyIx6xfW6r0QPVNpn23ojcHQuMWIoFvU9Z1Sz6aUy+
iCL8VqS1941MwkOOQMfPUp/WKrf9YOF2Z0RP8DlvLeRvYIwsoH5szDytfrqB+oiZWvvN6MKfUxeI
nWK5/UbFeeTZA7yXF8/IReTPXVWyAB09bSNj3WRWF4hjuyzv89sI5ApZPScmaQwc5sY8fAqyyL0U
oQDFPO/BxK9XbZKH68ZBTmQdoDjGf8A9VjpFaR6vrBtFGT/dehsPXlLkNOE6thEvotzdcp5/DrnF
+FRvh8jzB1quraMhbDaJ0ymLSEmUi+f0+jEZAcrFfl597aI38Mf2t6RqvSVi49qZf5h1Ngso5dXc
0Y7fU3jIXyOrj9Z+xTrAGoGoFGqPvFoc2d8ms4CR0QYfRR93m9CJ1L1SCPXJiQIso+YRQ2e9GHAw
X3Fc9XfogzqA96zqtU21ZzkASaJ0gagfkLO6rra6Eup8BNSLgGICr6s/bDDZOyVJi02FEYzdxsEb
iv/6PjHdfu0Mqvhije0qtLPx3asGc+fo+IbIeKV+a4Yw+Wyxc9u2wI+2mhtaX5I0FV8Mh4zCkKj2
tmz75HNMvsm+GI7zhmW1scOyZXofjXol45pgoRrVqU7OawjeSCjv5CXI79irUAm3hpUoy0oEWJ2x
ljjKvWJu3mOywwyq/zGkN10TPkVrrv46dgBpf0DHHkdLJP7kporAKZdhYfwrlqV9fuFFRFsqBXgR
/RmczB34EzjobIsff8X1Bspt4Dfnv+Ken2fnFsR/F1vjsoa1vOz7/j0TdXUtZ+aig4bP8U8I1nt9
xZzmFqLKVpFEghWrsKwNzFFbFTjqXf1cGOvGHBA86Vx3UxhmcXZZ6e1gxQ5HteH/SVnc2/uWWxzT
POh2NSqfZ+GhqNPEBRUMBRe/GC3kxyCq0QTwKv851ToUYiMmo5GuPgADyC+VZagbS+u8RZYJj4X1
7bNQxx0aCaxMLSu7yJjc8xJXHGAGPciW4UY+UkZpUJ5rClJh0meXWyyqUiwEUzVZBeOoPkMG9w/N
VAFg9cyxZK0XLAFA91fZK5KmXNkh9qCyacROfyrG/FtepepzbVbtA2KLp8T3lLdGj0IquiLeyaZp
av0iKyLv1hv209Z0Y++J6qn/0ujtSo5yJuYvlck8XoWtCPALrZlRTNQJey86BZXZvIVmtYxHAzlm
m0zhZHbtWjbbJv4BN358dNIuvmasPUWTABJ1TWNdWGWD7iUHpbhV5VRMdmqOv6ttifqpcsgCm0l4
bme127gR4bnj4S/75Mbvm2rd6kG1tixtSgBCt4+msNStD4Jkn4VeepEbzSzjlVpaGNoZeXaLhc2U
wlbyA1xALeCM82AZk3swOKud2lLgvMc8JfBWqL1oC5CHxbTukoHayKzBk7pteoggNW0T2o8ch5xd
17bcoNxXVze8X2Fy4IHh/IxK75feDupbWikTsKQ6uDR57exQhA/RWrTMh16Dv1sYRfmmRUVIfaPs
foLlFYbh/jKq6CV6ySo80lVgibdNk9oo1HXptYxzLE3/e7ybO/+KkdvAcaVdJCL4VQq/1h9c8MxQ
MtRpbQIsOOeToYGNjH4icD6i6jKOR7l339hCS7da3MKixt7NnTcB8xBYj/NuZFQvnU6F+G70JuO6
Ak9fxm6D/4yTvffBQ6WV60Q1vZ0CG22L2eoI2sgK33VNUdAOVMU+qv3wPYjTr6Hl1hce3OG7OVfB
k/rN9+yB1HD6LA+Zylo/UDLsl3JQwgoW5BdsD7KwPFNGHhtTD7NIDLbxakWmtkrjsb4kmp7sNLVM
wS8Y1qmMkmQTVIP2ZEMSW/bQST77yX4iyT4D+Zl+UbTC2jt9CT2mIYFpVEvojs2TWfMESUtNPWlo
1R4yR/F3U6lOlyLIxtWIkelb37NKLj6456QnUxSUAKK6X5DgUuMV8Nbk5M80KbeFCrmQbbkBkheB
cGgnPBrjf3rkOeRwOeZ2jGzrCoqtffc51mZ6DWbpa23o89OQlRcZiuYQCARxjvpmK0Ny05t6eyFX
sJDH3ONyT581sW8xRtyG/jk/0mDb2wnVlDxdGtcXJ8jykxyvTqGy8cRUA8Qy3K0gsXWcyqg8NHnv
koJvg7NTG8YGfFv8iC6+s2LhMj7no2goGBvl/MwtMGcy/JXTwjszY1M7otiCiEE6q4VoVRNvZDDS
Mqe87To+Cs0e2bTxqI46EDSN9XTut/Vz1ycgwU2PZHWqplu17RFGHApzP6ZVuc/mzGSEIuNmcqvk
sVBkKlv3X0w1T5eWWpcf+AgH6ISSWuwQJoXNmTFVHrfevIhaACxcd32J1JiX21vbGRdiBnx0pRIe
WIDj9zY37aD1FvAllP9i7byW3NaZrn1FrGIOp8pZmmzvE5btbTPnzKv/HkK2Oe/U9hvq/09QRKMB
ajSSCHSvXusUxkn7+tutsUAX2j0VM5mv/XRzK9NFtAw3h9WEXaxmTm7gWt67sQsxwQmM8Smq63Ir
xTbJ/WhQnwLTLBG9byjr8Y1i6aoUBbQwEhxKJ1afLDNVd5lnUMk/OduI2zyllPZMrnqeZEsFrNtO
uCpyHR8aCbi26OpWjeClU6i7ziIlBG2Q/JT4MGsajhG95h6nnmZUzU91yGaYf7/yJRqhkvBr5W8p
bdlzxRBtE6tY2IS5woVXbjlmILoKnmZdRUnxIEmVvqwaSs3LsIWjqUkIHZIE+EIR+TnzG+IWob3z
ysz+QX7uxe3D4nOeGPnSkgr9UQMlt6nhUT2bYaTtmyHRdkgwtBexIlQ/KaRcLqzZbe9/KTN2pzy7
ptjxfcUiAb0zrai3Tr4cJpJCHVjUXpxx/ukU9MFGRqw4+Amh7dHY+RQphpnepyjsDMk6gX8Ilm5J
y5OHoM6zl6IpXrJOUy+D26YvvMoMcKNBRGYaHKUMqjtbKw9i1GqqEP5Oo92JUbIeBexOrok+J3MJ
wxqbilh3XzUXMDQF+Hct/mwH8smYVFdMi+OJ5zqfUt2c6EaD5uKEFcDMVnE5ntcUhEVFu6g0q/4+
blxPyr+XcdwDEIESS867z5R2OCdXKn82dVMN6ziLtcWHgQ9ds6w4bVEcKexjkMEd4iAhmIy6c/Jr
wtCQr3NoDQ1O+EXQ/82ODELmvvsB8+ErguL+JyeBJ5i6ou4axr2xq6jLodbFzq8JCeEVNNvm1tQH
Z8njjbd9ahoKDI6mYsMj12vIiwtjhioqwtJDRGbacHl+jcEi0D391FWV++x63fRFUWuEGekmrVOu
y8ZA8mJyRiXA3I6aDt3G1PUbBx5nxJDvS1m501x8qXkRU0dOxY8QHi2tydWsm27J1ifYxJwnqIv0
xmiVxxw8M03qtbcm4eenWnFu6P0FkOQe5YcA0gFjlUdD913OlaeULOMXtzWrhWqZzisKZsMSzd3k
SW7kYA3x9NFJLHgC/QHO1nDM9j1IHJhPFClb1mV7YKthg2dnVLH0eCsZdrzKIjd9SqZmILNApuFB
WGTXOznWuJcZOvu+6ZxVJTNGdLspn5ZNN1kBEerklRgvByLCWQtfcdW455C4/LLQe3uR+vJzZFF9
ZVb83wfSTxvTTculYBYSxEHhVABbZ/kkHQ+sVR4r9FVi9dXS+fPsSL2KnkwIHeT1M5qq1U2Bc/hQ
Zmm58lLL+Dy02d9WYiQPuVNJF+ihSXobHd8jdB6maOQD2eTqa+I3fxu8Z595uDRoXwILCLUmWMLY
fENtvrtkFDGtA9sGSexYSGYqXbUvPcqtXfgmB9SCEBiSxxPflr+UkR9IdEBQvKtbb2M6ICzhewv+
dvjHaKWk7CIllHYEAL8OJcTmiQ4BeQEf+s9aFhgiUzW33tARdbdInaRbs8ibB9/Mz7E7qMiQaRz9
y+SbXMPsQtDZv1lh8dBJfrjv+8A8QuINI+TUGPHVy79khV97C6+jXjQL2h+dupE1edsHhfPJz9xu
XWtyebQ5QFw9XuIybNhkaTA4bFDd1q/l2HjLjlgk1UJFCFO040eLuoksyj7lq6Y04xdlkliFPCVd
uFae84kaNplsv/lw7X617QBmlY6CMx4o4dYsYUZxZaN7c0zgWqXut988Y9iWXkHirtGe21R3qNKT
Hjwz3dU6ZAuDBenIEKnLukZkukt8exvBSX7M+qrfmbZ0cMcsXSuDcxzjql3IBD0IxDT9pg00c5O5
zSffSmsU3u1gUaVD8BVeppttFNb3nC8PVM5owEKDvnGkuj5A/XpwqG++4DCJmVOhcEkHcOkRMJDe
88MH0UBQphylCFb6yRRJErRiiW2sye0o584alLPc5Z96O78VZko0PiufKR+PrxA7yy+ZpLzCUmhd
1DCvzoNR3roQKE+ehOExcL6HcpOeZEgnnLAf9p4FAwrw/kw/SRe3oVLRN5PPHaiMLdh0qJmmrjSY
1ymy9WiqbXdpzJrCdQlQmy6FwaqUG/+oOs1ZqRsbzvoJcTgBE32HK7YIf0e5D0ZqgL5A2EVDMRZ4
euEi+o5f/cWmP4VFe3jpUVO6FnH4UitZdSHQyjdp7MjwdVX7KttpuKDIItmWQfu3TSbkAZlg7dz3
FqWNuh8s2W1kJ64exCCk8d0DugjAlcfoK2F9PDrFGPZOEOWLez9QrX4xVGoMqC5t13lvF6+FFjZr
ZDDzreiamsnjx1Hgl/VG6t+cfFh2NWWgRNm09Hi/tDi1Hl2dSr/lBKo4Rp7+SCpYWvodsou+c0ir
4VYMoXG1E1CtXb3WHe1vznXFQg7rr51utLexTkg7ZdB8lsHnseR7GErqcmjC6kenP3W2BctP5Dun
gjTTAhaqdtVHFM80IVLkgdS4O6TxCDjxdb4lMHne0umKNPQtUeOCIk5MYrDNKJTqOn4rRVdW9eQi
KeXXCFRPhtLZcxnJLc8gaKFE1wq88TzYBMt4zj2D+ewekyZbUgZhPueZnCwCYAIkzvv3anLj1I0j
jaeub375JzE54SEGHB4Pe23g7r816yyYsocg/lG4uX3oC7gf7QZ9G6pukl2gU2FFfSaVySXcZBy5
h42Wa8V1tEuLYku5IYbj3Zy6yHYZW/VjapOX8/n673iGkJzLoFKA8HC8Qsqcrd0gkB+bMbJQGerk
5zx+KEs2oJNc70PbhuGu1VGEDz2nvg7BlHxx4vKz6qZnueCbHsU9auvAmYhyaUvTQnJdawx917ij
vAMrjZJ5psZrxbCKvWKyGuDu6ZHRFWSm2ZdStbxW5dL8bufJkzIgE1RlsoxsjbTujDD/wSnv4vNb
+NlreYWdH2VQNAXNrhzqi81XaRupdrftDXu4yZbtreCAVt9kEpSqmYQ/UvNMJgvoOF/mm9nX1mfL
h+e0aJXqkQRTsyniOgPrUoKNJozFnqu6ZZXeLNPKir4WWb/0szL+LvslIghpEL+YQAM3LdQnx3HU
YGkxwPL6TqeQ0x/Oaq3bz7bjKPxkb4hyFV8C36C805aLg6t3FnjC7rviRfxQ2hZQfKMyAcI34REq
4nBN5Ga4JI6ZL1rD+BoqufdMKeKwUyBO3UJ66rxwRocqMvW+QWMBgDBNhsch0TvKfkp5U6Zt8wYv
6kF4BGY9UrVGfE7tqmzb9NVOtrx4DyeEuVfIP5z4X0ak/mrzCvWEswog8l83PUH3QQ2GU0rYd9EH
jvts6DrhoLI/TNiTToMhuOhBC/Z1fA4A6lFRU9br0kCm2uO9XJkofu55uEivTTj6C7u1SX9Po1Vj
ozhj6M+yPHGRuhmbopoHaQmkQtPbbt80RK9HW0k/O7H1vQNpeiucUL9lmv83Yu0pBdDOIgdHvaSO
D4YFRzb3iEgN276N0kdPnSLXWVN9MyHPSoJG+c4p53shB9ZLAfXTWlGiz/ZQ5ivyns4tmRowyzCp
kjvauaakSvB7VMpqLMEs+W7p3ISj45hA80OS2LMtl3qT6C8/LNMqwi0mrnSz72vfF4tNxHWaa992
BJslz1/bWZ6eJa9CgGCMIX5qtfgE6uIvC8DkOdCMdeZXT1BQB0t1VE9j5Rz1hDiu5djKOUfUfTkO
vrIy6rrfOXGl7tEhGa751AS7dCDkAsog2OWeE6x0s1HfzAE+/bLvf1AMN/odJ3ZorV5K4u2Lqnay
dQdBEj+XsTceyCAsfV0yEIrKtZ08AGKLC1MhVuNZOzeS0iUfeb6vSvzJd1RoYGxEYDQ5H04jxarL
RCMdHZpav+qMiAi9PFiU1DVNu4jq5gmyoGQnbHNDVdgvl8pWu3VnddqC3chZJ1XwZlcdYRhLD14n
NspVmxjaLXJ8Z+NTnO0mxpaM1HiiwCjdeQaKN51awPgT1Oeu1JInGBXYV6OyB/ZK7/fCpiRAX2CX
BQ4q2TeOAtZ3RSUMNU5yZPajp7FLRm3iiyxJw8HXs/EAHpt3xyWDEVDUf2rAHrERjD5JFWmHjiLc
dQsB8y4pevtBRtBUttSWQw9K89S9EisNOOP4QbOMvSQ4gRlO98FIwMIG5rEqrFFdab7jQu7SPXpE
wx3DJIU/hpJ5rkEoutSrPUiZlz2wl56qnZGNGE12TR7o3RcTIQDEDX02eXFdvqDyRRA90p/5/Jhg
dJYwvKc3u5mUlJsXi2LkG5HP5N4U5KVXBQxh62HyEgNhUbmXOv8mOki7ymsSptHKssrxBsOUs9CU
uifLoo23u002zK0a2zr4V1zEAKcF/WoAkZwseRdGS9lAwL2WmvLUO1Zxapr451UM1QIM3dAwQnoN
SFn43C/5JeJzFcvtJuZJeC4NBI8l2ci3ieK4VFXS8DFw9k1tEb9Px7NRmjwAkvChLqSIrz8/i+xg
LTRwYehG2IQSktKwHoSttjMCjRW0paGtckyqXJJ0RHVB/W1HOU1XWTFcGuiAbjLMBkvN9b0Hn1e9
JTQXky3sYM33xpsNmOjEl67qlBW8gjqPaVc/OrmabOtQ/9z6bXT2278JgpeXuBnyjWO7sMUEKBBV
LqSb4gpOZWhyxOXc1NalL/qB0CnyI70pmwhNWPBVS/FnF1aUvwzkLRaGLtWv/N4ryzp0vafCLlFq
C0v3asp8KIII0p4gOpoNasRqY/Bombqi6SD1oArSyfpsIYbUnrh12q2kLlZvWvUYCHIm2YyR5+EN
vnM3yYTj9lSFkb4YKSrh1KtOoT4E3ATBkmgKX2Fb4JvNRvFk7U7gVNYN8qu9Cr/QROEk/Dp0reCL
Nk9RBo9AHnrxqrEU/VAH1Os7gLmeFd+sHjlOL+Q+yZ5hflwDk5Qepo2621TKmxY7xalMAvfeNfIk
WYZDF24gcEFjJW17aY1cq7SNgek+Vnr2jdIJMGJp1x34rgWLjkzVg5FF4OWceNwajgvgqpRefbSt
HrshWepNWT17w1A+Z4l9yyETvuSeVD47Wmcs22Fo+IWla9uKuyVFEa7c2r0YWd6d23xwLyny8vBz
hm9eEpb7QPZzCje86M2MiE0Shwx2YjSijhqMPKkyMepKCFelkfQk27r8yPNjJ8y91aan2M9ANnHQ
BCA5+pA3kME0tCpeUQ9hvhhxBIG3Cnc4FVXmS1IR+wZoJq/sqWsMsrLNMx7vUmQZLwlVSkBClXgt
5qpO621h+G7W97kNyGGe9hoMvzizw6s22eh68KSxVNT2AaTt1H+JropI5RpmfnkjnNMOTLoO7eh9
VPailNCNn2/vc/veXUH4I2+Fs0Yxxar0bfc+GptVs7Ios98JZznoAD21UxpW3Hf0paVe19EW3OjO
sJz22nqDtUmCMT/Z0TEjQveM2leryN3zVEnznJT9K/k555zBLLCD4QF2fa3vrk0d7ylpd46WJsHG
Imy18qUYqcy6m1qtiy46SAVXztUA6tJUP5IdOdgd+trCPy2DeMX5OUCwHXUTK+3Y4gXkieUwRraO
3EWi9N/S3Gi/5LmvIoyuGVfq0sNdAG9UTTrs1hjRSyMjFWY6qXogpt4uQ6f33kpCxxsNnoONGFUq
ZD/qIkZdZBrNdCB9VdbevMDWXpsvVZF4O9XPIC3vCNuFiVmuKqkotyCXeW7Z3jgcHGQqjHVoWL8u
4+lSV5JCXb5zeHepJ0q+iaZqL894RNzWezX58yhaHlYSNECvGp+2BzdGiGjqSUanX0NveBS9cEyz
SwE6T/TAWBknDYWeRTAxpo8lJE9238N3Pq2KQKe2mdi1VqEpadfBlX82urS3JAoCZzMb/vwQu4Ap
J6fZHutwLvpDYC4/DGReKC8KNxm2s7NwIR7BWceEa/737dyWA6NRKsoLwgQb6ruHz/ZouquxdrrT
oKTyWVYJdzUqwMGQM7I/QDYRTIpCoikmWSFxFWvGxIOBMOxooSgkbMrvqzibkswt8rQfBoSzGIW1
F9GPaWUxDc1fDx4FiCzWIyDq+6oVsWVgTySlmgVI5lU0jOkhq4KfDbWB6YHId3oQV/PA7DcPfPD7
L1zm5YGbQXgv1p/nie7sM9/pv3D5sNQ894+v8o93m1/B7PJh+cqTfr38P95pXmZ2+bDM7PK/vR9/
XObf30lME++H0g7oO/rBozDNL2Pu/vEWf3SZBz685f/7UvOf8WGpf3qlH1z+6W4fbP8fX+kfl/r3
r9T2/JLdoZYh2juwtQumr6Fo/k3/3VBU+cxKyRHeZ937jR5l7/v3Ce+m/eMdhFEsdV/lP/nPd51f
tdyhQrOeR96v9J/W+0/35zDD0bvTQ3bn8x3vq358H95b/1/ve7/j+79E3L0exptRdO1m/mvnV/XB
Nnc/vtA/ThED7176vIQYiad/+QebGPgvbP+Fy/++lO2UUOeW2pdBMoJjI7UTQyJgs2P8uxEj0TAU
B1W7CbOwiKtKTJh9TbcMj2K4JIG0d2Jk2bTOe8y0Rl96lUFtVW1ID1kQQ6BW98+cgiGynXpxTiVh
C75lGhdzxkA3D2Tff4hxYXfhidqMJYxYwiaaqoctw9QBgdWQ7Z+gi75C6hFfC1uK953tIPjcUedr
m9G9gaEyPucpDKSTlxZFKMmJ0cCSgLN58uluE8NqpH9Hjo6AiNVALSOWyv2eOudcldd3RxdWyVVl
BDY8yQb1JdmIxA4ne3CYiKlu/AgtVxu+G4P6+a646gQNyNuHVPdM3SGwimuhxMVVURpt6+kF0HUx
u9WqYecWIBvezbZ6B2By2nyGXJAVxcTKzJElMuqHeS2xtN9pFUFN73hfL0iK5hSmMbS8v24p3NK+
688qG4u7mz5yRLPUnSOXPUXM6AV5k0L9XaweemRK1N8J1zcy9Vfj0G0N/m9HQLneya8mLXsheC+M
Yvo8XIATcSRHPyRdA6rCzguKTlOYPjJrnxeWf+84SuCAhpnsOXBcCK4IXt1nCOM8TbLGaEnSo16/
m3P3rIZy3cVJevw4cVQGf9+E0sOHtUTXyMwzkW5jr1QGWvUxQmuj3HmXoEm8i7gC7OWh21p6WxfI
LHltRucB4dc5Y3QeqSydXOeZ94W09tG2o5i4aaAfRDMSOjugjKwfxBWCacM+kZKFGEx+u4muq+te
SsEJMzKKoxGblRatIwMvQ23Mh3isKdRLK0nKRVhbxOTWYGq1pRi4j07u4qobZULeqncSvrMHGSdz
I+VQeoDX+Ok7j0aK/4TIkErA9l8GtTHTd9AkfpntJnhCFT6tNCPL48pbMTLfzEHDEFRdB4XJ9Kp/
v657N6VUj1JDey1ehGF5Ku9ImcCwZbsH0RhZhmL9vZ2tXWRizagJIVo4+SYgWxC+HlC+G+NOereA
XuQEDOIulu4L3ie9W7Ds4XqVYGhYqTCjH/WpCcO8OYquuJqbDzbq9KCN5SC2nAf+pwXmafd7qL2z
yaC2Szn4lP0p4YiIArKa3HzZT2+hkXK6ChGUEAPE2yI0qBGpzeBIh5fWPlAKMMJnNPXBnv40Wob/
jNCCvBF20GPOYZ4x+5ZC2FIsI+bOPh+6uddTjeHU+1GOPktNSiYjN2By08PoKQCgtrctggYyn7C3
otV2woMCLoczt+PfrAnGnmZU1+VmXAKpsqDwn+Ak7QQnaQZAPfmYm6Qep0thrKcRcTX7iClVv7F6
5JtmV2H+p24gICrzSrE8Xty2Hh5Gx7jpddI9Fxy4D7muluuhjNMvnm6QUgJgRehsgORtSkHJkfup
MACuRgX0a2FduwupHvYCbCxQyKKpK9tdGoaTrGebgC2nVNWtE/BbSzFwhye7jhtuNZuP/jvQs1e3
0R7mxa93x4Yq7iqAMReBK/fgFI5z4OSqpwtxKRq42A0gBBWa9ndrSZl2X6jGRps9ITt1keGcfMgb
IRM7NWK6XdQBAEvCArlZ9TCGphCqy6NXI5sTVJcyh/dZXIkmHxKqbVMdVIdb/RyIfl/FHiAHmJz1
rXCWNQ056MiHE7W2qmufxq+h61iQD8dATqV4QDfkly0klXUVA/509Sd70qev8e81ovaZsGV+qp08
OsP9H52b0lpVDqFPSL1+msTgWHQjeJJKyfeQ0J7k0R66hfCpOhDU5D1Rhk+diPrAaa2kratgKy7j
xvhuB2q2fWcTtwp/5PCCn8S1RMi077UEojvdOSRT05sKjJRzX1yhE4wuiVntPtql1jn8k603fPcg
IfqEpvvkc19VWEVfzBFNO1B6shQjRTHIO7LKrWEqN13389eaeLMvA2Q3Y19/IepRm03+6nmpjIJ6
B65fzl4VJOSvRmc+iRlhbsfnMmfTmOtEa82GHxadkuujn/ruUVwlXf7X4NnmRvS6oXCPXgUkmYf7
L5fw99Vs64CZoobjoj4xjc4D98liHbHih9vVVOus0jqZOPH/Zd7s/HNuIKNCYQUb2Q+ybTHq3oMk
l7DQF078iejdZ6PXlR+IazuGTurX9sKn2Irqz04bkdIJW//RD21+M41QOpq1GR8/rNNA+nX0uxK+
Gz7EJ0WurH0n5cSfoB1Y1IjnnALkJYZzAyvgpg2BXoJFMMu3MJKcdQxb18IiUE7CNInW8I41p2Zq
SNa9b2abcFFkZR2VtrSf7WLC3BVuwpbmmrkbIwettn9Z0sjH93eY52sh6Yg6SW6uYVAIFSPuYMFK
vhXdWM6Ti5PEFwC2Ub5sUtQsPB+1LV+r4fnqUeBStKBfQKrVkTj/lyZDrxe9VwNu74UYCjsFHmtx
mXsJKrAFYbV3RrfIzLXWhaDcnKrZBEqkTCUH/pNoGh0CCbTuH0TPKyDAmT26ya3DI7DGXx7smsA/
Ksh7K0VarUg7eudSkCQVdcy23c36tTBCnemfB0GIFE9Owvhnn3nO7FNNtEtiIAw1byeD1YNBKNde
4AqJXCV/aSuU6H51fo0UUiFtUqqjKIaZfvc0L1uHUDksxc/g/KuYDTDj+tPAbLv/jk4D+uASSJ9+
VkUzLzUPzNPmpWbnDMEm4rVJyu96PT5R698vbDLuhzFCL0ZNLI9cKyVFseU2xbKCq8Rv1Md+GoQY
w142Cshs4dtLpnEMqknvNtPagrRKcLRLNbiK0SDnP5Im0JiLrkVm/qJ7/RHhIPmpHNYt9TEVSDog
C5PcuZ1pK7cx/X2K0MUpsWDh4kyURytxCbH4UC3sDGQnZajlph7SvloUmvzT9T4+TxVXXTBxMAyc
VUSXKDvVTD0gvEjKHm2qjS9urSnPA0nPpRZZ+h7UlPLsl5YN273nojidQxUm693SnLKvBpKve0Mr
vhWjbHNcnWxgGj1AYE25H6c8rGh0T9H3QV1/E71mytkK34DSnX/0ndacp4srsa6SSeUelq742Edd
Qf06+ymF9+GqlwBmhK1VqNasHdfZjkUmXXLqdNdD3aI213v5sq8S5TCKJq4AOGWTnOBCGN4NTeMZ
XB8HL2l/XgmXd95aFHxKM7ncgd4pD6oMseRvtUEhOSi6WZAdSYv4R2GqhSphlZA6M+V0ouD/pU8o
nEuTyjmpV4EeI1n4bkav5EfDtLzjfQExMq8yptBdr36/jKGtSJSPXrw0gvw7qdT8iQxU8SRJ8V/k
+tuTPvUU2eh3QCaRspo88kItnrKgWUF9Pt6Ev1KMCBH3lEiJQckwqwe1JnQ/TReTXDdWAByh9X2/
gR0n5yQ1qO3X8nzZESpZmJGTHYUzKIJxrw5UCon7oxAh7webtCTE1VarvTVVqZ0tCXis6FoepMpj
TVWO6BaOVS1kPbLOqSfJbz/ntK2inaUEnnG3cLS3eQ6b2PCmqqj9+XBaBlb8NQGDc82mhhSmcvXV
xFj3k3rpbBMDiZ6hkxCh8iO6ohEuvh489aATD7NJXFEz2psEZ+Z1yB3aBzeF8vf37e6eKrXmbu+A
dZ1egmh6S4dBPfW3nSvVR4OzZw7bgFof1b7cmZ037GylrqGnxRSrpkbViuiLS2G9zxHTzYokIlDc
olr7I/jnps7+YUImU/MZBdJOaThCiCZuPRfU1dSvZEm9Gyl3+Tk8O36wjdOMxmycn5PFsK7F6lYB
l/9xaSN27ARtz39ZNqf0ZacN8DfCCxKvIhRnPimN0/Gk1RHpNL3sk2K/QIpsvUJ0Vp6rEMlAq4/T
T6k75Gvbo7ycIzZEz6W8sDJZWTkTMh8p6PRoTMhNcSVsI0B0YMXTiGiy31eiC00aw44RQ8vTTQ/e
rNvL7JlP8FI3N8VP2puqGO6q61C8mW2mXHjnKne3wtRRdAnL7ETpqg12vxdG0YQQQ2xNAB0Tz3Vz
mxvzKazd7AY60+KoaFDEmVWlA+CeGxahKZ8TAzQbJaarEHrNXU62+rWpeIeq0EByeFJipv6X6mq3
qY/61O1qEKxUCLsnMWra/pducIaLmAoC9pqUanETY7aebxvdjB/FWCDVCxA48bPiKM5Lh/wwDC+O
KT0HMOXdAGxWx8wFkTr1EqgN7leNEyNCoLTVXgz0hlfenNJudjBpsR+ZnOeBxpf2sqI3CF7gJnzB
sXmbxgOYMvuK1RGRKyLfv8++j/klcAxJU9aS57kbp/PhIYi97Coa2UAaaqwR0BVdBI1/DlR5BTWN
LHub2TmdRpGc6FZ+lEM993uVqFeyq+erzrprcgSCfg+IGUZH1C6ULMiYdGljwrS95z7mPlVQjZnI
KeVJag9ZLrSCBa3l3J+HES6E8FL0h7oudpVO8bIfjduM/D8sT157czWVz9t0pUXnEA3AKznln5bQ
zbop6sM/SDhMA21el1QwACYlWrx2pZg6/dCBJxAC2n3n1NZtmBqqclEBLomOxUpg3fzEsG6G4lrb
uo+sxWzTFUk5UeF0FCYxVfhCY7OoU9UHo8hqYlDxvOB+m9k238ZpqThu4aY5Or7V7inMpjg9zsc3
ky33KtEb4pFT14aNirJ9/aFvpeop0q2tJ6sjWJPWO8YgTJeB6OpWtI4br9qJ0aDov4TulKoHnfNS
8OkVXnCrQHzPgRDRCpYuKiXdQMsRbEV3DAtQlIrvnEVXKUF8SulbqvnNhSdVfJ+EPgvMwzA1rIVX
rhnSoizB84tuakHYqSK4rRd8bM08Q2kBOqB9lVvplh9d7YlkA7/kEAn8HZjQb0OI/xWOwH5pIfV9
/eCrwxOAFgu+aYzKO9vHFcW7zqqWR+3YTo24Ek2AFNXRKny3gAOdEQm41aLVohrCTbpRWT1qTh2+
dVHthM952tRvudx8V5pgY1tF8ZB3svpMWTrwyLJipxj42nMP2mPlGZ27FaOBznkf1RINAAbOA8rf
x8gFJhVNziUxxBsl4AcxKOaHxbfY5jQkLH4efvZKCYbryVvKIfYfIZaXDUNexXzVHkVD8ZVs+I+d
0eaPFHOOxJJkyC5HN4qXdsxxNdV1iFF/+9dtttV8w7iolvrdTRAk6zslvnYZv5RsJ2HHB414baZG
DPRpau69PnmpzeKXaZqQpnZ+Ls1wefdvTO8Q+uO5kVMZDAvk8+Jqbv7JNiTGf/Kbp4Uhn/9MqvuV
HnsRWGkXxp1Bp2J4qjlVK1+FMYhGXLU5eZKF6H8YBgsa7PzAPQn7fQUx5YPfbHvnk8PVseH78F2R
C5VNBjd+d6d5irj6+GpSndhQz7Zu8UdHseK8tvDTfMlYF/yqwNSNRsCys2GV5lMb5Rtj4pYWfahN
AsDDABpnW9draBi9608TG2EUc+amtK3wkOed9ABw0Hhqq/SblBndSfQIuaobzmbGquVz84RwyC6I
sv6UNraCSg6VGoMZquibpupV2ETTpgYkl7aarUU3l0awu0U77onZ8vlvSv8VNHRAhZrSoBWYpRvd
GZpzFFUOdSqBd5Am5lcWJXANQMgfSw8MuudfxZWh8rTJlAZ25H8dQGWM6LFrvAm7OSYhNBSTixL/
qDoSSWKNJLN9yCF6lZ85yURBltrQ+8LCtxxIGLjfYoRJjkkdZ0erDx8C3Ui24W+TsBdm6eeLj5c9
Fe1YeaPvs8X4O6ffqwnbn5fMXefX6nXubQE52Wulc9JzFQctRAtUGuTUmCwCs/W/p8A8KSL6wX/m
kwY31tuoZPXKVez4mmUwCULup+4Gs1CuJnu0ldk2+ZLSfYfkQz2efB149qb0KSWyKqtfvTOKS9Fo
HgD1ttZc4FpgtsF2q+NpHh6guG8WjcvbhG7yl3kggB4WJTY0L+Uke+Rpy88xdKSiR6WEfqyy8bPo
iabL9elD05VrtRqyR2GTA4hgytHmy43JRTSbVG2wFmP6ZIL+RN2OktYsZ1uS1PZiaAGrzwv10VdX
Qbv8virlYAfK5MKFWEPYUgduWTfuw42wsTkKloUa1Dt4Rq5ZPiDxgczSY+uY/RnezHM49SiTLx4H
WPg3kKaNK9EVDTH87wDlQ6KTuMWV4VxdMt5ikjDVVFtvYTZolyXE0NQJ9wNIMhdpxj5XrzHoeD0f
g0s99YRd9U39yN7hIHq2POqgFNWh2FpIbi2E8d5Usnp1VaTCtAamOWHzO1m76EO4qJIyXJuOVFyC
3CA7CzXvLrYU7cLfbQN4tpSX1iSBIre6//eQK8sEMhSKuVv9kOpB9sUvKFy1YaWC7EiS1tFYWCcd
hpKDU8n61iIocmuph1xBwSK/GVnwlQxX+cMKtyhqeBt+Z8qtRfXcrXFUc5kVHjazaZxFxt781NTO
QYyaUgTjfTzwEUdr1NzJYCH3MRI3K00tzRNl89+hVPApoFCQ9J5MczPbTJjcd5ncUG+Ox/+Rdh5L
biPRmn4iRMCbLb0rsryqaoNQycB7IGGe/n5IqkWpb8/MYrTIQFpSZBHIPOc3sl0ZxlKgZf3PNLib
/z/L/deryrb5HXLu0tcBSPl6Tl+2c9HNmVdZQDZaxQB+T7cmOSLQR23T6Spf6DxWtsn5sgoR9BG8
u7WXtdu6sGRytEC2BXSpQwesfLZZzp4rkUIWdT6QsvcuDRm2scmrXaGr0TnvW9i/lmE/EA3Cecrz
EVfCh3SBLYb1MVjdU5/wF6wMzdLqyXFyyj9e9VX/kFqVl6OX6eu6MqHKzMqqumFRyKu5kEOmWZ21
m6PW0ZT9nPRyvHBHQ+Z6CMUnZJVDBa3yS4C40RZ+udhVkR8fmlb9tPgb2+Wug/xO4RSvAwSkredO
41pWm6EVa4ya8q2s+lMfr1TLiPey6umz+BVGF8eRW+VrgJIVdCOktypVVe7wfwbXnCO/Vqmu/jJo
+a9qPcdbZdVLPB8pMvGrV1az+9Jcj4H6Q0yTh/KrreI6lJpgfds8AR3dc4KxNRxL+M+sMkWod7Im
iyzMZiEL/UfcG3m2Hpy9bhPoJ2xgQIdRjevVvFmHGFP1JIEgmskOEyuHay8/NROK0jw6rS19Xeo9
2rO/u73KMsqVXPG6LMzaxZj7yrrFKmYpUlEcrCTDJxC72NUE/vxTtRBh0L0PZeqt9aSF0aGr3fzJ
SIxPTDyzbRkE4HS6oLiThesP7al3L7IyNlXVrW6dhhJoS6vGYmnoqn6HoOGrn1eQCb1aX3i6o5zb
2c6DbEBwyVPUlizN+KO9rPLAXPQu4pNR2xE3YJichQKt2E8Cp0vSF/F7p6NRaVvu17YPeNAlJTrx
Al5G17cCzYjC+4pM0FetFPWTaYzJga2Stkbiuf+asD1ODe+rSaSOTG2pgoXVtUdzcn/IeZwDeHxD
O3kYYDySj+hMnruRdZUkU4cnU7O1DxileHcCEdnLo6MsMo5CoVPymJpPk7KIKmifalthEJ47LkrD
5eTclZ69kodQN57t2vJgqfmtemmSWL0Ujf9eR4G2lzVZyM448Rc93Li7W7uh6+apK42pwqpSbbxX
ezKmO9uPxoVQMRWcEJlbe/rgbmU1U6wXXJ2XuLHiiTHL1phaHPKp6eFJXiVTmDULeRkEbtIsbl2q
23JoqTWQ4Uz5Y+CvS2z/FmZre6g5TsMpnouAKEy+qo3+zSnsbis7cN/ysT6Jii+2mcM4LOuw4bvu
QQ/Jy3CW3YlnU4v5gXO6FrOSz7V+HdSRctPw+kIQa8ZMS1R0g56bxvEzdPAYRZdaIVSMn+uk79rZ
u6cBLs9TPTZ2babrL6rwf/UifRcfxh5nOPYJ7gIuXfA5Ocm2jk3zJwr7+ybuCPIh0sDx0d/bjVPc
y0B+qlfTQg3y8CirgRaG60pFmsxNnJdmmPBHSqYP23fLTdoOBB89p36b24tKHz+gzCLLyp8w6Z1l
BULqUKhD9Ga6CWLGXvPcjahAZpH4IZvdrA+3pTEsrGxnc0Y7oNyNUvN8Zf5dHZWhn+0L6b5eXoeH
wK2wDkc89/ecf61zHa1hL5AvbmsGnvPgwIPY1rnTn5Sg6DG8x8rK6rVLh5e5iZkvbbI3UYf+JIui
zp+VIXC2SRPb/p1sQxoEDI1e1gs5A5BJRHh6XrXKp2Snkf8pMX/F6xtOUpn2m+Q3mYsv0JkWsteK
4veiUbvd1Go6rIZ5RhS2ZIJKO4Kl93ugZIEh6WOfrPYrx9gkQdpSsKEp2YTULUmMrVIn9qZEzwy1
a11TV0HQ/ixLQvlKWuETCO8FZsU/Zu/8X7F97/pfHdIA/to2K2T8q8PNHcivt2XkaOkSfzWO/3v9
/1rm1na1j/89I7dQVuG3y7uJ5ncTzfbQcvTtvVqh/hiYubHQlKZaEWMo7nEYy++d+Qp8AQQm+yJb
ZDGFuMjVve38MdRL25Hz0O465fcKQzVm3Mb8bi1nyqVNVxXnkViWbDIzEeJ4YZmEkaMw3kyxFXgL
jefqXen2a01W5bysTAvSmaq5UQNo49D8RHeKQITe3pl8dfi+Djf8SWxvHV7biWND0PH6Nkx1NgFT
Vhg5Ow8ZYafOI1CqW5X7kDaeeQfu5SD71Lmp6B2EOoyR3dFclR1t2fXrWvO8lR6zD19ygvMXDf2z
G7RzHcOXerER7znJVbgrdA+42dz6wf61e1Rd7hw32blRZ51bq0h5vmakQLVGBaKDssE5nkzrLK/c
oDb2Qds+XcfJKUGffs/9fNpl/DMIfDPD4SexaxsjWtjzqnLcbakZFzo6ZXG4vqSGVkYEK2vVz9nG
XnQBFLyy3MkqXucYAVtQkWTVzZD6qLsnDAPcI/4SzrX4V1V2yDbhxdGmHMMY5UGwf0bcpwv8beoH
PObqhygm52WWOoyvfqz5mCngmfzZJgfzFGxXaY9ah6zKcXJuG7P3MAkwX+f+a72mCdtt2cDF1nA9
P5qF+FV4nXPs2TRAgUdpCTLVPx2zZXmFEQJynFbcFPUG7XI0J5AZrLQqWMkV/riUy8rRssdHQYQf
GtZIk4p5FOabWGKWGZ7wbeydoEwTZOst3NLLPlNX1zosVPd0HTV6AQoWdvj5R48lJxXzfFTPOX7D
E2QbnrJfMWtfOU6wCtlfUVhJqWDDTNYPQR9dOyRDGZ0ieK6ozxuHOEs3ATHOXexAq5rKyjqQs7V3
gdk/KkYPyxpV5IUxiXbDAWr8SIgiwD8d3/QATQT+QtpNnYpre27X07W9z/Q/2uX4CTjJdbyZdsod
ropIsgzIJ/VVda5nd9004XjclmN0mGbv3d7BWkDDQG/TzGa7BgeXHb+ocCV7A6RZT76d8ICa51b5
aN+rSrTr5rFYH7gHN/BfkTCdHhpbGIumRrUHLbgFit3GV0PrsMcIRIScuQnFVW/0RRp7yVlEZfqE
49KlQk38HZhVvrGDRkFgzSvfPZjMxI9KyH54tJPwxzUxu4OiWd8hXY2BUIUJUO/W16bADhEoIpNf
32m1QiwtA54tB8sxskNWZVE68Nj9AEeeIJw1X24D5ZUySzoX/bfb8rJZLnJr68Poo3Pe06GYNrXR
BNqmmmxIiwrHtRVGpNWS+2jDNmrusuKkOg2dwV088+J0QwApW/yvWWCp4oPhGavrInK96yAzEV80
xah3sRFH51thF6Co+3F5a0EeKTqjY4lXwhRZz4Qkg71suw2RV03pTktf05TVrUMbXaYRNQ22lsjg
Hc4vdm2Ul0UNsgP1ppWRmn++C8MhFNeV3Ve3TvpD4I/i4KnOr0K2yarsuFX/GBJXSrr4o/57GWXy
zaWPrRaGRix4m/x/XMuZxyltGe7wbN4j7TFto8EJF/UsodWi7I8UgFuuSsUzjnnoIb0lpbYSRKPu
EvI7y9GKCPb69ajicskcteBLGSf9KIcgPxChrIQBUxCU1m5IHYfdY6289722hzmHGrcaDiS/Zu3y
ub2aqh9GglJHFIf6uWzNQxN2m14Rh7ixis8wcxuekobyEsVmtRoapb+3VSvaOmhrHF2sJ5ZdOpZY
2+mI37ft16xx4hejVJz7AiJxjtzbi08+5rkIDrJLFkg/AGlWG3wDGc2+4qFpzAWeu98qvIKfE8xt
ca5QlrJmYWb07Az8yNykW43stVeOsbCVKHkKwk48JUMWr9zMb7dpZosntSjiO+6Ar7JTFkPgf7js
Fk+yhhyHs21MuJuxSlhoyWLuvJjnhL8Wm5q02xIIvhu7loTfVLCHmUV8BArZYE7mKsona6fVt1WK
GlAUKT0P4X+ceKQxjpY2CDtb4EtvHVVTfsXmxUFimSiAkoVkmYbkXiKtQBleqjZL7iUIa+5r5prs
C+L40qipuhhbdh2O1ZakCxN1AVa/fHQKs3hkLw1ZIp/yrazKDqOAJxzHzlk2NZaoT3rrPF/Hz5MC
ZbZLDTj0pKOI02Vvtp+xF3RHOYRMhntpJ3t5m6Cp7VLlJnlqNHOROGyCkzISFlLBqb/3MuUS14HC
YQng5xnLMnHO+ob8v5pCWvGR8twaDpwFPIrqre9rBh+i3ywrKyRFNj9MUz1B2zjG9meuyUJ2FvOI
27D/e9socOEbGsi9ibIubBd1Qs7ULnIj6zHO3OMwhNUFj5JqiUtr9u3/PSJjjeHvNTqtwpPEKIJd
laTtUzMqbz7v8VTMtTrvwt3UD9pSUczmySiG9ilJ33QzTR5li4XHCE6GVr+RfdHoOWdzQCcpaNqH
NNaBNVfmmbMpztyZEJ89j+zQUuK31vGMTeMZ0b5IVPvccTOwe9c/1jzmaui6XA6Tp6zdEgAkru8u
cpgTZktTq7+MSC9dq7qw9ZdO+M4f1VuvHPxfc3Nifzs0b7NJb0+y8FSUD3joFkg5/tMmr9QOxQtC
wT5ZkHwGeI4ZtroqypKra2M3o0njztlltjEdphJ1bCnK3uGAxDPJeRbapOxG0QHVz/XoXa2MJaKf
4SfASeBgkfuiOzEWiSUYnEQg7GpEZ6tX9HOCggzkJn4mpywo19dOO26dvR2oX0IoDaR6/Nei4Rbh
2VO3FRjYrApvMp6r0GyOpD/EQlZ1xMHvoybBpKdWuqVhfNH0snuSfTUCC4lShWdZ08qxXLrnKeJW
fo8GjnscEyVZAgDAXmS0xztRTcYSu6Xw0zGcDTsl64toS1RFdBSy7FEJX8vZEGweIGcmszFJPaDo
JGeytY4+p8ra5KNjfen7vtyKZB0GSH9PIIbr71GFz+HYasqrLfrP2qqTi6yp+mvTteoLkLrugeTa
XZoWOH93PplMPQ2WsqrnfbYFCmyvwem9ZfDj91Vt5xMoe2XalaCu9ZTQkDoXVjigOfX7ashQyuAw
0G9khyy0MrWv4xwEP46Ihi1v89OGJAr2R12DAoQfbpwcF63B7TgZ12Ny9jpV546Zao8oNffLpGxc
PvQpWDRObSLHZQzL0g2Ko91VlXu9zPyyOGquRQjaKVFkVL51BurcBNwKrIYGYOAjT6nC6LHF6dr+
Sfdnz/DMjL+lvr8k9Nj9zGJxbyJG9T6N/GBMoyrvWy8pd6K3iRFqmX424kpdhRoJezS7v8pJo7sv
USH64Vh9tgjVvH7JBUbrteOLRR3gAE5+UKAoym+uGc161yZ290xMYvYaA9sue+siDEjymN9kp1ME
3hMfjOySBXbnr/h3e3eyZtiNuzTcHsTZvDTSxf+5luyslMn9e60IwxPT0Lw7c54s14r15yDNzJUM
uwmrS3E3itpf8bo/6mJQ3GXWoTjUzHvrVkf7Y0IPZodWhPWcarGzqUSerNt5ry3iGulbhTuwmKvq
YExnotbkfakpWqk/DcmDnCgXc6xyj4NHzzOPfgyCKthamXeUa6nG8N+vFLyUQcSjxwj8axHorQV0
NEyiTSeabiF7PFH96pbV6xg1a7Q9OI/9bXJccrII0A9aaKPBbbQG43bUbbzNgLGSC0y5v85N/ix7
robaGGHLxOV1dBYBrlW0+DAhkae62rulhsCM287f9EExfhgT2lP/NHcVSruyWXX+s/mv0XKRfI7p
/TVaNodx/N0r0DYeVFfsODlZ2wQ1+mdzDL4Jux6/IRLyqCBA9GrqsQW5ylJhbtYcf7ppWsgRyCxu
euHB5vTDEkB798WItWFpkIG/YzeJ8qqqtMWdrHfgxvtZF8rrv7G1xrarMH/mQXnGV8Z97/Uat6OK
qLZDPHVbo7NzcJpOOQnh6eup6JtnhM17dOWa4VtRG/ONx/xJYGiL6vCiy73pWQBsAduhgvGaPzWr
Bu7xH+14qN21Zqk+By5asL1l/RofYRR1G39rn8eLebzvMF6uLz/Qv8ffXjdgnX+Nl+/n7/H/sb58
//X8/p2xWA8kUJ4Nz/oRGl3/rUMFekpS/GHcBUy6CMF/K98RMtC/4Z/+fYhN54DIrWDDaVk71IPi
je/64wd6bUix1coXR0fzuJrbMS8eP1DkWZq/23OIdtf2efzkmmJH9KRdZBiuHBszqetFmin2seoN
BwMPoa9kjyxkx60qr+rGYMq/uou4O3ThMOxu7aPWW0TKQvUJW2d0mbJEfy9F8+KSVf2J3m6mOOiN
dVO/G/CoWQ7IsGzS0quR9qPAT6s+yaq8koXSky4PzLZBCYVHkgJFq5zaO1kkpdfeRXMhq741WEsk
XtrVra02O+LYsh4oU7wxzGBayHlyiuwYS1Rl4XTWyPs76ruYDKze6uClcK3oJHpHu7aPMRInQ2pj
p6niSMLZwDyLHvmXJM0OldPhop6C5tp6OcbdaLcrJwK98OYcqMiTMevf5dPTEHG88QqOW874hDvI
9OTiXQClVGC+OLdBuxkxdmXDEdnQ/Gz9HnLb+NQOHhK4wDJQPvbqahkMLoyCVD/LXjuaeVagxNaa
EU5PHUJc82mYzWS7NFTDe4vD8YuGLuHPNLl3UDIMFrYNPmKaeYLI6q+7lH2LXgA7EGr3ocNw67c4
z4VnJKDmI6bRY+WLEtewU50QZICGsJtalQdZGwiNXORVdWlENVyvFZ6xK0tP+cwGgEBw+GENZQHU
8wpm4l2dl0OxrcXIlhlBvSXJyeHOgraVowWF0o8hPv2mWA7laKJ3WyrrQM2iQ6L102NjxUjOIiy3
G1TLW7tt2GzcAcdYTQmG1zaZBR/bPNzrcTe8jm6sLTgA5vgw0DtVCU8UDPDMLBpwKal4YvwuMIH8
VeV8FB8Ur0KPHi2gMzQo8dI43ZK9CFmTWOO2kQR44sxVePaI3ol8FQ8G/yXDmdU1C7DEhODXdtno
b6Uye4g3iXch4VYfTdAleEMpAr5kGG5YvF1ULeyI3HX1B1mwub8YqoaUYYB22bUd2QFTKe8bkNsP
RQoxJdInZLf/mWJGVU/cMHy7NU2IdO5Ug4D2bRnypBjb8GS8Tm0QplymU5evNB8j5Bowzl0y6cYX
pPirQG2/FJYenF3EPBeyWU10HDRM+01D1ZJ8v7vBgh3cVEJAcaXoM1xZzfd1UnvKqotrzkhFbm4m
oWUXNwnya5FhdYIxNBLYNlCUcwGycqsa+LBZTTdeskDYsG805wOJ5k1pBsWPom/filobXk1H7deK
HjcnHN76U9EW1arXu/ZZVJm/IkUe7Rotml6JLwCjCWrIF702voZu96GANYEmSE0NLPY3Wf9k5q35
rIKd4uudXnOcee7DyXuUg6r5TwbOg7ZwIpSW9bzbKuqQbCoT/T64L8OLIbyTwnP3q+2ig2kMgHOi
CNdJKJno0g19+7UaodAVTuo+DCiLHXsNHMAIUvtrRfDN8JzyC8r76S5wgmjbtFb7PqeM5ABcetHA
HXNxqIWuP+lR9doRd90GxAJ29Sz82nqa9jwjjjZJ7UQHTH8hQSJmtcTsS/8clJ+VrozfAZRy94Mv
/hh6TrQzysjYuY2vPrQB2t4Ij03fwQ8hoKV8qwM3BXfT6PeBg211IxwsZ4E65EUTH71ZQVoW/jip
J7A/2WacoRW3tuuVi8i02/IHde2x5oGhxkfsGCaNzu91+GxsjFCxV6vKfDgEk0No8d+Xsi4L3TSH
gwqN5H8PUltFJe0c9MPBiitWAcAYghFCKkEFZGZEmjgHdWQ9lPUg7mPva2wa2KqnWZifgtF/lH2O
11oPYSnUXZ2DSe2hFMTLxArNtShsjRzWXA9QmV1yay6QfWO4Z6LxWLrbrELlbyx1bTfVpKQhszvs
gzUyPs0E/hsDS9HdN00E7F/tz7KG4G13X9ouEeY80deyTRazngJeBdoZIxOWkm2tr79lmtIeriOs
Nz0LDkQoJrREBdytAqwF3jEz/rHSnQey9/ElVT1MZkL3ITMq5yHPrPaAp3a0kNXAGfQLboqE8IQ7
fW20/jDoIF0UL5l2rWKaGzYd6jsARORPlX0zKA9EnsTD4FTJwbV0bxH4wU+zTOYt3+xhbT3ZFXuT
lrzZYkBB+UVP4nTV+FXD66cYAYASvHMaNiyOA2VdzWr32IVqQ8a2EBd/titAInZ86jpQgqOpZG9B
gG2z4yBUZ9uoC8Dzfij9JvnExS9YiMzE2KNHUi1xGx0ziBhohiOyZ+Ri8cLqYuehI/C3Hgfgh9DG
tU1bNbAxAB7s7Fw3joJN7z4QfIyuOt8jVLvdmVOf3EH/5lZkD8kFq0Uei5wCHsbZzKQKyukJezOV
8AiGbIPjWmivDNob/gkJjEN+1A5Ctm3oVN9NddyX+SzC71swhrsJi4MsHBe20JyXycYeN+pqDtVB
DUNaT1ZeE9RvIJBwhjAKxIcNp34r0wVnoeBtVO3ihJRIupSjUgfOt5G62I7Mk5B8Wblpjiyq3oiz
1fg1v2m7xgq1Ul7d0IMU6RGdKHTxZAXKUh1PoXUWaRnhWTPkBx0LpW9GmX+3VCt+VzXgi1Hs4iur
2eRd03QCKGsjdZEF9Vna9eiI9ju2W5XGQu0bcXFnGplk0krGLVhMgRy+eHRnOq5s6pMAdZZU6AfP
TcunCe7iAZNpsajqROwGMHEb7JHUS9JGEfoV2lnWQMoCTJkLlAvbbYI+MU/IwIzXldHrC6XM7Efk
WPTFONj+h+iqCy4QbrDgUWvPgra86l2UJzBHqjza5EbBk7I3EgVwVIqnqx47EDNa544wlTGtAghX
7BO707VaCV/ftBaCTC5pab6GON64iaaqBzVp8NlCZnSR6n51J4tsTt7UfPLDtTHJd6jXmCfZqWYm
6iPEyNaVhZlH6oIKac0gPqdGtrEVpO9HcGD8jAvzPhaecR8WojpDMETV9Z+mZr5qUZj0h9E53tqH
RDGXdiPKjRYlATrRGHburstxRwS7M1rXpeTCWI52p6buf2rNhLb+EBY/snPTu+0PJbG6helW45Nb
Tx7/U7M/cLL1Vn1bfLIDsHHRIIUs1DwkEwbFTlZvHdcqyavEa/K7f7UPZqeuYnS1V3LYrSgKQhhm
fi9bTDcr3dUwat1SN718PfgHVQ/EoyxCl4/W14W6l1WUyjUUf1HiGRrxqPBX+IjMZb4NXBd3+XmW
bENNE/a6FnsHOa5vIb4kk7+5TpiHFXqYb5rJH1dyVl+b4rGu1VcsSYuTbBpcvGZFE5/lJLB7BW4j
4a4kQ3HWegJxo4ZzpVH3BGOR5efuqb8rQRZsTNsIDoSVtUdtQt5Vjhic5pPolvrUqG69r62m3/gt
XsFqEe+borQMTF50/1y18P07zzqhSoKEK14CK8ucRaqwJlwhA1vviVu6bzYPl6h0zNcw0uJTDwZt
Wfq2+2aEDbdCtY45ZRfWq+Vjf5K54bItQMxrmpvsm8zQTuDTom0cx/2laNtyjdqo+ki03l6aTRO/
VlWkoS+ToUtvjx8KhhDfGhHvy8QweLa54zbyJx9eCUUXcnP28lHndEM03vYR1k/Hd99K3WU7edOx
SoTzEqX2Oiwn2tFf2WoTuqlWbgzvuU5UWiDr6hOJwIXcIAUyTx8LYGFhOZSXrpzqBz/sv8rppavb
q8xCll0ne51E2R3BZmPveUDNu3IQZ8Nx8nWI2+6zVWkWFNY8+trYuEfLI0/d7yPR2z8ROXix7KR4
j4qiWqqNpj/mwxhs5Io9R4/rig66rWcl6zGfGuziuRoGC2i/Fn21QnGnJzqHKFbMQVV818h4jd9m
7xlDD913OzL4PnrbOBlZaD6FPTCMPnXeewMoi4L6wN5ERfpJDVJOkQgUTKWaY+iVX1F0QW52R+4c
3VKi6EC1dssx//TdKsKAyneXtVbru8Cj2osUsaS+xzWZeA0Y6tbcRgoW4bJ3SDihhUCyl7LXqCC1
O1AL8fazjoqnuys0i4PPNFzz8Nc+q05rMe3K1JMVNellVMx8pqoNzzPCrCz0fd3Y4wtn/fIQ6HG4
lsCyv9ujuV0C0f5uL9kv/Fe7HK8MZU1GMrN2ahoHm8zTQizojfglFIay7RL0Dxw/Tl56XSkPto75
pewttFTh3DHyRJp7PU/HTX1I7yZtTuK0zaeEe5iKSA99j0zBDf0h28h3ko7/jf5QBjM9yDYJEJEd
jUVeoAEc6hgIHXs4tN25k0EaWYn198rlzt7oNpYn5XuL4/VrPQvoEwRE4Wwemv6wkk1XgGqUkQJz
7MyzvNLnKwT9L4MypQfZdGsvcrvd9r9nyQ4S4r+m+q31xyw9nL7XU2PudE2LL12WOKsCus/KKlFZ
l22yCKA27PTSw9UKEs+lqUXHBhfuHzwvcymmRPA//D0Fd7CtV3Xu8TpOruX7kCbbmbjyR6Oi+vbK
mcA7dFYTKSthFvWuRuh2kXpNiOHm/AoJryDXlutcZ8+vYJbCWWW+RtzJ6LwHe9Jg2mlD/d0zfpRF
PHxaZW4s+RiyC6ll6xBiELbRsdu9hFpi4ZHWOGsl8zhZaiJ/tVUBO6fSu90wV3OrRno5ceuD7EXM
QQBlCvvTqEb5q9VlH17c22c43fmrGXOU51d1aEP+bNSUV20mtXwHw4e8UWjG51jxsieYQxfZbrlF
AUID0vCEo9K705er0bPzV2zfzWPZR7+m+xkSYxEq6mfDTv9zegCo5d2eiut0RNjNY+B4+tLJDNAY
RuQvE49oT2KMnAXcLv7SdG8eokYvbd0o90FKIj1z4y+dEboHQjwtnjZl8mXg1LpRnQa0FN/JwlPs
ZquPPg5zRh2ehxZ39gF96F0zYpGkBKNYtWFpvU6R/bNMcaeo0geoyWyxZxIGfI1FbBdn1zCHk3Ta
lX68cxN/79hxWP9Y9P5uqis8C/ss9oGw1t2+TqvHGHVqdQsnoP2jindMt8cq6rHq1OIcJjUMQ9/L
VoZpooA4F1nWfaTIpexHUWEcOLZxdtFQHF/GjtNtZFWOU+eObNRJItZGfl2gHuqVZ6Sg8IQxPg8+
UYTYaN5wIKzIkI/WCjTSHFBAcBtN7vRu4KH2arXpIrGS9s00bPXgD66ylLOCQO+WmYVNtOxV30bk
/d4ItESnLMVJDY53y+49zlZj45eHJlLtFWHNcCNSnuBoDAgbHiMnMMe8XhYIdTcAck/gh4iSCLL/
Sdhke2OWyVmx93YXbV/zfEejbEn0MX5x2wRkFl6pP7IGpJ5vf4+BIRA2dqYnI8eGdhjM4Gha8NmQ
iojWigPn3qoL/Iomws1k09FHtD577sKkBgOkLbFN2A5+6ezhbtvnJvKqlTem+lutWxf5QmYU7hK4
kFjD8SAt1QmoQeHHF3llN9V3RQkdEoF/tVd162Fgj7t4RuhzNygcOIVqiZOwm/4kr7o8/nXl9JZy
VCOg4gy4Nf9rKO7o/bW3E7Ouil0SmExImyVdmO08rKyuabOeL+iu0uM32VnOcJEiWoypmz7L5Jej
mF/ZKuV3sgv/gHyl42+xlZ1sQdLrWlXkKYdsIJ0cJnpwj4mdtcKoCWhTBJtdtvnzFXH3taLqpItx
Kby2V77e7ATZ24UccZuQRkhLec5QgdL8Z5Eo4624ESI/88vIdjkrEa658hLsyGXHH6vzguYlitXy
gaNE99Lk7l00CpAgc83VshdFjbyzrDlN8d3PZk2OMRMvDo7ueE2W08maqyV45kVluj3QCWaqiNYs
9cATh66ZxEsiwnGZ4ZO3l3OJeGMtGZvTTs4dVG7YYx+a2+t70FAY8QWuCXKuS5Jr0xlqupG9feJb
QB9nf70KC846s7FQFH356tvxblJ158M2FXuVAn6APBSWz/AH76/tqHKsEs7zJ3XI20fX1L/KdrlO
NDaoc3rtdG/ncK9FO7kfQ2dq3G3b+hJGiXe2dcsmDKGhIdhmw6oZsJWs3LC/h4XZ3yszPb/mMTmp
HpCz3+2WboUrEpcWOzRGyI7A0jCryFFgmZuCUlU8hF3HS45ZyVG2ZWYSL7hjWqtq38aAvzV28evK
08d9QmLzuS+mh7bu8QlqiQWOTiOebQcyIg4Bp36uXZtC1ExqNGdlLYavhpd52h9ldfTjfB2k4bjx
EzCIbtfZm1wyd9TQ7xblfIl5/MasRThvYWjrZnaPBq63XLVxCAhnxuFqU7LNvOmQl47y3nJLtTJ2
5Bytd4iM8tcFIvK9zbwdJmrFCw+J5ohC7OywSzsaQd9GXG9U7cnq8yJcjfdhVWnHiG320YAn43ZE
yHVu2gurH+rHXMm9XTjGw3aI0/E504dvhP7tb7HNfQS9hC9FaaYbF+TFgWB6dI8ELnIydmJ/c/NH
Wx26z1bH4tfx7fTsaYACmgbUq+Jk5hFthGbhs+/hNkdVFn7Sm8c5MAPcf27849KTrUZXZRvyw2g+
zv2tpSVLbz5qsr1fYkjgn4hfm+6qd9RoFSmKs+qy1jnj4N1x5on5tYRltROG4YCvoSOwGgCjwhog
KXKz3slGMlrutdsKQ8gmni0WA0pdq05D70Q17OkR71xrOxtLYeE1thl34+EH5i41Ng3x9Bh4HDgR
WTnLmpxA9lBdDfNRVVXKLmNj2y2rtKnv5RCfZ9h+KjR7YaAG/GjNRaAjvhHkibeXVUP8D2fntSS3
kbbpW5nQ8SIW3vyxswflvWnfPEGQYgvee1z9PsjiqKjWBBWxOkilA4pdKACZ3/caLz758gbG8wXK
PWH98sVAfcGbQZx/kPknv/teFGGXFGSPMtyVpZxgMZCjyrK13NHfslvyTrET4IdE7OXR9wppxo1f
f2mL+McZVXIg/zljhW7W2hlTeYlVqLrRlQhNi7J03xBi/ihNrbz4MAmwe3ReRPegyYRXktFZ29Os
3NLWhhooT+y2R0zfVYNrTX+LPu6iB8u9w5mqekuThfh/EB+63tTY8kKns7IcLnbc/9zE3VKakYQy
58kwYrTU6eUhlCCcroap2k5WQKKolMLCO4Q5OQIo9Ux03udoKPeujTyR50FK2FE4AyvqsElrElUh
9+TMAKP5PFixSh5ohAfsZd6yK2v7pTanX1D2irGYc/K64I9bC9DmpmK1t/D1JnsdiqTm0eqmW8+V
goXtuu1KKsBdqw5OXUnLm8rt2jU/2ewtRfSkmQK3OhSYRZRH2H8iRHs1PCuaYW02fm1AkvIGS+Kr
GkUx6VMPtuKfUo2iJgQXb6qMtxE22qxy3dV9Xht2yTwwE22e4s3XNWl3GaYiLmzi6F7+0SRogIiW
6Ne8ABZpMbAWRX/5Ns2Jy+KcG29i1r27HljgGGqWbO4DRU4AK7QAMIqzic+r5FYB76ql0de885Y6
j4ZTXPX4XDVD8JCC5ZmrJijUoQTA0PlZ8UVR6hdML4OPVCMbqjY8dR1lnTZKzhZQ93aqXWEqJRkf
2uBrb04x+ERwkv5J7aJ+keaFfmmRgFmpVVgdGxVGidrpE6Gzaxd3vHzr983czh0oeiTMyLB0fnUU
wxV8UJxhuo+KDeK6IByMFE8WYROXXcfGxEdHAcaVSjmx90jF/A2jSa52UO8a8HhvMPPE9JA4yzZq
K39eVl224SmF7GIV6gt/euCKoq7D3L+1I6NMy5lWwST/7V//+//+n9/7//E+sguhFC9L/5U2ySUL
0rr692+m/du/8lv39vu/f9MthdUm+WFHkx3VMhRdZvz3rw8BoMN//6b8L5uVcefiaPstVljd9CnP
J1EYNtKKqlRtvazsj5Kh6d1CyZT+qGThqXLSenufK/rlXH3mh0rs3na5LkYhQzzrrSc8UeINCeR4
IZqNYqj7EvMdvnJGQSa4Z80ND6LVVa71BO0dvNFtVGNlieTlWQxkag+1qsjQNbMR6tLbeNnUWv7m
2YG9tce4XogmWoPpvLST8NDref7WLEBUJ2+RRjIoHpV4LibJUdsuHEKhWz0NnlM7PY11X14U3c03
jpe1M0XLoI+LzrSwoav57kG0CKmWl1KRhmVaOdHCLpLyklnt119fF/G9f74uNjKftq0rqm1Z6l+v
y5CjhkJotv5Wo5wDpi675kPZXjspexam8FoKpigdDXMlLObDVn4Rs9hNxGym2RF4SvqRT5wZURit
0uDpE30AzSuvXHL6w6jZ/TnLmCIlf3bJnqmjyis389wL+5cY3YrRJV0gWmCDIaMEL34dNw/paEPm
ZY4nudUpNHSiIpdffxmm9bcfqaXYqupotqIqtiZPP+KffqQqoMexZav4bSyreqXoTbLSWRtuCWPG
z2GXnW09lL+mdkKCpTEC4tl+ePadWJqJgdzWn9HWdR+hG4e7NnGGZdQX2OyV9SPmo1hWjrH/0NZh
vL01/Sl1IPIHMgHZdSOFGM/4cQMH888RkWMY0HOPOqzK7hkHUVMlzTrejxVH3U/602SOF58rZtz7
3R44K9KB/N6BcuzzdPD2Fkzz7Nb2NWws+bbWYtScptznIZDn345wxBH34ThMUnOO6bz3D08RVZ0e
E3/9uTqapWiGak2bZ1sz/3qFKlmp0DOH3N1KQbHqEtnBPQj9H9uBUEmYgX0p1min0C3bQ147kPTb
rH6zKjXYa3GbXgMjTK9KjPtn3Dn6VvTdihbmh+fnGJJO80Qf4rYJsYu2WYtmM5jptctVmyBqXK8G
8eGum5PUzYp2CSXERQYDmnKka2k960sJXWYtolqAqCdEalfzyFLygxPn8GB+qtYIDm/C0b24cgXa
PUz5xrvY2HBvmoexL6J132nBOQtjdQlstLuG3BELjBijJ68lRMUu3X2R8g6KWT9K77Hvf5NkwOeS
ah/Qmx6f4GI9lLpSb0aAUYQ5m+iiEuu8iBpcme+cAGXGP7uyGpHDsE5edGfs7dsBeeHBzEzAhd6P
r1tohS5huEDibswmwbfRzIroK2EViMkWIkueXFhz3ejw+VUNaL9TLbJGpNpFtRoD59YpmgDN9V39
hxGR+/XmYLWjKRwYL53aB8IsCi/a6PYgbUluRihYS5U2V2wfCwBI9Ack8N1DLNXtnngzBHhaot/0
StbQP1UBNS9RYx939zmZw6JtIdqman4Lda9au1m9DeTcf/blJl8YxN4P2ajbJ4f88Fybgt1NMhlK
xsYbr5hsRfZQ32LITX7UbchXluZwg+kLZH7velj02VA5JyD/0DrEWSvgRmIQ8G147kr4/oY75nO9
TIbZIIfYX02TtdohzZoGX8B414fR6eQTaMkfRZpiQMNe11qzTx3VWdUm8ilUgOUh274S80zlQx5q
/2zVkX0cUqzZe9f0vzgdrI9oMNhutJVxsXp03JxMC76UbQbxyLVj8DG69Eia6aS3rvtMTKadOeGO
HNFwktxS9pYt3pGkNYGROUV+1iR4A0jSYp2djMVe9KVgOdG6VPIzkYrnLkc7omQH6i3Z4hHYAdu5
GRAp9pa5waJNSsFFiOPEIaLm+CFEmpi/5n6u0UYQPuZmWcZ+zBcbgi1b6qPrLyyWy0ulVnlzoxp/
guWQ7Q23NM+VpZrnIQRN9+s3h659fi5pmioruqPImq7A4Nb/+lzqSzepvc4yvvauu9QmHwVlKoi8
NWz7qRmI27lg0/7TWdi9vyhJj//UJ2Y3oMP2USbpqI1MR4u2qPk9svLymJB8GjWkBetmRfQ7Zgtp
RqfS57EnirZPQ/wyRB1ZBVlGiIdZou2VDqwir92LY0T/bQoQomf0rDwUdSpFnmVGCp9Nw+j619+T
WE785fmtmZbm2IZpO4qq22KZ+NMb1ihC3I0lM/8q6WE6t4gKrbMix1sUINN7a6Bgh67dS2bbzZ54
MvoFU78dopQo58Z4jkfJvXiG/r3LzQGfWvYvLCeqnaH28mtY5DPR77tasCEamq9EU0mxCAXB8UTU
Tjvofl/eTlsoOQvyWk5Oo+Enq1hVOowX4mCl2p7NszeyXjvkjaIJFPupP/Hmet5kX7whspcdxkDb
GN3F10DObgDjEK3SWz9u5s1rTDxZAH0/zU/pF4BhJ5BCdBz2QWlnj1NecpGngb4STWmoszOs1E1E
vCtHeFmF4e232TZssvwRg2wyLHX1MQySsvz11bL/th7iXWuRCDO4XoZKGuOvv+qyqDSbLKb/tfUb
nKCV7HU0K/caJoV16rKym9VG0733jQ9+wHNM2Mq28oxGzgpL7O7daPt4bTdqsDb0pF5WPkgXDXzJ
XpkKm8zaXjRFTfT5hkquxrJ2oRqlF9Y7SLrI3DYFXsgXxAKxi+15uHSFnB9cZegOOWYZz/VgnP0y
HM+IEmXPjmp8kO+oj6LlT0HKOvervWgmTdDNS8fqtuV0ZOGxVfNGzVqL0QDc+FJLymrlOWqy8yfI
GRjI5tBOfCJz0o5v5nXVVQdQe0AtRY8Yu88qOhUZcZvdQlqhNNWE3Xce+uaU30tUk/wYsc0H3mP5
JgorgimxTAgjkpmqRe00taq9jeVCzqycwTpaSLmNM0PPrGNW6qcyM4ZtMQ2IUdGv1Kb1DxdeXNif
b1OVGKWhyJYm62zWlM8L4Q4p6rZzPO3LoHrlIjNzELWG1N2KiB88aiTOS1aG5ootRXg0C9u8JiPC
uxYCi6JFHjw+G60OHJQt8GQq1S4zVw9maQWuZuiQMhMFWlHpybZ49nu1LrEYxXPcRnWKUEt/alkS
b3/9o/7bo1o1NJmfsybDhNU0Tfm0hIx0o7A1JVS+WIr7WkFqPtY8ZX4q+g51PviOCgu50ZoliEsf
QY10Cz11nUuRqNkqYnuPkRIapEaaubvCDsydDIRm08bjeHTbvlzlWDNfoJ91s04b6n0eKMTi9bza
ALoGJRSPS9tN3K0Ofm8narkcQvCd+tI/a/9t9N53n0diLfqHV9rfbn7VcEzVVnRbM5xp8/7plcYC
bmTPPpRfwiT5SNMz4Xn32IeheQomLI/A5xhqEi1QPDIW9z5RixpbPSgYbN0OKNComYlqOE4gYq0Y
VuIEYrIYQMlmin64+4Gk9fAD6t2iMFD4g4/Wit0db/BvUZX7apJqGuJlRwwU3AGEURVAD9wwtTpb
Qsdk6rOCRjnepoD6ujW1aYqH5soMrdkBGdgqvZRV8qTahr4TZkM4EacXTzbqjYGILgQsmqIQc7Mk
us1NwPvbM6Pwm40n9asuVCvovnajzJq+OIKUt7/4cow9vQ0YjwiJxSbWeNNrz/lidlY9h7mAuojS
2ZcyRoxVnQYQGyIcnPnpGWSNd85HF9HNaSAdWOPV7oAZuOFnx6aXp/AQA+GYv+oAIn99m1jiPvjL
M8BkTeMAbLUsGxCi9jkygGRlrKBl+8XsQY4XVUDwC3eBZSh11kuhu93CqCpz409NqQPDLWt1ehSj
vLpx7yUqPOSG8ZSyxBTdgwl2ipfbN9RArZdGAf9hZ7o8F4OOig2Ly61CMY3a2dXvuifciYqTURjW
0fACdd6grPwNmDuMKm14G6sc1B+uKds08PKnUipfxYRWSquZ2Qz1FbnHaO97Y7yM3V76WgczMSFT
U2eRO/6wd/PUwSfe5dU/nRo/vSf2AeYTqxht02sSbmSCeGknJmE/r+P6InO0lpWwug5TAf3nR1+Z
6uVVFEil/NwnJt+PlcK2us2796khSkmsKf5yrs/nLyxQQWwnVbLnj5Yln3w4Ie+xhr1QVPTpNqsk
660L0Y2vrPe2hkMXt3KJWpNrvlsFduBQFlnAt+BKMBhB5Ix+6JVQE6rUvLRpj+Z1DDXUcYptm5P4
Qygk5jbRPOyiofuH0OfKoduz8Oj8FyerH20V7IuaVS8OBIHjqNf2I3A2bdk5iLsFuBE/Dl7ZYnOH
71GIdMWchQsI8745i7n9iINXXEourFXmegrJsDIb45kYvRVZPdedcLzGbBwPRq9oa/VPoRShd/JJ
/uQusoKR9rjGivly7xIHfDr+U/PT6RoYfYvCUM2ZOFbIrNzPl2A5tpNzLI0yq162XaZdjFypSXDw
sdpU66c+MSrnjnqr/Xpehmb4ypHJsbkTxt0UcHdR9TL3WWtM/TZAbFo5OAIhL0btabao5b0HOIV5
ETmiUYMEMbIWA0Uth1dRZG6NmIEbJPMJTXPrqw193FrpBBee5jVTIdcN/JZIPd8PDa1GOqljM+/C
QV2ibvSs285wteSxmitdW61FUxR9qjSzrrWTbVvn41X0KQnwYAnSk2iJ/nxwtpmdD8d7V2OE6Oc3
4SXVjPpipB+uQqq4inE0ItQ6vGHr9UG+0bs4kqI/9Ip/qgerfzMKUwNNg3oTDik/z+oinjRQK09D
koPLhzE4DwctKeaxd3KRNntwZKl/rLyQaAMpw7XXjv2jWgzaYeIf2k6bFsQn8YAC5wJSkLltJtmQ
UXg5KdGjyjsCXf7hynY5f5T7pFmaSqcuRXNwouCaDsVctG4zhkKZ654qrWEsE2L0iCUg7GWVK83V
tX2gtqz+unSDTaS1MXSzq7ZiQBRxB+xz5RjapGXVlTMxW4zUlnz047x4UBzEs4va6I6RZSsntwGQ
BIi0+BYjQJYg6/iaJUm6TtFT3Bhylj9j/XUVE74EqmftfKuSAtTo4HU4tX7sbbsn9jT0ZyiwyQky
wOw2Q2Els5ci/XCfIaZ5eYqLmlmDTNZlm8VyaRNF8LEm741++s7icq94iMj7Cc3YrFnypJ22RK2h
QFmTgI7Vu8k3DQGdIjL77xgVASzGUvOhHT3kcZLa3LihPPDsta3blJh7zjGt302SyoJdcUnTZNjy
Pk5QrHhtYHph0tcjAFhlPwpnat778kTnMk5EyxUIN2fmk8t9w6pvLpQDktJCd08GiBkWmXX2ZV7L
QjFgHOIHKynUQ97xLY95h+Izqo1fRnuiLClSf0pkQno6ZiKqziYV5Pc8r5XiC7wh0Ee+k8GlaZp3
qLlmnBZfRkD+a7ca87Voxuou713gYf1QbMZBr1biYCQh5xk8t9dOkpB3cqNhKfr9KtjUoWI856Pc
7uJONxbiNEppneSYcKGbdkgHNOhOxoapwxZ0+3cdG+NZYQmDonG4YuT+RfQrHtht8N3C2KB/i/q9
P01Xa0neOBj2LcWsXDbOemWS8gUBfdTMXEKxs+vfB6NGAqCYRfitzbvINp5NubFmfV2Nb7VXRbg9
BcNXI/TgrZfqdy1MN6RJPECY0h8Z3MiQgM65YMfuz0hzr7osKT8iL7lKfatdRy9IYUwb/SUFNj+H
MOGuokidtH2lxt0Map2x1uv9aumG8axEP/HsGFLqzjQFhmDJV7qKUg+V/PBd9WWHHVZRSke3U6Rj
b6EDFqnFXnTd+0VN7tyOP4oF56cB3dek5ciHrcvexKFrjM52HCDbo0vu85BqMYhmR7o4We5d2eHY
Mw0KB5lY+kyvS0+G6l9JUR5CWev2Wq/oZ7n2jDN+IdEky7YUXaJIANpg09I3O1KRRLAblgyOrPjP
XQTgFuhLBIqkCZ5R6rDOUVvwvGLQdKP+0dM+siIInnNZLRf2kOB55PT1sZ+KXA2Rd0jLjeym9VG2
LYqpJgbFtELX8rkBiW8p+j7NK+Ie20vzCdKOcihVedx3TlJgoFOFT2NPGtwDfPER4JtR6+5Ha/jB
zEV6inyrNy49EGO3gyDwFaswVmYGUOm9pSIcq8BIaxGs1NqNpNeXWxNVef0wVKjDzKylDt/uuU4x
MChzbpPQSMrnAqLgEmMwf217ZvGcashZ8lS3cIuhqRY6RqJ2hujl1Awsy9r4aEnPRdNu2mLHAjO8
NVFUdPbwEsEfTZOT0ZSPau59j9UnNxrlr0DBfw+BaL73VeHOvNKwnuJSrRaZbfpX2H/ZKux6+dhL
RU+Qf5B38cBFis0ciRX8fOamrDYXGLbRRua/rakM9QlSnrHwykFhk91+VxS/+4NbQyrj+I+Qld0s
whrhpQgGf1nmQIT/sFM1WURmzB0gh6Zz6Ap1g80iN0Cumy9pkWq73B2Gy9Qq6pxvyvPTZ1DA8UxS
tBERUzl5tjwdSLQnlTsx6igpmovo2gOJZ1Rt+w6VO2dciSZZ43DdEdBbjkOaPKNHpc+SRooOTlb5
Z1VV/uBh2L4GfpJtcng2SxNhylcvcxTCfrmMKgujTusfVL/OHuqUJ4jhIWwzdVuFXu5hM4sHavta
o3e7zPtKXotRfiyo3MdlDD6LU3bdogSm9KIjo3e2Ov2nz4UUmCzFMVrTr1TsGU25rR5wHMuAJhdY
dkVmcPKQWlzYZVK9Ipf+CjOJ32fYzcl4O9/s0QWoNR1kwD1Z976BVfh0kG+D1NKwNX4d/fh2kGl3
c7vM7W9elyBQYYXVgzd9UqL6P38SILjqNS29V1PypI+kaH/6JFi9m1EyZzxLDVCiUzJepOhFUSb1
6h82eVOsIxPJ+ltWnjSaqssmgTMASH+P8zSpm/uSDJ/CCn0N4c8m2qtlqr4kavg+emF1RvhPffG1
CARrVT71BUufbnAXYhJcbGyNgVrfDvHrYRfqoIpEcwJMrlGh07hwnMLupW6BNom2EWdEIhKURR6R
pJtGhyA8R1jQXBR25TuiP8Epy9x048f4LLBaQ/jDGIOD58TZzA/ZUmZBD7s06XHGis0nMcPrX9F8
ax/FuI/tCJ9dn0QrUHgVJYMc7wbHf7Erx0QwRWM3Lptrt9SkCUhoH+CWQg+ampWUhpsoCkPwRjSd
uOiR13SsjWjqtQkzNK/VvW8PjzyIX1TbTB+sqE0fIrYcIDHJZLQ598LcC7l5gzTZi1EQI83x11dQ
0T5nHqZMqOPIBrEaE5aQ8SmcFVo8TYrK7tjh9cOaAOGokb0deTC6CeJYNWba4bExZH1vlik/Kv5W
iHYuiWZzMC5u+k2V7fAhL7PoocDEemtHRk0aMYRY7qAlKiNMvK7kQFoOWd6+yS0v5ibR6rNX2ait
5OM2ltT2bWy7cTMawDh9xOHeCg3ljZEQ2MnUccgBH347HHpIvbUrbp1uOlvewJB1bLM4dtiTvAzA
s8XhVT5mu5wsOgZcTCsmOEWqJ+UhAX36av/4TMepor3tpPpczPIMBP0Uno57cQ40kUhqDgvJDvt5
TyTwoqIwd8kxX/B4vJ3uXY4BJkbrEW0TfaJwseJZ6ajr3g5Fzlk56IX5KmOie/DwV9xkWoLe21S7
9/232q/nWaHz43zOn7VPZ4kCx1gDnSbXKl+rVnLXoR8EczZo47RLG69K4scro2mzxb3PU5px0TaK
thSHiYFWV4u5nljt+t5nGTaCaYNarIxu/A4OHHnMSjG48zx5a2iEsUajQ6m6CuwH9N+zuZn6zbva
Gk/gx3xAONKSDghMsl2ctKKtvvz69/23hL+msUcgrWbCQidsK8Z/ShilJpucQK39d4RqgmhnWptK
S58geNUfpt2sjaFSvsiebcx91dLOBZr629IfzTVk/+yQoX4/ywAOzkBY8SOfCglZ/4UZgQQVTbWq
T7/+J2ufsyaa5RiWRnDT1Gzd1o1PgTNTkb3AJyv1ZRz6ReiMFRARCj3O8Xy2rHrDNjmadbL7o0/u
LSy+8bObqYnevltptYfaB9xcgWJFGgHyVJJ07x54/VliJPKxQzPsURqSs5nI3XtecoFULGU2ib+A
Np17qXoc6pLQZq/jr53FvORNx1awTWRE1EQhJoJU6PCtCrJ/gGpo9qcHE3+4bZmIKJuWTlaUPONf
k0ew6EFipJP9gMkD04iL7EB+xpuMvKlaU5GoXnZwczjnBLC3n/pFU8y4zxV9sZGh1RrreP1NJ/k0
7968H5s5EHdgNYVowurdg4a4+d43nHeIA8RAKn3AoMHyjJWtV4xOU2CCznuY8xfRBVqr3/IkHdGm
ZVCcpJOxcarsQN8gR9c/yHnRIaZxMcKMU0otv02vbFBtmQ4QJ5Hcwp8Bn/D24iQwzIZThHWcGDSq
Jlq6eaeLRMk+JkbIkhMYQzQVolZXejZDZrlZfhpIE7TaZ2Kiya0yVxWEZMsmt5DTi8a5rwXtkxWb
w4kv5KFJWtS9pqLo32FMRY+3cZPQKIvk6iDGALGoaVofshjPG7Oo0XL1fAXPBk0+xErxoyb6RBFN
o58miz4xWtW6tTU81Gm60cv3stMQfBjiq6HkOXHx/xRicLQRvF9l+pDvRfs+LIdIGpM06EnSOvjt
SqO00qY3rzIVMviVUGmSkz29h4HRRMexTs/d7TUMSH6FWWsDTmEandx8kOBMySSCqhAnaYtEvhrN
SoyJWUEylltUVwcWKtO7/L99qtIO28DVf3xqmPTy3O4NIBvJOKKgi0FjjOTeewXiB1Za7pwhbtpn
0ezUQXpXO6L4GgIMh7ZX03OS1l/xF9ZOqMrrJ1EzXZ0dIC4ZZpHrbBNHQDhiIGSfj41EVSxF816I
I0p0Xe9dMsmHWaNEyKTUnXQECIQYm5raK182paPouxe+6flzLw/iHdHjaI+GFw6AU00UleQO2UxU
yVXFK7RRz2Hjx4fQS1HAsvN0aXMZFmWYl8sEmQ1UJdCDJsjVQ3xr/vCKDP2Mrk0fq5q4dTeo8vLW
rJrm6mAbpGq6m82NtCT0UuQtfnRM9p2uOaXheCD4Ex89cnjInhr2zK117bXvVXPZGNW4Fs0Mc8CZ
Pg7RufAr76VkxaI4sf4aj0MLYfkvR5ntJYEkw3KzDokLqNU37ubdALjv1TWzcp11bH+yzM9RtAwe
xASU3oaZ5bvmpQ+cdm/kGRLCvZN/Aw06ncDOJXuRApzaIyykXppBH2diAKjYlUhJ/dy6Xo66DIKy
UQp6PbDVnZhgFGhSSwRdWhs/1XweJa7ePnUOm1YXjTZ2zuVqIuF87RcIJwKyiiCwsWTWNm6g6i96
BTRrGg7tCDS3yX4l6UpzaftGv5vAxfC+kJ6TfGlfCMW5Xl6kFuJZgpjh5dHWr/IEXq5T7/vM+0HY
UPv2O/mE/IoH2nAqi4L0FBDM90ofl0pQS2f0FoaHwSGulIMh3USp2j+oqCxeG/0gxkRPqVg56CTf
nIsmsYurruvmDk9Ff1sFmraKZCV7G9JqJb4Ls2/auV+P1SmJC1J4g2Hcvl6EmBdpmqXvisZNjSuP
vO39vng0MHwSR6ZKhARabsBJqAAqSbrnLJ1+8L/A1bhdCNVFZK+z0ejU8Oo4y3GRzs0SYQSpRfIy
1dE2rQp4cpBbC+dWGUQFJ6Fb5c+hQf7/mfP3j+A8adWU07Lg/hGSpxr/8FpW//5WxplKkwG56pZm
Op/fyobh1U5iNv2zro/2OYqbM/YdxbvS4I/ZotGyFs0U2Q6zVAmYlWQG511DCHLoFm7mSW3E12Pl
8xRBPEiCUggk/j81SbccVhlDuBa122hh/kNqEpmSv25bp5UVaUnTwiAXCJH2ec/D3qEqcjDUT3rZ
IbyJ6q5casrG0hHjFLV7n/Nf+sQ8JzvjGjobpISsFJox8TYgOL1rx4LIY+y4u1bNt0M6htpa6V1r
NTS8eW5t3GlW6BmjidLH721TxwutKq1d4SAoalSPoSXFrMrMdBv4QcLjmWY4tN9xX1QuUJk0SH/B
dzGLCECy1GyczESzdJ8sIC2vObDKVVvZpXmK+7RAay7IX9WG9Ufl1/g/Ts0gzxae5pZPXjLqV+4/
1nwTQGewcF7KHBw3fXZ6duTGax8lp3NHlvdguf1KtIaocc6iVja2jMoYfnqRhfz0THRKZvKOgpa7
vU8WxxOlWsnTobe54ti44W0sOtse1/HA02DJaoq79gK5YK3S5a+EgC2QAHm8E39J6DgPZC51grdB
+9zWKRFe/iITv4I5nPIexa3UMt7zJPjqh2PyezCG73qZ6Sz7e5cfqA0CFHPIp2lCwHviOTAKHnWd
A2RuWi7dqmINpQ4RV1YZmmqua/wj7gurUmlyd35fSqFQiucC7Lj12OjJyg7GYst63H4iTXzVtED7
mhtuhGKip500zc9PXlHxEpoGGn885dxYz46celsrKNtV0fHAqcLfxTipZ385xljS67U8eTO43VJj
+X+KY9YVneLkX1UnfIXl1SLrpxo7ErnSQvTzrc9D7IHfJi3VdddY1drKHenNR7xGTIjxj1qqnVbu
0FcPn9KAAM10QtnTy7k9jPYR9rB2rvKWlMw00LgkfFGykq6qW7n7MUmKhZkYziXsYLigS/pSlVmF
fFnuPRvsDXJPGV5by8oPQ6mjnzSkwys0j2BVB1oKIp/RIEdYVcL66SRGSzhPlp6+orLUn0psE9iS
MCsKxnE9eBJiSE0wvtZhE81l7G/24iDL8ZYN0m1PUtVJFyvFSVZ8MLyXreX47UIchOlivKhd29wi
aVYdyxBtlnEYAXZU064pCLXnexOfqB/NInfLPaGln5tiNCgJOYhj68ldKSg8QroJuUdHJ/Fv+O4u
8FrjR5VXXzv5UxfuToHGLS3/NiaOkFxjqUWmDCZkG6Wua7wVfVUi2YHgHEBVQvYRCZpWNbdxNknT
ubmMr5QV7vPBNR6j0X649ceOSdQNJLFd9+6V1fSH6K9YksyTCkEASEvxJanzeuZPUBNpwK4l8W39
bI5FdwInix9EiKxu2wCsQZx3aaW1tbtV8auxdqLtkoxZY7uJRg4vWcRw9GM6IGNZFVj13PqKwjwG
8ijtfgLXTH2ech2AtLs8LFi+gnJrw+Bb2XkPVugGH21XrHEqzvxZnnxLMAgPZ3lzZmds+LMsClG0
8MaPanDPZml333Df+T6WmfKujnqPKhgCdz1h7xkq8cjsupaFpGDMDgICm8N7SHbR02xtglxTVUwS
tUqr8Yqy7WQu+qQSysxM8jlHIs5BBiFYo9/5hxi+H2d3WI/5/pgtWzfpZw4y53BNI28pmYV+Yo8r
w2ZVlG3qhM0RjBYycYZfPUo+a2V7LNsvKMWdXQ+04kxaeGnb3thNwURqEswmwWLyvETZ+yPIn4n/
VA9YU5haks3asrcAoFEQ7IMmkuNZ53ghCxHIrCqnv6Cg1u48v3pTJn82UTgTk7jxkiMG8dJedImp
po8opIvO6eI+1/JxHlQMfxOHpbFQ1cE7q0k94l5lDjjTxfqxDuV2qTpZ+oQvlgr3VvO+aT0QmIo1
9KyN8kWErM/v2f9j7Lx2I8mubfsrgt5DN7wBjs5DuPSOnnwJkKxkeO/j6+9IdktXVS10X6DBZhZd
msi9115rzjGn9Ebgk9RHKwZ++P2bmlD6/TeVt4BWRRfklS402oHWVqnF0cG83cgoQw/5uGSA3cY6
9ltDuOUi8BUjUxN8iORzOigh6Zok3ZpP8v10+yyR6nwfVk23Lkkg/O2z6N//9stXy7AdPRErP+oA
cWvRG8V9c/s00kVxK2h8+L75/UFTzEL3fvsmyIaaTNAG32qmuuSUUhWfB9Cbmalkz0h+5K2p9q0r
61id4WVABovoDmBXy89mppDDevsCPLTKHa3e3NZhZD01We9kujqRkYJFohiH2f++ie5rQ5Kc9kC2
T8K4GANYBn27J8+Vp5rqu4zb4I3Q9tjJyxugTFAav8jiYg+WFy0z2N1VvYTDRbKW2Yki3OtixvBB
uXWYwluvqRtjdWMWzfP/+6fvz8x6VN34lmYoEvgjpbm5J5Hc5NCPbw7SnObIt5vf//b9YamoXGw8
h0REmsD5IAZdGhpgjsQ8DJBuBUrh+/Zyuz21ISqm79vs4v+6HebNsyoWML8K8UVEP5w3YvHFARFo
Z6FxXkJoEKWqfodWWPcjs4p3upGHh968DZyErnnsywL6BWTfa/+RZWn5VchoSJtGNh8Flj2EA1l3
CMdG3pZGnq6yuq/vOHWC+Mjr7GMgcPP7p6ShOoUzqxXCvcBhaV39eedP1n62JzElVC1DFmkLW5qm
iFxOP/e86FFGgylWwadW3vAHixLucnp9eGC+5DZsP/J08V60Hsx1QsC6k8aHWSYaT2qxFQuaFJ96
edqQhETkXx0oVGTlMU6adtNbrmJU8SqvyuguKu6ytDuVSqhuRUFTtnQLCHQpq8yJhx4FjIopg1OT
6pbiDPVrykSWDn4dDloYn37/LKmC6nYz/Db6dt0K+wntZKXBUtNFxFpIW/0mvjFE3FMApV9kCbhW
obwkV5SzynkpHwmjs1D6QDCWmW+SHGUWe1EKpFXe9I+CtRBUFDLAxGuvrZmm5g7GSmFnJPc0PaB6
y2N70maSuIIBO1IMRXoniAYjdwipdkFOq5+jTHXHgHwqM8qcQJNKH6ub6I9BpviL9tmrcrEZaLV4
Bv1xRwNk6tMBnxyjqai9tX4TLHG2xouLVmZBN5RqpQ2iF0MnGWpCzF1uS2Y8qQbDOa/tSYyX+xFo
dCKQ3jhH7PnYe2GKyKnhoWMSPIR3lT8rpmyn0cjoPu1qVwTIRvIDLBlhlN/TEmTfoBe1V4RBYQtC
nbt5KFd3CWpAJAXyAYi1fOjwgqVS3JPIEDkQbqYtgmNrR4Ih4PMWIxkzw+g+xTTpZJNMy5FcN0SI
dbOBw+fCw2SYn3SbBY49sIbK1ic6BsnSf+ZireyRz3yEkbIyImomvS6Twg6Gud7SDQ+7MN/nivo0
JbqyDTvRcFMNfC9VS+gkktWRHam3zFgeONXle8z8+b5mkZ4joK89jowmCar7SK0eNK3Lt1rMqDpQ
d7SvT2Cx9BfW3k1kEu5O7rgZFYdS0ZPnRshWkjGOhFrFrVMyjryoiOmGRrWzyED9UEUEwJGgh1M2
sYdh6A69vl2QQXg3mqdPqO+hz8zlEJUIVASDqTgWtn0VkDIr4lzzjUnVtlWdPJV5MB6CmaZsCjPD
lJpg3c/yxeQ8arMkmxuwpUCh5eleSpr++P1BNiAnTnVBBF/UILqqRWWnzC1SOcXYV0xjTyNKFHfW
I/D9BjG0iG2dMVjsTjyEtak9YdO0zSja1XSxt0IuTJvZGl5z/OMHVZ7QRiu8jAoCV0dWCBbmRI+4
Ef2kOzQAEoLFlFcTlayby4YTC8qnONaeHMtsL/M0HcQiP3d4F0mnR1+LSR48xqx0blr0BKHnkUfD
wlploVG6QJRdfQrfdVkZ/mJZk37uGbCqYQVQNElDDI5F4Q+mSzprVpniR/uRg9faQgDUd+hHXFLN
EyKCMuhMRIcEdoFL1aZ5GJDDnRGwLZv4BTXT+fNF1pJ+Ovx/3xtSwgG2WpbE6PNXJ/mE5FweuLx/
WNTEUDj6hjjp8jqY0c1CM3fuolqprSdwQ8zJ/FKE9LPvumnfj9ayKVVzVYsGFTRNrDWVyrQNhAj5
UxcbvhTVUM4X2Ib9EL2gSBKP7RId09aQkBoM8SHv5WzVkwuhed+HcYITn4UyDmy5Sh7ivr5nTbW8
sBpz8rUybdWIynOcETuYqDDEVD2FYXZrdye91fN0gcTpa130pHDY5HkrO5EmDs4cSg3JUQamltvN
Rtczrx2NXYgRiRSC3M4nsgnBRn5ZXRyttLh7lYsF0F9V3pWmam3lUNqOsXAPqSp5SrmGbMm0PvIS
dJ0y9+IOlYi6LkKWs1LIkpUWyM0uCb3mprLt+y9tVk9cnXiymsybR2imTZD2e1nsOhSeFhECYrXr
6r47ZDnhwHpY9g703NRORTOmayGdQfkLTBNicjPbefn689df+sMey5V4ux5Rp6uyYZi/7LEl3E6j
1sLiR2GI03lorIqwp0AdHaYM920kU6RX9Hjl29VZ1WV00czkL/wx0s8NqO9rUDM0jOL00QhF+lUb
D5uvMKzGKn4gxJOfyxmFIWlKxiBgUesMgTYENn6oal4V8Myqg1Z9kSRjrCJqPJKD0r0kpuk2RXfS
x8OMj57d7s+fJvkPb5PbsBRRB+8VhRnkr4NTSTDaCZ/s8kMqs09i0Lo9cocMHFseIusErfI9zZXT
5oAyYsWRJdxEszR59IDRC4+l6cea/AHJvz9MpMvCUpmFXYYJP5kL0R3HQd4vIzmaf363pV96ezy1
oLpFnJSmLFm34eEvegYp5fyFEMj4ETe8P8RUe7f6UXZJ6oOqEYT1pjB0NCVL96RFHt3uDbRx5a00
pw17HS5YgvvYtavxKAyVTbvS2rbGnNmJCcwf+r8jcVlRO5rSQ1xLojdH5Rqgkuh2bbiTTGANAZl/
epu7BI7omylcWpdWo7kaTZpjY5cBJskJ2CTN6MbFzp4DYSp8YwRfHDHc3dXoLb06CECXhPGwN/SZ
AQhzVzy+ZHj2ZdLadTJ/FCrDwAgLoZMKc+/N4WT4pWZGHNzKwW2TocY+OFt+2Ct+VGrNRRm7HFN+
ZngTQVd+oKoJW7hFeaeFI+2wpcMgptRuo4adE1RUelbyjpMuausPQVW1Q51RkAkCebeSSdJmjf/d
NpJ4pnkUPOAtszajGn/1FErYfL6LzWnewKyt1lXbIb+lTbFii5XIINzEUHY/RYUcXIgaSjMQRFV2
0Ua/DadUzqfERcZEMkbqph3DyRthfjmWrhX3FhjztTX0Vw32YE4VIEtrCQfZuWop7U4odjgQiQhN
t8G8t+QqXUf1KNnzoMYL7YXC0erMmckKPyuGQA5rDfxxFK2osGn1C5e4eClUJv5EN0j5joBKiqlC
csPxCzp3ft+Wqr5Wh3ZxOnq2oiadIcLfcoGw35VL1/7FTvWLg+a3S1mFJ2HQr7bg1P3ioOrFwOJ9
aQQ/9CaOKD+Gwk4NwfJTJDu+JMY9U9phOOq6NhzVUCIQMwl3ZYZnnrXFn9Thfrgl9GH1e8h5Uf78
nSb/rP36vnc00HH4SDLDe0P9xdwpiXLW5HWVXCfCFEnBIKZ3FMsL10lJzPs8rmWD4LGK0YlT0W71
M6m1lRFx8jd5v1oAWSUzORxK5iuS3vpoFOj0xV1+KcXC8sQlkv3ldjwp0jHm5c8UT801YvPK6Llj
yfmLh/OH9c5guKBZCA4kXTb+AJhR5HFZ0mlMr2Pcn5ANS/eShdy9QWHsBOyU7tw32bmDhoZOYnAk
ecaRJpmS02ks2IJCqnfbSuXbZPYoaFNDQQSZDPfG+GCV5sccztVDyMz/r8Qi1q/VDE+8IjOJURTT
UllIfj4x6lLc5i2RBVchBHyzgFQcS+OxyxJKBfClvj7Jkx0JQbnBs8N4CFnsPbThs5FZ20LStc33
YWoQlYPQTuj1io08kpZV9px3JPIp7BB1pdGN7UGRqk1C43AlmeENWIKxBmKatW3GRbSVoF0RDfQ5
oxR7VVIT4UrXHJI8aFb0htOHfGhom7GYdv30/Oev3C8Ktu8L0VQ5vJmiJqN1tX7Ryyx5DzlhSpOr
mcutZ6V6yA4eYPtuzYsSV+lOnyTdwyt1nQWCovppK8yttsunxsO9BIB4jA7KJDZ7LY8q+NbSi0Fw
/VkxhQ2JhYPQqU+YfUmDxKzhol6M7brNBoemCuyTJKyPSxG89WLPGh1wqMLn+hjg69k1PSzyP3+s
XD9/eL3R/1C0yCYXqS7pv6wJzZhrrRkWxTXTNNFFSTsecQNbBG0PobGJKTNPeZy66GSKg7WE92oX
fQX1IjupKGt+plrh4ftDadHahdwD7EFDWYndKun79MLKG2wqs30lgnnaC7R7zS73YqE5Eqg8Aaqg
PYq78ahy384qwKGYa2ttqSGZ9pmgnifGfce0eI2NDft0RpolOQ5QDQpLsbXKxO4qKo+13nsBM3ol
VaUdoeRo+btBhLRLSliPbqbAHl8ZbI30vdZBmEROT2iI3YbFbfjBEWu50/LCnlVdINQkB5WCQecE
9qHYdzfqUZhbNRH2AMHR0nDHtF54EuasdhlRnNAvlkd5eui6JV5z5Azp0+uYuvOiImV4yByE4LKz
KI+UhEg82/Ha6/3OqhuyfNh8gIHbDBXTU0YZbS8IWr2ExBM7v3H4da0hqrgujtTs1s7Uy3jHEKu0
u1TV1lIUTNvZnL+muJeZOhTSNrglugZycY36GtQFfUyb0IBpX5HSEdTkUnaw/SZWdl+j6sIiR8ND
BO5za4Wq2q0DNwyGTfTMbhoaoGJJ9qSrDZmWtwRe2aTnhmYIb4y0a6O5PajDFwP67pRRDNlgRDaw
3saVGjTpE0L/bdDQIy7nDzMTwj0reO1PIVTvBmmdncywI+iNizvt9gGHtE1Ca7UPg+oDRtG1wQe+
lkrtCNhZvVP7flob0FRHuLQnOUZSOWn5Z9E3B1WHSt+Z4XkkZ+sMLNVppfyO5IjyywjZ2vUjvX3j
uZAW3Z4ZPewKUT5OmiTfz1K0ms0qPY+cMWGezd2aZYn+9hiNRAhFOGnR6631mNY/eFJqiyq3vITK
ZIfifT6EPa2qxbTac0j+2V9U9MYfThWGLmmKxmZoWBJ6w1/W4YFkSq46tb/qxMc4aTRTxeX4skyr
Zw2lAjqZZs0F2foyWe6VnYQAT3QpdCOCGVd6vHzmU6ytshTgfKIBHn+j62HYYLKsTZrcOlScnNjO
9yREYgYBhccSFx7wZtipXoykvwS6LSvYpMNxNl0pnMH35+O8F9u3NCvWCqLPOxABJQGCRX+AQaL5
SSl9fVNzcI2syC5RNtrEDAh8Wfqat0PmYh1jF+kjjiH8rTGPNR9PjLzCPIA3NIzL3QhUK73lfRZt
09/3iSw5y/CQM/mCuzYlnliAUIqW4jqZKI30aehWYcBAKb1dwkETH4dkmA+xrp27pWp+O8P8n5+o
ce03Re6zBCuGGKz75eb/PpQ5//3P7Wf+/T0//8T/HuJPJpLlV/en37W6lsf3/Nr++k0//Wb++u/3
zn3v3n+64RVd3M2X/trMd9e2z7p/0e9u3/n/+8W/Xb9/y8NcXf/59/cfeVy4cds18Wf399+/dNPl
y0DyOHH+m693+wu/f/n2EP759+N1/Nv6Pa/aKG6u/+Unr+9t98+/C4b4D11iC0JBC6n273+DFfj9
z/I/WFsoSdluwbFIJtd6UTZdBKdP+wdvfYnWym2Go2oK21dLcuntS/I/dHStJoWKQddGFpW//+sZ
+J3/99tL9995gNrPPSVNBTXHb9IRyIqiyTnvl/cbwN6JBpqxQMEjvCfWDwQceGizhcd6n60NjqCy
XxvbQCYdwO0funf1M3zonpBAFgWk81Uw+9PiGMJzV5ECuwJcKjGN5n3WxDb2tMTNBZfjYPSYgt8q
NlVwl63IBPeLd4Y1iuJJiU3OV/Qo/ah3lmtsLLBbf7XZ/7ym/P4Yka/fhgEG//ulsGkCeZZkLMJr
cfm2u9NFXVa00Bm1q599038hkBntKo1ftVi6+48L4vcn/D+BixyYf6o0fvvrKq+UoamiIf7Bv89Z
baqT8Bb5+WiNO/GrvGtO+HvEt87PvyLadYHdfxn36l0ZuOouQv9xL/jmwbonimQ51ZWnXqTmIO0x
vLyDyNmkl7R322Pc2OOFcKXWi4/zO/r9maigeyNZLYlbrgngfIr2yllcVeY11HTdYxrwlF7T0dPP
6muL7t9GP0jXXztwoAWvYQv4z9+wVT0SWySwhNHgMjyDgcdiS5UjNWzS+ChsGtN7xCc/JntQ1reu
a414zYWJQCPyvj6C4WWXXJlbxc3fykcYRtFn8sDD8afn4mtZCXdL7MeHYK2zeMn28A7iBx74iSXO
9JPrvM7d3mVQRDOPCeeXvKtbp7OA8gobZrrtBxwP3Ivk/ny0mBhVV9g0b8QS5rLXPJq5TbyrLHv0
bcOHsrStR8rpLLnM58VwwgPT3MZ8KC/pNVQB2NjCgViR1XIHTrt4zscHcbTLxOXpYPLwUrzrPhN+
qlTtK6kd46Drm0HaMoouOBiG68H0R8xJ2PdJcDQwgtn6/DLgSFEIrCBPSPIK8aKK6JVs49K8jTv9
ozwHp46i6X5k4nqjS6xjFvXOse7ilXDMt+MxRPe0Ds/6bigdBL+Zgwe3es8Am9g9fYpL6SpfiRf6
cu/nsG9ze/zoEi8d/IjaT3c1J3ihdK/Kc/zQMe/dqbNLwjIQwMTrvGK3rFQ/wjvmWInHhEd7lX4E
OA5t/bC8MF223PwUONlbdJAPsJrJCatcgbBR4haB9lIvrYz9JFGrr+ad+WwlKPMwhrjZtblkQN6O
cmzjl8SV4Gl36G/wTBm2EjuljLbGsR7YrozETjvHMPY19IR18k7L2slP8p1U2eZj+IERr911tO2e
g0fzspBvceToOwD6hFi00Y/5adyInZcre+PSqp6QedW6+Bj9onKSdb3OXiyX9QROde8Acj9bhEPa
ZY9Sx5m8zsl5d9jZlTM+z+ZOTh4SkitP5QYcWcYsyxZ7O49tI92OL/LtRaP+uclg7TFwM69719ex
izRJ8qzIWbwWVaxvXbQtFXt0aCvnpq0fN5IHWUf/bPCR8wDBenvGhnlKuPBE2tK4Sg7zOqjWqmED
vzrmudNvogNBdBIg2EcmCrPoDOCVRafX3SEkItOWfmSPkZetldeUiNcVCVnr6QwCWF8BuuXY+di9
ze56XkePEDwEGmKhE0KXc28C/4fgvf0S2m3f2PJhGDbzc7WdPNRDFo4V0C62sJqbjRjbUL1D54Yi
Pyn9o3Uhffc12ibE+b3Od+Kz6OYwjW3xTjrBmvrz9ZHt7z+cb6yOID75CI9Iou6TtF/ajDKdTG3U
5Xrd4oUmCngl58azGbe/lTA/VTD/uQz/YRG+/RnUAQYgFRqy+i/N6qahuycGUr3WpPHh9iesmRFR
OF2XNs7tOe8ccanZ4v9dC/yXpV+GaPTHR6fi24INoBq0/MXbKfQ/XDNKWKv6ZLXtWhLyZ2UGTKlN
eNoAQ3C6AHP8JmmtnVmZH1RPSUgbWjLfS8SwbqATeGII+kat5ocSdvSaERVvNbA0Pr1rG9GXuE/7
6TRhE4WPCytLQlLtxGKseiZnFp+WXoXttyTGq26P3cSSkS2Za5VMChV82MWi1Hv1VuOCedmmzIDr
tn2Sq15zdCOuiXnoLYfQSgFd5HLXYXrxucoNLGRrRlv2bAL8gkd+H2qtfLCyYlcn1eBi7hCIXgur
jdW1e5JJYqRmbGQBCSwWrDS81FmYG37G6DgcCY7tM7/RiSWZeuSsuV/WHWGCqbRSRCgYfbH4ekqV
rxbNStADaBdNQytMiB1a3rw3iuEM78F0edk7lgPTLqzWrxuJ9F8RrASBec9y1QhuYzGZJ+Lkq2+6
9CiPTWvHpXiPNls9xEOt2sWiDyxUcmWXmrBNzXmNsfyiZzHauDn3keaSLUTEFXfS/JIfIilgTeWI
6XLJ4TXOaGproaTYMtrulVrnpj+htBDk26yHGdKhawHMqkvhGuLIxmeop7lRZuQ56sdoTerR6jw1
kxHJ9Ea2HgZZsMVOazdAACGXJGelFD4tmXtWaMuDJr+H3F+7NPMfqDGDtVYBNJsW+YTp7hAJWk46
mK75cqw/9THZtSoOc7rYEV5nioShpUZrEMMvun4PiuZerJhzpdJRNKO1gBdRmn7Uk3a3VAKxPuFM
BE31VE3Ze3TqxSj3aG/dTVFxnwThgxy3PxJzqu2FC3hRURJq7fPtc3X0pDE2vQWgHoduxQ0nqGSa
SLM5SNX1wJZQWL2nLaDeGS+5qgysI08SxaH3ekSb9kgWLrJmgMSqxSuNNL9MSpgTmSoADmm8ZAAe
oqQi1O1+fCqq3BHN8ZYuHJq+MF1nLnVRyB6mSoapOm/HuWhY+NAUklcmpD0+jrBv2Cj0M10i0nHY
GbrjwCsww37LeHay5QDk360qBA3jfYV0AHwd9yN1K4a+6hytCrF3b6+ZGAj+lF0twqIMMr6UCFdl
YXikRzmdWa9VZusFO6iFGhNVOwFlVVq7JhlgOG3tcTLshMlpg8aI9mwgvWmDgHoCGiiFV6Fdk+gd
CMoy4HKehkeT2BVLiTYmGgy1ih0jRYu8kGlIiTZMMSJOo9F3SkiXIc7zEwIKGMJhYNCjMm6bRtMr
+0BARGCHxnFR3KScx40GCiCzKyQINFNQ2+rFvE7yft2mAfRLDUzQrqibO6EMg5VahqFLk7BxSi2S
tmHLJLpi5bMrTEuuOcjheh6GrdS3qp0Sw+RU304UMd4SpuADNJHJjOeDPsvyNgOsCG8LqOyq7sxz
0DFZKARyFROpbWx1VipvjHC8TOqYbg39PUlvppfvf4rN52LIcfgQt8aEgW/iZI9L5vbZIH/yjkh2
i1ZojhFiHs1rdbihqjKaPxnL52RlwTbq5WsN/cWXmSl75xiPkC2elrt2dCgXKQGqtem2h/ICEwwF
CsppLt5X+XFZy69J5bVucyBp6CC9Z6mN6DV1UERa54XZO2LM1/me9369n8hq+2pWkjdQIeyVo/lq
A9QybfFVmKiWovd2r/qk2ot2cCw/8h0lu4gzz5ZfeI30F5iS99EarRjyWFgy5gn3htHarPS55OYq
T5Qjdi5isht9+CiembhLlKep2wDCG3GI2OQVmcZGutBvxB2q2s2r1DqzsWfMwY8BmDcc5EPIv87m
D7QZ13h4JR01TVwV4FPPDw5fteJpT+Oe1KRitgXLKVKqHieFXXK0VsZT+UAhT+aNPT0ZK2MlnuKV
wRCWTayg0FC+srcFc4Jjfiww0mxjVbdeyXAoAT5I2exKutvturVUc1TxB6BZ2zLE8sQCCgYiOaKp
aLSVToMz9UKZkIf1ZPoK1RXabRCW2BXxUfNuI88tcMQDrCzWUg10qmq3NYNnL57syrzV54I36mdN
ciYe3qVmbdrl3ujFuK8EiOssCOwnTlOgQ2Hwh/PKC5+zbgVtmOL0iKHTUChCq8RuXuRqpUh+MTrl
jLLfzjRHiGzthDYx3vDhUPDwSIkLbM308fXq7vjCc5zy/ppXnWg3ylrm+dD3E7EEo5NgR2RAJthd
Z8defCl5tqgurxqc2mbXfJT17eWp7XbyRAarLOMnS9+mtc0pRC/uxmEzWa/CkSXMOmraVn8VKm9Y
c1nkwoanGFNwHt4bR/XH0LH6eRzJumpLtIzd0WSiZjQfjCOAA2IxTRR/P4jLuSxPwYnzU/vakM5c
3HUP5G/xt8M3St+XYl9thh+cyQrE/FfFZ0x7yN8ZoYqK3T2Pj/FExoRjHXnbpF5XrlFE6oWDWM1v
7pkQAk4joQTyykfOYS1xB8npUfx3HDedGhSop7raMX3UKFUXV5Z2euJZlRe4Dep3mnLrivu/5f6K
/UFObsc4SijBA51uiPZDkzp1bRv1qn6kozeHGx4mv3oYoKa+lKVTmLZp7lHMxqmXpA5PosFB8kiw
rLaXas/YBVuTE6jJuYZXCiUKWCOXF6hwxeCpT5/CZZVDCkHb2O+ED7Xw4rtQWveLo1mrmkLsaJ3m
nJkb4pDDtBnAHDF19rlyVTsQ7HrV7PrUn7bdNj0koUtlk/2YLSd5Ea19BjRszdmWyE18SWSulx8N
0VOc5mAgOSXhyS9cV/Pi3FDNvdOUtrCWWTP6j8RDR9JyMo/WxWQbppu+ZKtOdygGOICN3vQU40s9
dasARyyONMVub2Jshxm0YDojXHHODLo37msO5MQoIRi+XewszYuXvTWkw4zOhLP7wom82Kbpw7Ci
yrMeTMvpn9GVK9PKdJQN4LEXyUdz/JitaOa85iLoAZs8kUPsK48FfQXP2O9KyUPhl3vTuSa26pxd
OM+8dn6ywUuvHqAyGaFbuRYL9w/YNOE6P6r83uFFXZlvPIYLJ10TIsV2WA2LHVY86ix3Fw92WelO
p5D04sYRDb8offEY3HW13Tk9pzrkYi7H8u6uPQmvKBzve268mBertN8wvu0CGimUCZdg8tAE9aza
w30y++aK5DDilnzrQ/byJ7bQ7ozkVdpPfnkMj80nlMjZ4HSFV8Y6CYqDG099rD7QAxxYYdUH5Rg/
prtwrcrbUNmqMxnwtnwDiq+zFDL+phLP+kU9GPflEx1rCkxalQW6aa46bU16YuZHNFSaDcO0druc
ONId2WFohXBGjD86y2byhGUj4s1quAZSRdXJUT0FW5733FVf6h1ukkr1mhcYBLe415N51DoSR31D
WA0B2EgiFn1eJ4z4PJYyvYgTfv2NnDgcUvFZBL1fMOqyx5JiAe0iB1KkDFQVJMyV3V69RA+CDTNU
8s2LvLLupcitM6AWiG0dObURk8ceyJ5mE8mu0tvTPl7HeFOtI4SDiA3pWOtw423za2hcZcNlFz7T
wz9+L3OqF27zN7orKC+ltzxcUxZZ3nzOV+U2vYTxVpE+IsFJzEs4HuK3kcIr2y0N0Y9MwnZm1VPx
Hlj8+3kbprtgfOglrnThyx7qlUk4UHJm/bFI3s2sh3Q73M9e9Ck9C5bLiWA8ZK90IJQX6UQDhPmR
dMo2i19fpM5GzJlfwjf2JRYDRXm3Br8/DKfyLm5t7bPzw9bJn0U8yJari47FEzCS7XfkwQEVltiH
dcnLHqfqMTSpwkmlXzHWU7BGS77EaveavHWGQ+IndellegmCe2RcKQXoRuGKTWSX6X3vLb0dvIUE
SuKQlLzqo34s38pgz5A1vkvOZrVj0KGtk9db4Sn48ftU2irq7RjauZ1uk9OiAPnxhmdpXfnqikRa
IvJoiKzFVbfheNofGH9GzaqW/f5qai7uMJbNsIZrZPevJpixY3BfrA0veO2vhBNVVAEPjEXyDKWs
e8soOpIY9WiITnAuL6oT3lX7fHHSd3xI9Zfi928V/Y2veZu/y8olZ37FoQ4YzWHYjSOXtJ3ds+fF
F8uZz4OIvG7TbWNvflN7t35kVVeIF+O30hs7prvmfqi27CLK2nzSaVPmtnWiofSu+OKVG5K2GsPN
RJ+ZFuu0ChACYteWnOBBpnu50+7w7miRH2WX/Ep8uDl4+VUz7CK9LNYuBW3qmYWvEBJmV4hqMD2x
Lc7im0q7JVPRtYscTsC7hy8Lfs0GdH6nekyoyIW0Yw62I4iEemR03DduRglUxw0Hdc+oRjbdgLYa
yaTqYeaA/lIUTnBolK+2+Wzg0p95TDN71OAEm/BKDVOccHXFF/LvSNjIqBK28C6bhmm9U70mPTWu
rV4ZCdfFVks5ftg9PDJUy3b0QLTOD+NzfGO+lRLW8VFfOTVa4LEaJ/giX3Rioxk5M2OwsLXnEPPP
bRdy8DJvl8PsIlle5VSX7qjb4xECyGtTeYW6KgVfGlyUiAAFjzGccHuWfPWHuKFEjFdN7pBjeajX
NPxYXmqP5LHXYpOsoslpP/rKM2hrPtS7snWy0WanOKELPZrYR1fTdbiakCJpTDv5A8LjQ/FpPYSn
7pBj8/iwNgT07pG00z+vn6bZn4svaTljnSoyh6PXDIy2tGOwq58GwzXGFBZHGTskNSQXMDXFjP4G
M5QddZqJqpZVnucJPeN24RQbaYa4G8NM2k3fX5DE7jDkHa5cUsO8LmO37W9f/f7w/X3fn33/mDGG
LOTguliUe2lnTbFU//bdpbFUCKrOWQh7JE9upDlEUdqk/F/yzmTJUWXLol/EM3d6pkItir6PmGCR
mTfpe3Car6+FIq0y731l9azGNcEUCrUIHPdz9l4bdb1Awcs4Q7cdBpZodbCP7K/aiCbMBrbE2b52
rl3fsdLbiC4wC7RO+WAskq3lZPeJF59ty+WzeT2VW7MQe6VxBVkc4W3CEg9CT6zYRldZQf1IZ/Cw
q32ip8yoNAfU7yx2neO2G3JbKUZ5FnXOMI7QWffvMrPjHZptkkOLeJMUJXGQZDZvhMeEu6extW2g
9LASbh87OPXbKnQ/deQ9TKvrLeCtrZO3EQw1ctQQcba7MW8pmuthsTcgA74kCZ1+0/S1lAi3JOpb
X+GmJXEyyZl6cimsmqp/aJgduUa89bzU3bSkY6DJB6wiuvFsDlzX62yhkLKm+qX5PYSPxVf4IK7j
zni3TfigC+MDRkea+DOVTFMDQlONgVs7Z4eLUxg3Z2UIdD85YevIEbnahfd5En6YRtYFPZwzlDEs
n1GpsNxG/5HtyRGAJubgIIoIa9Pv+lrkW91cKImjjN7NyZrPMTOpKHrzFI3ec1w4GGEQm2FNQQsZ
AVyZ3gg0109q1OiT9fZdmH7mBBAFoSf/MmuMepZyp52aIbyJMOH6qx3SwczfcXwwAUBJ4i9QDjbF
Au9JC6eHJbovAEK+FcMbmY8wk0T/Xg4L5eWRVn741Fg/pVYTLBblLyrOua422URNzfvZlM5ZdhNp
i1pI5aTkMxSz3DWTuRt1gnOnYnnVelcd+wl9WiPinysQW6ISbN0Iasuo4mNILa8ZlucGqdVxSLXO
b4A+bSIbHxtwRRLxeDNdZ3UqZ1/3woIKdG5tWqTadtzvTelpfpLqAnO1fhT1msJmeIclMxFnlnG/
afXzsLyOjfaqyhi1Hmtqz6DaqKrXvmcxdnlukVo/BUlrsmawHlm/U09LHCQmU+7e5rZoNu0snnph
vpVTdhzopQ8+uehb0XDVQTX+wqgcbwY34hM432XYvVbWGMQFC2KiIBLy0/tnnDErB8tgrj1639pp
K5Pwm2kzNcZAcXYqJsw1ehnH3FSe+e7l8q0dqDhC1dx0PcEHGXKCSg37qGbJoMe0UNImcXZJjkWj
LaLTA6AITKMzK7osbg6VTFjMdALetHMPivZFS6FGg6llPi3es3r8lk5cadwyPAC5ZenRnxCjB60+
lDR6lLUxU6RCFdpbgyElF6yW4w4cepwsu74w5l0Dp5Mo28beeCUAfSW5ADjR0zCZ8YH0RsW6dBUW
+VIT9xOXqa7zel9LnsI4/bRMiehTOtnO7fuTnhvZwSDxY5MDa/QNRd1Ci4zy1DVU9LByryPrzgDe
AAx0wLdDvy0aiKPxiIQa22fZzGuZDK0uPClILf2DN3YodcX4XJg9LgfdZiXjzEg0YKFBHfFJA6Od
LNC81DMlWFvb17K6N9i1HJ16eWxNprRWa4KUzYbXtMqZj+T0YhjDiyuveTFclmiyTN+dnjx1wsPn
G6LG/DRyn9SYXpGzsQ11M9u7JbLbirX0pGJ9Z2F326Zw925r+oCaqNTe9gifzh3MYsjFNiaYz5Rk
5o3Mvc8mZ+VawcacBq5Iit8KqHm7mad+gfnR3NSUGfo+/Cu2za2hhlfy0lO/m1Ex2Tnwu3qmsSbM
Kehg8nX6Rzwxka37d2GfI1nf0Nc41k7DAUD6iDfRuC+6regaJvh4f2aD2gwmPh9PgnXCKPAoPPdm
qtuDGpF9Jb0YT0Xb/oAJ4M3iE2csl9NyQJiI2x/fKyxeIjDfM23fZXR/Wyu+zuF+Ux7NmfCwxJnf
P+3Zm1EEM7Hv4sYvFXVSQ9Ov+oGqSEtsF13X8SHB5ElsZnIv2si3ctx2RkPbd8K1sFTeY9SmRL8M
MxfWDChLt5x6WwVh2opz1RLKnYr8AdXLu1rp502xMD0BkbzByrEpSnVfadrnpBBwx8ZtpEpoRtbt
OBFKlnlDh9OHpSSyWVdzpn3eAT8xLf60C709hpk4xESP0jiLVtVjThaUVzxXJH1typqyWjuqcx5H
z8IB3V2RQ9NZ8tCMeU5rdaT6q/RDx2iGmi2j3KGABi36C3nk9gFD3UDUXGBZ5fK5WMlZRot2SoW8
L1zmoHlfP49TziLa7h8nZKF+ODr3A8epjyQvoi5KsCzBW+6Qs26i1xqZLKuUYx2IJd9njbENk/po
GNohqSn0GTlIz0SWhKnVZ+Umjxrf/4WodsJNs7fMychjymNmi1zIZGlkdNtGcTJBvQtPq9A8FZSQ
8aowBzCTfYzDEUd+ywKTfKpNog0E3aSsO5ak9EWUJvsQd/VtNlWBSl1na48YwSLd28YL8eUGfR1/
pgBk4j7aSHv+NDMv9cepyP0KwM0i5LEgENNM+2HnalLbxAORtSUgWHuZMBzq83bEuZkteud3gt/f
Dpe9EbMuk4hYkLtrd7PZFyerNtNt65Ys2Ytq31ROeUhH/efYKMq4eeePT0oT1s61bb+ZU5YOkB87
PU7o7IKCMMvj7PaPXeFS1+zbUzi4R+Dm1CBa6x54aLIla+aUTN5Nxi7ykxAzmh1q2zriYkPTKs+T
x4aQeISs1qs+ke4usuI9C8Xz2MbzwbKhBSbeKwZOCn1q2lvGCOrCIxpeRfabCdTU71I8b9LIaNKU
zkaazp6fG5iK1N+gA1ob26Ym4K41a0vPHxZNQ+69PLZAgZjpmpa5kzWnMelDT5AbLT9y5Q/8aegD
U9Rw5QzuyqybvQr7h6g7VbnzDTez2HalHUTF/DOtonjv2gqAE3uoMs3dMFFfkxoztsQkw9qGJNJM
nNVO891p1qBgAD2buAuLbT919pZUsyJrfF2V0i91+RyKIbpSAwsFE3VEFQ7Kz9PkMStSkF4urS+8
JkdYPsw0FRKIZZ/kuCYnOhrzSF0j6p1r3WBmwMB2ja1oJg3iPgy7ysfRtRySUt0qY6+5On35eLXY
tqUZdMVoBpdb//hzgpp2iisWrk32LaEztJNGYwUjmrk/Npf73Hb2domIPqI0LILLpiH9Yx2w5K6o
mbWFUn8XQ2UEnV1iKxbd3ss8fauEJjaiiXqgDIoKX4x7NJIsZFOXUKkJLiOiKmqaOSu3qO4DFUUV
YTMVNX78lVmT/9oMc32vFYazh3hgB106t+VGtyon0GPD/tqUJfqT/t2Tk7NmN/zaJMgLzMVqTilI
qyBfNwXKw8DCGbZ3oC8Vo0tVzLDKOxGO+kENVnaVoy79Ev7/kuH9anf/QxX4jz//X4oEURXgJfhv
XcC/aQT9zzz5WbVl8vmnQPDrWb/0gVKa/5JknTok/ZiGZZmIDn9pBKVu/svEwI67zcZChu7vt0ZQ
/5cgJRX3pdAdvAsC8cEvjaCBshAfA5oDNH1I3vBu/h80gvrfvRGW4GORw4oa2zGEgTN41XD8oWLo
IdnWDVLkG8IBvJ2sxL5esd+KOfohqmP1XJmkngxm4m6bxKLR1FrtRvZJfUjC4VGFSEsLkX+Pigq8
nhcTLFPeJDZ1wpgi54rb4wIUhOb8kWguxoE2Xzsa5pHQgOdxzTwoUzIPvN6193/8EP+DQMNaRf6/
scuXLwbUFPOiYwoMQvY/5Bkm42PmxYO6ibj6HUauUHpvfl/MFvBqH5VXGMniLfkANGQIR/Ex/7pX
7TjJmzo2/+pB87C6p+xnE8uly1UcTEz3nsHJvm6hAYmxHe6cBOy+R//yKCeukK0b5tehG/5QmHGO
YiofKmeQT05BFUbqHdIfVBRn5kr9wQbO0FfxeG4RtCDSR+BQNuOJ2U16NgbiZbK+G8Dids5hnpGl
4c4Iz0Y83oUa4LtupewME4R7zzHjM6D8UsPPAVHm0V5q41iaM8DrqE3+wz61OVb/bZ/aDrmCOipV
gT717weLmTgxEkzQ6dGCu0oNcbL3lEllqmdJATrXt+plDi4IPCPRkkNZU+2sxh+uiQA18RqdFD2s
60zLbhUUhWNfMUUobaacTXpop9Z6TO08e5BUutjR+rPnUSZsofsgwgAbltt0PWtmgNEk6LrgH6F4
TCM9EeNTVrXUUOz0ccpjJqN5FiWHPK7lxtGL6sYkv+TQEE+55aSTq9AjJ2sr3IqBxN5tI5n7z/oo
nwyHfektd25sFy8zNVHlFOO2t2qEXLK6ndUQgIjI/GRe+mOsWw9ZgvQ0jUlx1fubxhqaK8PIH5PC
HoPfG+UluBrmNPlP5rd/P3kd0xAOR7nNOYyp8u+/hzNjaNLqvLsB8ZFFC0gAOIvsuhQdRYwKLA3J
5FWmZV9PuPsOWRvv7BDRvR5jLm5Tsk6tm6E3xVXSlzsj1g5ev/WaRrz87+fiqvP681R0sBdK1zHg
n4t1sx5Wf4wxliBUs8aZciMIIQ/SzLqGfWftrHhkrjZDZ/zf3+4fyXqWWN/PEywMqZVIj/iVv79f
zfG/NG1c3WzhCcW3mvyr6Yk7w5hp7WQrzRuyAejuGYv32HBCsf7C1+8Ri43SaBMNpnhwHoyZCXZv
iOIkRmpTjfMtbWg59In2Qno0TKQ2rA9VKMrdJSWwWgri6HQHxYYI7f9gI7yMVX/fgZxruqWDT6P0
wdXk71/IcQxiLgC53Vim8cFEPz47+AU2EwAGhquIoridUXPGTbLrVK1dGYxE53bBbZXazUNC4Axz
GZy8kicZM6MhmV53l01men9JkFUnI+EUnOUCTkEs0Xlayp4gqRY1asvILvl2TrmM+3EgzjNsRlSr
lH+pg8lg0QwZiKQx9wD68hu8mHQ28aC+eiRDQM4JZsqNoCAGhxJo7g5UwzBfAtBRCkcqRn4mqFZG
Lv2Y+7L3BCgQdAKgLA1f64affSfiG60VOG65oOLlTuSV64ZyU88Zelo7p79XlUi8zb78D8ZB6x/K
Qg4k8MpcHrEO6uYKnvn7fhf2gMrECrXr2fV7TCVMnq3x3rXatxEW1TlWKVonFsBbCj0/SOdN/zKQ
buhpNX42mSP9FuLObayBz8xGDSQ4erKHdEYckqyPRYtN+Nn8A0/ZjZkZp0m3U1JhWK+wZolv8cfM
d03OdLtlSb1VpW1+mjJ0Nl79gKvMItSro2GmVj1LM9+ldTFeLdlCd9L0tFNUysdRz8w93HHziPld
+UsjyiN8pmZfmpNJpw7huFaiuQB8sqPEtabc0k4P23eVTfVtbtTti4m+We+mV7ezeow0u/9wpiIF
ZRf+7dA2TKyZju2tpAmuKqvK8o+xAS5ZItq4N1Cqh4nfSArvnktpXXQT9byIQLx8sd3j5R+XzeSG
oYawgce0VGqa/e/nyFD7XmOR+eOuPx5iOYCsWKPwxN+vproiRYyJGOzrdS//JsqGt/jjkYutaT6s
BUo4mEw3l6drY1ucNB067+UD/X7011tePmCM63nvmebL133G5RP8fnMqevwYoTOIE8xJKPr/w3f6
/ehfryt/FJE7B1+f4b+/zO+3v/zj6zNdbn696VAXt6lEJknQ+sWdVq17+vKA0GwpAl9uXv5z2cyX
3X+5aXLKUsiKucYfpJLLLuyiK80Iz4nUvSNqC+K1r5Vk6MP9aBBdWIf7Xg3oOZnHvhAq8ZPKe7af
++dZG3+qypSnISPjyVx+iqlHCj0jaM/iz5yS2TbOpm/1muaUDoqaArE8/jSdB0/Uz8gnb9KOtjPr
oGhdHb7q6Dxx9C/X5SB2SSujA+iOMxf8ekPfQO3TEoGrHhqbOKS4Uvcsu6KGaUIW6je6jqJwnu5H
jcs5BapNkhOWRfA7BQpKwUuPpAMpJz0luh16iCLDFWAfS4bRQfEaiesgisHUwHWXWvhCslYSQKzw
u1G3X8ltuLGTH02qbhRI9OvE0E78bP0+s1vIcvrtEHnzLktxr4kehXth94i1Bu1QcBpQvHGTg25U
D7ExcEGy1Z7T98PMP9wCh6U1U4JNlOtbQMoOjRkjkDczmhiQ1BK3Tnkx16+1lmV4Vl9VWWPvuiRG
F27Kt2ViIe4aQbY2PKMuPmtEM29YSu/Ar2HktttdV7b6FZRkKiBraSnE5NEpjB/59CO16kfdbIdt
ZesPadReeyj7totX0Jww2cFdfYDPGh9y8gfL8Cn06hBtKCYBqIzloL7DR9622BgPvSRLbIJkd2uY
H1lPcayqjUO/oiNiKu9u1/qTZpdrrJA8V8CHdbllUElObX3UGsg4sW0HXLHP2aBRtorJk07ddmtl
kv3g8Oul0/ekyR8Kp9SudZdRsjINCqnTPqLOfZqdptuScZUiGWpHP+yviqECFqMsMMfITszFT1r6
eDKFfUXZ86qxkPPOKjwNDdXbNivZ0z3KTCI8dKrVsPCWIWV2g8pJzxwq3WSoLHq0SrnpmZOFrend
sHOWCkuNISa/VfqpdTR9U4zajAtr+ukggsynF9NKf9jVsAdji9HCTB9KOlFXruWgec6IIxsbd9+M
wy7V1TfDia9yzcqp1j/0XOcpgsursskeFZLatMbgaWLOktC/0QYcQ02ekUfCpYqb27E2/TrGOVB3
6q5t7Hbbs9JbRAWoviYAtMJTFLX1jWbpA0oKck6STo7XTuTtEVRHgRfSn0nLJ0PVB4A0EbVTOk+D
MKttn+CjmKeS6pjJ0Jou+Y8FPDD0nh6xUu8vNcSzGvQss251MxSkNJmjIOQDIuPKsRKzDYGdRE3b
8agHxihgMjcKRjnvy9T5prTolgErp1ievcwg41nZ1fOx1I1gBle6I9s+gAdmIXAhrp7qzL1Jnhqn
VrqLw8/C1vqtwWRjH61CQxBbgZhrimTRfKOenDS/NYgdEwyI6BfL0F/gFJE/MIxI+1P8K6buF4PZ
blKre2oU60G5SAzg6PCn1Yg6lfVxYX65sT0E9HLZp6n3PNpRCliwAkdDbbDXm3eOIdQMxFkfjQws
mlXQzmrGBcFeY71rLvsPwEq2q+tM35sr+agYKPRO2RVm6XaHdVZifDEfdWaoIBFLeGgCiqGuNTDS
PfevsSNChE9Ykq/snFkOfbNw21brnk4sGwmTi9M7MRj97AjZnXlgKTb59dJ7CJzQYqTXU4OsD6u8
YIDM6UyirBDzbJ7hxVPZZlW0pGZ6n+MkVPrc3XUi3WIhRuecJvwARnuw7RopdQjkIew9b78oUPg9
jpyhzz4ypcYNO7Kz7czP+9e4y05wDOn8OivEfcrarTf0N2jVq0bTEXbQI0pru9uNyyS3sX3fL7pL
m4lFI/nY53ZGCYTV0id6iDCOHJeuSSTmWs88q1vwpfqZ2rfj9dZjIvJDxHjoxy0iCTMslo0OsaQM
8RYAtR981kXHMA/Lg7Q+Bk8hiiXCJysNVPkuWGd+4QUCi6to1c+hl207eHb07Sq+3ESdtJLTXhmf
nGAKCSHSMAZOFGtYb4i6O8TMqpeMAns9mhKVdXQoaAJP4Iy3czuQVp3yZ+vUL00mHjZ1tbyX1Nih
QkJ58lKJbc9+a5vpJmborIvlMIS4PhynpjCO43AowDHBCaN3TXQ4pXntQLwQ8jZtmu8qag47kUCf
wZC6HQzjUWowmJOwYgSAVY8gsn8aNPqtjdQapKWNs/d6D5ovtAEKE3dOSscL9xqQ/muhwr+GMvsL
FThaOTUdrWUpfMhBb6KkXShj9GuJOSLvqbH8p9Nw3fTkmxMtiVgdMWVvla92i7x94SBHhAZBr12Z
21Q5QY92XkuMQZDUhvl9TLwjqAX5hjlC7TxhjmcVedpN2dH+vjzisrn8mS0rZN6Op3NoLQhu16et
z5fsmO9uxHurZdEe+gnTfa1y5xDR8XqiQ/bz8hrdOF9rtG1fG66nexQWekAkgHY7azkeufU1Svde
FXn/zU4z4rIwn98QtII+cTDCreG12rsq2t3ltZylILuAa/i9rk0VeIy8OIAzqs5pXKKadPJPhz79
Dx1MrY1x+U2jy7pzda0CxgNhXBOr80QMxYcGBuDyUHZ9TussojwSq5nV20iMwLJACTU5dL9eTV2n
c5d/1x0weLkQ4hZXeU8gq6aQ8AyQGmrvzVrfl+yFawVU4Q3TVAfoKIqvxqG3rqOMSwZqf2I1IxK/
pd38mJwGJ+nQDI9Mec4Tq+bdHCoPD4uU92IIEdKtDxPmq2HW5re504RvAAu/xXwlA6vrm/0o2uTF
0d2XyyMtEjfSItZfhwjtA61784xeB0/INlv79NJT2kdZANprrPaHGyUIgW0jffTaVjvo86wfnd7W
7kmqI7tw/S4m2Dc4p923iWa83y4uNhan8jAghNmeWOaeFTwK6PWhMm/uuFw1r7nVIZaUHExN1rQ3
lkO/vRJ6+1mtZMv1obUNp8asKqRjkN2P9kpMKIekeciNNZVifYjHbBeaQvipWZAxXanh8jHs7Kxp
ubZr3Mp6Cb348fLQaAA3k65lg0a4u7a2qnPBcXfTGoXGVG0wP/vc+7UjXazK5VKqBxku3dGNiPiW
Yy8ewkqRwbi+8YgoikQvD9ERr2F1hb0dsLJcdQKEcj/DEYpFUX0fzVdtyfVPFcZi26hWrMExPZnC
LKovDyi1M1ju/Fua9APEqhbUs6bFNzOf0Q9nAzUWhrR2lN+I5K63pjlW17M5GteqQgN6eYUCFS0H
nLBlus3dfrkObae7HgdUcsC3nG/uuPn6KO1AdbUntMDFpH8tayCKtAe5JncGwh91vDyKKZ/l97zX
TTVpBnxMHiDQA33O2sPl89hhJ7AoJOImy83+yussYwuNqPtUtEe/PlC8IKWuvBBfqUyvRIO/uewt
98Phx7o8gjoEvHa3aG4ZPK1zPOtYZ6u5/8D29PWtLW9E1JZIeZuznD73nlPvYka8dxIWv75216JP
YgfFdwRiFediHZrWxf27nVQ8lH2/9Pw8NI27uywy3GDJhb6bzTx+B0aIGIt9G5JGsNErTKeplrA2
aJZAJeCcOJjmt3QyD5fX6YHVbhrHRuIwt2Rlcs3d27aWvqmoBM3O64AAhFuUttN9p2sR3JSFiLGU
04vpAVo0HpFFYMUSTon7hWgbWPtigmhh+wPiphcof741LdNn4mZY88WcnBur0h+sRnwftWz65OQR
1APs8NaNme2LmJKGsz5B6PkVdUnrOaehdwQ8gMos1scP2Z0vT9StFFMudY2A63m+M0Tc7W23fL78
s67cmAIqyZyj5fbIFfC0XV41zZaHcRTDEzRe+wSFDKFlRn4tgA2dsfCzn1oEbiIG05SL5lmnwHf5
+MIGoU9ZyyAWI5xuZZ5Ym8sLKjV94GPMHofOMIKkghV4ub+M0bB0PbFec8XspISATWqy/rI45vHy
EStjjrZjNMurFDPmHag8HAjrF7czF0Otk7v3SWrrZzUzVn/9g06nng/xmzv1EotHuxyEZ2dvWDa3
l5dUUzxviQyUUHjb8L6fUYp4Nos0jazEu7pEedx0jbyru8S4WvoR+ef63ac6PlHmWV6q0mJ9Rmdw
Tw7O8l7j2JDDvNzR5sBLZIbZDt2HTkCBWTwOrvb+9al0DrQwqcZbkVgmjHD6Apd/dKQpZJGDbn+x
61OPMmKvT0P2iYHl8mmHZbR2TZdYpzjHnVDpITVivXr42jsd4iManh1jeejcwGiPv161lShSKYw+
OnLMg8nIx68fMNfOOhf6Dzdqhr1hlBwyU2U/u23C8pQviUZA4ufkEMM3io1+Pexm0so+dLRxevx9
Uly6I5lNgWfq7c7g2k4+AbKbGvFEP+T1Cajuhybh6BWG1VwTmsfUpATSapuVc11nGCZdZ14YCRVX
1YEocgvFg2P0m1GwWJWmPIxiJRZ6SBuY+bm3ab88rPlu15VHSKNbe4eSFSyXmG/2nGnEHOIFMEbb
8lWH08qb7HlL++XDcWvaMzLBVU/2zXPlomQlmBYMRmMEk3KPbckaMHFohTsGq+rIJL6MJOwduhL1
iAHygzIGAHnXehl0iMG6rtQRCYm+R8bibTurBh6p2iFY+qw5h41Tf20iwkQ3DvWk9UcrA8dNHJTY
683JsopgUPq5nRpyehM64L/v/+fjLg++bAyJ/+7rzwGlGJ5UYA283OUFLvcvquU9Ljd/38kw7vkV
tIzNYKZwIzozQ82vIvREteMrraNc4HbzNa+Fn9PG5K+y8qV0kEOhIAPvqPXLoXL7lyRG6DihJHOK
HL8bCs9uMOugWTfZIJjr1pj2ZrB3ATq+MRj7hJ0r0Fu4i7Vx2UVg4D+dXswnzZN9ULU5ImWTUDuF
4oaLANwdV9065mB/PUDNGcadqqfDvm4ut7KzoDh1NCb9MctH7K8xelHxF3okvlBMOExw2cweHlnL
g5MbjfreG/tdPBRQLhr1lnRRdXYQ+OuYMDsHcD6pWreFA+QgarvDZfdwlnU7PcMGUWUtUiONBUPa
KBKt+XJUR+ugANchakaOsVqC3vyW9bwqWs5wXzrJM8R1Xrvrn0S6Cq8zntCPLftKCrEQbCKvEomQ
+3Lf5b9lxxTdNuptPMwohXAxxg5upBLUBxMFhAwGcX38brGRetuqZhVX5QXfeElRa0/2genYU5dx
t9Fpd3ERKix/gBfSZFusEDGYNDtZFl3gukMX1LPRYfrjwluVkHZDewiDMIuzLdUr6+v4+Hp1q+2r
4PK+RSKxTU3k0cdmf5JheuxoGR4XOZS7iKGKFotABk7XemtblBzSJNc21uJoPuEYWOv79n4wy+Eg
Yhqp6ZBPB71zrmxtRtmfZFi66ULTEMFqvl/a8SVBEeVUjXusIs8LWCyavZUEsUjbALphG7Rqogip
sL1ZLoSMdO3t1XW1mjH1eSdXCYc2hd/HDru0gwvLJWKK9ppxY0LTJyzWvs2XJtrq0/ii1lNIrGdk
p6Hiv9xq6UFQ4tfGct/HOFn7zF6OZWu8LIlnX4f5le0Ozp1WNTFCdnT0ZVq7p4GnXnejQoFDsPK+
RbS6TVMUQ6mTpNsE8vkhdNpjNyDd2oTkXyMOR7MklbczlBxuNASAp2hRL701LOc+JTu97Mz6YUHH
u03myL62oPntUwMx7DwQWUAT0tmHVWgEapBGEGLJg7LA3GIKWRpzafC9GUs5aoLy1h2sfdlQIMaq
CscY9aKYnyIyau8yiHo7A9ABJs58eQADj4GyMnAsDtRsszhNAjnT4UitBpP2KLGvFLkexKZH8FLt
7O0lZDhxLHyvQ1Plh87IzilL5OCyKSbjzltl93OlX7nrABavgp/fG6j7pT9W3moi075HWfKMXrL3
mYDBFa+GFzvWduTp0GygIOKIpguExinvqA/LxSkyk4ccG3qDydliCe6mxxgJP0JqZv6c1wq2Z5yx
g3TZHkaD5M1+1oPfm8pGI7C0OmSOovoWxoW3Kau59GPb/fr8Y8cZMKnc2AxEPmzrJB2Cy4aS0xAk
zotXqenUrUqjvk9vkzJHrL7KgS53AV3/dUt5KToMx3pZNE7AfJpA88Iv6IJk3cDk1HboHd+QascH
qjV3hUzQZcN12OZDmFIO7uKcfJ71OHdwqTIaat6sAgsHXE/6ymkklPpskcybpZW3EXrI5MjhMtrk
3vC1ufwp0LDkKBT4j6B8bldjdRrXb3LZFIZmYSIu12IXEUDw8cOgjlS+K5AXbqSIDb9cqptKiSev
ZSCMQz7CZeMK59ctAvt+3eLFUHQ29PKztB+D3pZjcLllTuGff17+IWpnW6R2fYxQTgeXjeElXFea
4jky9XQfS68NLpsCvS3wckaB3/e5GebfdNWCaU2Hlt5QXAxwbGxi10GSZ9jPQ2QvtECNGVEqT810
hpLYWAhcLJoJRbozkQfDSnLFlANoJrcSA0ixpetGadRlbNfFSBmaFih017F6MdVCocYU92GPYLCA
cn0eZY7Hd16d72sPVuuJ3MnbtVHKvrpsbGbrhBMlRNavu2QoMgJFchCR03pUXL5O1nIOhSzXhXYk
l5QskST7FIOVni0VbZtZjsdhHacuw9bA2bmtqBnSCAnvKK8B9ViMfBfF4xRYJhJmhC4h3YCxBPTr
iSBNkbtnXeezRGLQLhxONdJJil9/ewP2AWwFsFRTJPpU1XwT207ReLi92nKXGyHX4ljnYB90zP25
E5X7OBye8kivgnk9Vy7DweXWP+6LbA5Er2/ouHJcDH3l7WrUBtcEnaXkQ7Wxv+ZIXNEr9BCIu7ht
Yxe3nsCQ4xSip7vLYkwnDC0rs2YvptS9nWy8cixzP+nBEDnhmRaFaWKEijAcT2OjXTX0pK8HuJWU
gCPuNzBwO0t2ZaDiCeCv7DHENB9eoQMlIVGusNrp7CqyfEiHtbwJiubi3ZRoDCpDU0Hq0RA0YnpL
Ji1xLBayO8xJNN+OTT37dq/hwHdtnQKhZze7Th9p0+QqpharY3a2SKXE2XMHLbgAja0X/TaGiL6r
8fI4k2PdoHgZ79FYi93kNmKr8nG8dyyLZZREcR7b815ftPKuwDE/27ZxF7rEN+oerRsoyxuH4sub
9Exs3c06WqeT7luZgriOTmwjydbY2zoWWKeGjTTELkrKIvKecpX+aEVY47biL2rxTAErBpU8xeHW
eZb5ihDanzVHfgz/xd6ZbDeOpFn6VfL0HnHMMGPRG86DSA2kxg2O3F2OeTaMT18f6BEVkZnVXZW1
zo1ccokUSRGA2f3v/S7surVhStwXeha9DmZFhp7/d8qOKYIeSjqdkvqlzmgPLWKLJEHxXo+BvvIS
A02pUvZOHzHA6JN1LYVVv5rM+fdlJNNVS9vzayEnC7hXzlBo/q6biGVlwbkySi/fNFkw0pwhQ7Bk
BddmpxvrV8f2DyznvW+VSYTINqZ1Au1/K4QKkXI2UdYPT+qc2HFzf/tAUCLCPDF4+7hKcEqUhfxU
Wo15ILOuQetjPY5ZeDRWOj60jNvZe7xUSnNfqMaIdnmfnBiktGutCPWHYP5sjKZsHUZDQewh59Cx
VHJoEnN8DFNaXHXLHoF2EzfB+6V4qenNG9J4XHSxwOZWTv7BARi0xIUPFCq09F2Tp180yYhFm5fl
i9clzDaiBrHNnLSVbmA6c12z27BugCzAtfJbF1y8pNsFpSFeBjc6NMNc/kMzy9XRh3SfDx3YK+uC
nkylQ6NZPAiHy4i0BzxyeP4HbyC0nqbD2k5Sf5HGCZdCSEKPdZW1x0EW/peRANJtGqxEa+p69n1d
lS81Aw5a6tN7c4KOZg7G2fbyJyZT+jUKDXW1I04NhHajUcX7emib+5xnYTtjtlOGyilr4UiPbNc4
RjDkR0ZdI7fhr8alLgeqmrYnQ69Pt68kYaInTVRMbhza9gyKxwx/Cu932kC3rTOk23oqMsJo6Gx+
B8ymS4f3aijHO8aiaN+WAdLXtfRHa/4wddOdFaOj/6roZde31CveZF6cqge8T8sWawVJlpoAl2+P
j4Y1AV8AqL7wcfD7BWaRfGSgrfusPf25HEhHrFyEFCA7pQy/uQ1LCb9eMNdu3/Fd2auhaSwCZkFx
pT3wwbIr9yOYpQSkyvKOAVG7dDLP3pSJReCoHsfvbkp17RRO757X4YhKw2wVuEa7ovq22WjmqC4q
qziDVlP0nWDeilCd/aXF1ZBstK4PtizP3ENRqjUnsvAdA2SwobcL2l0rvMeWjNNkDa/SC4znyhIR
A0QuBHoo9GfLr37/8vZdJpwMSYmZwNbwq4s9cHIeRvPNNCgcrmgk2OTzl1U9vHU1TWix3v9sLGLK
XRgsgs5L78nRYH+j9ZLTBgqwZWfJPapltrTrgFlpNKKbIO8K+7uXMb7H4hFeIeM4W6Yk4y4QrvM0
STGPYUBymMbUX/Mt2H/zp1Ddt4Jh8muej0A+tCGDcsUqKfJyvPnwVrfZmMQMG+oN3sT42YyGd0pz
gCkOCWFJ+NqVq1dfPZnMPvH9cDEVO8Qf2INN4sB7tjgtFykSqZWARRyD5jA6tn31pz5Yx6wItpoz
6avA0eTaGLr+PkrlexoF096cGnUyJwfISjxDnFZOFpvPnW33l4xjPjdMdR9pQb7URlfueROZ/DXc
Yl2TY1i1TasOJFGsY9mpS1GlV1kZak2K7CPVi5BYgs6+hkTbU6M1cgVDX9sFU9m9cps3QiQDaVYO
jJpR8bJyyDqM4INhhgIECkzTfZ2KwV0AI0waw34zmPBn+X6ohLw3KqiNQSg2lem3CKYhBepBuUNm
ipaW3QO76Ki+4PparDWVWOtQR5cx/JQyK12wYez0YWkmvloXue5c6hHgXVPk9iFNDGZ6s6leJW2w
Rz2atkZqneJEhO9hAD97SrVvodSY0cUDe9dg1FYjZ+TvzfDDHHpmsL1RngyNRGJed/LcxO3LoOn+
wi0y6y5um4+6lvUlDUpyvrO+abu19em+D0UZbBtlyWsvoQ57KpNPORdPeINNyso3pxBzcj7jUq60
sFCEPmwiur4e7CUwJjIiBEChPHVLFz7avqMwD2aUx+5MuemWsQgXMRGAKB4UukJEvwnTr+Jktt60
sEwN0kgZrpkXl09lTYOdqyAy/v4XVDpFgYFO90IzrFwvaT4p79zgRta2Vh+me8qZeVWEcamSyNiL
hGgRHZ7mXsqGqJo1PIXToJ2l6ra3ryy7gyuYxs2pyRUWECjcC4ZbRJQj40cyFT9qS5qbjL/+OmgA
86SN89ljiZ0WCUsxmEFhdVaKQUZVTc/EUXvQEBERyu45D2ngtHt3xFDZaCdDmNlxJF6LlUgcm2z6
40NdbB2tpaJTPfSxj7FQM1haRNNw1IrxLg1l/Bxpo3PUsM8t/mzV5agkk6ok2B48W1+DRU4wDs1p
x5gqvqTZvq4b91CPtnMIhHZpjGBGrjQopLY+nYs8OeUWW7GGQsnl5KtwA4B92ughRJXbZrrJWnX0
U33f9413SaWGASaKHtoM28Ngew1oAdqj3HPas60q52eI/0k7VT4LrKpfx+Qf6ZA7IV6450Y5cFyq
znqpw3CbeSNNjj6lAgyNy9VUNQVsT26rrMo7cHfPiehfIzZVL/oQGAu/z9eDX5Xv8+TxMwqrfGXG
vb0em5EVWsYAgWeTnkzq3heg3b2D1o9qa5X5dxTee5VG+mOfAFmjm4BIbBOLbetaVNn0EI6U3Rxo
VGlebIGWHmThMpsPk64hia9H1fCYjNY3UWb2vIXvH7HYZ0eTpf3SD8mxB0WzVR0Cb2L4z4Ex4C7C
x/rdn1eU2rCzCUOsi8hcFtQRGBUETVrKaC1URHi9cI1eBPRmlNHD1M3ze2JaQp/aZ82P11lTRFzq
gKpYUxEsDc5/1C8n8Z3VGBfTYcpiR1QG6VqUrnpM2LvAG3yKNubGCg6JrGcI1NbZTzQapmrSgYBL
duug29FTRU3iCuB8sbPcDtSqwQl7sq30aGYF6SUjcPaaSItd48KK9/sWu9ik9RNJVpj8ZmiuSqdI
X8H5I7Gg1+cKkAxirvdNcLGgQTO7lE58XzuNWJlUrt5HugGTCt79EZ4arYYysLeyYJ6qt8yybDrP
iipgeAsVbXDklqQu17AoeLMCp+cB+7i+tRWtms2JVt51KkicLOjTzSGhWO2ShzAnndgK8bRvHQOB
mhT+huCxBBG45qGnawQs+ZRVsXjiAK6HRaKYjJq0HI5mfXezimd5SCA9IrtoT53kvBL627AU3Zbr
B7aolqIro1L1sYy4yhf1uA8w4G9ZcfgL6ekptPO0hopSQL9yhxrKgn3WbDxZvuqfhzo9VUlr7Fmb
gMoxdWS+ODSOLLO4ujXvoarih6G1qqNItFMa6snZTYj1a6MZnlC+gFKlIrxLCFubmYIgFvl7KTLt
gdZYSbqXQzlFDXslYlfFefuiAjJqUXZWFJCetWqSe2WFD7f/glOJnTbTl3qZjudST660FDjXTiiJ
vdR77aLafoyq1w68KtLJUxyRKKPIlhDWUIDpNQlNF+gkjtypsOCAKadVZ9Q5DR8sdTJrqzOu+KDH
FXpMYX1YNnWaccnZvsky+5uoSHVB47skI0ULhiJGE0Qfcdt5wBPsfKcCNbwqfElxPnhAgcx0T8Fk
c0ks3rCMP3YuyG8okhZYZD0zKtwu+YVXA1EKRvkRJ8wiGL8p8LmZMD5oTwhwavj+rp+84RBFyd3Y
sc4pauierGXqT4WtuBNJjsXO0Y90j00EP3gl4pGqEoInROLwUzBgcoZX1iwYKf36qTWNlV4GySN7
iBxsYg0LoLDrnYWAMWsHwen2IRoI01k5oBGPWqXaVM719gE2ALgFSNhRNrz2FNJtQG3H28gIybbY
lN/0Gk2zYZueGp/LsZnjgJFg+XepCsUhIQ+3ovCt/ECpelCG/6ZZ4JCcpmNpxakA1gKsstZNz/mH
PnK6i9uAjLjtFpuGcQ6GlFTDttWlWzoLCEsz9rkqaAbSYyfQEZbkKiXPfqllKPYme/Uou2peUhwF
am0cYN1WbGg8mqcOUQt10C3r8qhrCRuVQOAh702DFDSqu5LyNDZsMwlwEuaMtXiLydbiPcm+bejT
x9Y21SnuvLvAHkK2lAUms4yBM6lddDe82aqssoNA+PYaDrSkA0WVRKyuXWZUiJjek9vAoU6Dj8Zw
vJe2cMpDynIEj2jhv0z0e25e2OTnpFsIMmIwWXeO3t+FWymKAB5JlTxbhGo7KfpTpc/TwKwBFhyY
zr5y8zdZh/IeH8sRKn+1N1o7f3ao7cgBozOQAfkWjUOJWEFt9TAeVLztXR1aRT/2V32CWlInP5hj
qZNmBc0jO+CM+Z7nrwZfQ17IioKwT1ydnJ7BK0QQA29WywhCAFHKGyfaJQXYU04e6U4pr2aBwQe7
Ac+ojAE8Fg3HVlLHO9ZA8F6GAfmssBgP98K6hkrdB7mZfXq0KGL+wpBSB5fSADDTtUnxnpcBAxzH
+jIYs9u5N0ffLVbxMw4ud+NDZhXyhEwlThmjlhN2PHXoa+1Oze2kyFLvToextlJhdISu+arQhHdM
8JD72L6jOT9ENTGmysiuvtLbR0OjnSPLmdKzDs1ELT7bGbGRasyMWykwtzE13cOiRzKqMuNFuBTE
R6OG/J9Y+otuYxcYyPMDYJNI9W7zI5rSZ6fEptPNZfDO0JQbhtrmBl2vlrp/18jOvWROeQqTbI1o
ZR2GApFsrMddZHGmWyB6sHoTgbHRUXXuh04E7AmaV5uWr/vbf4Vh467zoisB1RZohlw100j4ay6r
IIpKSho7bJZ3o259N5G0lkWrvWbVRCNkW/UPkRkMD9ICw+oRAWRy02IiYpocU5O5TQeRvrDjOxNV
onMtapMd8xiqXDBe7pi+GygfgX0X69W9gwVCuTr1G8S1nhR6BolG7dkhJTs1lrkhmhZvDMptT3Yb
HTE4l0+2xcGUa8VK10wamb2UociIOJkjqu5cGXoA1Ap9paXFsz6lHHxT9lCRTFmbpsc51pXPdhRV
uyCgwLWXBV6GEbRB0mJGrEFBF3MZyJ9NQhFlY4ckn7KM81T5mWWafbx90BqFGYJcIJKLl66wYyMj
FNUFs798dNoi2QnQIYsySGGQ1+xDMUBErNoH13wcY2YHtXqM5w8VMEfNxIHkVDA3maquJDXovUje
ZY61cRxlt7ZHgK6K1QpStxHj4tRiPDcteIEsznfMoiGXuZW1rCHr3kcQVeFYemrXaciGY6/122Yc
oHGipBLgyd1D3ofuRkbVpbUd94ik7R69IIwhbE4Vpe4FjMGkKe4iLZ8uTXw15/NuICN322V9fcUa
wka+UfpSUw21p9hMIO9Oq7IfyoOVYtaw3Sajfig8eOXsgsk/iaYHp7G7mUHH9r6PODAJ5MPVUCc/
wXqVVLq212TwNE6ac4Y/YV9HxfEeERT7ta/uQiiLTKTRqPHAqfrDq7rpfbDZg1q+EW9uX2IQubML
uO7DDM8VRR4e9EGa9yV0E+ylEyXCVvlmNMp46PsffS/bh6kJiDIUuIFaJNgTe8lNIp2COBWV7ocU
oJ6Lu8QyQ/81Noduk/RC7PWofeBAY5Kvi27lt/hF7dp3tpSRO5TxlnPNzHToO6iqfjcPsCPfPA63
D8MZ1aeiKDYADxhi59nhtz3YiS7OsIbVqu7zl0yH+YXRGE5SNe2yybAfK3gAmKQAKhr2DzMI8BW3
8fDUO9UdqwNv10dQl2PqhZ4ZB3rnaLaTu0Z9sGrW1q7pmU+57+HURtNLjPAArSuswZw5fowX0ijb
bT4OzPh1WjurgC1P1JxTmjhgvoXdXiKoHBy4+4ape0/4poEXJaG5u32J2atbOURzHyjqvBvKHM9a
V4NccTlWDE2ccDMXa5RSe9mNqTgVohOntNc5o8dcEqURNJehfc80PXrSnaa5FCyR6QJ+z20hniOb
lyLQ8t8/u/2f1gHFmjJj6ygN+yShqwucjRMySvc+jUhc5dhhbKIpNh9qD+hhwSkDiM+GMGrLCDEY
PxBGL0ZfD5eoanpk9IQAgI1hue2z+t6iVXgRp5OxnJrOejZdzJpjYas3nhKDsSguPlvlPtdB8Bhx
qNOqNqEvCvXQTsRPGLOwbQfQAX80HNxvc0oWphcO7TBI96nA8yRyzDuocf7VbPBO66F9cMJ0OBuC
sFkYNXNyoEj3hGyhWYHMOiSb1DD7uziFBOqq1v9UVow3vrTfutiiHFPZP3oH5Ve2Kc4XHQNWlQrt
CQm5hKGfJ+8YF18DhpPHfOIuenbjext8PCwkLXjk/IndPiHGl2I3QqNkVJACmLjcPtAhT/xm8pyD
3mfVanK8adWXTnR3+xC1DDiq0Pi8KbghPktQisBC2/ZL5xS5r4IHKBFyl2hDu4vRX5mnd+7atxkz
G5q2Lpi0Ya+mbBS+fYybXWZbnFjgZPyMoW6nOuZZicYGz0TYVo7ailhDfzI1+MPMvnYWsu8yqRnj
VaHHFojJ5M79RgbNe1QIXMsmdbMt44BmzSnNWNIjahylcbRmebgyoWDdknH/Ji78N7VMBHcJYf5/
iAsFtX3fVfS9/bs2p183+6OSSf4GFkFI20GjNCixpxPod+SCY/zm6JYjBOAEU8JdINH5Ry0TyAXL
oivX5nRDotYkTN38XsskfvNculNdliqOJC/0LyEXXOefejEcAzle6OaMhRAElf8+82jpZJ7pvet2
dSqAEUB7bAP6GiKSS8R66VdS6k1pP5PaeHIFCBDCADS8MEtaJrENf9AF2RrhpYJxmAOUMu+Fcq9u
54LuptTx2FU/hza961zAWNRMnKMC24iIOGegSjrsJLB0IOB6XMMXTuez0S9MzttutMxtxgn59BzN
w1nCwGdmYI/4ZKJlaTifCNrPZNEfU2mARQn6k6nhqHEexNryezVv9RaycoA3SR5knbEu6sFByM9Y
knAbuRSKYS59BMQQmbDOnjrIrHVPYe6UX+sp/BnW9tm24m9t7903dnjqcSUPCvKaoFlRYu4tFZGN
tgW7Wnb12xSWV4J9T51fvTdpvR3FsG4EdmZMiS+mET60TgJ4lgdvc7FGX/5J4SNVgQUvs2Prj3Zp
HZEs7/Sc1ykJeMyBU7+hO3Pe2hiZTuM1EmSfn9lSrIWEUWyZZ7wVb2nnb8HAwPycUG4oyTaqGE6n
u48ELxtAG8qvuEnsWyWRSB86QmYsnDRZG/Z40jmDoQHPYJdk55qA9EPKLHBv0xXSlQYE1nQn8MIH
OqEirCHrEuKdOdgfvqO++zW3izqIvmmMQbTPmGllwJt95kj27Z2iwUW3pw9pT6vYrFmDhDMjagj2
NkvzZZeYjwQQJv6cOpNPdx+bPla6+a+NLPnDLF+DkdehxOi+rgb3NW7BGTcxV3QGcI9NUEGeGSBT
xkDA0bkSmn33Vl+t+m7AQELcJGr6c5vjhzOmfN1WNUIyS7cVifLnhG31gqyrS01J/rMhfL9OWXUi
dJ0jBsVQnIOtImZMBVRDYWzhvNYwCY/sW78DdSM6XnvX2KkpewtOgQESOWWeE7ZgVgWZvDCLp7kz
EQnAGR+0Tn7X6+8yibQnvfGBQ+POC9pSMFJfVR4Ubss/mJNINrXDHhLNg0pMKL0Nj7W3aPXxnX1I
X8HtYPE9b1iKsFtPlTSBqv8snQ6c5Gg8IvBGy1p412oIXtlsnZOIv6/kBRLWIwIR4pEM2NPm0Sah
xnplcnWJq5ynWW6wc4ekiMoBrh4G11uXAlGYXH/ylKoXwRNdIhTXeM5ZLzLkA7jLbep9MfgIo+yp
1GeP3bhNTfHT9u2BtOF84FXJPg2RXzLLOg9j8nNgkbbQdV6VWi9erX4esyx8M+FIEK8S8wvvUbq+
JG4C5D2z5y3CnpVhTcbfKshx7TCFekM4d1eqoERlVhOWdUP8PbahaMyRVuiZ7FCXGgfd0hXbqszu
cMSQcDeujkdcrKNfOpDTYUq+JRW0dJcyyorXuuVRCBn8NGu5avsNe4MrQv5GJhL4BssN1+GgqTua
REPasJIi21fmAEos84/KgEjIqNIAyxZ/MySdCZwb3UVf+W85bK5dy5/QMZ2rXhvMPuGT8J18UeKz
XSBUJ6vU5nyKDTlaYl4hgIfu6TnNGxQ1qp4c5p2ca7dhM96x9GQI4BBELh/ykjNQxuZpU7F7WZRJ
9o2lponBstpnJSeWnNnqEuJBqs/2sAACui6gvIrQ3tSpfGrRGEEPVu0uo9sSWZFRbl8z9/H0+Zht
gRqOEXuWmJNlUdefeuH9ZK6eAEFIV4RQh5VfjVhES39bmNrRbbRhqwLjIQmnQ40tbY2iAKc8fGka
TkeJwxxo7I27CAme51M0Mx4tZN6OXBBHOReD5GTwQiA5uKfAP4qIrKoXGRfErPWgNHPpTsBUZVKs
RJz8NKi6w50Leb0LrXOv8RfsTKtZ5lht4MqDNwtH9xnv0K5g87yU1qI6iQw0dtGCExcZoQ/PKTi9
ZT3qSwAyJhT5tid2txySbt1Jhn5d4hbL3vQeqI/fmMa9No+eNT+/00v/e6I7sLck2Ooy/tHmKctu
/lqJ9dYrQH0TXSmboqxRZsbyW5mwi84bC7VWgDkzQg69dMbA6cwHTN4u87kkaPTHsQb9GXjqiVnE
RdTtD+Jhz7VNEtxVipOFHTw4yZy3n1tFdoTUYY9TQqHsbW/2DECaEf66U9xHKDEujfWbJDfrfWW4
COfzBQtTGzk3jQdaaI2PV7yC7ewZHQJH9I000j2Zqk+nzX+GZraNp/a9qGa2pUx/CI1jMUNRXyKf
bzPoUeuoM/eEYBgUepoF6jOklcmj1bbxt9ZgbSvO9iO2Ei2IxtnyeZ5659T3IDFjwRnYp5anCv01
pUFrFkec8CfxRXLixZ3QPcN0fJwMcmtTXr1HLZWBJT6PhSYpUTAGDC+OzbGM5bvm4oRU3ng8r9xl
fRFnn6JPXutSHGa6SER6xUXkLIX4YrMbL12fDAbTzkVipsGSFIdpmt2yK++sHjm/wNxdW83Clxg+
60GJZW9zsqGfeu9hOFs6wF83skGcyCDb1dQCaVSqLul9Ueu25M/CFuTadKBPQdUy/2r1x66lqqEd
hs00nyDtAcBhh+q2EAam4bQ7VgNIvwBsEEk2qOTsOzDzYWUYTQfPz5lU9TJjd7XJHIyYt8shBw/w
fFYc6bz6iulbGDS5xRBMv3WgXUEhvSFlJIhnLcIA2eHaMh+FhpEWG+PGa7lShsbJwoXG+o1lg2aV
F41Z4TL0TkZDT1ACuXQVQudAkVsHBTmseekSlfqJfSz9Jbo8j5N4u71zPIOmCxcLK2GOQ5hjk3IG
CI/wDryNmWNETSYCyrXWkH31XxmJ7FIs5wDbPQd8K9PZfGkNVMgNof+gT324UjH+9JDpTCyZJBfs
vOoo/3J7WR2ICxMvFWwTW8tad1AVgQqRM1gUlfOS0W28TjSWWXaysWBkOgUQV5th60ZJ84mXPN/p
tk39CyLGrw8VOdNj3XeA9EHgzWhze6Du3GDr56pS7liBv4cVqUdiS6umyW6L4/5Q155c90zSUjGs
QhQz7u3JCp3PAGD2xi1LbHB+jbR1Kyz69bVoKInKO2ru9Nn7FOIfitFdCL+Ky5++9JtNvXA2dC1T
mtjKDpw7BlWLovJfzts//ao3D66/wZ+BykKxlyQu4GhY++xKQbCEcEgVBVwlDHf3pj1am2Sm9Xku
RMUaD9RSM5qjp9cAZRVRqF6H3h2th8Y8A96WW0G77yJM/JCoXUXYN05ab5vpOQkBhfcxn63AN4Mv
kM1nq6Y5orp9g2GZuVTRXOMxYwonJYmBtXP0YP57soH2En/aR7R831zpYX4m5gBhRw/ANo8yuHNs
RZM2nYp1CraH7S/oapXeaYUutsZsbXdnlKFnGmsAtsxpEeUxZF186wuPjn9pJoMFmNd9L4q6uwsd
0d1Nj2lon8vKwGORuhb0n+DZDj/wtdoHA650hMl3n6o4XVc1bxi3EVSmdOAJlrdPmS+xxLHTn7ev
opL+pbZ1qCmd4svNkhzLejjcPoNxbeVOcHRsYjBxAcdx0J33XGNWRdCHWX1rvznChtUP4edw82Yz
uyZU/efXTM31tZ2HP242bRENONZ+fWomWBGdhLUjJqGFVpf6QWo+ImwaYujqm2jFModE/eASWMn0
u6roiFTGxFMCK1/evtL7iO2UF+DyGNyuXHWUhgNv5UMz//CvL/vyxYh8f2MXylmzUcEBlak5eajk
Wu9JdgjH7nCQdewNHRYBSR71d7Y/l7/QvUgxbHDGIGEdpetZxyrL7V+fwUhwaHnSgNXM/3f7kRab
Oy7TA34hc337H2O+EQQBDt66HJZtI07SoHO6j7uvksdZDqKmmtJHLbIEeT0femfntbQ4VL19GjXt
Lp5YhU9mf4lUo51VZh3zHltfZfTpsZrpd1qTk4zD+769fWlN4ZkWYroBetZmZS/0axrF8q6ZKAXp
uxQqgcxAxHluAErC6D/KKdhiWaUY12KiUCfDe9Y62UvZetY6zVkgJLnF8tzGqdfyaoeOff2LvvDw
C0X013ZJ+c8Nw4ZpGy7GAd4sVDOjJvyVUJR6mk5wqG53Kmvyre5T/hb+jJK5XDF3r+Cx2DgQ4o86
6svMiKvX/+b3m6BvdRtruyH+QS3wRhPSgyqpbHOGZ2uiWsVhMclG0IiSHyz29aahtcMOD76cfnE/
/+fNmsggNs5YWwfQThbiH341i3/NjKa83aUj+8R5w9i03nVIR7oWTMAlptgR7Qx+Ye3+rX39N9qX
h27yl/fGP9FG/6gx/1vx82/LIm2zb3/PHf11+z9EMPs3/mK2R/n3Lw0MEeoPEcz5TUoUMkcY4Kok
xeX/KYIZ7m+eZ4JV9AwqyzFF863fRTC+5Qre/XzTthydS/e/xB39Rw3ME5BPTUNaIEdR6eZn/tej
apQ58ZNxEDvN0xcAjbLgpzXhBgk2YFIWMkOxgv4cu+7Kl18k73D+Xcj+LsT0Q0fGgrJH+RvGqize
9f1DXzInu1fVmzQphYoe/vIy/xenAFKxPJq/UMroOBQ8StB7Bi8PhMgZFPcXSllByXbpugGPdmCd
G7LwbbKSdkmdZaT5hu3xroHYwoxwYTk7LQMgCDimnM6j2+0qTX3T2fl3Jhf9jIkvZXdm6p/II296
w96PiEA9e5jZQNLiqfPuHeOrKUdkG1p7/HvupqKTBO/oEnnvYb670c6W/vx//ERSs3uuiu/zz7CD
ov8tXs2/rrCY5sy1eRCf5l+lAkoPjTt3Hl3wX/OPzHdZlZKlr7lwy34z31VPN1vjtmtRfje59z8e
VIUkNT+m+QHeHnAFxxr4to1dbf6ZiLsL2J/6vb3yS3620Njp1DjDIL3wecXnDYBsNnz86mTTkEaI
XHE//0yY2QwVUf+5Kd8G0b8ISm4y/yhDNR/I3oiTzVX3kPf3epstKygIVd2u51ubUD5E5n/YTcWS
gvuIihz6LCZNupgqblsR1QhGlAkGFpmH0RtZJj62XbMzjQ5PCTpe1D9W/DSLXyrm+LU9XBCd4VAA
rt0wGeQcTWwh3ALy08nnd9weF7+8ks7mj6c6/z425QvHk1ty1FXe7eZvoUTe/gWUIr5hKkX+aNe3
J8D9mIS3fUCp88szP/f5l8/PgRKTdZUnm/nz+SXEJ7eZv9cwU4XMECdXzFwzhuDFFAMeirBZMK2h
qywQW5InqCscGlyHbT7viodYv7J0WYmItwNNSzPQ3lIQYXy2mDxoOWC7dnejgLfBZKoCF2TG1F7F
VFi3+XH+f58EUtf5q3j6wL+yne+3oZo8ItqQcHfzXeh87imalVrK3nhUtk5f2+83dXW6V2LEzp51
NkZkn8/n71Xz3WKW4plxb4kZUYAk1YVQ9ibj5vMjmG/Wp1QwvEuCa7T67rpq3HQePXpxV3xmsSRH
Tzeb7czZId7+d3oQLAVC3ycepmXdJk+D5l+9gKUrE8qPpMmoh6IOYyTWkqUvfWmTmJzjY661DRrn
2IzOqaqhMVFypOgRdEL9lutZ5dD2aGza9krhYndd0kE0skPt0SKf2VGMwjCK/ntuBqsM9ymhHQ4Y
TYYPCOaMoOgriFpC4+oxFeWyZIjdUvgcJcY9J7F/X0P/9oWBiGzGWH793//z+SOjKw9XUR19/7tB
EEhsCJP/7/nR6iv97D/rr7/yun/d5o/rpvWbMD3DkLZtsRkQ9l+GRxZzJYdN6K+Lps5F4vfZkeH9
xvqQwZJnmEyXjHni9Odl0zSlZHlsQ4m6kbz/BVw30NF/uhJZtpSuKVjQM+Sy/+G6mcRdGMvJq3Zd
QqEC24rDJLsKhJl76OcMZZSRJmdxRg/JAqdKedA62h+jKt/Jrh9WGVarRYBCuLBkFiwp8lmMMSfI
Qra47RKH9kQS04uNYBK/LhsVHOnjWQu36FA8O33VF7rCkl0v0yS8azm/bbTgw7XLZqUsZS8b224h
XHMAGlhZVrIKP1mkuNvGmWkfY7ZH1GB2YFrHxF7lIZW11uTOFrHiC4l32prNvKPnKS4Tospd3ryZ
g3UuSp6WRONp0w9mTiwJzHY7DJWicxXWoRc6L6MhAmzC/hmzAtNgnJ7rWhcU2NWIb5M/u28tKjIt
61LE6VEEKJNaS1cigJzpaI/BNqfbm2l0daql5a9Hlx1zNuzdVkw7RwAyMpvkgRPLh+2n8uJGeO8S
947QUH3IppGi3vHaAppbaCiJCxUSp6dZHdtlTLPvUM3aWSDeJ0FNSY4MNOnWpe/1cj2YSXLxA+c9
okA1PRk1A/1eNeG6NuXXlDsUyDrlWaacCz26RCnoabi4j9TMNtFHixk80HRSIjXuwUwOyzEiJGD3
64z9wn+wd2bbbWrb1n6V/wXYDZjMCdyqQpLruMrKDS2Jl6nrmqc/H2Tt7cTJSf59fy6iJsuxCkCz
GKP3rx+yjJBO1R64hl6TgaqRKCn213F7v9b2lMG5P+hmi0yElKd5ZOdCYvhFSFgE2WkvUkNEl/vE
ghmheVf3mJqSrtm6LlkjQxeCBCQQ8HATJuY1ntNhhxTilVibXUqkXK8zPxhFdtVFMfkVuFl81g12
Q3xfU+MdLiP0o3H1YixaPFlN9i5hgbWVcXYb8kJKjESmoQlsCzZ4nWnewTffTMIGF9RdGT59y3DM
73tK1uR2QCzCo7zFwoFYLsmJrycNA2bgnelkl8WEAFD/UpfZbVlRosPOiusUWgp5J/Fit/lEN+i0
wGhgT84F/RMhULInnyrJDssuivsObZzt5OlTQpOGRkvWAssTYUiMp17vMls7djpV/Gghu/k3QVfd
jMLf+zalp8Tnk/cd1X2JyqlBG1ZmhnHIehP9a0UXryM8ZDulRxEQ65vhosRPQ1ALeAdyv+iileDV
imGwDqqyjx3l7a2rDUTPUtAFuE+ZHemsJ/IUwF2F/6yEdhHFwQNq+hFhKfmogIReY4eWUnjRDE61
L1wDfKJ2bgMfLURts4l37ru6GW5UTQigrjxi7O5BJbQf4Eug8UWgisDzSZQpWfXRq2Hu/AwrTzrI
I61coj1lW9GsdY/xdD9NotmnI6VZK2FjjCI7hSeaJv4WnGXktSmZiLpbFluYu5QwEnsfCPIU44wk
QruqULg3yzqAoSap++hUfqlT6d/Ka6xlVNKEdk0PNTyUy9gGv0DbFH4Qszt4noaxOAR6/yGLbKyL
DkGYlKU33WSyGj43udgadl3vfFVAstKGZj+o6q6a0vFSzGO0Mam1sPCaCFoVBMnnUWl5WQG805gY
nfr0g1MRWED9GSn01Bz8hJKX3bW0G0P9xu1nl0w9ek9kJPtReF+EFcG6YX6PaqXaxG32CkyYBeGM
e3kKja92dNYyapXDvd/Ex36iJcJKxiAexTVubSi8ZJYO1/10Z4r4ol2IekKEaluChXV8/SssTjAb
Jt5+M7+PAtJve9Oyt7Lz1YUCP3sRj71xyhUiXicLoGvDaEgpTF+U5pwdBt7AKs5fZfoYrwk10uYX
jOekZ04HMY1PsYGMWhk4g3rpeCJo2+PURXeIR0fPNYp+iQBk3liS6E1TBqeyC5DmP9XLwG8aY3eh
G2O5L5YUxQxz7HEuogsLz9o28eNF2VAllzIF9B1M4Sl1eq9IBonLZBgZdBhHJzealwYxmiufIJhM
NK+IuRbbzEzZbALqGKUN67TevNVAc1/kfUQXSCNTO0yr7CJMO52VGC+n0bbDRjtft8gPjlpdXIkl
CxIshNxxKKA7UXAKKxeXci6eXYL0PFpD7sXUV+VRQN4oYuxmcT4BDq0tdhXtQrhd3kW93Kz3qvk1
tGP7vP5A1W48cqF9e5c5IGPotLjyG9qxM9XDfqokxcX1bhWpE5Ab6cJzCZR4KHSMTFoXHidKMYfa
Mu9GAb4C2Ua/ECUAq4GVWO4Rw4O6WyNJq42lvivm/jWD1XsopqpCHfaxT3nUV6mHY3je1qZF32Oy
blE5g+5z56t0QVKQ2ZafDLoxFFZHb9Dmq2qkU7kuq/6viPOHBagpUR7/bgV6+3eeN1Paf36XGvPP
H/57GWr9S+HYtajfUBVypIsa6Z/yjaP/SxqugVlGmcqV62LzTcPEQ5QJdVMYLGIl8qZ/r0Pdf9kU
W5RtOAaXr+VY/035xmCt9G4hilzVEsImoMayDUPxfP/v+5JIyldzzphxjmNa3g/xABc8i++taWIc
DLclc8Ih0IybPNXxyulqwFFqNbiD9S3Oc0lOlJ0iY9jQDM/Bqg6W5y5JlwpJ+D5T1CrskRBAlfYk
VtvN3UCXfJ9pLZz2cCTFg+CV8DLrFc02JiQIufwTAaHDYvwwLvOBazzn6/ywzhTLnEGyCHlYTCPm
Mp9Y19UyuxRfaOjClV5mHcn0Mw9ueCRsQVGioaZMPxc5c5UwcYCo9Sab9hlZec+uSA2U+bI7d24a
bWoMchdd0z7G4YcorkuyGhFgtjFueToSQCtqz2ib7dQEr0OjvEYY/j6cqm06le6lVRisREzEDVqa
ntOZaDRbDZGX9fgUKyWaQzNGM9MEDZogyrF3xmQO+50x7eYwUVtdG5OTbdZfxBS9hpAadhAkHpXd
V/s51nvmQXQPfeqcsh5LWqToKoKOwoXukMtuNVeJuBpG9u1EWJ7ykD6DIDwOUNNMt8yyHeC8Zri1
3a46zXBJ9rWbRNdTONFgApeEKuQqCqz2wlBfwGOBu+itq29Ke5sywhjDva4hGXt1OiSU6SsMm1Tz
D6JBSa98cHRT1W6nEpWS2wLk7snyoQIkNU/E0TNtbwLJaJJviwBmclSGRBrPyGFmu3kg6uair4f5
6JbOkfVo4siE+gUqKaNARioB9c3qpnPt7EZaJkskxTpT06G4tRin5zTVTrDtbmRR2EeSfMxr11zU
YdZftpG1N35QIkJ2ywutz3bwhY2jpgPrGGYmxUKbHvwOiGAzQrhOBmaNWRK4mtSnNMAy5Xf+47iQ
JBUhQ/vGCrP9lIrNIW8BwLKsHjYm3rmtE4AhTxR00cwxx2OXLp1dm+mwCl9qMjzxEVAXzZrew5V4
IOPnb5K9sFSPs7nBM03JNBAfWucQDpp9iud+V5txd5k3Af10NPQs/FPjkj+pKMtwncChHXDAI5BT
VnDb9cG8H0azO+Hqrndxb39qwxC7ATSDTVoSa9bA7YWDr38c2UZue2RExCmj6rCrF9jY/MnY3CNj
RBvW+J8ybWD5mN/PIU3ULo+uLCegbpMtQduJ2qOBZDfYi49undI01NnFBPD4uqY+1T4mjDotGw+4
zBWu1VlBrRhJdZ3Me3ifOADy4c7VnINuVMdOmeaumbLAI8H3IRi0vx2M+BRC0fEIOZ1gcnk2ovVJ
hdU+a3FFlUb+mrFBmhv4C+HsC64XoPY6YXzkDF1Kh/BzpzbADTWMW1PeXPBm2QOM8xfQfWdyvkm/
Y0Dap6b9Bdgz3T63uqFO/IAd/LKpMbkp+tA75WY0ppNHN6kvB1/3rBIVRavm7C75ZIz9C8Gwi2+j
Y9PKnjWMdG0zlC3slqIbN3GHIGGe5/ijXxkk/UlE+tswn8tDl7OW77GhZ8q68J0lhL2FQjYmybCb
KuuLUCkdvQovy0jw/WBDxfPp4B6k6T6gcgelZEfguPAiHHQrAp6CViBhsRCBhyNMhf3HTLFNL+Rd
LYL+uhzD7GhKBiPiCr1hjo5NhXRu8qjvuTm8z8Y9FVnllWSnd0CtsYhqIBq3eKIsxzSPtTkDs4iz
feZUH6UzNLshFcTcshysdPFcpCQytSwoD10/hcdB4ACThqyP3Zg89YBxdnRWqU7m8bDvmxNlX7bP
rWyeZouBbmgf2oVzEpN6d0RfE2/nLETuavhbJTIQENad3ZuHoRimLXtcdArx9IiYcVg2k86Hj3OK
uT7xu3k/Oye0/QlQIrkd2U3ZI9ZcaggJGraziFP9EsQ/YTvnYUjiaxQePl3ooLhKVIS7Rn6tluHa
7QSL9SzZuZn9VXPl0cwz39PYn28g7pr7psXOWbE43SqYTAo2ki1fLPy1GHNJDSfncl/bxk6pedpU
RfRlbol+76L8ud23kbkhNBsuUgBeVxhQS3zlnPwjWSFf6AVX+1aEHkFbIJsRTgQFue7uIv4J6YHK
eGaEwZIYiNdK5U+JZMCYEFFsRI1sx2jjg7EE6HSSekToklk2Jx/MYuJSaE1369fiXpjRlYSQTrkT
wZqW8z1mIeL1ukJ5TG532Sz+oW46yInSh8h2sAtKdrcJ3pKJDJD2mpb+XVX7sLRNPCguF1GpPLaf
f1XwahA+TOEhCNGdamZ/avUBLYvJxpE+C8Ve514vjHab0V45yJaS+qj3p9lxzIMobabiFEMT2yHu
b6OcYxyowqsSFh7KD+7Ag5xyM9yTi3E3pvOpwOq4mZbMUsRYn/oFnBdo+p7AcD6KXEimONE3Fb2O
wBXXmctmoUlmQEgUnHArcJpbUMbuMHx1epwFteOZsf85mOxHKjLORlT1PsBietZnSkLV9DXRlta1
IH5MmwcPStKuDZKv0MRPncqAZcjnaHK+ypCgoK5+ahzNG5L21rCG56CfCR6umhstvmRQ8Nm2wmBX
8Y3PG2xzFL9Wd6VZyHs0Ja6qAJEU3jDguT3qcMaCbedTe2raad/CANiw2vDS0j9F/UnWVMYDbVAb
ZwKWTWkLa4YGIeqMIuXSKCuWI1Zw6Mw4gFonbsBNPyUTIefIG66ClourFeKq8MPAI47a2uqxeQqK
4rlGp7SpGd22NmCKyGhIbANhKabkxSRE4ADK+abMSZaIkZLGaDu3rmx3w4iHOGgnj4t7D/aVVk9Z
ct471itVuivT9EMehSRxVy8ULw9JlgNE95UXuCRWpM4DMULxhu+c5+sT6eLoKEXI1Wcl9QHsRMna
qhSAdTOZ83VScUq3AQSdkz8GDlleR2b2YF8MRnZeb4aWbVmXZoiZEoD3m0FTfDer9OQHgM3qMv/+
Zn1MLUy59RdcACw5FToQiqbVOf3PjSMdoIbICZDjHaaFVbYSCiN7QReuP/PlTE/9kg/yH8Tc3KsU
VRsiQ5C90yku77NF3oOQWNu80f1W2N8qLnrD/smSttv6QbTWpPPoL/BDaIH/EBCnlpBuC5XV+vhK
RlzvrTcrHrHpqq8yZon99tB6b32Ob8/59nRGSe/xgvitErbVlzlW4lz099jj3ROWjMQrteSauDIJ
zA3ozHn9D/Y86V7k+CfYsG6ygbUPSxavQ0I7i7vrz35Hd2xkzsLzJXK4m0FxrjObDIb17vrg2827
x9ZnePeYH4Eab0R9fPf424+OT9kujueGcYuBPAw1YkissjrXy01AQvu5VAP2n/VnC6ZiWhImOyxn
9O20xguRLtXJhYNcCY2SxJd6ZrXPf1JQPzNwV3ssZDyGaQwPsOXu3v54vffuCeuETGtlhxEq5bw8
v93oNgV/c7lZH4same1qm+CL9S2sT/UNj7k+4be7ga+eTZoF+3Ga83O3AP3We8kMJZ9Eu2yZTLqX
FfLnAlHZzcPAt1XlNkQxCauUePkT/LkY4W4sos230xYEFX/97f567GPFaF7IlqwQkLIMWMvpK00y
pNd7asHlrjdDe5WUGebH2YIGpY+gar/dDRYcY+oEnqwQT9Z2+7x+jdYbmzoLtoXlG5VLspKciE2N
UbpyC2qw5mjAaZwmsI3rj+s9ffnR6uOKGJPlrtvHCTvRdu/ntjqKsvhLIzXrAh9OsBl5ZEqa+paH
tw2g/QeJhb1mKDHb6VNT+V4yzeMHo7m00Ax/cCLpydr/WPsk0djaEO0rltKHpK0IAcQLuY9wgudW
+ZAXAiWgk93lglxpGeSxF1KS3hUdYkzGSzZzKpr2BVaErQMdgNRn3L5hxwKtclLAt7P6ahoGhcJO
7USSoIyYbXGWsX5ddamxQ7DtUFIHF2SMrCKCRDs5Df3XBgv8xdAJivfgQgi7Kpgh1czaBe01MgCV
nH0bR7kMyhtdjnB0dbAOY/9Xb2JWsAit34Hjxv4C4H1XBVNyVkP+yjf8wWKiP9Uu+zJNi0Jq33p6
yLpu2qXDLszb5nbJ61sSp4PTBJbjynV8ega0t8Ogj65NwYoQ4tmCSsUffExMitQzIjJWFKBxs2VU
HpZrbuoXuvR69+3Bd/9n/a27EK3f/l/RqL/q2im3tXCv1t+llVKMMst/m3sYl8Vo3hIHVpxnh+4Y
CCKUAsuP327YloBKSJjnO6R8MduZeQu+V51Cmt4l3CgmIRebO99ArXdvR31ewrl4jmbgOl7v1QkE
5qSex5Ma8bL++3cL63TXa8mwWR+rli0+YUfU5fnDbrl5e4q3H1GxTxtzguLZRCZTGRLRFG4RLsTU
yc/lymVe777d4JxuvEENpzglvsOSudiN6/W/4JgnNHPLFpQEmuWxt1+8/ahqd0hReQYlcWr2t/+y
/jZIps8mUCAGkn//admQJGWwztuUy/Faj0tMG82LMSqXkc45tJRFTJXhHOzlFKznQa148vW80sZw
p+1611wmLV3IZ1Q4RGTpmskMys20BHObITT0noQPKBe2v+syPlotA/M8xKV5dFg4yWWAYV1enNd7
WMb/uff2mGUaztYcMPvvCotosgXzmi/TrzusHzmp0SyqKN77812RRdFJm6n5RiwiiYcxl5HY7PmU
670+y7DfaMMxEBCBLVWCV+7NIxvXYI95PyI3JYrSzfpe5nVALJb3tr6ZerDMTUGU3G599XGRCxel
uKZ1WZ3jVGvIGPo0xQOo3G7yylLHi7bMkjCJSMdxQCQtnxVFAfMj3JX2Yv15pM6PT9UHsRzD6ksB
rwJVtonqPVugfE5O8ne7DP7rTdy6VnYkQIBDnml1cxHEUwFWIz0Py2PrTdMmSyIRh9tYLrb179Zf
QIhlqErX+SNeb7uknkCMcm1997+WJ3p7xfW11j//Xx9zmpA55e0Z1nvr37099vbj29O8vb23xxZG
4cYPqJk1dvzkvz3z+p/BRLD0+Pbe3/4mTJ0QzLhJU+Q/x2n9eJppL6zxtoXMLPrzPHX9uewDSIp1
cmMi5zgXE3LujuUdW3y+ytpy9VG8Covj2oRfHyzm8RHtCPlCcayOiCtRzsKzLoIiwn4ljI2+XjLr
lbteJ283o+1c135Eb2COS30/3MUCpjAokP4cOUz/w2wXuznPcrTihQasa5mHy9hmMjGW97O+Cb3u
7weYcwfHmfZBJDLk3AjY7RwesuOUGdsCIyLqflPQTz2LrIpOoVXH9lYb/Pi0Bs9Hk3FLdh/GCabs
TbuI4NfnYBYnomiYZevVRsq4FPZeRO8L2FD1f42F/y9li2HQBPpdY+GQFnX08vl7Zcs/f/NPT4HG
AdIUB407JRXUKm8dBftfaESVJILVNNB4LoblfytbjH9hlkZqoqjR69JaDNP/dBRM618Sg7XrODoa
4aUV8d90FNas6h8klkpQULEMKWlPCH2R0HzfT2Czpc9OWXRHCdFrV0HWZB9cxBdNWd20NDV3itxj
L8q0BFKFjjbMJOauAFcfl7fU2sILswPh0iZILErYgras88ul7V5Bm6RUkzen1uivGgnov9bzynPD
/k9S7SUO+LuPwBqJGhftFVPH800h8p1KtKrAG/TzCFuAU0W/H9unllHIgXLNBs5cEnjNDQXpF7uA
1//duf6FRvW9TP3bi7vo8Im9tjgl7168FnFv0NzkC0gxkDqhV6VkKtZTSOHSGNjSBjelQlaZQHL2
RdT9KYt8ER69//CcNlcsLSZliSUE/DuJ7GyMSYkytPUyp7mFMpHsjMEYaPYoqmyBhnT/VEXIRFCK
EjZK+s0fPv/Sb/rp9fn0Fpe3KaTz7vOPwIOSVHLwpQSpE9f9h6BGdCImaSAlDqnUiJZWtRN9rXFe
bEEBWkhTPAc3DK0syM9QlH//ln79jugaL18uw5XvjkiLxcoXZdt6WkHv2IjHcJ+jT778/asYfDnf
fXDIp4Zpo9em9YhA7ccD3wDsbfrKRxE1G2i4oHru61HFT6U/bBPVBmc9yP3ruaG5YPbGsQPkc2vX
EFzgjZmXpSDeJR2Vuogjy/nv/ANck5IllbN0I00uSetdj1BWvSlCA8xcU73YPgY9pYVfLeFuyOd7
iCxdp2IXl3+4En4+7LCfTdeU4BVgcb9XyPkhJjtHFJ1HA18iI3BT9o1usf/9Yf/VUTeRgruOrQN7
F8vvv7vcdacxKWglfDSiRAm14WMQ9YGJXxjVH66j5cr98crmA333Uu9OsLL0oApk2nnO0snr0n4X
dPELzMZyI2y4ARNa1yic/hA6L941eNeT59iI/QWCRy7gdwPyRG/RQXvUeqatE8WitfnRzfSLNqIZ
hYoBqph7A7i1uyrL4aElwmc/Vf2RoQE+kGYn0HCk2A+x5lF3NI9JyjoyIJG+h0C0c7p+ICU2IVl3
JGKMyKU9MujXmhhYT/PNK3+ippjXwWsDyYCd+W3tFNM2SCj8GZCeLx1iSNs7o9M+WZWMjr8/tetQ
9e6AQ++zIYhAU6MJ/+6ydUA5mUXLFzc1Ca42xugOkDgp0gGfSgv7u3ZRLg+9trd796FJLco+1nQ7
5L29G0cJZyu/J16sohlJzb0jhqF0imEnprjZsewiZ5iLxeyJ6W1qNIKpLK4dez7SetlUwPiJghKX
2CbIYW2+RhnSlsAZ9KP/ETRDjMiju9TM+Pn3Hxn1wM8XGTqDFX+CEkGs0/N313PspiqZZdp6eDuz
fUcqzFDFf48FpqZmoIBbJPjpyAlnqz0ewZJjDpavE3BbvY0OJSixy6B4AbuqXer6X2ak6OmVBq3v
2dhHArazK42D6iQqxFYdqH3aD27nH139S6w54WM2tngvbeZJrSIRy2Q0a/tsAlup06prydlzGxbf
Gr+z4uxu7J07tygf2+7SYI9iUf0mWNm+Mlsd8RPhv+NFPAfuVoS2uYmGin1UfxeUwyNAiWTEPFtk
HWEW1j22j0dHpvd1LJEkKA3/f97t256iRYH+JoH4W1uafZjtUuwKc2AetaInoA+OUeIRx2TsBI90
qmGN9DeINzdphGzQmYavU0nLWSvzaW8EVcaxA3ibnE3n1qb/l2nHvuweLB0F6qBBIRyii6SxssNY
PlYRbkfyAhfLcXq29Kpln0KrapK1CSJE+2AUJCMX7tewll8Lu76V1oMq4GZklfxkGgrMmvXRzsJg
o7njKUPnDHVDqE3r8CR13z2qANBWLFHkFRkeb8YrEmbr9iYNpz9cVT8PXI5ERI0OzLJcZdvvRpCx
CWQn2fF4ndUeymz0nD7RtkY0PvgjKl4QADSlKdL//lr+5atKZl1JH22ZCH4cmd2aq8OdE6Zd/akR
w11XpK8daBmizx9rK3lOXPXx96/4i7WXg/bbsZHluGhrzHei7CaAnq+lHWsvq2/peNM3gyxdw7Xb
15+l3c+k117oLd6KUs5/MCf9/MWlAIoUSFeuuxi63g1WQYdQdegLPq5dfCQCECYrDDxrTrRD2Zpn
JHi29qIBRvzDYTZQNb2blnhhgKiscwVSo/dnN9N9Dc0bx9nq7GuXb9heZBmBVME0nnCpfs7YM2xl
z6Y5JW2wYfAk9Dr9rPonaMTGn97Nz7M+7wbOsoMK34Dx9O6sQ3qZDVW6DbpwVkH6MmwEZbJ3QZFv
ILvxzRwaoO42gpjAKm6wPu3ShTGYhcNDoXBaQwXf/f6yMH91algPo5gk+cHAaPfjlVhVBViT3m48
E0rVFsHJvlSWcaDP/VQG0yvRgXBmqwIwsjLh/PvpcyaKD5NN2GID5T8ZwfLSLWjPIWb/TQK7bGMr
VM6c112rBw9GbF61FNmuWYr03jhgIfKzK7j88CT8kShunvr3H2ld1vw4NTrShY7FjlC47NXerUUC
S9M0PxSNR1g3mYj0NrtrA2j0Pu87JmVwIds+jqptLyyyP9KR2LbGAvYtly9+xm6t0dVnuK/lRqHu
Jx5gN5Rli3iicfeg+Hb2kKYHHTr1Lgl8ceos50E3C5TCCjLkaCGhqN1LF4DBURZ84MA6BYJpdUzT
Y8AxKqIw+8Pqy8I/8tN1zs6YqqONu4Md9I9nEf6fm00oGbw+abZoZI4h7Vg71KYjQKDLHrR9IEPr
hAqH7Mg8x0sVvpL3u4PaF5I2aGlHlucYgfxRQXAH68SxQezRg2Qf4uJjNlbdBohpwXOrQ5t+0Zzh
saYUdU5zA48QAqcpUWKXwfffmEtmtjRJ8aXpeHYCMiIAysOXIEVzbjKwIImFN8NvIC/rzf1QqJff
XwDrqu+nC+C7o/Hueza06WAFxdR4QWckaNenmlKQUW8KSmq7klbHnnGh3A4U8pSBQgPdnrm1bfnY
x+3N79+L/NVIzwKcSZpRyLDfD33O1FvDJLvGoxnce4PlTBeWmTx3PqDpypgugdja2zIiBwjGIgNC
atxkY5Hc2G55cq30OPPGL/0Cc4gs3ZatKrhud8EOzbQBs2WNE+fE6FjJF2nyJFFVfG6Nrj+5Abpa
v1IOTQ/rgad9qJ0OPQS6um3Ygzk0QKCggIleU3CyW982b1rEhgeZqY9ZKeuN44LZELM/evC5WL/r
p9BkiHKEk+2k7riH0UXQGOnPwvI/QxF9pLfG3F66e7utnjukhKIKo8uowvdWBy+OEafnPxzbny96
pQM1s1gDK52Sxo8XPVYm2Acxw6ljJZ8Dvy2gtNHXKWbW9L9/pV8Mkop9Ip4rixxwW19O8ncLzyZN
FKApmtNlkL/GZYXsozwydN46Q4j/FehynoHKsnLr4fcv/IslL7UwaH6ma+EOhKPw4ysTK9PRrJMM
z7ncd0RHbjpntE5J23w1BTit2fF3ttkR2ZEnaiMDPdpnxJ9AnNUguSDQK23nxZJd5M3lqLYTJFQy
DA6+MsI/DLu/uNCVbiHeFbAJqcK9O0ZtEFUmGJ/Gy0NCCobqomjiz72e3o6aJLUpem3Il/jT7PVz
QYfDg0zMIYdESNxrPx4et9fQncIu94y+u4aeg3dC24FL283KvgwcnzQjBVFac8WRKsMH03dOZpP3
OyrrSEAK63YkO5CWetsfap+F5hxND5EB2kL70xJoOVHvxiTeKVMnwEfbQp734zuNuraXcMvpejlF
u9NLWzEO2iFIPFRdMoxff3/h/PKKZYsEB5JyG5W+H19OufRcsm5scN5cDa15ZVm8qpmrawZnsUm5
frfuPAJz/tMF+/OOHEwxVVIuV07IIuH+4asSN0ZQGBZKyWxun4fJujNsdoewQJItougbtiv4Kth/
JmNIFmqAaC2WzS7sNfbhfkAyadaordCR+4GKnGccV78/ML8oRfEGbTaPOl9mR74fNYapg+/RJHyj
NOszowpeLAu1WVI2V+wb/ybaqt30lnNQJvs1e7ovscr61gwNBN0gFbL0FenQP06E/xViYf3qfLFC
5kwJG536+wu5DXrfFLkOIbIL4oOe4TzBO3JKmzmmC8ritWldAmfxNR8CCOdo7shbMSkidrGT3U6Z
l5syuhfj+HcHKeq+M4K70G+IdckvXE0QjOyE1zMjzWXlVrSJfJl7YOP165x5wY2Nq9bBxRO50J7m
kmki71nCRbR+wdy4/XNTXeUlO4RopMJzatr2czrKjzNq4JMmYvvJrIKXuYr2SU9c55CH41VqMK2J
ei4vMTQ1FWuA35/GXxwvaKdKMRjbrKWNd9d3qDnRJHNVeX0gt2KmH9pZc78f8i7cFp0kdq27U1r9
Gg9/LGL/Yq0FuBWfjY6xwMG0+uMVDgmGcn9tV3C7UvsY6511jDTfh7oiEEgUZPgNdX3u+2w4pwQv
boWo5DnEyf1fHwH2UhIyxtKN+GlmKGH9taVjVR7p5De1hRCuSnR9Hw15gR3c+Dw6OUiuIr+MLbP5
w1j/q80kL041l02MTS3/3bfcnLEtQBIjvNKeoGEGoWc62BTKAG1esKQUaG6+Deb5FPfBoQyr8A/f
4l+MMq5Oyc+C+2JY5Ef+eA5YKeWtG8rKS7s525buSfjb2GmaDTAxc4ew9U+feJFO8pzvRnDWlDo6
etfGwf1+L+mQ9dER0cJr9pn7pTBX5GKrbkeKNoeoJXYr71PiMCr3QZNYSIrOf4HUFl7YxB15wei7
t7H2OQdUvSd6myivKMK8MQh07mYLVa2yoHd32rZFU4VDFX+E4yMNn2oJpBHXgpaMNuDEduGKlPdm
mD43U48Po6njz+3o4oxr4J8ioKeLUEhmQJ1tbz5Gj3lbDvuozIIj/VHxnFjWl16Fcg8EiQAb9kRX
gbE8kWX4nxNb8+J+i9dG/0A1RyN/jmUkgv+nyE3iE+Uv/8qPUjgUhaXdSr2v7+YlN7wbxB2Njeqx
BcPoLJnLvXp2xFM3G/HfPXX9esAQ0EUPNjuIu2KQ2oLOBZeb5ey5ndB3P8S2izoomC7CjgwlDMtP
TW6gAZ2E+9HHgeMJgpI2rWlZN7mbPrGS6U51HMzXo6lj1+2IDWjdT2yCkqvSGONLZ8awwQyZP41T
/KDXAdRdsmNw3bTTXyHrtmxqx89WIRE0siTftTOKiEQnRH1CznEfR/ZXMyznr3pi3IEz/qvNItJW
TCu6muwuArfQvpQTqSnwXdOZvnTR7TNMw+z3lo53kS+C2HSudxG6A4Sl2ajAI0KiSkVznuFAXtJy
e261uCM/iZ/Wh+wQ9cjsW9lO6HZ0zcweXbdFQQweZZL1IcMp5ZkcCS9dIFvxclPoVv/t3vqYj1Oy
6WvfQxh7iBMhLyk9kkGx3Hu7GbIAqMVATc6RZXYA68m0ZxYRYK0puiLDklpnMFX7wCcvhjhH+H2u
1haIT+pPoyKslmBbMB0BApD1HrER6T5NTUi+uDZutKKeb4hfNwu/ulkfofM3EQwYk1wxJ8eiVmSQ
+PL27abKu23EWuWaFKVwJwm5XkD9ybGZ0NbaZmk9juD8j62dQbcgsY38HnTVCVsqZHPV08QZOIS2
HUDOkP69RUiOMeXGM4F2xUUTspfRWCbrZal9aEtD+zAW1V2f2i0myly7NWpqx27Uej564J0MJMaN
MKnOYQM6av0xY4l/NUHs65rxVPdapqHIS4Zblgk1+QkabkeSEoicsvX4wkTLcVelLmGAxHKeetTL
SJCIV4x1Fd9ZRR/fUWDqUSlhJZ0nRfldQawXetRf+HNJ5IUgBied4tQri9Let7npP5Hbqm1zq4W1
icOnUeP8NBE/i66yn69yzZ+fwJucNTBZd5le10/Zp3R50CIm6DR22HpQpnsV25fHwHene4WpBG1/
9VhNZJfgGMupkQsSLYoFs8CW+EY1kcCxwD2WrosmbGM7TUQ0S8saKZ5EfWlXs33Ay/JpxejZTquI
QyZLYi5g5LR+cQ3eJNjSXqs9aYS7jM/yuNQoAbE44Fhl0B/iXBj3epYjuO1vsZY3e3fmY7u97z72
Ya52+ujYnkh44T7q0t1o/A9X57XcttJG2SdCFXK4ZQAzJSrbNygHGRndaKQGnn4Weabqn5oblsjj
I8si0fjC3mtP8mLM9nLSEtuZfbIUeXBsz5MbwX3Dz1S7X+MwnSB9Nk/+ZDtX0fE5EXaoN7DAeyLp
UZz5Mvub+bggbDeFcyDMNhZI5DF0YOQtmr5+XerhNofa/1EXYQMaBQqyoY3uy9MfENhriHju1pEG
g+OmGME2tOGPITu2cNN/sv/VMWqTft8Zafnl+Sza76/7mM62leyX9ag5Vp1QdO8+Ttm1rWyIwOhp
JdqZj2bOf3KQVD8bTPqVLF8LW6jn0Cr9j4yImDSvP/QwDTcnzC/Z/CHd1nqD4SieoEG8p4NK3r18
Ka9FT378/VnlkrTUdBVxj/e4mKkxeDeYvd64yaC98pNX+H/J69y7IBqyxT1VrEBR5thq7zR4gRaG
S3tpW/M7Cnfcebl02LeJmW9MMGgVmL9xMwLBEUX3OujMukRu/qJAEb329wfrrrTVIrSJxCpxyY0e
Y2fse6hPSc5q70+LoS9e80Zu/MkkfloR1BbqYD/50Zd2mpJ+zedatEs+I26wt+5Jv903b/RE7ss0
cPMJ3efED+jHPWxanXdlLVevGsJNd2Hbs6aYFE6rdPTPnhHKrdfn2Ubfk6rTsJ2fHl+RuQJhpKzW
3mIU8awd9nkanoauZfbkVx9RC/arHtGUjuRVnszRsfCrM7EJSF7Y+IZvH/07ESxqI9x+cx0geDM2
pcyuwRwQEGWV8uQiKSY6uIh2E7k4Q0mqFSva7mbn2Hsc7Qan1g7lCRcVn9KA0IbHzU64/NesmGj0
E9JkHw8kQXxYZWTuzE6lZzdqt2Fq2Qc3SX4teX/yMzKKi/abqJc/fmJxz2HOxj/gFGFYGggXj+mo
o40I9DZ34adYJhhOr8Hj2Yj6aM/LXtFGrDw336Ig3TmO/JuX5UtZJqAuqjlOl/zbmNUOIOPKMyZ3
23QuPwV136i7rQjC/XLXXo1JccZw+dmDckls9bcYzy73cRoYDFPujzH3X0xjxk2RDzfK+U2jkaQE
WDlX8+gR1EQNadTuORz6T3vun5fpvlWWT6Ss3++6bJYSFyUJtp+g/CSwa+8u3h/bznZul++0fQSe
y7Fm/MN/f4Wz8HfpNcgJR0DEhfE5BOGEr8bCW0X0K6tQKAupGLfBsBDzO7dHmqHiaInlY5j9Z1Sj
CxJDeUA0e3Dm6jY2K3egZQIYcdCF25BNZ8VOs+y63NjOo72D1r/xKlaOwfxNx3mTDvvVOVDuupYu
E8gaD1LTUbJ6/LNkQ61slicyQCBnyveybInZKbyXwjWBtnaYae8i6Y1DIhQeZhOlbfgntCo8cjn0
k6Xqb02UvBCe1BIINJO7WFCZGGZ9HzIGa3AtXJ7hU1UM4XZZpn7dRPWh71AzO/7IbtJ4yrW+2xpj
TyzWxlQz/yDH+tlI88qoBB9ouGtMexOQP7+JuuVvRq4Ryz/7gIfKWnNPGtetgbxOIWyOZ6OFMW8W
GxQhAnqb82wqKJ/kiGOetYp1ZX/ZQ3gl8ZPhs8dHtawrubXLogOO1l6nwGgItLcUlIGRoGljBCUi
7Ktn0Ec0iszybrTxs/ocCW7wbfRwS0Xo/DMax1yTJgNvk5j6clxuZhfRIVuefRd7b12bNPey6dM9
2bwkcmsS1YmOgz6WE7MyBywt/OVCtOVw1FmGC80BCDqJs23l7/1CDKXXeEcmgf8aRslEh666of4O
i+Kf0wl04GCpkV5CyQhGhSGI99gduw9/dH62lkRggN3He3GJO2YZnUZw9CdYR9pEdp7bIOBDaSJg
8ACOFv0pCmNRdnJjTkQHjiRWL7b/CxUHqYWtRyKAT+JpO4zcdi1/YxUTGZpzf3YKl9BAU395lmHs
gml6UnJ0Njmbz5XVTqdBcF+SY4BOMle7BCGmk5rLoWuHPw03wELO+a2f1dNYAAga8ixA+ytBREwz
MXX3r7o74Bp1+QEjxoVxjov7MiWRVzvilAe0ucwZPUvKUxW6BlKQ7BQ1iKBbM1DbCA/sRpjMjMOi
2Yx1qk7hkCpUBl06klXDCP7x4lA47Un26dnRUwg9fmhPlqGYKEqz3ZhR2Z5s+hucxZO0d0CQL8H9
L2zdWf4H2YUx5HGVhiuALgzGhRuuHz97VusmdoLiD6uB/FSkOj/59O5wiztyI2EHcVyl5gbmfHfy
ALoh77vLPpRetmMeXkVZ7u0UbhP5Xr/HlAxpgsLbVT0O4jTcfwllwXIB4pvHFsUYTpkXzHsxe7uM
ZTvYnOlQA3BmCXT/AzSBx1D5cFP8ztiE0bCfJbKRaUrMtRPY3enxwF4wDjo72ivDw41YgwDoPReJ
Wl016ypj/9+qsDnlnvGpjGSKu/uzx0u04Oe8CYrtoojfEG1zwoTanEK9/MSATpbagLCMQZTcDj75
jgTB9bhp7r/ltuvExpJLc+LHaw5kQG8CokEORciNPzOrU5+q6lTev7KmbLd4WQ9wcPgKSaKLeZYc
Hw8El/Wgvq2Ppkph+imc54/XiyriqHx8OXnFljFdsG+bOT3NZQkr/v5VlC17gzD5JYEphCNs2udy
3AWqdQXvRvuZyU7H/z01MIae+EgNa5dcepQUdHmIwMl6KE6Ph9nw8pMWn3jo6/9eDnu8+41fKFzy
smri3nU6eo0EAeAwGEfVlr8tGtMty4zw6Awj8dY4jp2S+I0s6C5tvguhp7NDMyc2ntzXSHYYNlXv
GHuLdxx7aU4EIB3c1p5g3iyVsQEhGZIDa/CgJYLuyJRxa0ibi7xEsNEFCpfpN4FiyYkh3x1GpNRa
NYfCb83YSzyaayckRzpa1lNJTIbL7sFo6VWr0vwzDQYZ1T0H62xGf2e7j3WY6W1JdPs09RhHIytD
cH/XigP/R0/++HLJXdGdHm4q//Eq5EEseeNdDf949eHA8lqrIOiSUYUxE71rkoP+eN3JGouL4m6G
MX0iIxCc3L//4+Hx7R9fYWMkeCKC9vl4+t/f89/j438VhtWs68FQ6/9efPwp+fhxH1/+91wFwCUn
TCX/+9n044d//Of/fhJvrj49ewn++5H+9wczKJhbrd1PYRPAvX78raXhkW+puU2nsv8PV/74qrL1
//v0YWV8vPb//TmkHFUMcPL98frjYUqVfdfO8g0ez4O082IixZ4eL5EnuGxVLX53fUOrHCaY46PA
3Tye/u9hKWikxdLybj++5EwfUMRrbxNWWBctavGs7bx1REzIRon2PJqGe0FD6W/k4nXYugrCxGoL
Rb0OwpV53wXqYnbJquj/6QKnsk4x7ee1/4cbkVyZHM67UmUHGD7LBsOVQ3aZ1cVV0uiLH9KJY3EF
z8ZwRnXAQl0JT3JCYGWX0zeMe3O3ZDXr03uqLulIWA7Wufk7pHV5yhh10Ge/1sEPKrZsozjIIXwv
AUwtp0Dnytnjl9V3p/ur8uwbghVkn5rcxYTgQcHEHu/wYsTmEvyMgmfPMvFDtb8TnVbHZAZMStYA
3X/Sv1cFLd0AJq8YfVgkAi+AWvydGXmvTY+4qFnaPa3V8zI7cR6NxASBVVuR7bpzrP5cKVKZQ8Bo
6wi1nwPoA7yIXjkTS+BcRBs1QngaAziCddX+zl+JOLzlbgIJ2AHEEKXPjtCkVot/vettCcpMV9w/
v8fRImu6p/EInX4zdi4GrZauomCLoFFY0NgxLGLGwkRMUSH1NKUEMlpChOfakT/08DSYzUtSttNO
pSE5E1CSn0m8+T02BSnjYftXpsOb0bczKY7T3V2uMcZkQEZjo1YB7+xdlji4G4iralu35CeLJjql
Cm1CTm1kNRM4OPvbbxILJMl7hnzrJSVlABdRcjbQp5ysGfKAQI3kmGdCT+W2jAoodgMeEBNUO0iG
3OL2fC3kX0E66rajBY4tLyVAgyy/9ZKDLh3NMdhF+PNWNfy0ak7F2urgP3WqZKxllVfDUOm+S5Zv
NI7lNXBxC7kqPNUjuLPZG6ebg/Asr+WnAXfjFLgD7PcCh6EFSPhS5URhji6R3GUOsLj+MPgRTh6j
D/hXJB8RGaW3Cyb8WARFsu9s+YvuluxGMoZ2aWCPT7m/MgdKvsZgLS8HMCKNDtRmZL2JIL1lowh3
gSknvTsjsHv0LBZsNedvNDTzLmdNtCKYqDsl4w0dU0RlQm2A1ODkK/99tKEvl6BWjQqJi7kphto4
LAjq1znW9EPtN/IMw407US2pg/HbOYnTrRYmiaiish+A+bjDL06+wUKjzj3zIUz41cqtQ7WWhBBv
wyn80pasjuHvUgzqCfdnkShgE559HchMX3faIHjYFFfTQv0xehZHf5bpdTGPdex7XbRD+xptstL9
OVUEtnQuKKEsp94Hn5zSVgBhyD8djbg0bwZvUwgaJ+I+wTqmDSElbRUbRtUx/cjlJgAAyBiLLBMh
h2fPhp6AF+5umy4Ow9CtXJPkySGvwu3cwPaoQvta2ayFS9OltIdKuk4EB3Nl/rprwKShKEb47dDX
MdGvln8Nq2RD5D8MIf8Nk3aPgwVbj0re39U+ci2IZXHqRTWXEf9/pHt7C9P2T5YnsW48cl77XGyy
PCKwdMK6Xjk53tUGOSeRoQijo/yMzincSATb3DpdiBBKz3slxLIr+rzcJPb0N8fvfuMERAgzQklU
rR6OeVm08TyNQP+X2j8YdHMWim+iDLKn1G/FyRopwBzT/nAJn4prfC0HYQ0eJZAR7ecxObVDMZHu
U2SvvXb+Jt5FyCv2RZO+G286dUTxvAgrImgVp/riUZupmkv7fhVNTjsdWm09BamiiYvGmh1lsPOd
GVkmhfKlvT9A58xcDwNVHxz7IHJ3RgsRJpLl5b8Hm7Oxd6J/SZtRYLGE2JoRLBL6TWapu6DNzqJB
puLlBN2wDgxYATIchFDpTeVw6hDOn2go9cYO2V/UaQJEwWlyhuucVPdq0t55Kj1EismKndfoEYwG
4mE6bZsg2PtzY8SKSO4e/NRKN79ci2AR6cicNXlmbz66sfFjOH2shWFNDFkIkUOoFJkrp7UxFwyG
omnvmsOvuVmyQ5CMfK96bSRRt+W+Ym95dRvKXG7lQLBSeM8EMoO+OuVOKVZNlsd+nnZ/pnr8Y5t6
nQPbXDWkGa+UbizqxPlb2M5h9p3dXM4+s9BwpZVB8G5HAjoV7LNFalBBL7MakG6u7IH8LO5BX7md
ujERVp9LX1yyhKVGOtXFjl2OwccNo0c9iH3K1CtGeaXmty7hlAX5RSiXm/5g2OitKW7R7tjNytCL
zTYnUqem3EXK3jW9fefMcmVGfE+H4/Gp5dc3Z0+UqVMsIXZizPeLdX0n6nTFOyNvzEcRnB7nKVrC
CGUtAd2BnVcEoE7XKRUdFUMUbqf63mNh1jtGlQGHadDPWXfqobqC1A2fSirAtDIUGB75Jy8jPnTu
WF502X2VbZHvZoYvsRjG2GNqtqVOTgGdI4xTswzjtrQumUsXIghHAn9TngKW6duKQ3uTpu4ST2oE
IKjt7cykHl/okD8Rx7ftnPHFWlL0c8Ud0HK3xIwyt7bzDywd9cvIAgnWOMCPoGkaEAnGGAsXAVvY
x2eNRvwwpuXfyUrlGp6yC9yzZMFTOb+rKrJ37qQ4Y5l17S21JNs+mAj5A/jEXGY+eIMqT50KgJ2C
KIGICQg81L8NL3JObV9EZx1FaVyhqUSNZbNs0xFp9+j+rowCzHNZtWsLgs5z69LDJrP9ZEVChzB9
RfF8I8eFcELWq/vUg5fMaWuSc+Zre49zC49/8jIqp36VVbqpACc8o1FoXtHGl3EINXVjDT/UkMg3
ryiGi87yH1xu7VuPffqEzqQBtPPPHov6Kx/G9mRKg/iR+1OUcfWm9+3y6IxCH7KKGUMbpPGkJ+uf
kVenUPbQ0/RmbL3gqwbPchcBMiUJ6FVnoZ9AAyvsDT09AaMkLymKvW230yawpuXJ4dcM2cetDxUc
8jU4H3icRhXPbfbT0+OhIj75Jv0svbIzvfZa1m95NewZQVnI0ap/OEJHIlJUGrs1POD+CbRlc26n
3wwkuktZYNPqiTmPsiYiXQfsiDeQKVfk+mBa3cDVZWLfMIh+KVhmAQ5NdzWiHnZblJ1zC2cqGieW
JDQvTZrk4BWIUkwoUzw+uEfT/pOTKeDNI7jTCuqLmyc0uEn/03bE1bdrcfUsxoUJbKuD1+G3LppY
55iVwC7Ehsz8ZwKKd+5MXAJL2/3YTy+e6/XXuVDwLm1rjKWYbdIguLsmpP+h3ct2RKlE56qlhp2a
L2VnIKwYXqKqjPa1tH8HvekcosK5aOcepqKdrT8B6jPv5t6KfdPK6cipGUL3XOv0G2sdA9EgmLZl
sfhEz0w7iB/+oc/yJk6rHnjS4A8kk5EmnyRzxTxBk2wtYhJWoTCoqXgaOXWt3PJuee55KzMBqlTL
wo3thokIjCVCWO35TkB0QF11w34hk+mAlOewZJW9qUKgfQ4nxaT82GFUtfGECYqhBBDgJ/NHBjjs
5OBYWNU4kjeZrqO4CVW11l0uX62q3nY+I2WBumUnfYK7WVTl4Axqzi3G4yu77eZNwOLNMrsDJ5JG
+uGPDD7G7CV0Cd5AVt150bflJuNhdJgMd4636uecog8TPlDVkNuLC8g6DbmNmrVrbG0XXHNpzBAi
iEO895+nhXYWuStJVxD6ftqMWA9uGP1Mp2S8KG9rZUX2nGrMItVAuCaL9priImCiIunu6GgJoEOs
7ei2OQONQjhN41d0JYJcT+2cPN8hwkRx7utDUhLA2XbBHE9wZjZT+VwUbXBVrb9GfKLfYcMlhTI+
Lc1WJlC3Ym6T2HD0n5la8dwQf30frp3DIlm2JXKcHW9MslfuZyIghMP8N376098kaPxPq/gj5zrZ
Rp6ez244hgfVkMeNhJmbepldsgYHjOU276CMukvSl9bLOL3J0sYAgSzhkhVhea0hXa0Z5e9KBCe3
OhsYD1W5fxmrqxfSy6Uhqmmgvh2VbdffEiqYf3OlgqtB4J81eohXoaCt8tDg8ysZL4weMLCA2Pez
d3/o3LSPVbAEK8rG6BqZN9ZeZ2Di+1SJcq+W5U3CrDyzophflLusjQUU0vjIYPDcr7ZbwtvjgbHd
vijtbykclndmFSBCvUcXdzNmoHR+W5JCX7gfjC/uaML1yn5OjImZWo9saIg7JpQ46i7LkNT0BYba
oAbi1+o0N+FAiDKCYWI0PLBjh9dGDg7aZ8JJ4L74s2Qql6hnGHODF0doF7du48zbwDebeCAC9uxk
3bYvw+XUMCje5rYJ0dFk5mkSiG52Huvm1st21pxMtxLdyMSSsiXe9ox3VB+jFPF2LqfvvCXT1tEL
8ed3/JNHwypyWEJj1mKrrVPIXZmdAlFjrGidyiqVr42Xg/ZaO5iWznOF/8Npslh5MiEBxaN+T7Jo
3RtJes7DhshOJyeKtb1PQGfQdfKL5TuniAt7RRdFvfEJQnhyBNxL9iNFbFfJQP5zodbZzDLI8n6j
RTUOXibDncayj95AnR4PhpqitdT8YqTI61s9iy1hBtbbyBV/LMZuwEVgjsc5D39AR/0GyxE+QzxH
KtnIA2IqsZoTZ6JkbOR2Ket6Q4TosBEKMlREMN+h7lPQHHVLJtcytHu4UznjfyZ386yZvWb3HT9p
gp4X90XS7fqJ6rDNw6+lgz1M3MWKvDh10kEuWYo0Xxhjez4SUb7NDOv37JrUv3M1HXt64l1hgTIt
/PpmL4O61mOun5JEnOYZCPlcw9VpOIV2zVSSHOoD2AeC+Dl3JAU7fdVtyR/I1klYUAoVE3GWTCSe
vPRXZP9rgxHgs5jQ9fnVD2HgD9WuLn4wV5frhI/Y5PoHGmsYQQLD35Q5LZIBR8VZPb3VVqEukNcX
r853g99DVOMcPWCBYTqwK/sx3+Oxf2uIsN0kAEXXU0D8o9eHPkkf/XAoSoJ8+8hsr5Cy6+A7HEg1
y9oEKLU3v7l+7R6GfliFZodY4Z7pSxA972jf03eE6AQGBG9IbXpy9AwfCGK6/PVdVLiC5TjdoxTc
44goEUa/Zj+B8B0zCDh5GSdFpTAsBEjW6YrKvkSUgwiPuRZwQOYV4DPV0GzK3PoFDa6zbCp9g7Vf
LyMocjbRzZHYS3cWCA2IC5ToTHdVsuzHRsLklYjegeTCZWT7KXe+K9x/k3nAPwKa01x5Se48G5Y1
HpPW2Auz2pYVgytbM//xk+GiauOHrvWf1GYWUg9AKZtlBuW2uNYB2OrTMgbRRRqQNS3RhxvUVDUL
TZaoLTj9Bljhlvv9/dJt1kQiqdjRX4WwKVOCY9sD3QvcdqP8tuVWH6TEYhQgvimn8nkCBNfofe/g
kPcTG8klIxlqCfR1clr3gm1uLQqgkUX21Q4Gk1pm/DSp6HnkTCunw2ulAKxIs9yVyRycUi+2rA7t
OLl3m6Bh+AUFpCfkCqBjLxpnl8ArZhtS9UdYWX+Zh5u70GmJ73GyaTuxZKtK8Ys1mb+bU4exloG1
hipom9qZs8p981R7xKtqwu5eWoZLs2ZfO+BegFPbZ7R5/UtbZlAGyhQ5xGC4r33zK7DdCuQ/+76+
nq17OJK3H+59vcFgDQads5+x966NHNeCxygcz23BGL2lcqyDzwxMFuNF2exaM9ObVsLsrBMdxJyG
J94sja9B0ZuYrfM0NtYR+121Yqs6UcsiElekba0wQgFszjoHfla+HOqpfo6CXpybBlC/6pS6BgE1
p9/rM4fwstJJGT1VOXOQnNlaXrTeSnf9GxWU4sMKxTPIuoMT2sXGxcvP8hMMH6G+u8WskVMAOGwF
rN+6VSSpLm8Wm7L7RCo4WnZVb9xBzPTU/OImYG6XzDcSRp7WW1su/ZET7ujOfonpZvo1TDZZnIUw
1p3DeA+oZBJlW7ulfEuF9TurAK32bvO3o2nfadkka0N8N2WXnZHYQTzyir+Tdx91kbCxL7Dce+Ek
NuSLkdUaJr9tu3lKILkwt2WQPdvsyboM8+/ApzoyTP9gNRl80oj9Sy3g+aS9BILvFRSyWAsJKGpc
ztn6mz0vTVZN+ZLA0lobI8OiEIgk8CF9cfqfzDAg9uflZzAd5l4Fx9LqrbXlFbw7YctWlAj6LQb+
Y7Q4v1RQmHFuZoRlSL9HyE8OZT4Oh7YpBhp0jhLqyFuT/LMCJW6m682oIUJyE2RR7PyUKzOICMFy
OTciug0ZYRtJnfuNtY4OZTX96CuV3/GPNwncNVWtPFc4C9aFL9gQLvTDYYcMayKRKRXUA3nFMGgu
XbDOjGjcsuddJn1CBNO48j0NEmuMIKKFxm/oPe8mntaYkSP3g3EOT9rhn+fq0Mc/QlxMTSzmBg5Z
+BRBnyVGvL4bbNON2ybOLmDZUmb+Ma1DsZpmSxxCA5J+wdgvHt0f5myEhAf3EQbWKT8E7hVuNKoj
ThzDuKWWB1PCJm/NsDsu5Ep9OgGYSIx9YicX018L1k/a9VnoO61ERSI5990+Oj0eyNP4K5mtMfvL
25jhRX5gX/SchNI9Z8r5TU1p/qmUe/MSM7uCDg9jK8svwUieVpuP1paR0BiT1sL1PLi8wV1S0Wv6
pOJV+WcRCdKgwQxXDMEKeV+P9elbj5yVgqkqAFqRrl521TElGOfQaO/mNCQD2C2H1lK2rPfW3DKy
dIT51Os/PeXaoMLPpFIU5xMkO1265bqOSCQnA+Qdbu2+HjoSzLvyTTIS2rEuQ+ExOu21HtQbRdV8
0CbRdQuxKg010pz1zmGMVL/CCE52SkmbBuubE2mCf1kyMJ1DDPZtMq+y3s6OyuQuCiGV3rD1MJh3
Ja3AggvDSotjC9DgTPJsfBeyw11Mw1uXCbKatTRjSIA/A4RroMhTjOMa7wHWrWFdiX7f2sI56Tn1
VhG9WF8wfivBIjBomKxYOfQ0izAv0WJxHwzkrk7ZxcwltCVGY8HFj8pdJyJaHfzlvMfJy7VKKj8u
ogHUectV3kmbCU3WJJfa1HtTu9GxopY+jBUuc1926J3s6pqNlbHXUENTj77cKF5mETTobebsGmEZ
zAr8E3ZqVbuaPSUrKN1B8HZplY1LQVD1mtTFOzF4kYe+6ac4xOK1CYl3xg4yMtL0vyqulefamhWl
QnZoUFA91dK41rMaQdSW3TVKU9AHMqsuE9dlRv730athk5OcDQgBLVwG37OHwdtVXn4uE8nbM/b2
TsH1X+vGLNaPgz8c6SYDgwhb0dv2gXvHNZ8pFc1WPoNzf3Jshr6LO24qoxhPvJkEuPG53KYAz/ay
HC5M5du1apX/mvgsJzJlv4qGGiWZEB+NJZuhMbd+N4VsnvOg246idX+EDFrWWIH4kfB3bOGrOR/m
uO/H71727lvrmP1zWPRvwL7JoKFSXpdOWn14VfYtfH/8FoL5njdHq0Whh/VAsdn5Mp9HiLuHztbl
hRSD3RJp+YPbYIMG0S7IpBPZcXAU0/FhDq7EOKdxkgro9+MAZA6UrMEqHXrXW5dHL1m98CEy6c5n
4ZB5NOIQRMnpXHvF/SMpeu9plNDhM0AEglHeU3t/mM0aLGqn9LOriRA3J9N9X1CNr7LpA59cdO9x
wWpM1fMsHb3vtPxXy7Jdh0XQ+jT9CIrcWT9PkZVelWnWrBtemoTOl9FNcPKYc25CzAyM78nesk0y
v4x0CDa01t6h7VSOCQBv2yKp+xVaWuIeuBIZOVPA09TZk4GPNwV07llPuJONHbbNLLYVIjeO+5+B
tXhU5KI/5GK6B/uqcrvYpY+DKiOGEa/Ta1kv/ySf7zwcGwi/g7Nv6aNXJdfyYo7m06Q5foqA2DBz
ITqd7FtxqdVd2OICdaQSTU61kmxZlvyMobG82tY5VSy3Re/UCEiiW1+l4mnyhTqWI586HEPdKfQT
8zK6TXclyO9gtuLV8QzGzzhzDqFSFDS9t7YDKi4rSp13wIcvDPv74xiS1I1FYDWLNHlFI/zhTiHp
RmVbnloiwm42gOyVcKJ8EzhkYM1M8y5RIRj+2Rh0dWbXZ3a09FgS+n9kzfFQ9PZN6Icp2Nu0Q+Wf
tZ9218Ekk5kzY9MNwt5W97uIUTG69dMc5R3apokFllctgrng0L+khjBvUXbs/B1mq+oPIFnw49rs
nrvxWfRVda4wF9B4ltYXwkQM3JYiN5w1wyf94jhdEumGP5yiF2x/uClajH+oDgO2S4S6MbMcfjW6
QLroS/dYW91POgLzZCvuCbBIt+RZXYNpFqcePTnvCodTWY3Z86QJuQmp9VxCX8+Ph5AFFciN4VZw
/37GBnGzgMsSI+Qd3aJDRVRY+Wmco2Ddt/iNOm8ijSyd+NTykPb02/C1p301DLtxLK1DCxX6JUEY
55vtNuBcJNtyXE4+A4z97KcTIxlAoQa2QBk56YfKGbumdZecedcbHIwtA2i3bH5W5ESxVA3yW90M
Nsl17vDBbhuZ3o3Jnu8C/KsR3NX9UYaB/KjvkFX8hkzY9wa2oYubmu8JC81/wmm5BQbesz8w6Rs7
k++ahM6VrdCtnCiGwj6ZtzOUKHCw9ZUsn5z6iRZdlNK8mMz67/mjrz0CZX6vTf6ZtYx32hC/2DTD
gbRmh47WWnsUoWM9yossKwLJUGWyh4o4hAvyTVTt/wrvfPTMH19tI31SZKt/DGWjd4nf0bQl/DXK
rW7eHIYn9vSCTfBUMCepkj3ZLQN+vXm8TbhLJnwHX75i8FmW+c3CbciixPZXXJO4PBIYmUPsd7b/
d8Cn4CfbUjCbejwUnhVc3dQ1L9CYNunGYB/0VbmtOvkVH3irbMyvXhFMO9ZZeHIm5H1DlwXgNcf6
IvMC7bbnDe+QwgXD3vIDMVWxY3xIS7WkwUF2KRmgUyR/z6yI5twyz1kB+kCSbn60nYUYT0H6qdOx
qndq50+IVOi9Y4RDNeC16yAg6dWUk34hTVCcjD751oyDXogxWGLZIFSIHvOqBo1pIzOH3Q3jK191
9Tmc/wWBofXGcVB2ApWx1hDuhl3b310HeeG8e8uUrXN7dI5dMjrvrWX+36c+8RCII5aZ3L9x2JsC
WXjV6PowTzNmgTr9OQ9O/l7Jl0hG4oMEiPRlciY0F0Vxi6bMeAJ8sJNZ8sZUZz53TpSdaisKbmWT
ZB//h73z2G1dbbP0vfScBeYw6IlEKlrBcvaEsLe9mTM/pquv59Op6kL9QKO75w0c6MiyvW1LFPmG
tZ6l3XcRYqoPQ1iuPXyfz3G+PPSe5TBOyebnrGLShsns2OaIMGhzjOPoYImKvLZ5XwDO+5gL4EYu
6MPalpmDh5oNsIDwNpmghbYQYZdSXr5Y7bTtitHFX5KXZ2vGB1kabHJnpObBAFhww3YXRaXVVWe9
Kv4yanC3DXlDW08fjT0VOW8Jio3VVLDgD2eF0wyV7lrtp2UjPHpZauv5ZFPwr+tqHKjvFG3naWZ/
GRZa3jqL9NeZ3UMvXHHjF/s7t63nL8hDAkHWyq5EhrZq+yx8QPbdB2w1WbCGrX3JUBS72bofRHgc
IgreohN/eTkZEEYdaT2JMDZlkclLsWZc6XTNK20lCSuzdSwUawr6qSLK+W22iuy5iZT2mfotWhGh
G2+tmvpolAEe49IvZ4vwPGblzpswVPGCxJYW1ynmR1Y72hkIqC8yJz1h4bDYQM6frd1rp/uNMmgs
e/BAMr/gMdZkO1j+w9ZNliOvFfTpttFuoXVIhMge6y40jmExcU7TaGtsx3hetKeeBPs37U/eibM7
edFrrOjRBaLI22R7tZ9bToW/LR4voiUHsHCXBxywoXcAeUP07sLcYFPOlKgLxlfWxKW66Zq2uxMN
jmq2cFU2un5NpqN+FWb+lXpoL6e0Nt7QScWI7J76gY4ktTViyoyhPcVdeXHMQbnQMCACismrqwgI
OGqRcuhqXnmgKW/2oomdOTggFJ3hg85C20sO8JGRXbSbJq3YeBOemTZfysBDB8rgJDPtiVY1dgId
7Cs5QXqI26x9jZmKr1l2f+WmHr8s4mr3BPJg/B+DpRO/Q93f5lpz/cmsxhOkisNQGRbwuOgl8hr1
KIqelNJZWXyuE+521M3hH8Pl/49K+z9EpUmjI+bW/31Y7/YXvcF/z7j/j+/5L6KpSxKuB6tNR/xh
GviF/zMlzfo3GzAf5xG2HhJJyaf+k2kKq6+rRB//z/9hqP8GuQiqqQXpDU6P/v+EMIVX8d99rCb+
VfLXPNJ+QWfAUfsXKqCnc4iElZvvmJf9VmlToDsisr75Cx2S8FEdhpmXvSRF86AigJ+lEt6Vmvh8
0U7zfYuVD0EEgI5GGAV9LrX0rq5Gu1FJa+IUZKCtp680qb3vRu3RFcoZV6YclfAOqBHqt7Na+7jz
fxck/KqteMfUGJINQF7M26mJNAzFfye1/5p0AUzSD9BiDDCkQyCXXoFRugYW6R8wMBIU+vuIraCX
/oIu5YRgV9a1VlD747Gh2DK6kwIeZ9NKhwLfOSDHI1J9BN6Dl1dZxZn+w0QhIjncwDGyi9UEawih
sWVlfmrSC2FLVwQ71c2cql9mHl9JJxtWnTRQYKSYpaMik96KGpPFwNgryYj6drQyALMG59WxNDZz
DHjTOH6iDnpsQvLoXa/CO4iRA2QhI1icHar0ePTS7cH+feG3xAAinSBW/SKkM2TJjpV0iphYRgrp
HVmkiySXfhLmxObai8ToIyB7VFCumJhPUkwo5IZvM3I2dS4lCSaVUbpVYulbMTCw8J+OnSWzmYQv
DdpybfF5rq4qxhdXOmCQXB5s6YkB7DAErfTJjNIx07ALFy2KMseOUU+jDsNOSwwORhv2IOTtKigQ
Qr9XDpWKSgVbjoU9x8OmA07trYxcjgfyUoT1J3MYcxKbd0FJ5YdLe3Uw/IQYf2oMQEkfcpGQniD8
3S39vc2eSzwu0jeUFu5t7M0PRais96qtYT7ovfipkfWxx4Cxkz7gE0TijyHJ7gh+NbAoFWynTOlZ
wtCwCud2q6Da7DE1uU5scihkNx27E96hrUlnODTYawwMUWRvHHqS9lbThCQDwUB0HL05APfl+b10
VLlYqwbpsbIxW1nSFKPOfwzrdxZo6KdY9QIwBSuNChOJGc96nuEDcTScXrVZ72fcUySi5ScwjCzT
REgEb8lQr7NsUp6r+ZbGabFJiP86CTXdm9ks4Df68PKaHSeW4hHgSo8EGfTl9DwNjHKVdF4bHSNz
hjTh3vLC96VH1OPOuGEmhL4NAj03VcwjuW6nYTAQByuQfdIuAhKEMMeIEMOyUlRwZ+N3U4Dzgj0/
NKA8tsQEe4EqOHznsHvuXBHv47iZ/VKMn+SjhlEZkDPhrgGcMwW3q1OXqZ/kI3t7NmMv6QRHPHFs
5lVMwsZleUiV5KGqOHYnxvqwXJaPeEDNFw/tQ9mb86YLp7WtkJjVY/6uMkSQmFsITJjELgzxW4Wc
pTbC6R4HN1F32o9CZuG+zyILB9JEVE7SDDgb2X1DqTqWvfyj6+nqkuCFR3gY1nzBLmI2vVPIAWfO
4m1HTVN8VXSw+GMg6GbW1GsqrOWZYSSHUfydIPZji9k8TbObXeAUMfbz8kPrWDUV09DwOZwFKbs9
FmHKilq/2djOewZu84xZ3c/ZmdJ6Ww+tFf2BYo+FtNJfkSPZpCnzxP6TrxFhUOFdASXSZKPoIlLc
FKz65qJCVj80I0o6t/Invf7IhWNtTMUUx5xdV1vp62X6Yy5F8mxNmQ9ECmPvOBRIJ2iDzcluAohw
UpLtPIwK1C4U1/w90qCpZEfFORIxW2yKBe1A2waNZmMWH7xT2g8O363j55O7OiY8hKDTLrSZ/YqV
wvELTjSD3PN1eraZCBm/VZG2jxCmBWqdd7RAdo7W2jl2DSpSVDMNqc7arovKF6Qs4YZeemvYU3UE
37U34+STCyhGqiW8JWOxArA1PUKb9OPF8JhpTcTYmR3ekgU5r7KUxWtfskpSp1OKOfSikdK+dr3w
T5Eq/Pw28zFvxIwqvpUUTeHQMVm1rdZau5r2QmrEa4FNbdOVyZE6GuVZghTHU8c8KNT64nIY6ADh
oHvAzgFfvrOSgUCBodSDzoKHpc8Ch02EPYBwO4a+ar1K4g8FNuF1xkwSz6opw6rFirlTsY266SN2
RAWZLnodZrJYvMRZoXKYcd66hNWR+uH3unKzlo6Eg0hFPdbcsN2JtWd347upd8sZTcNtqCzCcnp+
VS0mMM1wxtjXXOlS7JLlpVLUq4uT6YgXFqnt1BTE4i1+RWoII65heo9r7cQFraNpM5LDXF/LaskD
dhmESTZhd7RpMDqpS8oWluUMvrpLXO31kPB62njwepi889T6ErpIsDjRZRt9+2GhbZctiQpRltev
nMcHEXUxiZXzWY/qJegt5o6dVX1zrbHfFsd8mfXnvB+mI5uXMih172kokWjqbvuWLfmfwaDaR8/r
+BxLu8VdNjZuK/Q8cNMLa9uqzk9XES9u2vZ7Gusydyc9j1htDuw3+oWkUwO6xGxCZo86c13V83Ks
RWCMynCDdcu2KvcublwPvuFNKSnSbBRcLsZ5IbIzU8cT6yeP0t8k3iBGQyInmSh9lGeVNzQlfP+R
OkSGmo1ablGqQHhyZ4MnFl8trlRaU2zSQbTAPHIyA7VojZbWqkvPL+yWwWwaoxfv93OKBmVqx61d
KduQo2rfLlwDByVPzjb4wGZo980ihRNcTnQw28cpCalOPu777qyqP1QvF2fCQ8R5Vpsvl+mAhgYa
hgBDvQznM2/aGmHZ2jbbGNu5oq1V2BqsLmp0N1XBM+Pp03qpC+KZtfQzUwZOJIQrcV0CcTC5gphv
z8kCI4tb+iU7gDDA2RKW5Za/IX6L2lcR/+36z9mDx6Z6BIOCynmOHB3AB77G2GDD1IJwqCppuI01
kkgyoq0gKPS72o6yi1lsZ5tI17IknNOeDPAjlCKqyphxgExSzJNyQIx3AjJF5JXTt8escr7iiAWJ
FsvXOMuxA2Inb/NjGOE9MHWEVnrEoemotRbYdf5LOeSxbG5Yl2QuDImWJ2NJNS6ai/7W6uUQ9AYh
cIaiiE3f81Yxgcq0gPr72tqjWjkA5x/+6mbpa85u6Mr43SwmbWsXibmCk0SNVdmITsIB95c1TAF1
ZbhLTOpsPRzJy9Tr1s/K7k/qGtHOqK16pyMWQumzS9CBNMIaT/l4djV7PiLBcx/lIcPkzAIqfBsb
1u3NkrW+YqNztzG5BIj5DsACuU6JxD54esuFechvwrB7hPgZx2wUnSaHUl+fwu1Y21AgNUgvc1ah
hHGdTT2X5bUtUz9zu0e2Yd210Nvq0mMKo8m1dmiznl1DPJMtGeGCqFnsak2zNmNn2mm5FNp5hINW
ee8FrFwNZER2v7VtROudsB0OgfobhUd2pJtnb5nwZdh81MCMs6AmdeDi2Z9F3Dt+WOv5zinA/8fd
9I4m5GEu9A9LirX7MSYGbchw6aDwdtXIxaXNRXoQi7Z2w9IM6ppLATu7g+ZOl6qAzznMzifj2bVW
F9mW5NJL1Of+oLHDtlphrL1yP1G6KEUalGw9snL4glIsAypx58/hCTTyLxrBXdO8Npr37bRsv0qx
FWyKstH9DsfqN+5xwCcfhHRd5gTa5kC78Ur0FI7WryGxiNbrt1Nk7BPLg/wsLopq7sPQXg9hf5mm
cdfGqh85SGL6TDkZFBGCQASXYUA7dxsGHts+cdeN0hHU2G56pd+S1vpqTR3pdKnuq0iyUDR78LiX
nWlYN6NDJOM6zrclFt+N+oepq8FH+DhPhnhT6/WjW9jPXGl7HB6/A4U31pzuDRbnphUx2bOMmaTz
CG0lwbCSq1EK7VT7tdWQT2NsdKaSwFd301wd+nS8NWb44BZW4pem9lRp7bHTkWEmBA1AouRKa3jH
fIb3M7sHjuy/wvKCKEowfrAAl/M09CDEKYtNTUB1s5gbt62f+ip6G9vHyGOR0xTPfXQlSmyDDAzn
enRsDPPXNq+dYQCr4Ac2RrfTBvoODyAIn7cGlob4oF8bE8oMP5eGepVpwN0crvHKjHfAfGpn8J+D
Vm5GJdYDIB8Io0bCZRwjXCluGBQjth803PINwtK0kAop356To0PgUlWx/ic7kEToZAeXx6f12KMe
6JFiMrFcTG9robla9ORUmF3/BxRK4qIvKTPvdUDe3pfax9R172PbIVDfTFrzhYD1RcHmn92cUNPP
tVJvZmv6o3jzfnE/Tcd5C+OYYXHxXIrkhnjjszOns0J1nRQLy/d6a07xru6qb2NWr8QgM/qlYMEU
4NoxPHYwduXkPmO3MLZKpL9jXT7Zs7FLNbEvhqeCOE5BiUNBH7gY8FajQTit5gRWmT9bQ76LL3XL
xXUJkeMUxoxlDe+4UpLjhnY3UlgvpxXWVhxNvBvSfoP+kYjZKzlPu6kmebdVa5oHxyLoaPIuxcGi
pnQqZvB0ekeTjKs12gNrJF38NtTyDalfGyGBGuoKCk8gqgzQyRLUGll8TXRjlMuT0U9PQJOf3aV4
cLrkYGdiw35qYwnrPJa9HAtfVOgere4UrM6VXe8258ZpSKdjhZMkMDusB0YDbwPmZPAdbCktVL/k
6RZd8iEy9ZHQd2eWWhG7JxrTvNmKeO8y1OX4fYah+wUweDSV8uTZyZp4uDN/6YPJVXoinkjVis/Z
Mc7K7J4ts/nNpudWK64NigI8MYdoeenVbtsyeKe+W5GXhasPPaehXT07eiHyaJ84KaG9pJcT/zoj
kKd226QFqC1kd9u8KK7t5BLsZfpRmbnr0Jw/hji9nzJLbG9d3n10inqz3fhLhV0cFjuAQ3/wXgSq
bTwV2H/nsfpWkSjOivDboXvGFhln+YW40I3qhCtWh+u+KPaumTxWZSYbRjYF3V/gSo+2CD/VZuW5
06fTN69kfO8XErSr3n5uc/unj3GgLLr7MhTmC9L8H69XvlHTHEoSoKpQ9SvPe0jRatsjcrpiq6ag
ZuXBghXigyzcr96leItN5MZsk4r4HRpT2eFgMwAktoO5n5roZFaAB4ZRWU8jCIXF4m0/Fx36XDdC
1PVXH3nLOY36Vk7MpzJLVsCShqq99737UmRW0CneeaKYKGvrfTQan3PaOqqHs8iMoM4/hJJ+lbwm
oZc9iSoO8G0/zGYFj8Irt4LAX0WlR7fEEyeMiOBazVfqKfBqgkLJ1LMzZINFvO2MZqcSI5vSWBgp
3CMvfErTeJ+a2jbS55OwOLSZCVviOjHzx4tbg9Z3UloiHTh6nuycoQkgUTFDULqjYn46ZwaNF1en
GmE4hoUtGeGlAPxvcMzVOYyrTJDNjva3GaBNYGejbTdBkUzWCmHVscmHneZipTBFdms4u5Lezmjc
09ezMv0Uefpag1bbRpBFkRSiNkaHPMPeX5ES/dxy2VyFRX2aW/3QqMam0pzXpeaonmu0qom6IcwH
i5t97r3HOm0eM4vFRleXH4jTNk7a0rQt18U0JQAKAZN6Gz2GTkazSez2zZuqx8aA2mClJZ2pCbMr
x6uMHI8MZvaokbJjIkfywMiJg+mEmjIinOoRrnzffWqV/QjueQF7WCb5peiLva2oW60fL6Wc5FvF
GodzoGW0RlPjW9mLOVYvpV0fZ2d4EIRFzywP0q589+blOS20J7PGrtPMp3pRitWI7J0kZRZ9RUpL
VFmsRSHKyUKvCRfSw1HQ2Luek4mdhr7OOpNxDs6mtaE7D03Rv8cG3HekXZN5s4zx2jrle1xclKQ8
piZXXLo/FcrAPCJzR50jjHcN2CaYPdR0GaWBvWms8JDG7TtOnud6FUPfiDhHDJNzYvR4xmjO277q
XnvK8zbpPl07OlEAU2mNGfJDSH/2I4GgfSD/rVKdH2KmFOVsT+s+UR512y+c6gdKXpAa9wMfL9SO
wolXhZXtaJm/Kh1tFIq/ne4cSujd2VIFuje/Zdr4OPDXCS4UWnmc9CFw1eY3yoiamXW4otby1jYl
wtYlyBdSyo3hatsOz5tS4wsBHZUSnOhM04N8vRpRfQz28Orp/WfR5WdcJFu86FtR4cipb3rNhh6t
kM71uD2V809uRn+TlEg+Nf8KHS1BFYOp1DMEHmpaYXNJEz9E/SFrRPbNBgmgfPVMF2WbRHX0RniJ
FOepHMNHTe8P8FwcWD7NQoVVPfXt0xKyvZ61Va7g73OQ9uhTt8vMMt9pyaZjko2rHGm3BQR9U8JY
BkDVcAgw3VyaDQMVqbkXp1Ab1cArR8unQX9KzU+0Ahc6VwqmvKJimx9JcHS88gk9GqerYXlvBwM3
WVWTQB0Fll1eVMX+YNGeraZ+8Mkz/8m6+TCJ3whwHifw13wAzmXkis4hm29HA3vepDE3bQTQOiVl
jRoyVxAuxsaWrh7Tv+ebNnZh3HJaP1TXqhtOFcfyIbdo0LOJtXMyuAcTVYNSJOqJqTNVXTUHY2Pv
nIXpdoUno0qpj0CF/s378i5923UeJFahkBCwcP60NSojq+w2phF71x6YFQMQTnXdgku0oYUHvRuF
K8/CWS/mMuKsNu/pAFauP/SeQ+fcuywTuqep0tsA9XYcWF20EzaWpS6OnukIvpfYzDZNl7Z7MTAy
j/BkOC1bWcNFgKjHEPkxtj6ntncNtUbfjqZxtUfz0rUVnjBDeW28HFJfFD0vCuKlsHwNLQDJVg/6
35iE4sd9Y+7SGiJhDkpkdQ8ry0sP2qgEgCC3tTWgINnYoVrI8YKzRAV8CHSgBBXIdas17XdLMSh/
aPWwlRE+20ZKYDY3S1EFKvi093UxtIg9EHNHpEu3Hf2Uq+OWhqmPYNL1tk3T8Qwl84Yxe39ehbXj
+V7c7MFoGi9V/oclw1c7nk0BMMp0XtpakJmSuDvyUdk4h4Gqo5RDZ0qHjAnJsh88x6ISkjscloh8
Ld5YhgYZ9FiUKFGVfsV1wTu4EHtLA8rQOzXgceCK67Ro9kbekI5CSD2Uv/mBiCWHV0MAiezQGIVp
+GmNlKdRgvBO6VowOA4958ShZGQyWNQeEE0O0CWsKSJnyC6OVpU9EU7+mw7EDOVet/Fsfj02ylzU
7GvcTn8L1+Vy94bMjw6AGNHceFFS87WKsSgBwXnq5JHctqxFeldyQzUMzTncOfxx/WqKbIYbJSbL
FlV4xsHWItFdSdt9IWKfThU3mtTE4sAynsnneI0RtJtXEMZHpy6JiHeDTOOQtQYYHV04fqCe/lnM
re2SUZkTIVkp4Uz1j88//4VLhE44XQnN4xm0ogqLQflaj2CbFGveC53k2b755hJ3UqErrTWVDtds
x24VdXg3NHwBxh8N9YFJOm/9XeidT7BRgz6VExMcIYT83Y3+Gpl+j1TGkaPDGioGzDLUfMaP9Fbx
/EiiIMjBhCIBdz3ku7JwfDVWtiY5Z6y8kWxnSLv0/cTSAYHzdpycZ4RnH2EH1j6pVkud7U3b2qOZ
fgkJTELUDd7YQ+rOEXMeXaGtWBjudPBB4Tj90FbJpCwc+Rk2jQo9wZgDqFSz8kPzhr27jP6oarcx
TX7UsVjDF32KUuNbb+dTCvHCBz7yR52sXeaOrwaZ08jhA6ZDL+rI1cdr/yjVmzGY8T7kytv1drc2
eSczkga+ycBuw9EYQ/fij8VOSnfRZOnB4qqYhmQLpbry7UTqoUvrG7mLa4Ygq3iYziy53mymhavF
nn7juH0kxzgf3Rs7FL9Rw42qkAQ9L+1TNOXPeiEuGgwRNY0fK5EfiTCtH8Ze3TNhHugS4Qowry7Z
7vfrWrEPWGZZhdjtnuH0j92Hu2yK0GTBM01QJnljzztBPzVD/hVR3xMlZT2O2bidBgTW6sg/pu0n
G+CKnX1YYf+uqtalV1oRxEVOmD3ReenPXP5GKQONkrrR7BmnO9bRKbST4tmBbigrZD9kh8/i3JIL
xB8y7xD0fmFanlbd7ODzT4Rfq2m+JvPsqQNJjG74Cz0tZ0Z1oY4BaUxepDw4T9GIFxhB49FTNZQo
df2L9eEws1NsF/1sVvFj0jsf3uC9hIjSSerChFElwGZGihGSujGKXF3FbFdF279GDStFyJnNCxrl
S+oM7tpr4529kAcrpuqXEGgCw8srRoEg0Xq2sibe7F7Dqu4hIVZQXDPthRQbqg6eHXkDZWD85979
Q0V++C+P/cuH//Jt9+/4599LOuLUDVZPhTSW2E9JWmkgaXgK2wa0eSiDoOFblIeSXQEr5uVWprhm
TJlCrMub+73/uvm/eGxieZKvCM9eOWOSQdYjO3mOCURHFkBGrsx2dmUY7/3m/iEpOP3eWV5aVQw9
TDOdbHq14h+AngnQMSbYE1Z0vqBYNehL5K9rTqhngvvdunBIQLnfXXrtEprutAnvsddeMRGDLW+w
kP7nvQ6Iqh3iOMs90kPrZu9agt/3/mv+czeTP+X+cT33cmCHjbIGrEsJR4w34Aa4HeN/3Nwfu394
/4TjRgOv+//6dCfvOTnUCK4X4xqKW6Uys+TBunwFTtyz0SS1nA1afehN+Hl4eVAYZHFzYJ3aHO73
/uvm/lgBNWvviW+3Hq6hMv7khCLv7RYySOhmD27EOA4h7PfC+uaM72KmAECLlYwoUM1dBtNzVTB8
y9FIDm7HrEoff7PeHelSuYGnBK2/Al2nzbPvecBgFk6ThoUstpggemWZFu4jt7wMST0fWnMGOaBy
cp2Hc9ZOoDssZ1oj3P2YrBqPABdBumUgdtabOsz5YaAJwOZRnZFkoX7uhjlYKuT8EdiRPPurOs3B
mFzz4IlxRkK13Nx0zA66GfbHuCJfc26+2zRudkMZgg5hm96N5blranHuzcbjjGof2TJUuGecoLKG
vdMMIbZsjR+jo6snjp2XvwAyFLG5pCZ1uFS5SneuZqygBTpDE/bzXhnVR2PUuvNgtSetQjWy4D+v
daS/1OGrF2TH+UlFJR2VvXEedMM4wxLg3W9Mh1CxL4tR/3WKLAn4FnHGRuYXpXlqk8SWTvZr0k/u
3tGM8CHTQyogzGfK9KkhNVy7tf7b6X1xKivqd4hPJxFTsvD/1J1CpgUzz2pGqvoQt5ypve5rnFq8
sUZVXpRuKS9L8pfgAAvZ8YLwmuliOqhZ0Nu8KvDhKHHVHo91VpTn2HGKs6o8s12aTtYStX5c56xU
GLeVRMxuBg07P/25c0Ky7pyYke6jpLzpUeMwymrmB3tHYNBfgxHBwoptZTcegYv6EmEfIGdq5sJE
qVosPj5MSkadeb9W027GxXzGCL6aS4/cIPmbsHtS2M5R3mgqUuHQccX2rsiuoJOvvbpouRJ5OSxM
/Z3rnbpjTPdMARKo8kVko4TShIVKwU6Or4pLjqyssY3g/tg/n75/BiUlXnhR8cQcl2RX1kYOf7F4
Mzz3R9jLQ4WLbUUiwBPcHEZo7Rny2iFVwpdpgj03fdmN8auK9HkuolNGtgV99HGctOekj4pVb2qv
uKqbleLVn44OgUNbmMo2y21cBnEscsM3FZWcZCpFzQZ3zgJmpzjrpiHE20geupI6L20wV0OtTAww
mw62mUQdrHXlDG9mpe8G8nIgO+o1HjpcwjECWTukTkUle2uifFqTyWWuS3dgg6INzx7XKmVyH0cQ
wQwb5mtD5AMDrQPtLRAGLMJub72O4Xhy5+xjVEzKVBpP1e6uWoF0RmsP+Y7VNmXJ5AWhBbdkTDsU
ekZ9KZxTzxoVLOfgwY5ps+QJ7pYPSYAq3yFIEd5xD/Kg/jM2FGFOoX6KGiOPU3jBiDbRV7SjS3TT
KlyMvxa93arRCGW0oukWJpz556li0hd1awwGe82+hqhGCbZMNopeTccxW9z1VAzvwjZu5nJbJNgj
bqOrUPT8IfXQbOSAdnQ9W9UDOuMkweGqnFWYF5wIMVAtZIA1g/IW1mxe9bhkt5tVu9ZavkLwUzSu
7Y3EWyJVb5Z15oz/7PUl02GnfJkxYimz8dA0GtJpy350tXhf9/A4tSuYuJkhOTuLyu0/SxQfWWXP
m9mh9RPTb1lX3h51rHJVJqCktWClpur6UUMUakf1boHQ5Vv0eWhA0suyqCb2Y56GfEaBrT+oKRVl
p+8Fi7Cp1MSq68GJVmW91gjJWBk0OUZCHpJRIYKt4e3GyXiqoqNDFecnnQqKq8jQ6084cYyi+YWf
8e2gzVwJdpUqppptm3pP+HmmXWzpeEVLSzs20dcQa/qbsBi4WN2hgEy/T8Rk+Nix3jTl3FCf1RUK
FLNtfvJG4zQ9HKo6/qsRprVyVNzKbX71KM4GfaAzjtCKKYmGkQvcTEUDrcTZOm+5AsfdcpClZGeo
x9liZac7CZ76FqV3S8gyFuLuK3V7JvUoxVehRVtG3tQq+nE7uzyCzUGqRvOzimyjukyME1b67O4c
G3oe3W55a7v6BcXU92Cmv6n4IYDO2gz6HPr2Eu0475rXgicL9shKh+i9mej42QdML3CXZj/3ZofZ
Wd9vvojME5uG8XJvm1hJG484uX66aPEkgsZm+diE6AIzmVNgfcWk1mwsOkpe7kuNvPojtLTfJl4u
dlLogBZaN0inbl2yoV+1sacGy6jy3u6ZFdo6ZTNDj3iuIzaaQsEJEZp+bNSEksam4PfpJp+AIndl
R80j4bZZoOhYX3Eb6UHrzIGnkK81gKpW8uVZWVLwJlj6oOSdrapPtpGqPcUWNbMOLGONtmdYO6AG
MJxRv+Xl76Rk46pLZ9phzmyMdO1TaiHRqXByuCY2gxrlmweQ3epak90Z2i8rdgNHbz8FHM+tXbeP
jGW9neFql4SlVGvFt1xCPQ02FQR1Rjd21jsmQ+45cjBId32t7lPSKqDOiWLnAckIXAtiXJXj8eqm
8WAY4q/dLK8FEcD82/aBcPgHEc7pay4usdn9RNPw3KA9oFADgzeqYdCG6lak4ZUpC/imqGH6jA+M
s41JzCCQsTDSvltlGleFJruFxv6tmACvKErHYJIkUoikqkSTDhJSmkErxVnPnwC/1CxNd5X00jSc
M56QkNNE4k6bcp/xl63bHg/RLJGoSvRbdiBSOecZwMPwhSZcdzeZRKlmMVDV2FXdE/kLviaBq6pE
r1YSwkrw6syqGDCr6nR43CSstZfYVkcCXCGMUcLA+2DkSn7CmelLvrUk9FWV+NcGDiyuHeVgSjRs
hzrfH+682EKiYx0Jkc0kZTaTYNmxeiPjjHTc+yPyZpEYWj1+NiSWtlQB1MLWyI9223CpimoAtgKS
7T8fojnZtiaYW4Af5oYmm+WiLP5A4U4Sinu/ZzNE3mFlCGaJ2E3uFN373aVl4FxIyK4habsL2N37
4/cbsD4kTkDn5aN+p8LrTSW4t5MI31jeS6D62hLvOzNP5S1Y7lWJ/q0lBDiROODyTgbubSDBugMu
WJfgYEcihB1YwrOECscSL8zJ/RhL4DAv0EMtOcRwwIERSyxxDJ/4/lAmkcUoS8p100uO8diBNG5g
G+PI8XYutGNdso/vN4NEIU81UGQHOjI2OGLdWkT7oUQnjxKinDMG8XMJVo4GMI6QliNecfSAwJdd
iWEGUjIS6gKaGfNKdURbAp9bgpuhG3xrEbjGEqazgO0sJOS5lrhnU4KfM4mARu6o+kJioQsJiLZU
lHiJhEYbEh9N+M8f2tZyU6AiPY60J2BiWFykrQwYBUDNfJv1lIRSM1uojz2c6nys9a12Z1fjimyO
wx1oLZ9lHGtQrSXuuoJ73UsAtpC4lNLCO6hJPLZzJ2XfH3SgZ3NIMQRPAGpjXW4DV0K2HWjbmcRu
m/cfmDBxA8hdSTT3IJ+EaGJhIOB2NxLg3ULyvv/uqYR73+8RiuD4QqK/Oxjg+LSTx39n7zya41ay
LPxXJnqPF0i4TCxmU96zaGU2CIl6D957/Pr5UFI3JU63Xsx+QhFQVZFFFmESmfee852q40oT1asx
Y8Jder7JDA7PIYg3M0pchykeWMDFyxkzrk3tXZPyAUKcUwYt+BWW+1OR1WqBOxJOLbzycgaX1zeE
uc90boRqzo7eYPxOzrS1i5UCfI5OyNcAoUtFNckZ/JXw/BmTD2XQpw8fVnq4se6tB69nrje6JTRO
57MJaz2aoeuaXm8IsMQ/OAPZjRnNLmG03zT+/2+H+Ds7hOnYZG39ZzvE7kv/JQz/8V9/Zg38n/23
//6H+P6WH24IYVt/KJwHtmEiB8V68MMKIRz9D8NyLGEJZdnylmD7wwphGH8Yc9wWjgVp0ZBQZMH9
sEYI9YcLzVfphgkHhq+I/4s3QphzbNlbxJflEl5KyCd3PodgN8tS76wRuuNStLV941EvIm2XjMDp
tCQnvSkT5zhk3pZkU7YA4XIUTWs9qwluhOFW4yFOQUl0YnqpgfusgCj3NKt0ghQmazg08MHQaWtH
Hck0Mw5RbTu3ZnXdMBMGm7PvW9rcWWnjnlNadiLr5gkpxYbU+p200FyPLL4Pupf0SL7EEqsU1QKD
Rh5mJ20H7rZe+329G8XgfFYsbhiBpFwm7swYUb25CxuaVGPWy52ZeViR0L1epwE9h+6AI8iDId4w
SbovGUeXk46EAgwt/bQ6Uuem9ddT7TyXWbAy3PqxzIed5XiAl7TGPvp00YfW302RSebJXBLIoBjN
I46wooS5uV0t9dDzMYQAKfJkR8KBNfdduv61rooFMm14dVHRUkvs222vOV8be/zA6F0BpZT3hlUV
2CnmMRVIVF/G6f2IkxTZycwriVwL43RoP/QFiJVSNh9q5f1FRQPmRuySU2862kwtKdYhqkWMDau4
j9G5YoBfI0rIdniEN1HXtwg0/DN80W6PEZ2QD8c65Pnw183Y3rfaRy3Ur3VuTA8p6DQsJbX/mIWo
sSSt06C0inNXYe40isTaR5n+F8KF/ggr/zVqXOdSyYQS5QB8ztcb+A0QzEqKc+CSgmxb5LJk8kyP
8Kdr7vr9jP2vrE2veZg19X//w5lzT9+dyHM2IhcH/EAl1Ls86JQOO8vv2nnMSpb0utfubLO118GQ
jKxHO/wAAtAjv5dCcvSZifmKEDD6kIlFxTww6rvORTKq0d1Ho5Fve4Id7yUWmVU9deaVXofj+k+C
NKfFNCr/IIvuPoz1Dih4NK6BoWxo+4bbvhUX4rZJqgQ4SHpYehjodfh9KbcIlGfaLEmtJo7kU+f2
gqtsraOqv+RpvQ0QI6ydpA3h7dDaKuIvspvqDzWTb3eSL13S2g9Il9fd1H9mEu6vcJj6JKk7qKhY
xURifKgt1UCTRFCNzM1AmIKqnoQQmrNN6j7+focb+pw4+Mset3Q5D0JKYRiz/lf8baEcIFt6kT3K
Mm5Zecy4XTpIrGzNs+mnS9ezMb0E/l1yGjDUH6NRuw5F97nRSayNgeCsytEEId5Wr3ZLwIhMugwA
VFqd8HiiYDPOoQijTQRPiKkPG7+kASB8ZFF10YtDNPT2svJaHLOReRVRvm+DGtXd8BUCTwxsr/uA
61qxKA6vZYAsVg+p6UwqfSE7gqg3cgKNIhdH9lJ20gxzq1pfwv4gv9Ivh6utvBc08caWRj5aq0Iw
oc96JibhJBaTLD6x+DolCQCmtJ2Yg6hTjdF8NeZVsy5RVC87VXwK9VrNjdeDOzfN9Mn8ljntqa8M
sZMMbiOK9W3aiXIJxyd/Gf3+ZHmEsaU6AWiW1iCPAq+IM3oTRIVcmhHGA8I8SIIZ02Xbk5IUgkle
JGkAdJ0lIPehS6LPppsR0rXZ0IScYzhCuRTQzTfVzB4jjOmjnIVRIBlA3nknYubSOg8fbaubU5bx
t9WRv/QByAR58NAoTSF9RRSt9dFsgfF1+mftFksVDakMuwqBTKso0S5dUNPHp2J7LBzxjEr3ju5k
uSHIcViNQwnFog77DSjgeAe2Dy1VIEkfmxD8TiAhjbAFR12Uu5KwdIDeTH7H/qgFZG83HZf01BXj
sWSxZRbU/JmZg9Xw272F5c1zyTXqQPRvSqmpAz5nCJqiaJFIWfajUu2u6NrxMI4+rh873XKhf2sw
WC0qo9MWrUEXmHL4K9CLepcmyHyYKSZNo585r5aQxVYG5uwTFX0yqfTi2DKYGCwazv3sCR+hQnlz
UhYQxvhuGO/NICWaqwXwQNjfdghRFrSjDX3NlQXKSjYyKxZF2ZZEHHYldeG42GUpSjzXhlOQeONq
6tVn8Gmo0uDxbkTh7LgImLhn6cod7Xqrof1dZIRZ7iLddJdd5McHk6iE3vDNLUyvejVOkttT7J9u
9G8itq70Dl8xr/W73w8DtL1/GQZsXVeGiywRoZ7pmobhziGiPyWFG37neT4NyQfsMfaiDyDhG1np
siiO4MHY035yrQquI4EezPdXlWxdTMvLQJPQlHLqjjqNBlT9k72YMi6vNOtegOhTquL2Dsp4+Db5
uv0YpgfkD0XbDqfa9haJXR5UpjlbraJQTGOuOWjQXtPAbC6lKj4OLpKYchrafY+WGgnoCJWnGY2T
6yfh2pHb4E5v6LUScENJCSoJFjvQIHXdrFNDIFQwsz8hbZBq47dqERiCviWc/eNkGA7wtAxCMJze
AIViXiX0CgOPnz8QymuTGQUxBtffV/AxBJDqVnqsamvV5kOyo3x8AO0yN0AZ+7FikIRt2uOJAm+L
T1MDBc2FdTILBKKNTvWDnDhKGk4C+UiT6Yoid7ppcIVSNNXsYznqL9AZPoOH/upgNtsa1HNd3fGB
DqCf72D6tja++BqXfoCOepNR71xLyzaWbpj1h6qellERUenlAj46roGtvzO7Teg1YPREY537DDuC
GklxS92ReRkL4WPoc3ibAWAhecARAwCIpYojaoQ9Shg4683g4B7IWfbmfj/3meJvuRTOthwfQs0N
NpZkraObWv1gECYMDBiBdoagM09PAjN3XhbpqZ0kNdp5sxu69vti5j+GTzvzSfl275pPWpPJs9SV
4xg2JuM5bfenk7anvK35U+U94LNDU9L57tFzyIGYGqPe6ZbxUlTpTtOm4aGzX6PJHc8WCEEKyiBu
pvKLDoNFyxJqaHrCLBh91Co0cgOVhTGc0p5ytjY9aGMdYVNyNFJH1L1mJ+MnlSE8VLDXHuhE4vR0
9XBrAeUPKXyvkW2TDmtX7tJVVbeysnQ4lzljmSmraTOBoT8ZfuvSkus95CzTVyeEc9rY8URUEvKl
2jx3Awg4qU4DFJGlk6FQ0ZAfPdgwwZhEc9CcSn9xQZtMiJl2vTkhg7R8MgL7dcOVc41ogCJXTeRW
ElFehq22+f1wYc3riXc73prXNsIxdCKd7HejRTZBSxKBLx8SZ2rWQySGS1kwen5ExONdMzTtW90K
kKxDCuubhgTW4JjXYXsqbGEtcTNFD2CpAfBpa2IOKZjjOwbTULzonm5j4fO1ZWV17gVzLQ5vXH65
EnM4IqglegVHwcxg7+V+QvesaJYGWUQ7kMKsCeyOqsloxk8CxUESq09VFuSHqQuCJUmk2clBvYnV
sn5sfK9eTfCyoSDS/qNcdvj9PhKu/m92krSkEIYhEby830l9WsFXtHr7gTkid0yovnehuK8nvT1U
Qadv+Z0fHSOKETBA4dPbaWC5glOo7ARRGx1DneYSdx7XLdg2e4D+DtV65VjAJwpZlFSBXLFqIkGF
yJ3OuptB1fZSyGNZ5uypYXcHnLpnWUYfUKxbu7w+BWl30jFtbOoiQA5j0ERQPk4hJ4UnWMuvdOrs
HaPi9CSR/1SD6e4LavMT4amnrktXolCAUPUZ3cKMEcxjOmDZi8ZLYjHIxWGn03mpkbNQbMvd3AIQ
mqlTqmPWQXjUQg5HAQuNOfLD4KMmbHsHeacjCecUttZmhChylo7pr9oxsJ50AZLYjCfnmNYFeZ/V
yEBywIXRESefsr4ysNQEXY8EdUADpDfLshba0sWFuKBJ/9HpuSx71jrroc/sRaVwSZMehd0/dfDE
Z4444gcU0NV919F2GpOmq7B68EtuhUcJgh9Jz0ScwhFY1blzQjbTPoQTjo7Gw+vUlM5lyvH1RaEe
nGhUfWzNmmGjhu2dx18NtG5fVAxzqyFqCAWs2qXMCYGQSlpb5rcOBsqQZnBLvGQFnhzlT0ud63YH
ImzgCoOkJCC5vISFdpf0Qt1VpUY1OUiQkxKrkCX1BYHjvtRR6+RY+XKZiwNOqtymVG1EUjtAdt/r
BIq+mHFqL3CBjPd4Ww7V7KwIR/0D7X/x3A8zOLKqV9CiR1adGOtGIwT4hmFy02jUQiMlr03xnBpp
dIeU70KiAvQx26XrUDPy+Ol2RvAc64GY1pK+Z2+F7hIW5Z9SADkD4w6nktIXNTNILlg1g1ALTnRT
8k1R4565PaWGupVp9Grmab4nO/k145Ji2WtgdlUuzqCY3U6j/sRsCZhN3zya5phughE/hWx85EGD
r5/ZuepvAuMZzN5fxa5psRwVyrZvBZt3K1JUp+AW4w7Fo8PkYEjdCFNRKw81FZULN6WHybnlsWTW
nYy1RyOgv2aUNakY/VBuR+JJUAs5zCjmHpVpV/DdrHYdelctze4tI8qeZjGj0Uz3ukGcQ4jvlGJD
YBA3jN8zVI65gE+ZbXOjeGoiZW/1mvv2bZw1qwYkeVL3+8ADZ+37bX+nYu9bp7oHPTHdJxhkm5zD
fOliDzcNeGUgpnCBuWeSgYC5cml0irRqj6gfqjMtmhqRbOp+DoPWHG/niSKAp+agz9M8wO+93FQY
Q47apNTFK3PUrCnevMIpM36xn93ZrXkES0AfwnUhM2d++0kW0x43+fTkiLJbJz4p8uVg2MusIIqU
3JBJy4NncyrLXQxqcpVoQ/SUeo+OO3+3PmnnwVPJ3rVAyLUh/abSY3TTpX/fiVQ/e7PWK9XNU+Sh
Z+9VFd8xU/xQO4I8k9GITw5ykH0XEEzuj3q0dlv5ms69Qb8FG1oHIQ1Ak3ZTke8y1+yPYp7O+BEK
/gRHNy3MoVzYTJkeGjEtseOaW6I98KDZ3LmIF9qbMQu6QUzM5kOt3CRJtwXlCmpTpt7FKHMXt4Vj
LwOcIlsVQDFsGg35yhBT1+i1l7ADTZF5hb6tRsEYB69i3TLpyHPDPmbGE9F1JQLTDr2nhzzWyyOb
5MNgFZroNifcXogWifLwkMsi9HcoyQdlSQetaONdAnJ9gb30QxAhVigH3aRZX9Ma8QUZk4nLGhZA
Wxc5IwjPcM4tf+3tRDzmThNv7dz0DyE18DvUFKi5GyglfZm+CuuOO673RcsJNPAarkhfkP2EHdOc
LSJHz0rjS6jCQ44k9hnN7VcKNuJczs+a0j26/vSA/sFEqu3gm86aeO1DeyHN5iWF93hX6zW8usCU
S/RXCSnDOq0TPVUcQjd+UDO0O85ZflvxX17Vf3VK5dxHL8gF/UNQI2QfdnQh8vtQ+xY2gVo2dHOO
QULt3pdYyEjnVSuh5+rZmpIUs3JDxFJE+gAKaBsxsfOiIZlDNc29Esazg64TI3jA/ZcUSyK3ZyoB
ULVi2QxZtPft7Lnwc3yVeqYfCv2pM+eEn9wMP6ku3ZXVmSZOjpbcVpsmh0dtRuo4pnSaZYPMbIqJ
UwU0iye7Ce97H2WY1jkbH2cWw2sxvsQepx2ToyBopo/lgIwL2kK2Sm3yB0dG8RMdqZiO5KdiSIkJ
cMglMiL71JFIdpWz2EPrhuRaWNVj29C8TtxS2+S2m5AOAFbC9ShPwn1nTqahx/fb6EMWEiOFjw6u
hHIJa896nbOlAwVuiOBjKmS57PtOXiO7oOZQfaNOYVwCv3AJaAtjfILBtHFl4mytzqoxZ4hN6Dfq
CUiYbWL+c/caMqOTsoLnyGu0deHvkqipduXY4wap7fTo4C5ftayfCKOwvF2qqXojKtq6OJAI0ykI
orLztd4gnkzIQJrQY3rXwaZwanVZsicou1m1BEkcrDiF1mfj+QUChkK8DtHlDFBamrJ/9HO0XIYa
h63ZjYeUkLzFbdo82l+apKj2LN4xT4wx7nhQeJk2Ghdcd+gBtkUbvSZRn2z0ROkno9QXkwaFHLgb
/J8cwJszkkTXl9OFaC1ixIrSBPFnMZnVBdHSwvwkM7nDE/AJaKex05Er7V3BJIEURGcZh7K/iKj8
PFEsXutmOuv1+gd6CC47zb1ysWBd19v+khQICMrM/CspfbRdGA8+WGN258/WAasoGdOsuKLT7mxc
9wUld/YRyMsE7sXWF0PQ1juibOT3O+X/d5b+prNk2spiTvCfO0sfvjB8Zj4A+p+7Sz/e9s/uknD+
cIVpkxinQHDYFivZfzaYDOsPadInV8JgGfajt2S5f+i6YSGgVYbDOmwmcP3oLVn2HxTE5jIOKdXW
3Jj6P/WW3tWHMUU7oICQVVMdcmYQ2K9r7Ak3UKthhr+P9dkuXcXjvm78fYPMe+m3SMZJi1haCklY
w6m8pep+zHQ93+S9SA91ocqNW7lUb1v9POs9f9qT1+8rzp/7BcavFQAaXQDBXMiLdAsscNH2PHv7
qQLg24OVSOQr944grnnKrXPialzPSrP3YSLuc8t7sDHYLbI8aqnq4ieXjgDoPMM0ZArDOvZRZgNv
AidgRydvYmmODQZRFTHBd60XblJm6fnkEPCUe1//5uP/ijT78fGJSqJrR7AZx//Xj1/5TdxXubDu
b9RjWgvRpZyichnLolgWExN97hDuNdAXrYlxg07MtRHGMXVkAF3cCiklJCyyVHaR5FcqDd2nasSz
yygW5ppiYeEBXzLKat91lGlmlQLiF3KTUzDWtOBPqZbc/83f9OuEef6bpGGxblKucjkH3/9Nhhn6
mRsl5j0nOkyRWieHrCKqS+99/CMsUmUg7BMmC7EpiAXeeXmpHewZXTtYXr8NVfmshrFEmGWyaC7F
xVJPRgg+hqUyXuaEoD4fKxiwxWb9+48+XzQ/lTV+fHSuHWuubAh5K5L+dDZlhAwgtHCJdi3UUndm
PrjY9rNGNElDj/ypLjiCrUCtOcZn7CLDZ4ASiKg3TAe7XRQKd03fIAScMA0bOjjMyeKeRWjAop4/
4ahFxlnraH+MkomYQW0CVKS5bvJeR4/g1ispMS9HJNQdvFwmG86NduFYwYQhjOg8k/CLdZMSQFOG
E+0xIiE3pZOHZLQzf5UmxFrE5onFvHzygKkVnoc0jRJKi952X47+BcGBe75t4mglOyfd2g6BI1Ws
n6nth3ubkPeNQFdoebpFcyUfP7vMB8l9ndfpeXuGu5WsGSrAklI9g8Ml8N/oTXd3e0S77RpHzOlu
VUHKzKR4lh62WnerMAK7PRPW3omfnAlOczXEYq2BGl2MUVXuh1rHrakV3zB2ujQ76o9G5veLCW34
fSBITU3ravf74238u1PVoZvPXJM0XtOaKzg/HW/VK7MdZGDca0Z76iQl4kRVBMzXBB+0dEWVNEir
tNQeqNNzENrmOsaEsMj93F9CwCQXEJtj62pLEVfTKWnFPaxuH1X8AmjPtJoq90wFx/3wNx/718LS
99MUDqILTYYhmf9//diOpstosCtxP1GAZeAOHrCs3s2JC9heUoUYjeyO0mNZrKTKzlZQH0Itfqzd
L7RdjaOjh3+x/IaCBfRxX6esUSygnWaJiXsM2nD7+48r/s1eNgUKBQnyimHh/RjdYZoE3T2I+9RT
5VUfCcUc488QbU+oJNulQgVEOUbRCLBOYsriE0EDz2Gsmv3vP8h7lcQ8MpmU6aSldD6Nfbv8fzrc
RMg03Jo4Sm3WPRLraJ2qD0kQUdph9RLoWvuSdp/iPLMewyk++8ZA9b43DDJq5wpD3WxgFSaXCrLb
ahrbpb/U9MjYFyWNoKoWNlEq2uwE7hdBlu3Azkv49t0DMH1KneV46D2iSXxP1NB/Sv2kadl4YPXx
MUIOuPz9n2r8m1PENHWLKYWQtvm/RjKDhhp8VU+/r4fw1Wr76NgjRsFiDOoM6tUDPMy/nJx6tlZG
68Ibks+RY55hyuG9ChGwYuwkl1BN1T6QxtFoUr1jrjtA58+0Vall/uL3H/hdKf92TksmF9wz+Cdt
Y1a4/HRs8LGRumV2xn1VE0JkpGG3ZZDeTrIl/a2Rd+hfzEWZYI9sJeqNFp0xTPrI2temQeXYvpJ/
R/RhPrzaoO1PAh7iylb5Z0sX3ZIbMP5NvBH7wIju+gl3meF0JoiIDw4gup0O3ekQ50GxyPgNOzrx
h8DFlJwWdbCpdPyvnZA0M9IxPSFJMV0/R2Q9PMS6QbxZ3LlrFQGD0wZJ7gZE30l1tK+6eUGn7qKB
frKeGdes9u2/NHBPJA+Le40akhm1/iGPxOMNgJ+S17YQBmVTcM50hmgceI6pHVLisOfcu5NR0dT5
/X635rHirZL/fb/DcWU3sAhzGVB+3e9RgjFeja64d93ZbyWn7gHrVn6cJDpdByLEg0b45DJkfnEa
Ce+DNjLunXx01x2p3XNfzNu0tXUgoHBrZdqlbc25G4EnEMgvwpQyQMGaj8fCf26peXomwDm6psXK
MVtIU+QK7bLRevQzx910UXQXa5nzpJS2TDLjOJmtcVZzdnOJyBTRq4XiLt6BmkweMZQCQmqsDWF+
5FlyH8SrIIs13ht3D9a9/ZszVPza8/i+p0y0VZaOYsKi+fTrntIGpLaOZ4n7ocg+UIQHHtsGH2Ps
PTABhbVSDgVUpH3l0gtTbMEs8YM2JfbGGiA1eDAEzWI8Z6YcV78/hs77aYuDJBjSimvqwtaVeP/J
SFWiAReP9X1fIGHCPlVfYfLSiY6fES6rUyW106ABT9UoxK6Ek2Rbr6RRq5xCW95O38KMux0kEjIn
Dc08Vwq5b9h2gEM894yPSiNLHGekZRTaxmooXMS0yVdNi1AkM3fAHvWH3vzQO9wXtX4WVhQOzjPZ
fKG91u+Ft8i0CYkE7d51bs1W+aTYjgDhKFcRYWKhVrDr+eQ3iQ/Xu4LIaMK5By9oF01IpxFjAVgj
K6aQhsFkw8p4AOxgksQixkscf4kQj9NCgH7C0Mzcg/4eTMoYefemUyDIugImpOv3ZPy5lr+sferK
NkCOtQk9nSQxYk1+f0gM10Lc98uFxXKJrr00GdUMSzrq3YA2qdiVZTj690jq80uqTR1NCuIc7SyQ
y1w72Xb5LfSGZiOnUe2bKDy4BHY8NZNW0ezGPxjIr2ogLtse2xk7IqdpxdqeaaPQ91LSzpg74Q0G
GmotkfM1qWmHyajz1qPb6xe6bZuWIDpMPZ+aphQPsTc8N52DHCK/Rm58p3cafaSk0bdBVL2iNNvC
2NRR3tlI9vvOcKAraYfY9GG/RZAx4JQNlIs2ikt6YdLohmHBn9RZgrkqShPqkPqKO050bKPIXw3J
gwyTZDUFzJI6x90hM1pGqipoS+D0cNSYbfWqQMw7WMayziRxSU6MKuD2yGjvh9Q6SI/gWD/0vJOg
JaHHQ3xnl/0a83eJoaCiv5mgJEaEDJ9Az9b4k8XOj40HdwKKAUUWkU5Gm5WqT/RB9LLaRYhOhsrN
yQYBL1PhtkPHT/EWP9AiQdR15wcKVXCEtF1GNbxYm5BLv47qVQNGZcWJXs5Inoi2xlguBia9lzL5
OFZC7FsEb8up1v21MxiHrtTGk1ugk0QaUbvMByp85vdkTvm0A9roMqocJK+Hl8Yc0teJFLodiE/+
Ttu6DFZ70mw+TbIEjF/dmWFQLtF2i1VnYhYdJHryVG/y9SDUMrW7PyOjT456XxPkmOgY+71hVbWE
X05ae49uEQF4y9VLs/qbQF23rRCpnaceXI2nd5dojgjpmuhzbU5fMkW0ZhQnDugcgk9ZK+075Vyt
yvuIC3O6EjGzocEfrip6sOvI0ggQrvNdGTvJxs7rb/RoMOVLCAJVp/Snqsn3ea1PRw4b7UyVH5gY
i51pmz76JCrFZISvo2KarfbQD0GuXQsuFeBbbgO9jfWPt3Wz4KTy9k8lckUtoY7OiRgJgAWBtQk8
ZHfeGNYkBRJLQADWHlFheoTusqacUQL55n7rluAVp7pPCWCpz22IeVzHM3wvaweXEh7cjvgJStDk
gqrEKBcpPE2CFUgNze28wNRMU5UADmfVeazCfHgncwZOn/yVJ1xgQyLdnaBT5/KZPaZcOYjU82iC
f25tC4y1QU1nUTIDZ0Cu1EoznWNDcsq2r8hy46XqLiAm/I6YOorCpsFunS0OVVL4GFqtYhVYDqea
PrxYvOuk6fi6iklTeDf4+2foRO3CTpos/TrLna445ftrtLczYojDhp1UE+K0aFNIGCmUpyWpNf4F
CdmhyS37lAazkh3jqi0nBLeDcyeSrtwmOfklnq1RFVdTsSTsAA9F5b7SmF0mnfmZpoy27SK6uquh
aekQcOavhyGeDrj2GWuD5k/ZRMPFnTeyoIpfKopCrO3k0Qu8eEtp+huuSv86NX2z1wzvmmOy0GDp
PeVZfa4qzz+HDrzl1iX8RQTVS1rGxqPjG8dAG6dLqG9hztP/MLH8aZy2X8Np+jZ6mtzmUwo3pXG7
01QInK2MlEJUw7GwnwOCzw7xhAEttQRZlZO83uYyfhTe1YMWXqAGX/zAIy6+SL2tH+MypJTB/K4r
rSUDgbMO6i4/9OiUiSKSV+RAeAOaQ1IOwaMVWzTqHZqn5vTRJkgOl4WE6NqWiJg6mT8hIS4iSQZN
Ke4Yp4JVW0S72qA9QeSit5ExFFcnTZf4VnhbN1S7oNP+DBph7lsq3WYOfL12EXCjOXjWgonWNkR8
IFp2hQedJR3hs/96yOqd59sBlemB1Wx56ELEaiyLiu9PjXqAInP7iorcO0blaWPNtnQ7Qx++pk9I
RMntuQ4n3QtBSruFkx9KY/ixCQbtbMhabgaN3doirftpU7kHPYQ6KjOL82NglF1LZXzzwGEcLJN5
kSO9ZhXbcjyE80b6RH16CHMxinW7UoAf4nZ3CPqu2xpGuo98bcTf2335/nIQngLi4LdFkyGnmDep
6TWHNgQd4FjA85MyxbxoeSvJkn4XDsOIx1Rr68NtEwizPmg6Gxjor07aVxsaXZjg3HpcG7k+51on
z77lP4McqvC9Ylx1szRZQz7NDgjsuQEFMEvMjiAlmXGxTFWnE6o60gFmoKZbDiW6B7KAp6arm5w/
Mv6xefd0Io99RXI31De3jtY98C4CjbIXQ+szJgdwE26bSXbF90e3p5AgLQiu0dLFHM8ykg334uJw
e3p75Pcmxpfb82jIN5WAk23K7K4axGMEfGqv0RVaygScKgpIQjuxstJAcFfk1IEFc/InYVEH7fwW
D1k8XvUQB5mmmmNV5tpaij/1wkE8CUnI1G3UdLITy1g5/aIpJ4ggfumR+uHA2Sl7hJikCag+Arns
PjVNRecLhMMa7+4XHO1kTkI+YawcFm2HEGhGzUrHI9+g8AhFsWHsjcAoUQtkC5qQ7CjqFYe+0v/S
XI3UYfSzmuTyDFjhxsjsq6iH90+USR1DGez6tWSKc1LxmO3tPNirknt/YolyF2ZfMi3c9AoQVTPh
WibFGiFy3p2QGdzW6slSJNojQJ8Y2EJDOdMviAgWslsi+j1SGiLHCcscaY8uGEliJQ/xvOH2tXf9
qt7eXoqIZT/cvu/26Pba2/d+f+9//PLbT7AJASdQR0PK9O53phDI8f3/69cUJdIXF3/UTz+b4FS+
xwDZshWQlYpx5OnbDy/mWZEXlH+i2TSm9e0LOcPTtIxpqnk92Tjff8vtK2/vu32U29PYLwzm/Lie
/FFb2VXULshc2kRz1Bg6MJOrjwWSohEaRd5WG0wcl1MPqcX1cOUjrmgPtw3aTChySGKh6TUM+KOA
UN41UOxVSV4rmZGIeVleYsY56ui5VrELZZJaOcWwwngNotDZI8mxDxlZFIe4h8m3yGx31u0Ej72a
Lei3L982LeugA36EeGmUBTkUmRkiupjfzV3QPoxRdCQTatrevu/20m1ze4rY19ppMLLr+YfcXreJ
xvz+qEgQ7Hc64tm3NzCTxzrLanmZFhiVbbArkdIa8rCbCbQoN08PE5ixTCbiDtLJ3oHF7L1HO7VJ
iJvHEKLPmomgOB5mKfCHZV2okGFtfuG26R290Nc3nkpezBin0nRXN+TLG/fl7WkA+IUbgsWp+/ai
mgExb0/f3nf77rent0eDXydryFmMPj2WoVVLSNO0vCFjYgJlpnnO/uQ3fbgx6AEwAfoXn+X2KCsd
5+cXR9v+AW25ffnd09tr8OLh1/zrx/hjoEYyuCC+/Me3MB3o6AODaQpaah3fvztNc/fHw8kc+BRv
v6wmTHyLH35v47g2A4I/foLLvH3b2y99Y828vfbu+27dsLfXfvrDb19599kBVWnryTy7ZnGtKJ82
1vc9N7QUOIvl7ecU3lQ3j/q8x7w0Jpn5tmcKFALpbtKBmqXS3t2O2dsRvT11G4MFGJnHbL8/vr38
9q23R7fDG+adP1Fkmd/QdUIbl5lMp60ZhbtOx6G46ye3WNd43UsW4u08/iD3Ryp/OwOGyYjqj8M8
Hrq3wQfZqr8WZc/CB9aZnZGMG9dMnjLyP75vqloZCUiRfz73bJSgWh3Yi0Lg4pWTzQqD8fb2Q4P5
joo0wacu4R0TUH8LG4lcqOMjuO3V23GpmPhuUOI8IZDu9t48gzHmAzw1z0lIm/1fp9zb0bm99tMh
Km6n6fe9/vbQiwtOG6LBPuM4eZXofw62HebHMYc6NbWqwFkus3uSdMlf1XqwavbwkMcxwgBCEq+6
2oChUZsQS8jWQd6zhD8ASw2v11rKNlhjsKu3nQtFN2cqCQZsqs60IM54MMoP9hV9lnlS2b0nbH+P
9n7vw7ZZTrnvL9pAfJ1EbV3K/2HvvHYcV9os+0Rs0JtbGonyUvqsGyJNJb03QfLpeynPP/N3NzAY
zP3gAIKqcKpKKYnBiP3tvXYtPxliSnfqAB1W7g50794It6ohQstnSi2LsZx1Ky8CnSWYex5Tor7t
glptzVM6Jk9rB6/EKkAQihbuSmt/1ixW7lhkspuKiSJTbIrenDp/2g58KU0ouKEwYOwodD4UUYM0
Zsp/CIuYgBeyFZSx8o73HIgCroxRLSWs5fTn5BAnu7ESXiRH86YSHOglfflI15nyFXAeMKxwmssc
npgwqewNHFIw9BJjD7UohdHqu41i/loZAAOjl5wtudv4SryQYDCUle6WxcuLYdYWDlTrm4TwQp5l
dEJqymCpyLBUqjh9sPq13TZTdqf/DgHDYQhidxCDttQgG0phfKgTghn1v/G2j9Od4GK4xDVqFZ7k
adOmNS2k8qux6Aa32Mjx0pIMMG/7uVrs0Uu76kuq5Oo0NTNRqCoL0UGvLEjtQV9NIExpcc4yc9oB
TbthSSyfxgnanaHrn7NKQqArQlkzKBiRLOveYF77trpsR+hn7F2mbBfZcSCWnFth1tL4gEPM4/P4
WoE5T05jHO6FC3Ai8g3ToZ+yRqfM5dL05L6i5hKYjLsvmQMdS0CbL7gIPUl7mvvO/ihiqnRidVRD
Bcf1FhMQBOvxmJssCobSt1e1X0g99Mq26BXn2NLwYg8SQFgaFoK2ni7TAmLCUmZiA0kXGvDtJJJL
N3XAWzdr4Dja0s4pLU97vmoZBz1udJJtnVc9infAySKmQ1RxJqBUh9swZrk/TuS0iql5IbGi7PSa
NP4U0V+yoCHKRkM8JcpB7U9kJmYh/RlDwkg3bKXOsUigbshlMh1oN5Yk8A5UdoEo6gHm6Cv945HZ
GjsCoFvnOlFUrNqUNqQNtc0226Pa7r9LJ07PmaO8ML9hB8sJfaMoAj4siKu55Yu1CJhLZUfUtrMe
k0ZTj+XHysj5ZXA+1WZ5WNIKYmuq/9Fafb7GM/2C9bKcGOGVZ8MCNsVeZdp19Sx7C1Tcbu6MR7XN
TwXtlMdenr/AQABBGRPztEiQAkbBHMmBlb0yXH+i1zkQcjZDTMy7sOrrF6HZzY7z6Q5ThLxNtRmH
GCWyIFJ3DXMTs666AwlgejnUjFfHG+x2kX5PEa/PWVN0TzlUlEidr5TOxnSo3uwy9braBLFmFEjF
TEWVwmKLBEoKftW87VJd3jK0mXGyU9mYSLF8tClT2tYF84P2DohwoEVUBsX1KpuCLh+gy2I9OQyr
8zpPAH30fl29SYWrI69ohIsMFEWLdO3AxgvfcalmodJqnsB8GSnV6Bll9rYIXjmnfck1uuFNqimk
UKciOklW9XcZYBY31ob/pdpoasS3Wx5p25jH8QHrwaPaqegJ/JIar0Zj2kJoz7I+SVXDZG4ALSR5
v1ss6V3mVHweGsjcS6J6jWam+7wA5M7Y9UuV6ydn7gH/U9kWN0QSjPWUlc1bLXVnIsXzVo6YtTrz
uzzkNJpipQkyp6OhlvGjAmgq2wnF6T6UN5IK60lKpKDrdo01wpta/qSWpu3qSf8j1NEMx2x6GIzs
x8izLiS+c8kNgDMkCP2Js+xTz4SawMnS7crlwU5bOZhmKkZ14nyPYkJh1Co+AM3Edc2pFaaW9Kyo
cmhZR7XI1KdEs/2ZccDRaNWRLDY9waUErWXBiXxYYnlX0xs2Gcvrqrc9Pr5+OBtTlYHVbZ3AsR7B
XnZHSGkI/cnsz9lkE3bjBLhIVrzN0KPudAQYr4LUUSGdjNHXh7F5VHsbSQvWVDKK0rdTZTyW62ct
lu5mI9eNqnhkK2cCO222cyGWN60HMK0VFLRmySMZWspFk6zdt2S0iXSL5FnSoulmyQhhK0CiZTXH
27R8peSzP6XebP2mJWU55HxpUSMBDWZCdS2LsHQ3xWC7m7y5LQP3NLsgyTbeB31cEF04rrdp0Mf9
7+9EGsQLba7+0oNdhCbVpOVCQZw8V7j2DClce/ZQ6pomfg8u5gQ6aZs2/Dt6NjWnOCNzLAzBdTGW
OdJwnj0vlDB0cZ1QboPlfoh+8WwkLYTT8TBXl7k0KOxKC7oINIpKTPUw0kh0IE3Z+82wfJvGcF5q
BfT+kn5Icmft4uq+bEPADJZ7FVzHppKtV+dsCuBk3kipK2truLKHuloUoOw1uTZ2sy1ZgTy1A7de
XXosctOFPfBTLaN4AXCyz2Us13pUpA897d9un8ZbmX6mK07dDy1ZKE+bKhm4kybvh5tkMQQ0W5im
LPRbxi4c5XVr2wJORu8uuYehiqrmjoCreEZa4esrDTBvDc3DiqzviYDd90riA3Fe3hYZR3i7Fc5J
zxzMQ6tKp1o+nztxi5t3/sl1J3gXiHWub4nZgZ6Tk8bLpYnMD3BMQmpIphHvjAes8Hmoc7YXEslQ
/KSWq+T5a1wMERM9FaaWUPtNB+3Q12Rmu010by7pqd1hp/qm68XzRC64UpFYnYiCryUVJvuB+Sk3
AKvnMXxnIeLL3KF+ZiYvAqC+ha2/CIW20NWbUgSTw8uUzQ+Gd8pZtsYtb6RWluJdozuAnq/4b9wx
mauZM93g/rOtHJKj5VznGDiJWhWPdcxXeUrtyScAUwRsYfhWLOtFWempg9jCoMjqL6ti9DSbzy8p
p2YU5DV9iszxFMeR4bXGsm5XCmfsSA+1zPlO27nYyvSsbAcMREFm9WcCMh1dA1oAEc56lfUfdnVF
6KjC8iuj4usyNn8Z5jwYoyp/a1KKkOyYr9y9miBfLF8BFnVrCus5WcuV2iMTnnoGlKLXWvaMU24f
9Nwk7ai2FNxbUM0kQzi7Hl83EaQXua0+raYJnLSHlJpCDF70VUJmi0YM1olzbMzyopgW+3rcI0FK
AD/sc04aHXvpI0fx0cmtm9Tfd15REY7RmG9zxb6tbdWFw10uIW/NlE0hHFUULc3CANGTWB+Rhc3E
TUqBASLLOSjnmflO+vSPnZQwlQuzPQpl8oWY44M8QAjMcyGHUDMcT8QaVX1w9QxqvSMLBaMQ6YGR
YIiUja6ir++tU9aHlsWgZxzjKyMyXK1RHoK3Ldq3o/ZAcQZkO8MEwCD17JbNvNgxrOJPzwzsaOmi
EFObPdm5R2Kx9CT6LLvZc2ORjR9gWAWDRUBidexrMzvgPlT5fS4p2isUbigWQ9Vqno5sFYCwceML
G2v+bg2FAPSmESZrNaTVQ5s7V1ygF1VBbFHupKvVgo1akpYsDevaZvV7o+SHdGykrayoVPys1HBk
TN+2veDlsK3K8EQM0y5Rygf4AdOO2qGcXgj7hw0PiZEORGvn6OtuVsTO5N52UU3AeVQsbsfJrpBw
QTH2DGB0aUyfDTm/UFCzn+eIbZPZr5u0a3OKGy3UpXsvCJ4ybyhM8oXgSez8D2Z6CxhX9KHX76km
zw9mJl+KUXsnN+VcLKd5rZxc2Q8qFB61IdiQAdVnCkg+TVLGQ52LJkhSrH4JYaATMLKtxo0Fu+VU
nvFi7ZP731kC+PCAabaO8jQVTahJUcmkbbXBKRiMvmQbQzYtsMtowCoYOi9b8M5hLixh0k4AliCc
Q0Zdf9DGH5Kk4s2qwQdYlOiZjUlDU6y81yI6sT3q97Zmwh+J17NM6D3t5uuUH624fG91oVzVxGlc
pW0b36jr9TLzSbiNBhzMltDxtZH6oUHbkhi6LoM97nLaGagWMttCPynDYHhzrNTA56dbkZmkLcz0
5EQFvTq4pjaF0uxjR0lgHNnJ9teeGacFDRJSUmxYXz30kp4hh0Fb2mw0UOumxu/um/Fcms+fk8b8
ZswoWbG4jZZJTR+WbJ3F0n8pdu0RojWPeN5D2e7X3WjCb+VdAGeerhV/c+r/fsexyfp5XDY7kYof
bIjbRAHuyPCFaT/DGndWGVenMD8wSB1ayOxtPKw+Nhx6tRgd703co/TKKA+JS1+3LR2Z0tTneP5D
q+Pk2YiQVwzRmR+33O9/H3LMrqe2XF5Fbo0hO7/yuJKULG38/czzS0+nvHdXgO1I9IXEsWU89fa9
Guut73Ssko4SuwSTo42ObyQQgjPI79ipVqd9RpsvEPH25V/SQCFp1E5Kh5rfnMkv1UzZF+ymq9E4
x4rzCGFytfRzbjZhDsaUiT9wbnM8tH1+a4H1HuLMhMeWLYdFs/jAZUM66Y4gPdTSlaHM0oMulr+c
r/tQWgyCihWFtFKVhCKpoaJLHNwN440Bn72z88TBkCt/12sj8AZV0kbWjf4wjsnAtKKByACBMOkl
WPH0rPqyShj3Hm/TKh1dCChYqHeF4wGQyN3Cgb6PBKzuyE7maPsQYbV6kfeS5aTc3fI66KuacCeD
D/AH3AtKLi4P2aY4VFTxBku5Xs2ilPy70WbsmN1UtDq4igOrFH8C7qugn8aQQYT2atTf5IYDa6nF
ceA0tmMf/sp3pj/02sOAqnHLc+LFDSrNIMslDFZ5vi6UTgxDQsmZhrsnjnX9ZjjSAX3B7fWsOhUD
nfVxqYWmTJyOI2GyWSml9JJoLD0V5XWvZtIIw4LOaAVb1yauyoE+6PS1R1M8AW+nkiMmDo3AlQZF
YlGuvsi5hw9TbCWLfSZcnQKEGglpEiXW0i6h2Zu43TqowdJdICmG/ptkb3Sam/gKtOFCtaTzApAJ
i3IlKwfuu4ObNXbvppwWIb+o+0pX2JIWOnRFjIKBZhX45IwxYOrbnkuwKdsh1zIPphEMMi2bfbhR
pjSoD/qS/a0FM9a4r2bA/cZ4dEpKLA0GZQCflR+pl7WTReZ9hQp4EUL0Pv1U+5VvqTd3ADsqk/F5
fh9uJ1GhnKUSnGmdHBtGXhghKd9hPjTva8sR12TN9ib6jJSIiwDc1DTSydQWgGmWQqjHkXeYO5bT
cIcnDWU8nqy4uEhtJ3vm/UASt0Z2LtfxdR2TjTXRi01QyS2pCHAj2lKeBUuiM5jp09QNDH4n60wp
RfvHKadNpxdfqurEnMfVx5b0bJhHuChAZNCYo43lbST770AH30RSEwW1Q+vjYjcOYkV1xX6p7SJK
hqyiSQI2Y72bDaQ9LbQHD7dO5uOlvB8ZxJh2jDz7e12XNZ3UucUUVauBFZGz7JpIR8ticC66auUb
SS7od1OSKUq2j5t72xq10fPQkJZKMF+u0GuCRhNPUCf4CRnzMzCIVJL4ZDGGfB/NCVDCyKb/cYy2
2agQUmuJMPSDnjK/kz8cdlBG2/Ee583blOfSfjTU7EHRGIY0ga0TfP6NJNg2hxdYVCbXKzjxKY4/
dSOfGDM+xCwX50SqfspFBX/BkdzOAc32Cb2py4Thsod04tlrIXsdRz2POYq0mYp0H2c9XR2VyI72
cpGW5F7HskSumSjr1u6fqbilItdOpR0jeA0302pBP7433NTM7GlXssi1L2zT8lElV5cqDJz0DVd0
hVGSC7VjlhdJFxXAKVRfPYiJTB1kcv8GZbB2cY2HGX7vfZkVi657g5U0kAHbx7wAuTBZJ40RfojP
u2Tgq2/+0dfk/iFz2FF3jbNclpXjQicV2Watotel6ZogVu3Y1aFmXzRx5W6UHqXeevuVYAqLfnPQ
VEqYv2t1oTDDxRAEQZbLDcgaQ8RJ9vs4H2Gg/E07o0BOFfq1mqZvozQPThGJoM9knPoFoCRrNh6N
vpK8tjawTbQLu4PauU0O3TN503Fm1eYIlbT54ce+aW36DGNK9XskU4/wMaDvxmBzRDECLfJYOJJI
/jMoWeZD96DLne4pv9Ro2YaQbF7UUd6ni76Z1y7dNpi4AedW64aayTZULfiEjOCYg2tN8aAqxbM9
pQ/OHOs7MvpzoE9sQEx5KjcyJABiyMZ57q3x0DBEkOlcoPnTaLS/IxaLo1IaNGhnA/h53BOp3PF1
c0xBXwt1ZXHOHY4U/eivKfHPdqQri6wOG4wJj2PfGKckn8pDlkcXUcm0odfGh2hO6prYR61ERyoz
0idGtn7nUhd7pQxPY+iojB9T+NXKWP/9NcNHs/1ZNWb/6qJVZW4COGor80MGCRf8xRSLb6jPBtWX
P+u9Mp4TE+Y4fQon5ZMNV3oZVhXdr5uLk2bX18lMERvrQttk9OBtcq5mD7XZK8VITYqwj0asVA/o
tnAyU9MCH5k8D1lLF3IBh69MDfuI4ehdbxqKz2IyEqNFqXtXRCoA/GIAQtzjeCC7raudeaTdgAYc
krdM2A/RNMpMth1m+06cPC2MJLDq4g+pKHnMAFn6uIrHsJeV41o0+inCFg1EWejL41Ikzc4Aq71B
VoLKdZces5jmFmm4qvmMSi8tdAUP2VvLYfiYmdLLFDF/sfF8AtVrLn16Ny86kq9qTE8rocR74Tw0
VmYdfh8KCcxm0pcPhRVpODf1vxRiZxiHcc+5Qqo+loxSgb4+Vrk5vxKIxHeaBJWSEG8gQPrU6M5j
wYVwiHsnMHvnflUDuXDnAokrT4YLTrj+ojb21onkgjU+kG1kV4mQjeUUP60zyQGBdG5kfXMCiyAf
GLIMO1pS2JDUybA38PwruXT8DSync5bfuk+1b2mIq/Nn7s7KsVoop+narS6p2SNhzCwolYWRjaIv
J0fpPAk2ynbuC8K1fbduf7UFpXvgiALQVzTpdk1xGNKH7cp2l4by95wAR2knjqC5Jj1S8p4c1NHw
l0FxTkuZ76Q6tbDcd+2eANyftB3tALoaV9QdDCxsVN50pnaHTa2lV3NIxgENK1E1L1dbD8GGrs+s
rFmClCi8Z4NdqGNoS6VtexPkXJ/DiOlLUftI9HreCiXZkIa1Hipr2WoDXj3QK+eyyv8M691BMzU9
UV4LdU3U2E7H7NDUhg0/EKFQSesBdG6yrWdVviRV/cJb0FCCzhZ80ZSrlvDjV0woPczt5aa1Cb2O
lUX5FzviLR7dbm+jsCRzjWUPyjNw5E9JTOa2spt1Y1GTDUniBfQ+vPJILFCRzQlhNT1R6p14cTEN
R+C69C7PY3nu8k+nrvzUVsuPjNXU1bCvkPiJT00+iKBStWxjKBmrkZnWvjET4pCEor0Z1Ecgdbzm
dRHti1560pqhOfcx65alK9G27RQ/AXBz6+apukbzT8VQPpgSThdIPsvVpIT3MoN2otjgjf7Qfl8T
GcOaJ2OjSalokKNqOI1VowaTwflBpSRMTMaJ0JEBWCz/KuO22NX2Il0Y9j86BaMP5LruDK+a+jiX
2obukXsOiZS2pI5eDaIefL5ESjOcnAd07/xRkn6KZai3zAwnunk46ogmP84oI6dCLnDixCnftixN
4OFol0yv64ujWOW56J//+QUIcb/Aku1JKYY9U6+sg6RhWJUqoQepDgec2079lKqCL4kST0cgdQMs
gqVxRbda4W/gQhXsoNSeEyWjonpry9gbM9M+thMjKzWW6qNYstdRoOTJinytGVjRxGWCYWxh6DZK
hxKlhr8nRX4EXL+gTa1+4PPNWO9tY8BgCwJMTeGQWfIScUZHvJuz+WrEnDjj6NYlynzhFbBDt5dN
IdQiyKN6DvD8bmmf50xLktDHHWqdgMZ/rGU2beYRC0cbKyZ8+/w9vq8nMPPv6GfpFveQRmk1mUN8
jJLPNhK49UKNtTbeikoTJ+YG0rYVM+V197Fj03PbF3CSHb2BEnnfsVZsi7HEZDDQuDkgdtkU94L8
INzNtrSvD/BcEJ+4DwO3wpNlVUEW9Qeq+Bx4idjmpom8GT8TnsRhAnaIIBfPystUcyxrxRcCZh4u
+pJsIkEDkNJ0lqun2Pk1ddCODagpigKyC+fkhqMAjcZ2YjCLoKmAsGiM4DoYyhOC/oTSjcYaGpZY
nvRMz24xS1a8LJhaaOWFl8D/Iac2vjLFm5r79ixVgmhVj4gLBI0yKDQLNcZ+1I34cojQLEqiPlkU
hgBopWBYJV6jIfMKu/lr0pVDBYs1nSvReAhxPkhy0MhkFC1YpdaoDSxMo32gAhdyliWPIYzaVmpV
rwMZwOZPyf0uS7tQrS30u/Iw4eYjRZvAeSUY5OKgdkCEqPs6brPrhJ7hmTNSbz9kw77BbsFM0zw3
9pD6UGONY2eqr5H5Z47N4YUP6zkVtmBe0QkXHCnuAnPm3Ckn+ibR1Wf6Dj91tRXnyN6qpdNzfuYA
1MAzxNJeUlVBIHnutpUxNu+qJQWiTB9LVVSBNJrDda3LHfRuuD0JXdf3yVxecKk3irDDQaGDQAch
yA1HVc6qnh2s5WnUMaAvEDxYIIvlAgcXg5Yp3g0bUEDm0OFZa6HESelY6J8SdtxtDIiRoUTLbRMk
DxPM2FsKMzkAw2blUPLohRLzwE5Ij1TKwJi4XUWQdpCW7BgHc7Hqsd8vWrOtSiTYQRzGZRLXpxiz
0sGgN7vMXtg6tT5mZgol804OKFcJ7UhjVCKZ2k6tymes0vPB0WdxWJgUzb2h7UeRt6cOw8rWsddP
S4urg6xqJUQWntVGU1H7odz7tppNRMfFPqY8b//7bF41kqHSgpZU9CdLQtg2CdoOBj6BTqHOTlWx
jdlpjHN6rB8E8SEmyXzM1QQ2baYS160t2B5yvipPC4QJr7WIsXexrbtzlcynjvH9b7ysYrz6uAJN
F9GFQhzzvee8kjgK0A1rfNCKlJY90RJ+F9AgTck6aDQMEF9BDOzr9aROg7hp2R9sicbjoOdbfXEm
DGaj7JWHugHQrtTqnf/wU6flW8LOf8v4AVUX9zo35dXasLfdMzJj/1Wme0Dub7pcsswldLGBheYQ
WWYfv/6IOaYuMhJpewI6FoNrVnGXiwoh07Yb4DPTU+Jk6lFKWCmRoT5GXkiGV8/FTfGjDAagG4PL
uJPNu19lOACueCmV+QF7Ht18Wf2VpWu5VSLJX1RD2RurcdIju/b7gfSuo4+AsBYOhvZ06BgXHZyo
PDZjnPuiIcar1+y6tYEW0sahCMzQnmNy73u2SaYPbeUF9ZS7w0AV3K9PdupgbjQLRZR343Il2XBC
02LwirHsvYYcXYC/2970JepJKjTJWyqA1lbzNBZ2G8Q2q0QlRwTPmU55WQUcKYdB7/YzgnnnKMiK
YoiIpedZ0JcjvJO8Nm6UNRX4U41ddsIDGT1rPeWS1LLPnmPiSEmtAm20Wj6whre0NOzpDzdPSFls
+1VoQL2sPtuF9bds8UVx39zSvUJ+o29xvdvwQzI03dUA718tdYixSoQCC0KVIDy3U6gJWQ4l+P5p
X2+nOr0kCLIuyZI+7Hsz6E2xzcfM+oLNWNMmuorxoVbpSk9E53cUZvhiRP8ELGG6aQ7UPgEOx05b
VS7tNJwyndhyWb+VSGq0v+jQrpWmcdWG2gUKC/aphWlicao2CJ1iIPdCe9Rmjp0ZR19ZnOZq/Joz
BV0yynfaYj23CiOSFt6VO+sZafGhFMHQUB/O3IKIYE3JLczzEweUWxfRKgQP8T3W5DOkvvI6GOpG
o53s1NvKdRmTFaG2AGZYl8s+oQBouON0ZAIrMue/u+dRnCXdknfd2j/85gkoXnrColnvBto2zhCj
H7OunsK1Ml8GnbrOobEWUirStyG4U5SUUAfS4jjEbQQxPaZOnlko2rEaho+4a4dDOi13A6nxT/D5
/xNR/i9EFGzhCpyO/zMRZff9kdT/FYbyrz/xv2Eoyn/IusZ/iq7JpnnHq/wvGIpiwdQHKqFDqyUm
/N95KKTXLbwIZPFU5d+sfV35D+celufWYYBws2Tt/4WHAp3/v+fZDcKWsibzulhese1o/zMySx1e
OxrodmdlyaYwr2pPEKmBbbHiXWzSAitdkbCS/j406TBtzDh54N7Q7wsubzX4ffr7kPUam5CMaMW/
0xPrPUzx70RFDaEVS2SR3Pevaah1EoV594ffvEeqqf/65T+/J3EzjSMaOJgp/yvc8buE/sY8/kl8
6J3deJEVtbRIEfEgkELu4fcpA4LSQzcFJlW/ri0KfCJ1ZdDea1fIjYRmnVyZnFMWP7Tn2eGG6yTQ
A2gksLzeouuaRA35ERDrYjPY5YmDvlcRCkKip3+P1Z9iksokJeFYu37hfAaBDJBTO+0TbBM0iCfT
XpoIbbZqf5Vw3/4T7NCZpwBpbJuHJSYALVm8pjizn8fF2Vkq610r1ztNJXaa9yBqYPI1+3l1kDx+
n/Zdz1OVzsS9pswgy6Uu/H2d0t0L+vssTbEGRsOmLeJ1//ugrG2ylUV6mdmTh2m3hPHdLJ0T5Lo3
obZxlIYzY6aiMaeNAm5z+ADbcUCJcuWhJ/jPvKQhx4AWxrFNt+adHuuPZZm2fg5OfrhbZce7lVkR
mu7RRWRTGY+x9d8P8d3d+u9fLncbrY9oepttZdzk98rM3wf5Xq/5++w3F/L7TAUaFMLkdJ27mfv3
lf8+WL/ln/cHaYXvTMSSelmQ9O7v6xkyjj9xvlXxfj2ubqa4Ezotzo4489qbduQ8AjmufVaNR+a/
83cn+3TZYxqoB2rZN1AQJ2lDRhFQ4IahnCdhc/fs5ePeHiA9tirW9/GBZ2DHHbZILxOhGaRJc7PI
l2ESrug3kXnorUOuAIxzq7f8R/E5kbzWpyQNIN/dzS45JDgffcHr14s2P+rNd21sYJF3bEM7APYc
UJrEV4Z9MrnCa/H/eT23vNJFaAuXabd+yqTAXGB6OubdB0q9LVhoEBsoFOSkK+/oFqBm3lF9qfPh
hVs6RiZ/Gvd6FZh/syu3kYh2ltZtmUMkLizA6rF6REswXwgTsuXibUMwM2ic0+mN9lN9Xwjm6Pys
A/vGkG7pguG57QqkTIsd57lxPptvEOq8fZfpKb2ZLxLY7TgYjsPjBDiGcJ1Pjcw6bvXWg/2Sq6fF
xsHiEqu4NbnXP/D7zfvsWsFHvuNgeZDO5eyR+mze6Z5neFVQEThRreqrNILoHkrZilri6vue7fG0
XdIrs202UMvfET5L95WVSIdMfaij2NWtt37JdIQP1NIjHREQd/ljpePJH7DZsdG0RdCf52Tb6R46
VKzu0ePYGc+H6qo+a69l5ykGa4gLdZRccH8j98H5o3mM9utu6gJyuxqlVPHG5Np8aOwQhYpSY2IN
tI/QPV88mkfa34ZXDCDP1YsTFJeM8BihnvHgdO+MDq1wqbFxus7orRHpP7RS32ZFmr4sANn5s71N
T8yvSUa2PvO4yvHtJ+0ovZmJxw/D11b/0P/OT0SQ4oO5b3bDzsZ8CAdW9SfVL77rfsPBmMxK9lW2
LoHgNPPLk6qxUoT6S36g7hhv3HjL68fp2L7MV/UPLQHdG/XLwvH4sk1Hu6Hy0qXIrNjrQBbubeMB
Xyij2OAwIh7XWgd0Ddv04j/dIUh3shnUT7irUj4Jb7Z9UAlEiZVguOl0H/w4e46KvavCRwwsj4n2
j/OVPGmH/q/+re2Nj/Tb4bhOLiQwH+OAjZ5B9nN9xvgyT64qSC8fmmuvbefBU17pcGw9TFR0PpQe
uUP9UoUgMy8LgWpuBybVy27/oX6UdVAXIRmctUSGC5Lvtmdc5Tb+93QaaYU8NRRfvOrHhOReuZlO
jg9LpPT7gCI5i2TdW4opJChOnPBN+LmHwe+eWhCJ9KKxZngGTVo/TBeWF3kNKroHh7deI7oeRoSG
CBCa3zA8C+vBSAKedJQj7tSPZfUI1XFJccvlr+NUTq1E946DRguz7yHemsjrbh7WD0ri8573H+tT
tlE+678OSyjKS4h6QD3TxBKFI+NteTaOHBFYFsU2DvSdoBQQzdMzntN3jO5iU29ZLcWfidnPrrlm
Q6hMuGURsJmC+1F0luVd8xTt0QmrISyu0lfb3j9fIdEJsufaq57mBA+fr6bgWt35OL5EuF46X17o
6/QdaYPpHMCVzCCLk/l8MMBe5aBJd1yQEXzfp4wvZUd/fRBDF2ZK4ipdkKDu0GycMbgMzBuX9608
ZZ8J2cCv+AEjkXGxdBYQ7S/1AxvVcBPsOfNbPT1n7SmnrP2RgvZ7mJgudPxpIzbNoyX96ZeKbcEG
FGb3pTwObxHytmst1xwJKPbjFyFvyxpXPY2bXUjCGThHXW4H5QVss3wHz1ws+Qe41Fj4ceLdw2Zl
EOkHs0B++1tmoYyjjvaZ2/zWgNJIsBS71uP6GE1/1P5vzyLL1dsSS7Q2GpdQQ++Ew9kJ4bHEBRDo
MZy2OchHUDXI3fclI2aEELvZXW7jk6HM6E8yveqTX2bMQ936p9jx3+TSFT0H/GCs//KWvdk++Ypp
B3SfqAu4xcVbrp/Uc8XLHbz1JHYeyXcQLLR88p2VQbxKbk0FT/yFVYUixbzcVZRtjpuKt/aevNmo
daAk17oDhc0p9TSJLS+P3nZ8RWm5w1qDer5eeLHKuBv8e7Wb+4ypiohmxjLm6/3NwnGtNIf83dlr
++zBPCyhftYu6yV6tvd8o0tXOUj/Sdd5LKmuLVv0ixQhL9GVQ/gCClN0iLLy3uvr72DfF3Fbr3Ni
nzIUSEtrZc6c5m4QUMIWkzDJFe3yzltAwFg3ByFyQsnLlT32ynSd7gv2j/a5fEbaqWprzEOfJzji
74UHQ8ZbcDyspNyLSjePrlG7x4NhUHcE6k4bEuC9a0t0SepoP1L4rQIqyj4MRAVD9sLBw8tkUhfB
lQpgeUUbHadzK8JiTrSrr5YsWyG3hZIi0h81m7TVOF5WksukVK6WQ/yOWKPTdhIjNLqydKeDu+e2
zDA1PcKsx3fiNWZldZ3YiC6vlyKw8cCI16S6tXAm/y0qp74Ib2q1lHTiXwkfhlhpvVR1v1FylGOb
fzLzzScYDi4BjLh+DJUL2zghcAKMsXKryoV/tkiuxuADwxBdGkgWhkm3crf4yEwrP/LVCUewTbgZ
hT2SncQ2bww2eUsnmXw6C9e6pfml3gpH3KbYKjkkh1Z2+ycYDkryxQqhyrLtHDTMzmKpuPmjPSKc
P85u8CZI627VHIaN8lH5Rx1C9G/9GPekNZuHkteY3XCj+jk2tQjXnHjYwfq5M9p7vteFLUq2ueEa
EXo6ieQBW9G5L+zmBf75EbzeYZWbbp9cCT1qYRPbnYxfvDOQzboUvxYf4q1rbihj60ufOP0xY5ru
NOdpQ63Eu1hSs2svbcmSnLB0TcSdbsdHdZMeoUDd6gvXnz8WMcw9Qikj8yqzSba1i1XzPrxjTsGK
LZ259JAAzOk+XxtX6TL/hiN+K36W7+ZLvaYNGErSxSxRdoPv7q38VJH0cLTihc0agkpkJXh7J354
6lbBWXg3flg49VK6iO2NqBftKilL8lqxfaeJ0MWbOZ+Rb4i8k09CPaUrTIyotCBJ1f2JAEmtWGo2
+YSG4knYkyfes7e2OGEzp+nZ4clnfMRHdHbV02s6F4ao6BUd8sVTpLtdv9R7q4GdQWqH7ilIYizy
eqRPt6kOxQ/n9AKoJvOUa0208LL4Iad+ieKqXfULGyCJrqo6tBfxK4OJeYfGLHpJ7kmUnqRMN7sS
ctjsZQPV7Vt/qk+1vEP93p+UYrlIVslHNKDoYtVXEJSwWfGgKnzz4SvFHQ78gUnniSEIZF29kTxB
3jFwkcDvG3tZdIRojasd5N/G4kcL3S0lPz+p7Qonmjx1TRGDSSt+4Mn23CeH54131E247kV2Hhx6
kKjciXEEBGv80yjPEcNkdqkekwGVx9koCUfxu58Ko4zhTjhFojiY/GMCDCX7MCC2XmalpW4x3MJf
vlWoOUOTiKhaQSpKW2autS4218owVeuyW8WFZK7//ccI88VaEGJay/qBOrhfY/9MJHvX/d+//n3t
338Cle8uRGAfy6wDKwVM3JSdbivtM3bqRh6QGCUV1T7tMtbzJR3f61+DhInBv3+9hA3klr++k6pN
vEzSfjOS6CG6/749akqb+//vbzOgJ2NTh8Hbar4Rm3aVCPeqDnq4QFSKGHm90sjoM7vXH5RN2mNi
cfcJPOYlc2M0ymnrq/OENiCv1wBwHPv//qmUtPgT+m1bfsMCnry7trgFv8VvJBPeaos7WjSM5IA/
A7utl1q9zPD+7x1GYF1jjfxVnmRcN3Bx/DVXxJr6irrqjTWEt/xLlywT6QVUJUvYY/QI81n8AFMl
QNvYEoDSwAcZLBrMXQ9QPtpC7C30JS+q6vtuh5jWxonjrOzA2It4I5ieZuAdBADrZr/5bXoT3JZa
dEE2ILW+W96I3H5umdDuug/5gwZp3vDp9zHJmxYGVL5uLY5T6HSe+tHtqgddZzDAQXJABrGVzkyX
egx+fX+rYkf/CNbim/TQz+2XMDnBL7gxF1r9KJbG4GEFwL1HLZlqLr4g8m//E7/RpMJQ0b5MR8NV
iKwqPwlP2p680PEr93KkVhZu8eW23WL7jqlY8yfIdntnjPaL9dQDO9bhwzgSOMulM61pH/9QFNPp
QfR/fjS/xaPC9QoPJsaMxlLacPGq3xeEz68FYB+EIWHadK3PPZMHDqTSeTFntsqXzPl3bJYvCiL1
8C5DvUcVG3rc7hJTzDe4PbmvHdt1gM2CpewBKfGHIKlQQdxCVsMP9HYkT6i31UMb+yMMDAvmCiIE
pPxkWvFLvBR+605zfyJcsNvCaWXIL6WNWWw8WYMXbFmVZWznX3H46qn6G8ROqFv9TXC/R3tkH4u2
z3cEC3ay0lezaCW7p1dPbuNFa8XHZE2hq1+2X/jiqD+8KqKsmZG6324Wjb34gpQgnNvQRTGW+Hzh
JJygfiY7FRM9g/P9RP+sbMBRpI3ExnKOD4Fq4SOhEag+uAR5qIg5LOMkotObLdz11J/ST29opkhy
IgiSnyAbPeUgvxSqJTnqOtjA+CI+xyE0b1hWMKmB5DyWEZMdvgSpSFniCMZmu9iJK+LoRr+7xAfU
U8atWksbKDXpoXiE55fFVOFMP+S1HZ+9a8R2cGFmEKBi4pq7/deInQZ3+TYNtJZ65Mo/KGtIoyGD
hA6fz4HbP9GEz7O8QqJ1425US7zvDk8AoQ9ZteCTMNTe0b0wXCCMMnqopbegEUjYgwsPfpp0ojg/
whNrAucVUFk4Kbbfmg3hl8GEhuG6r0rgXVbbwA/E9uTUAT9xcGY2gJkgHTvym89F6Mafxo52IDP/
RniGCK7qFWEPi2+KP9pTfVmuXmCZZGmvRHJXo0N5TcpebZeKV+1V/DOzZb+ljxQDe3jM22f/GT5J
qbAjzomGN4E02MbtlmZoarzuU/vKfCOzUXfMoJOxZ0BSCM55+q7dPPE6rspDBMyEbEHyGZWHojME
qNGYvFk9ONgt/1CYJMD9J4FcdObKHb+k0pE2E8M58JbGbh6vVfQwf0ERiFA7v2wXE4vH8JVgiEPk
EVRAuNN8a18skvA+t9YIZe6hzI721UzHLN2HsZcCSNy7X7a48KOE25Y4RUqttunfELvAoUGZcytl
P67ZJHlfgBMr/TjgAiV48dvwIHMFKEMPcI/CPOCWlCCTTE5d8RdhVvOYSq/jog077Cdmju/A1iPb
/GvAv1LPgFr6IEMstNVsKQD7BNF62C1ophEsfz2JUGWp76DqZ9fZIaXvYMDqJQnvlj0Wp0nbZ4k7
MDqU7DQ9psn7k53pFjDVSphpLYNh14wvmIUtVI/38AEhVxlusH0KnoxjgA1viIQJ69U4ADqAEzDc
qrbzrX8r1r3/PE8YpuFnb81HYC3SXl3ubv2THHlIAuVsaBycu1nxFdPLpmUWrhewdHVLcZqL7NK9
gKT5FYzwS3ZExlPtyuEK6sVJ9NTQhlEquBw59ZfhGnsQNIKpbzy7LQExu/Kgv01vxQIuKMY1dr5t
KBZInl0rnkLkDVNPqzpG5Yn7WA2r6fLaKWI7PHPneeSEG1nV5jHCkYYd1uRh/OLUaKZljOBQIdem
Y+fdFJdkN7wZD8wqFnYaOOLvqPodj1yyEb7gXaFyFUM4/uusRKDvp5E34thEGbF4IzGKx5C9Cxyx
EH7/XW9ujOqKx55NwPxwRJGANoz0Cm1Dn/1cwogrYRnZ0Wiz+SwMkjTWYeFDx6plV6L5JOQPZ1hx
WgJhmb8ctXgXRNNSSO96vOGEYhdlYUXDzsBchwCI9+Ek/7bc5jOPG4pO5m5A4mB3MZw72Xtqjjy4
/EFVdSQDfxUL1zEiEtnsw33B+NHCyqnpeKyt/DMkuYVJwJ28x+w+PYYdTxobtgjWBYOfODNpl8YX
EbmKYmOqsyLGfsKpiuVUrOhQuVaCcqFaGAx39nlqBfsJlU84YfO5OCn0t7x3rrd6bgaf50IvtmkL
Oqk8tNE14BdlLtEwVYdp0LIaPTM7dKzGn8ilPfY0AhMD3JZdXXrXJxfrvknj3HMJqBOxHFuV59dn
ZmepXLBOlqPFEgv5H1/7Qt4E+MkNf/a7sPQD4y2JCGlkKdBVcmyTVIEV5tOOEI3AqJddxMivhaIC
p3htesTHr8HQqRt2HBt15Ub0yU9bz73Fnu3XGlz9SiZGSA0lb14uQcx/fqXm/JpH93SXe/HCoQgo
2NEl/RTHJljBxPIi7Y2botzUS3AMLuqPRvm/7zd9C7Q5Wo1N1Rb4i4P0wn4d6Tt+C4hUsvsCdxj4
lRbutyy8AuNOlCSWeCl4MInTZEnchl9qrwrTe4ZDNkEtixMel/VB+pp6F2By/hq5FJRzx/ZdIyr3
OrnR4MyB8zxiGIguI8FJfMU9JerXG07NRV9nn8lJdPVHVTh66NHckxsEoN9h5Xkj0O1vUfvQwiUv
tBnr5Cth/MZ/vFkGvvnJ9quyLC8ckrPqiWcu7BPmLpf3l1oc+lRLF1cyGdgJnxzpybqx1bW5K+8v
ueqfbtBte7N5aUkuRMVoIvXswe8CdN5rQu9zvqS+gFURyBIh01+2p+d/GAYTN6o9uXPq0qk6Z7gM
bnDNeAIo8GDdslPlvqTBuYAcqf+hVaImI3xK1CwwUiq1mp+05PW4lf/YdWHFRLMtHIINq6w95z8q
IT1WjvyRlWCV2+nYGu7zFyIoO7iOUz84ULyeGX4Mv4ozreO36hT4rNZv3uSz8pp2C1halgducrV+
rlRKt6WW7GTa9od5rfZ4a26iZerhjt/AVpJZnoA63R/H8iK103f5QumlbRKaknW6lQ7a/DZNiDr4
IcWhOD+xR9WKL0seRhRCgXj7VWY8IeWa27Ck7/FayRaLLa1d/7X44uEUMoo8Fov8I7+k7pbV7Ibr
c50feHqby3ibYocHyuHy/TzS93lbn5sLm2IMfgJ+8x5RJrjySv2YvxY3DDSnSwK1+sG5pKlI6/bh
9M1BQ/n/3CqPJ847+sb8pjp5mVfhohWvwlNG+fCuHUsAnXMi85atlOW2hSPGmrz1fveLloum7JDs
xqN412qrWKWwGLb5RjXc8cnsxCJYjmDNtmbeYuHE7S52wRuSoNCHf34ocipwzSUeyFNcnp1t5Cr+
wsvfFpvRH0/DXVrijcuWRLO0n9pX5dAegMQZVIQed6O2nggbUpxAaFst6Qu2eX9mj2xe+4aVfkH2
nXqf8j0grvuFOZv4kNKNsfNRTZYuJGFWuEpA5BY7ieUrn+pdjFBgOSKBQqaDyN6cPZxB5M4uxs1E
tpabLJaEHRUkH527zso3pmJhicsfSBTb6AmhceTDbJs+5tGTcinZWBOwKNAGyFS2IPtoeygQS3f4
ltb1un0M733jaYMj30cbQtHLcMpCNqHRHB7o+ihMT4ViSw/N1VfFhY5vw0BgRWMBx4OdaJfuS5xJ
UHDoGNy9Wo3mAzV9wKYfwGFxWTvC59Mf7uOfyMcrLGFX3YkQ6L7bK1T1xeCnR/TjXW4lpAhdzY34
BXAFdVC9CesagsppvA61i1Ib6KL4iamQeFeg+ToNGTJaZU3aaYzZJxRvgKaGG+6WOnCICwO1YYxH
qP1oy9tWpMEHTnlooS1uwX3gss9bSN9L81zdAxAlRlAU4wYWgoAxwCQnNXn0fCJsXO7RQGqyhx3U
xNIBm9+CpH/7sF9BhE7cNqQ6iLoA3qzuaZmSg/c7qhud+HhL+Glt40+5MvQgLj4LlhojNsmP3pR5
J6VOw7IgJcWuzEsDw7nxZlY+bTC2cti/MNmbOKAdYqf9IbHFHA2XQ+4QiOI3Ck47uBNnL6r2DDL9
8m63cG9OCms8SRNudFQaMFpoO2nxpkO6b/UXKFW8md9D7fPD9AXphC7JTXbs2indDv3eD8QYHmpm
i2/VnpwgvIhc2SvXGQ8PpTIHSbDT3NIrPrur9tVu4x4RlRN8ikDJ2IlAKv8rJiv7az9M2GWBw6xP
XzbrZhPumLEGf8p7vFy8N2uSnGn4p4f6N8IBjuB0vmajHCGhTxoWTxoh1aen8DbT9hObnVrzE+bZ
2zzvecWwW4/3Z74ZyYHSeZgsNusYfcxzbSbrYsZefKsC98ykuFppb0uzx2Azep1ZF+lLnO3c9Emc
YGipBOiuHbwkBHM5N3c1WVUzQzebMVENMXCZB0v5VUcwE0Wxho0I9/qkUpSTxsiM7q70a6amWeAV
o9MILsdCMzrmJ8Xxc6/jlthb2mpYUxAwL6Txc3oegO/8gzQuXPLZLfPFUdOWUXrV/BqPd28yKWCs
+BsLgdeR5SR+9tmCniPegz3ONDg9MOAYFoDSTD99Ghe4xTyL+9irab52wUNmH6O6d2XcxH3uHhVw
QoK9M0PCZV5hWtkRMS74JzqzzOM4c7tdeIg1vBhWhgsXGCuPHiRmyZa95+NSGcd3quWs3OYjM6LC
p0ZbfBqXTLHza/IT6C5LPdsmNnzjD5AAA6UnrRcwU3Yct8Ge8Wn7TmipaSDeWfbv9PAMFBcfNWxh
AJP4VuHyCwiFAWXpCr/Dt/nBISdrzutA6v0FxcZjJgg6tDjhyF5jc+3Pw179zY4VJc7K+Ca8p0Lb
4SEcxQi6pTlYanfFYU3knLA8SYnHrB/FepS7OBTkk8eife3V3HzK3nenwhMM/sgnM2FDstpvDlDF
jn+mC7ZOxF1SphW7LHHE6+COB4HtSGYyNVPbVIO1wO5AsAzFKejDeNJY19hSXiKvOaM9ESU3aTZm
7oePtLSrt/JSkMNClqgKsu0iIW4Lb9GvpPhtGq6LGAMhamc2CooN3orXfSXgPMuXi6bDWJC1rrrN
Do/4lWYJPtARa4HKrnT6C7jsFDklBdPZeINnpx3kNcejelW82mtuCmGaAgmvdn+RkQvE4Lb4oWNG
ACzVuy212Dm4zmdJsTrlAWm75Q0yhmCU5b+kopmLOwHSwUgoXpMqQ18FSFuhGUJICR/6Hv7hOuFK
xXZ9jyAbxJfq9V6jzzG1nzZuOk8Fzvmyn94YmDMwGjoPTROQJeWGytBX3TI8na8gFy5jrHvHmPIi
vQmr7FC9pycO9QXayI3gxEvlh4FRTD9aW8qKgQPsTT85i+ohXg8HHc+Op53+Pm/ibaL3pfBeVR/5
Ml4TiOqC6iifgN3tA/y/XMME7iRb3tSP3H26wqq9RGc+joodosuUQ1mFqwiCAds1rvI7HDp2Oezt
1zwlfk3ootBm0VDbpe84IDGEf2eRseHJlaedlbvJxn0YkbysFi30z21ffIhAGFcdMAau+uiOuZdi
+BPbRusw7i5/c2VTJ64JJsSsjCOaa0+5k/nN5If0Vy0zFw9mrsb2MjhG4iFUj82VUe6kwAmNVVcu
Q8Pt1OU8MsvwYJFlTw8fD6YIRO8yfxhlxACkJriL5IYWFUwR2dde2nGw1NOa0RdXj7Dq1+XVHDGw
EoN5tKV8IDo8Z18jOfe/DISPvDwr5vVT6ybE+pqtzka/vKl/a5ElwpFuGVsMJhBtnEzx9ekUtNdM
ll6xDhYjwD5mU7KEd+4On7Gh/6AMu6H6dxBZHKAJ2eLGPDE7HGvX+NFiF8sl5t0IPgCULC3e6Jv+
c/rGIEmhEf1jzrFq9/VotZDo4+UwXINuLyFjpkhL3PwY3PvKQr9zNHbGUmQ2gsqExw8y59w5SudQ
buCrYxLZKVnTV3Sjqfjny+DAhGgYnrjdGrNgXlz+MgmpsElNuqSkqnrCit1B9FCn1cV2UXjzgPTW
klweg8p56Xbe1bfgVzpNzJu/TUinNrSIS/orgN6itood+cbf6z0+O5jVrrmJvnJhpCg4xVn40E/j
R4CJ1UrWlmjmv9EFRz+dw0kBEHcRglVrL5bMFi+osNgymnO9DsmnvwVnNgVdfBHRNNUtMas9BHtz
N/jMGUrdXrxSXu3Kw8FgOXwnby3DN+Gtw4UH1t1F+VAZ8kTnVHXKi/k1tZYG+LPp3hmezNXretZL
E9nGO6/RHuuj+KVuksOCz1pDZneo8OCjjNf5US/xb2fU2gA0gIueGTLj3/t0Yb/Jd9nJzuGDZRec
RcBm2zww8iknJ9t+ftJWY1An+sjJqcF+jcFqLxWgkB3yh3iP0VllwzvHl/kMNyCnqmUHLyyCVrGW
IACz+lrwO4vtX8oFRd+wDHD9dTq4C8xGzxnK1/idwS28KTf9nc66Fx6bzatCHjl4IQJYUEguAJab
dp8d9D1RNpz+j5IHaxN59ak8LlbaG2bdbwgrvxAEKIMFLWQj+9qbuXDbe3Tj0Q3X5OAd0/3gMF3E
ZFeMXHgvwPKUnUdHWuVLhBMyUklrMnx4eMAsAPMncq1JDuVDdLf2gW6NT8v49ucF2QbcaqaUsxNu
BA07b2bqOGdY+UX105MeuFvtrwo3PF+6/wrmgG4fWz9gMWHgCs2y0yzoHRDdWL4Qb0AdGCIa6/mo
yCv9QImZVO+YcW8ytk+OnmrLuizX6aWIHONT/+JrnWQpv2wRLBTpI4ZOQ2V/q3eyg9FHF1EROZX8
NrRuzKRmwmMNPp3Nls0nVLEqorMlngAJYvhaIpj+H+F9Cozc6KixMog/qd5L5b2nSJpdSV4q9O6a
JX5XW14Jsqyp2CIZZNfhTIYLrxPlr0kwfkA4xTvaZ/eevccb1ifDa+LQBJBtiJjndkc6xXu3gkWF
WpgpP13jSd6GkzOsqNRLtj7eIicmDWLomzdG2FVi5zvpA1z3Fx8gYxtc8+2LIhY45vh4TqvFofoM
VzxaM3jqHU4Ic5vS7vEx3goc99Dn3HJxeMKIhQ93re/YMeO/p6YO+/Z4r5jugk6tgyuMDoKgMDuy
WwD4Byfde5KszSPEsiM012P7Ud1Ep6aOTr3ykx2bOKIY0wmWj3LgBOGk0dewhtQKGhpAOG5k+Lns
gsqejlTZxps0YaxmF5TH9XF6b87a27Cpl2mywrzYoLK91ks2mAOZ6ugw3tNgpe9FCCSczMAf87cQ
LQMHUswmHm12PsGD8wjMQtU7hbZiLqflwmEnuNeGM16ZddfX+Lq40JS2Joi/tbgEtEGUXy4JB+s7
Fnt56BjUtSDGfHWB0N5ipDr9kQO+uMfvNAwtNzJYpjRNbvVW75EM8E6pCZ4NXqNUym72037SqUb9
Mt4vHs8zfvZsiWK9QggXij5CDOrJ57DJy30s+vq3/p3IFptOyEXcGoajkQoUWNGdnqq7qxPjEFdn
cCUeDIrdzE7ehh+x9Ytz7Od7hQcTxeCn8MZJlymHLPio4LAoLC6Vfgr3mWnbDv4iP0XpcVD8Z+hV
jFopTH8r5n83aghiqCgzCmAspwJbuQTfY+LKT2AOm8eH1Zia6BV9fIMqyR6TZVffsJ3mmORoqoDT
JNiyPqusLkCXmbsCXjFrCixAMHlXbNqlnT54rYmyiq+ztfQInNbGBzLIcjl8RfmqIUXN1zeabofj
q6FWckYJrw15xiCG1IaMICRrQVwA0cfnyW9/x6W8wT+96F+zBe29uSVQVAM/LLbkLmigHyrWU36R
7iKYGYHFzkcOcQGJz6Bps6VvtBlb0iOi+VXC0t2AW5KkU7khZ1UFUYbscorcsT0YK3xRYPUoCjTU
Lec0Y2nsENdp4A/TKUDtMa4rSBD6Wu48KhLecJbepSeUUSS4AoVov8JRWOJQYRhBbS2/Ln+Fmdqh
HFaZsOnHY1ucouQgZ7sMo6UCIjvuGc4sXIVhNfRv+GGaTLuYQRYMJtZjv1PSr0lfqyZkseuEhY6Y
oxZ50RCphSgSSNCpAUMo2Sm7Zdck9JPCnNIlhqu3XQjLJ6Q6RGWT/+wdHWMwwMO7elq8QU/q0Bbh
qMDAuvAFwaIwyktPKj7xQWjGrTbC4biyMWNK3l/0r/7t32C/e037/zfn//e/ksKurmeS8F8uwL+f
C83ghY7U8OH4hVHHpAFZ2nPAnjpc/fva9MTsx2iNt/6ZLVamKbqEoMCCa3gSSgFQTp+JRYiCAXf1
17+MkqiEYZK0VVVvTQEDO+vfl/59U55zCJst0Pa/rxHGx7fJDOn++2sLVOdmVS2WrQrFPotl5PVj
9CMNL679v6/Vr29UCVT7f/+ZGtRb//71v2/8+7n//oqpdiQUCFHfOr3KeOvfD2WpqbDjvV7o34+2
QUFjEsvJutfS+kCm2FjSjasTRJXu6Su8WUmPzGU9NIX3DNolRgiYELWtPQ765Oi5G12SbtrVwXQc
n01LHBl3rSC19qDn0SFNw8+Fkp0UVfiUxb711FTFB57xRkTSbSTEbs3z2j0PYz4qSyxPYtDe+1NY
NJYRpyOGWCSqBD3JeG0TeFn8cokFQViQpahhMeZMSiw6hiDR0pgGbXIHTzRV4r0QJfesL4ZVH1Gf
ojjh6NM5N/UuYnDVdKOf6Uy2o+GzEAt5g/IQ3nXgT6bqclfQ23ONNLH3GsnUWINAo8Nb1srSZqEx
fUAxQTo3s3hT8UoyTKakccx6eqAKaax0puAgyywj7WJJcjqFURoxsozgd2qwLZoek6qpg9bYDByE
RH3RvorjKi3Cex+joYWdOqIueTIe6BZliRauBZiLO48Lktsa3o5QviuIl4sKY+AIktesxpDp+h67
Nvm3EaEz62jWsTf05pl5eRkOIhaZxk+caZ/5AjwjjbQnklgy/AyYCaMJ96UGvolhU6gGo71ekfB9
EVw2PEEsTQyLCMuY6wM6Vh7najnlP+aIznRomL1FJyI12ga2WN3TBsRTQDLFPDha9fr1cJFuovAa
IUQ9PYsEwhOBoJLIwaEp2rQ1wiJH9zqDxDUpicba1zj5Wi6sZ4E9cCpiXMmwwG1GKO5SlBKdkHX3
J3aT2Nf8oWADGKwhrBsYlhL5rq0XzAJ6RA+RBOZAWGy8j9vM7drXXpPmn1GF2kLax2UFSaEwIS3M
LR15YjxCw2iX8lP/WoTzbpJTQKl/mXsijncR9NqETxSoYJtyqI/7TKtgtRRPXwtNil4etZWhdG7R
j6PfTjNsbtJLBIzjLUUvrhUr0ZUGCRyyWqGIghyZsJnFZvpXD2G9KXHqmWcwETNCS4lBz8hhHJLa
NqsMeVJqV+PBFlj+qVnwE+s10Bo5vV4iAVHJLFkcmzy07iTymCS9YKACrEU1gHbwQzA5C0oQtKpl
QFSruuBicMtmQDaIVmVAXXV8NyKZQg4lIe4dZzGhJeiFHFy5Z6oqghuS30PfrizOnRoA++Fr7NRs
ZXGZaQeJ7l8e3p4sJOfZA0bIgelUZQA7l7wpL/8bhKTbSgk7tyorzqKrqMijLFrqC0bdHSVN/AzG
5XMuElTCLQWLCs9QzGHPYxOFrZrGgVr0KelGmr7RuQB9BXqYdSyzfgYFD4ZQ9U0Ziv+MJ1cXUahk
DVVfXibHIfiMmnEtqfC+REgGbLF4pmkmDmCMIaJk+MnSnhFpFNxRVWICinuXVZB7Q/zIy1KcpBa5
U3OvMbGeHGGqBn0O+F/PKkYjXXKr5/mqklFVMppqmSGOeN26UscKDmvTSgVArILBZ4RlS5ZM4tFQ
s/ZQyLQwyfgtGrhFjtzrQiNPC+sXF1r2V1PQ26+fIYnf8qQcTBXIUVCvuS5xVv+jAE0MXGIRsm2W
w8HV6tOIs/hHAtwoK8wqDbDgIMRLUBXWA0WEjPG9ZTRmu0766JF25su/U9koTWjAipyZWvcMSMcA
WcITlkg0VceF1FoIOdMNbpmBG1dUDoQk4e9XFbWXC9NBbonx0QkjScwnbU+tnFOyNyC/gxkaY2FQ
MkSz18018hsjPORSIO9FubvXcnchO9Iturlw21GkjTfAJ5ClhvuspAHVGNrPmmipYgLYTjdnDGXJ
67K/ycLzJDwD5hSVkKzhIlattgkxDHDiBUPyxZYsMlxb7uLLSJUEbgb4KBSwIGn9ZhxcQU8vi/El
V9C7R2uGmOgblMOD/pXqGQ7W+mKpjUNv6yIYfOaGuiHjAgi1RJaxfUb+Jh26Aqo58ubEMVX6JaTr
RCcF+nIOuiP+laG7CBdXFdE/SDM4BY8ZTLkGVyzkwU7AKofpRzoi+h4mzkMe63gaen0A3zDHJt7m
NLqK3WkammtTnF5vcf00QhZViEMaRu6WFCsa6yS9Rgsl9MIcmbgcMaOp82lgjAPHQ1qAjJgtj2Ja
EF646Cim8cS3ep2oOj0Q7UaaBHsOg6fX99oheVKNklBSuIsaQ0gpLHH9SY9ZlhGXx5hnMHGwVmVs
wsMZYsM8pIwrcJSPshSM0Zg0L0sIP2aswf7bw5ZzsM455AFL3oib3pleMDXOpxAiuKcLsc2QJcBd
EQgO02vA5XLuTazxwL7kp8gQotVuBLvgeGBu51aYEdLDniiGBvMTkyQ2rHfXxViuya1I3QKnc3I7
kPbheUxHqj07q8el33vShWFwETFBo4WBeDJAWQhMUENlqhPPqI+KVApuqIkMCXGcsmMV1KPR6f16
TljC1gC/jMWEAjFlhklCAvNDtBJ9b1V6Uy6DHAqfoWv7aQQzLtaLqWcW2zHfj4hJktn6vbBGKJMI
ReMEhhb7eDxCpk696AlBnhCom2SCLgusb7cFUCtijPgQTl4WaYOjh0lCWTtowB9qdpbz+CpUgS+N
bMhkRQ3g8DQjYk4sb4DoJW9idEscJllt3JpEk6+Zup8U7KVUo/QF3LwgsCcottrihytOy24ubrqp
DfepM7+faXYe5Xbeo9JvNiTIKyPzAFmPho0m4yGtL2jqyWsAmcZuY5Fnn9oT68ReZIpfxG9jaBok
0nUXAq7wDTYoa6juyoHER1SgDf4ZbO6YTGbUXvC4ZrQ3zJ8yXUUpzyBLgMQWGyQLtBEYFip18iwr
6UdJtCv5CZIzloTeDdM2ekL67OlfHK1vU6eUVGyOoC6EzWk2jFWENYYUQWqQpYog9ACoMEDzowRY
nDRDRffVuinRmmEm5PtSG1l6M4IxhgdlJhP1IAmHjvfvtFpQ74up3j+F8GMazdDXcSWZHfyd1KPa
in4wgSaRDz8vK6N3+xr+j9gw2VbFdDmODRkR0fwf9s5jyXEly7a/UnbHjTJIB/DMakKtgsHQYgLL
EAktHYAD+Pq3wKzuvHW72tre/A0SRgaZQQYJcfycvdc+2FJd6ozU+MKKtlFM98qIUPGXSY0NKe4w
K85LIK3J1hG1gOy5TMf+OVTGuHc7ui9NAn5V6/2NXjGkJz97Vdg3QsuTJVlNrDoFRkbd+Omo9hPk
D08LL8igxyP1HR9Y9RTkk7evT/7Q2g8TxO8AIGOVY0mbKE620zMBTvYGB/i0841DFTPMsaEjmsbk
nFTkMEyptYXhohVyzWYfO3TpBwnpSkyXKgQKG4ImWUhIeV47oq0FdTVNLrordTP4XCUUsx9ZC2Pp
j6ghVfdsWVayBxlzQYgwmA2GSwT1tcFXTRqitda1Zl3g9l30bg2e0iWsY7DD+4oUitCMlrJBquhZ
NrSgun0HiapOue8fR5/liu9UxBy+F86NWcUniVV4rbkAMwoSIAhUfokM56HNhnzZ8V75mBLUhDmp
aCwIHsfQ+4id3tlZo+VvZNHeGxAoT/mMdy7GlBAV7RvgMaoJ+qS+A1rZqd4aUjCo6eRrbsbMNfTy
HAe1gwh4gMKWyVUumsXYtnwKsaOxKIFRVlsPeq6vQIrehhW9PWNbhx4QPTisfkvlRCb8STnRl6ty
CKThR5DS2QnS0VlTjG2KthrPlgsfLNJsIHGoFDa2USE5rmiqdax6Ofn79Z0OfJsXLeW2mpW9Sd3t
fbcmVNhC/4Vh05l6mhghtafEIQJa79mGUr0bvLjFfAwE3XfqY63n61J6b6XJdVhlGvxuekdlkaIU
kjTfxlG7NFgLHnWGZiqWb/mQgGy2FLpJuL1bB2F+ehS9yRLa7I/C4vrRku7EVCTn1oh2Tg+tZgUU
aVg7VrOOY6QaTWxzgvnUpwlEalvwl961NR5ohaUsMkbSXh3MoWTsIFMcw2QTBCz1Jit9CCIB9KNj
Vsu3US47J10TziphtzExYhVNP98juI5lx97SxMVwa/pdcpPqhMKjmxhyxkMeQwqSemifxjnUSARq
LOT3HMn+vaxOTbaJxm7uuKEV5OBB41TlKz9Se6s0ITs2jJXHqL2jp/CkZQa+jVzbEUs6S4MbeiBD
9552RboUtremmtegg+onwlQxAzg5KkjajSNiaUfcCVZDB8O5UzoDsWR8TsJu56cJrYPIyDZ5qPGB
cbCbxOSoF8fQbIBbBrJaiL/8Tc+Yu4ejWaG3urWLwj865bSDNt2hiHWirSWGu743WHk3FDOBldAK
rb2zJei9hlp4MwVzsWywc1KXIsiRN+znxEOExPyM/ofXdA3dqORoaP2F5LMb/vBpAT+aWFAl8bD3
9ZkEiPfUStOtdPiEupyTH8SrFclH9yboQPI6W6QlI5+vPn/vAXpSywiOZuBnL7oIaDPCw0na2aeY
g4cj/pEAXjj1Wesw69OZuww+vWm+Sps47SUEJJgpc59PVtq5iT4IgTw0Y5sefU+yd3g2Y50mxOWD
pNVjWRFCukn6Cbetstx9lNyXGTKGMGo/Ix1NRUNzAOY/igTm6oNNmryLt7+AHY52qeg2IRRCDi8G
3lrJ4kLUuLbGkfRQrgIYoBsLnS56RFELdRMByKp8R82tDDzeJqK4GIj+WgwWglUiZEgaRV/X2VPB
atteKgs1uR5AVOzQuDQIHwnOFpiqmp8jp17Hj0Yigwh9S8YGmp9EfaR8J1jZQaDOMo12fT/dTLqZ
HgsP3d8wVUe/a8mpaAK0gwG5s0lwlzaIr7XJPBKoDWKLiK+FnctnkbmM4PSVUC9TGOqgaZ3n3rYQ
c/XSXfCmxILvM9rZ2oQqZmDkXjj50So6jFIt2ulxZL/OtY3l4GsYn61MYEXVQZ8SiHv0JJeDkL1e
TaW+AfpEDlFfviDNqPTGJEvqITIhms1nfZcvFIPpUsZnE0gQ5oH4rkTYUZkoDKuxJmkgA9emBQ96
g0NkYi7MH5YZ2UsmrE0/7S2Jt0Kz4iNl4R0dkwmxhdoWuvmTE+VXNNU1PFxWd8CmDI6AfBVIWwPF
ZjFeMzMiwwkfAijKgtbzH4vR4SAU7Kguw0LFGv7W5GSDOcv9nOIYTQjC907qrHaAguGgavkSm+Y0
OvyxEYrquiKWUasT5hxEIt6N4sML77E4VPSkFqEPaM5V5rveMkxR8/RofHUVK5dMyHdTZ1lXbWRg
vwYl3lIsWAe9ReeRddGPVqcplMAMSMqE1GNFWZUwpJR1/cohR4MpMPCL6PZbA0NtYVgIT3VRmMjc
9Q9LqIepYaYBhi1tSqQA0kPOZyAgU+lX5MbFZUKqb5aMysp5HeuwhDOo4SoVnjSME56iBUKA2SmY
Yu/BaRiIKIZXI82v0IqNs1tCuXOwUckeqWZaDVC9LP3Dq4zog7XNl0M6Vm6Ix8InJYNc2C+ub2+5
oPfitCFV1m1Zd82OdqYzhMMmrOM3G8oVFvFOcUGNbcy8sqOtxqnhlKNwGQt8+625iq283johRYwL
q6Gx1IZLF6MJuzy4KvNItew/AjOpQPqhugqoTsagCXBd92Q5ZMZm8Di9FaPxIwv8p2JK8K/AAOdk
xfApGM7xkL15hlTbSeTyVA+2x7wLgqyIyQfz/foH6STQjTnKy4ZcvlHY09EH/NUl1C3lBFGzN4Ib
TnTJ0SPkfhFWBc0Nz3is/Jq1YT5oSD0xxTndKxev+C4d2nHpeP6D54Y+uL8A1X8tnzw4omKs7dVQ
1thSS+vBhni7KAy7WWVhtXU1XduiUTUr7E+Bl+Vc5+jxDJz7ikFvoI70YgPU9NCUhdi5KA+szO22
AWkmkYeT0wpASVOo4EegStLjEp88S72ePBU+ZdiBdke8eEjEC5S3nUVtcQhL+zMmC+6WgL3LpGPq
VKY1bPyc1d5EIlaeFxTytliLxNkEtb7pR7I1bcIWz9aHQniSc+JfsiIkJ41iL3clU4fgxSqKtTcR
+Tb2zDOi5EdTle7Fox3NqmFciN599hHf5Vj98LzY49qptJ9EIG+V8AQrN+3W7ZqvkMbbumzQSqjK
mshRsJk50qyvA8ruuWtf6nlJRq6VLlQUujsVjGdvGKxF4DIjdYKRQq6mOHA1FMUBcKvFaHLGMOhf
hVNjImUdQGh23VsYas9J6TqrjCybVVQVr+Y45TvTSY9BIEkYU9gPrW4WWbbtzAhkqqs4kZYGzWZL
XhoCf9dWSNSJG0bORr53Wnds5Mg0aVKYOkQDr0B2kouVBt/UwMujF5NcOXHBbH+iHUFGPaBYg2ik
xNTddW3yqWqD/ik6596SufPmA+dNvKR6T8TwQ2+180w05lp7UXyzzxXxaINuZcuokChWJMcgLPtN
UrwOrIp3QQNHRkPNUJxShZE/QfqeK07+LbYsLiTDgvUI12dRf2ZhQUFqeMiLy5m88+9vRoRNqXY2
VM3BkIPvlMnt9elh7ZIdqtPwXlDPjCsW/uRQXp80b37fzes51PR6/9fN63//t4///u9T3/C+ft93
PSaMamto6icvGeGRIHY6njfXW9cNOcXkbfa4WX/fvd66/uz66O8n/+Vnf7l7fV4AbabqPw2SQkZi
P9b+nKr6K+Xymn356+b1p9f7v3JTNRJMNqZfPrA+KQ/XDXsXjtvf97Up+M/79uyzxUcTvxIk6uxS
km6JMpTmEtjqdMhSgnBjj0hcoLWLbA7JDQYLWs4c2pv3IKWjOZp3Aue68j1Kmutd8qb/+UA6P8UV
kEXZqXa//8P1ade7Gk2hrVDR8fqj2LHtw2B6ONk6PbXxL8PtuT7v+sh1U+YNL86i8z4hO2aTigJD
VzK/jevDrek4+9L8HK/5w8k1ingOJY6hiB0pHKBszbQit2aYH2Rci+uK6a9NsnGbMKDpm7FZilK0
h+vGHFoEEVHZTOgbJxQiUGdcEpOHOTq58AhRjhPilFMu4HbDxCySknGhpi1TYGO7eKZKJTMoqrju
4PPd688Ik0K63bnkEDRhuyoNQMSI/Xi4B4A7rYOq+M4UXfnf/y+7JrbCICeTHVtcev0N199dhdpM
HtH6I39OvP39er9e5fprfz3n+tAAYH9pkFGIU3A+6uZXTf/rnV3vXh/40+/+Hx/+/RsqL5Fbv5P7
38/902uWsbeL0+aYGRTAMLM4/Xk5IAWHPIYo9B+UjXDRNPDZuWN7Smk9g5OCnkHWEMMwEsGj4gdx
MqRWzlHhNpnhbkp4uJhjxLVOMVVKmeOTbtJH/TohcZyIQ3NRl6C8QKysAlLJ+0b/KeaY8n4OLG/m
6PJmDjEnDIhVNqQCTQh6YswsSSN0Vn5BGOKoYBD15KEHzD7Id6XfPkelwz2nACvPqeKU5tc60lld
X4dtGqyqsAeaLBnW90WD8NNjLWIPQA0kDI8i/+7J7lw3pJ6k1AKrjhT3jhbdCrs86iJRPrZz1Hsd
QQYxUFL0cww8RTfz7ha/YjyHxNekxZukxlPeyuWQ6QgR4mSXcQne9cJoYHDD4DFYl+kBUWa1h5+r
7C4ZUaHLOg6680A2ptExwTQsxnTdrAbPQv/Ql8O4IoBkwLiGltiZAHynGCRDF60y3A+i7xZepTUX
Yg7gPZMfMmXLfPKR0BjtF3xnspKS2l2ZvnEsI9UhPw0Qo8vgEHoYQHTXf0mRVbbMQVbEEeAg6lD0
FJLmvfaj69Js0xTyQwevmoEVpZhnop+mF1mz2E4c2Nx2hF83QA1qMlw72s6761g/zLTDPCtpptmj
sXME2vGoRBhQ3vYpckM3q19wGRAc4cE5adowXNQefVIjhbOcGHICyNGjjbTJq61d1g4hM1jw9Q0I
We3MnKDp28dapy42WJm2BQyTUcZLhsFnQLgnZXkO+rEuWbdeeaO1Vk1yYHCrmfZHUc99W96Oxi5M
c8TUFlpCEkpWYIxJg+Knm8Xk8SqM42Gt3UQFPTQuZzCFYo3PJDPPIZQRS++bZSNpB9RIYIi+NZdF
arzqrfUtUm1XhJgr+K83tAM4YKLpkmvioRfET9F7BOiN1cBBASYc19+58GhqmiEHzdZHXFNpujc8
VkEFgTpu8JDavXPXZuZPx8TFH2dPIQUKjvoC3a791sNSXfnt9BLttJC4B50k6Z2dzrpe0X4yDJwX
fkpbezVrvbbExGd15N4BqF1auTExXKFmtQpG2khgZeHqK8ZY5rpM3c+wb6LnkvZWEPjVCgz/plaA
2wL6upsgDw56Gu9pZj6ZwH73NZ+Q5lukHgG5fzJK+PK5jwbO4yRq5wpbne3seiuC1FwFNzKKm4Nt
F5xHSuLIBwzmmLAG2b/VWfOuV7yDvEIEmwd3VWlcZDSw9OPz7jVI8JSCVjd+GanQbpoYn4ApaeFp
kYGaBh1WGiMDT5wARDCi6qnQYepEOUUnHuA2Cm7KSdDr5fiAHqF9slxDUaHvCx+Db9gdbRR2CmOP
bEAqcTrfWAoaX6WBxB2SvP7IBW0DCSFxZQngezb6NoPWHuKXVG5ccMIPedugMkwQyvDZzpFukUb0
mQbAz0B0OxbH1o3Di9txTQ4ZC5E6EG4Gy3j3QC2jhinQX5rp02jH3VamLMONyHXOsJg/W1poneGA
xDCRdw0d76vukkvcVuADJwv3bNBxdA99jyxmXPg9nSknRDTVq2DjTIO5hmGrHrtSMbZUj7WUOtrS
6Nu0OmtZ0yzYtA6a38EwidVw+aVMidG4dLMTUfn+ssEzncmccL4wMddaf8tbNFemDFoUo7Q+SGgh
/QFGJWN8lLADfO4iVC3oPNSkCDm2k6Y5a5VgqoAGlKcojYV08j3xAtbR0aLbMqMSjYaZhMD0jlwu
r923oX5LkG26ZVj11E0Zpqb+TklJTqhH72OsDOyFOqmXyus+E0ipNNqKryEBSaiaqKBK0581vZZ8
6gC3NQdSZt2OR93xMLZ1LjFoHS380qLBQ9zTgi4fZot6eBhaEz24HdMt1laTWU0QwJ1l5oT5zSwy
Y891yz4+pdWUr5s8P9EnvdX0qwA9ttdlIqC4126z7Vr0/2qY0sPY8EX7kzzbYQycpuoD2gjDm5ui
AcmG4Talb39QFYOVHAKxSRYdpuHS3+tD+qYQvLrD8JYJhum6SG66SUMfTX76SphYmPTGWoYOUvix
H09dk2QHUMoqv8sqg3Nq4f+oCkkzv8XiK5rn1NNjNDPVg2CoVUwxFFHBlTnX3C8xH6rCZIST5qdG
cQDRs6Pam4aPQK/PSh8JKxP89QmOd4OchtrLsSDX0aPhS8dAquvPaTEcKQgRoIDy6/KDEsDtGDNj
g5p/dn1g8mDj1a79WMo2PPqR8xpnkA2TRu8O3UywUfPGUClmirB4IvgjOkR54x9Ge3iNNEAVsrDG
g0G1h7yETaM54drJkRMk6KCOaV2Q0O5PK3PuHgbS3A7zGkB3WRfUrCM9WRpbfeZ7Xjfmf9263v31
Fuf/IOOYwdz6+oO+NSnnhvmde8p41NIMyI+r9JWHtxxd5Es+tMeqGIst5eNEw2lM24NnkuvETBVI
QCkKa2X4GgCSxt8WMBHz5s0K0f4bPjrPa0l/3dgeu4I5b653I82jg86CjezfpjukwXtod8P0601Z
Uqpp3Y7yLpr38NTmetAm6bQQHC0sLllE1CboknLeXG/95We953PdFBiMGnLnl8m8ctKI76LBZXWo
L1PnHHZkr1Md8l3+3hDUBpg1dsKlzsR5adcMO3fGTGa9IlLDNGTNUujbQbawEuZN4gLu5yzPzXiG
sk413Rg/IySOZHF09W5foXgJykPe3PetZ+yFC7HImzdThpBXa+tsqXQ1k6qAxR66CtdZU5JqRPjQ
FhGYeRi70jpcbzW6ZpJXIEqaGbRiw5kRW1vWXIs5LDm4d30P11uCpe5K2Ei4ovhUOTWccYDbB3Ts
fSSCvVNDMzFTRL9hFWGCzwiw2UfWPWOR8lAYXr2NEg8om3ybFHWeNYh8ydig5iss9VUQalh2XGkd
KpPQMDmHq3RcQxetQH3gEp62mNHJsC59l8DQmSeWBdAUKgSlFdO6Udrm0upZyzDHvFRBQPJR7rI7
+Sx5122s/VTzOua66eZbhgoQ04P9/43EdYuYpPeMhkjTeMWx6A3sSxoXNKhexLMlQxKjcGZDf3Vf
tpOxHZiPHqZ5c/38r3ctWopZTjOHjzsEoDd/B1Ru/9z4AwwVD60AcWgaCtyMBZEZWYhK1bbsULzU
FLz+DBL+vQNe744JnvJynIJVJ70Hy1JvVYWnrp9mrWQyJXJD4uCHhT2e8767V0N1/I+cAJDIbgnK
NIERTv6e5g7wzZArLz1r4JPpljwqsoZwh+nv01fEAiKhTbhGXg3Pce0/1h/aIwlQYNEQqaLUnmtB
mMsJBTGhxEv3FD1Nb+DFvoZbJhbBU/SYo/XYgktHZZ7/BKI4H5TDlrYnE8QKXxKjgHFh2WuGINCt
E8CRTMNfixk4BoJkw0l9eoAn3ShAr5tO30J1jPqdfj/dtp8ld0dkgySjrUsQR8wA30wOX2OFMKd9
5aUEszjkX81Cv8eMxpAwxw2O8Eac4g8yUhAvVz7/aULOgN9YO+Kdaglcwuw+bHGEmARwOJ+IYYDV
VIBGH423OwBW6/jSMY5bYDNGaPGo0SnVNtjOkxk0RbDWZ3gxT6jTABes8cdCJMgYvX5VXM7IBXkQ
X87ZfNDerUPwQD+eWk9ix7Jg7y6C6ETNwGnFfEtextvga8Ab/qJgYLfb8GTEexsDf0fyL6YEFpIb
u15pTLGQk5+Az04Vi+4FFH4Li95+YjrB1OiUHZMPHJfVsgjWhr0JGxwFOGLRW2DsBfDQaYs6ZoS1
RB4HKEpdqMQ4byCJ9+9OqC22w0dIdsP9t99u2hGp/GnE5+3VXAx3dr0jjl3LfpHtP4f/A0HsQkUS
lsXfii6/lDFpLP/4w/TguVMXzj/ff/3jD4QnuqNTTjiuhzTVcBzB458/7mOkM//4w/iPqh4UETIG
Rk39UGlIVtbpTzJLd+lHdwjvoZxm6BY2enAhu2rMt7QV3ZN3M32yh1DXotEjtJ0eJnmkmyagbNpr
2cxJTcJt5O2D4gKzUxE3grtM22o+uZwedcPWRPL3CtEEZeDz9BO63ybf5G9QOG7wgO6q5/4uuc8f
q+eWjsPSXDXfyQFi7Wv2g+BAa9ufswPXfnSYOjssxvqdtR2ZSGzdO05maA12yGawUyOfxrdPJGY4
bk21tFccHaTfrlCWTjbuqPbZvQHDPNDNPol+7Xeb76b/Eo/5CRxv9BNjAoYG9ycOKIekgSOrtBXA
tLfkAzGk/kXfGvmremCw8FjzpWO1gVXMIxzV8Bo0ZP1IyfYYZoOTc8cu2zJ+vEdsVr8gsfDO5eaM
UQKvLr3hjM/vgCTqzY0psnfZB1r9jXZnPUPB3JBd+z19CIzd1jZ+JMGxOZuvnrWOT91e30Vb+4wv
1H4n2B771BrrfXsHBhDBc/5SQhbB9YKyaY3cGXMkx6mLG+AjWS/jfeGAa11whJE9w7t/tPTlN2Cy
2F1THazaZbzaAbME9skEO8JAeOxm48URnwI49bVxz7CSkDFZnGiRQxef6Q3stsj4zuOKKmOl1TuI
DHv+xHBjXYyvPN/Xu+EHS3DeKhfwrXOo38aj/8a6ckvltqE23xFBS9MN0ML5zXlHSYhCdH1Itt76
T0EF/27P1//dji9M3bCFK3zftP91xwdkL1F0mepsev0Zz1JExObsabOeXP/VnBWmixha1zu2GZRN
GI2ecCSRd9miqzaW/8ubIQjhvx2Fhm2jeNZtsg/+ehQ6STuIxu/VOTbpFfKv1UkHX498RCDacNhw
/Vjhs0ugYzAHu63a25ABLjbLJ/wj8e317fz/vIv/Ne+C8O4/fXOrH+2Pv30XbdyO5x/59z/+QD4U
F2Us/zXy4vqf/hl54bl/t31hWcRX6MIk1uKfeRe+8XdHFw5hKbonfMPWOc8WZdNG//jDNueH+Llt
CNdmB3D/+Jssu/khS/zdFy4J3CT3mNff+P+SeOF4xl/O9lTmpmv5nPF9mzYXJdu/7vSxiO0kM2QE
+OtJlr6/H4MZeibRxLyOdoN0jjwvZo4sIlke2lgmiPH0at3b2Gn8JYbq51S32qw5rhFT4jUg/Hep
Yv8yStKNGPD5LCmRUGqshFCpnDxTwvqNO0h64bEyEudZZ85nfIaWch+G2jlN2gCwwXGneyUnJMw5
J3g6EcHF6UbEGEBY8zprN6KGBdY0I1Nk4uc3lkQ8nb2qsqopuKhvevM0ZKm+Lppsa6jkxR/h/qde
CMM3qyhjHZswIZ1eLGJ0zlkxAovKcU4yyZ69MZyOurV3i8LcDIwCWxM2IxKgVyUOWsfVeSyK5mLm
xXJ0yOVy3WmfB1x+mPqCFrA4e4cD7Iism+kl0rq0hRcAWwHYGKDndMa+2IbYQFM/aV70AXtSOTDu
R7Onb62KSWPnWKzj4ZpMbrL2EGafr5tWmHvUReM61ZFxAAnyM1Ntxo7LQ0rvCnxBYq3zhMsqJFbs
uzFx4Ghyzw6vJ5tq2jqGOlYNLJB4ZP1nTMHaF06J7p48AKajFdyMDq0AFJixmAi1tcfvRo173bfU
mrjEjetl5VaUw609j4oz+PbIbIZLk/XuIlHacuhLhiC9xso9wc2eokOmK+AfJvo7cUibCLhPVcnH
XM2AyAHYT8GgkTRr1E4Cc6GlSpID/FuWMmZTWICRGO3mJT0U2xG7pMwRwbaTxzdIdewk+Uschbde
FvWrMqyAOLuvOlykVEn7TlNgIii454ZdYF2Eycm7cL33wIkUAG1i9rqsAk/vxuu6pPTM8bgcLF+B
0hFVhh1UkzcpqYgtWqVVgdmnHWK4gV0Lo2gQ2a8Nf5ozRtlDH2c0VlgQy6akb1/dhmbxxgyWMIsA
XqM5p6x6zHVVUO3y2ot3JCBjc4+ofcjWpGrrKQRciSSYlK6VxCU0pCmmUN24d0WD6WNqbz0oiIZl
xjcpQjwZWgZWCuYKrUZjzB3DM6O6vZamgGFI9fxIKa+YZp3ySkjI1fT7EGyFXMdXJGHvMTEk38KL
borA+LCjEsVfQEmu4eK5rRs8rTX6IRp742rSIU209DeXnSBRVx8Qiwr/UOTxHVNkst46+kZ9a3x6
eQiKhamznjq0LIdspxFsiRCx40ru4y2fAEWEx0EuS5usWhVkPSYaqOhxP6XrqaWjZyfNJh1J6POM
tMU3GEHcBYcwhikTYvRTfn9QRDdMk/npNOkj50sNpiY48akhqnisvJekp0qry4AQYdvbewnpgHY9
UfIYBawmqu+xKi86AeWMZMDilzHY5JRmRjmvlEfX3SIyZWa4rhHkGnEOTD5GQZfzvacaoV3MvqtR
PfVlQXO0wQKsSf5EEcNKJ3hBmBaIR0N9mFb5bNLIQkbW7libI6okIg0b0zAbOmt5Zn19tkCs1Nkh
QmVsO3CkVIrelylTvoy8jyZ6c20xbL5FDqNcmV8FSiC8TQv70rbFbTZUapnK+nX0JlIXyGZeZlNa
blCqEKBJZuCil8RbR0wTnIJWvl4QjxuqBxp7NaqIFSlmiM5YvnrBALK4G2g+sWjprOgjQ4LGh5d+
NFm9J5wc03+rfjJ9iMnTKz/bDAgq8i7kb81A24tyyEJEuOhrlJRTXGw730X2kUO4K1mpJpGB7CR4
yMPsZ99b/C97pJdhgICcyuZSTNNWU+Sn+o+Rx0otcqYX39aQDBMZNjbmrmZ/G2V3FpV8irP6vRji
i8wCtOhCC2nCMPisJqIDAq97z1E3HiooFp5jjrQfkPH1NDHWngnkwmXiNRRkH0WTvir6QwvIlixW
PNbVV/EdqfCSRdlwMEf9LFqHA3mwjknu3ZiE+0Q5WmAbtWQSOSYw+x4LYoXLztVplgvPejGD7D3L
gpg8nfGrivV9pca3saK/XffWK9HJAKTr+GXQiVSPOmdrvFa6SgH8hyTkkOZJoiA6/Dp2wcAJ+RKD
XQ66QLHSxAtQ6ygTLTk9TEX/E8VtjRx9aQXBnWPoyHJNZF/mz3KKCB1XPgErbULeqwxdMikmGisR
fEvv1cxEcipdZlYc6/5miIBJoSW91f2z12L8FiYaYY1QkL5qvpAwDssiSZp1y2st2m4dmwgf+9j7
EcfxTW/QHDcCNO6cW560Rj6YiitrkLTfttMcvSZh3OVqm8EPb0PnENT0/aqCM3eC7e8YadNOFQ24
BNMLANrpR3RqPMbxUaU54KiRNxn/jKXzw+7mfkVsP9VmS4piKde535t7mTPI8l8T3b4fw9q+6SIw
nf1YHkYtfuDU40l+uxQ12BKuG2iwj4U/PY1uCQwA57gcxa2vvB+O1j8LHa+aZX97XIE2ZgZ3ld4g
sx9UkyO2cUtbVenYrDTT2GeCnqhk6EEZUe675MWNWU2S0RCui9pN8XGbb3nQEyac99CcrHHlu1w4
EAmcXAt/JYIUtCXzOVx145PNgbHCHEDc8ReH6rTXIsW12Aatw1c85ialTO1u/UaRRgGdg2rpyHyb
lX9ffCsr2/s1i9su7pF1Cv1VBg5hRyg4w8r+rIe7oLbEahL4b7ucBUFMFRVKJzp2Ls2+SbhkN07h
wiG8JyLw3mZpERI+nFmcuhLju8u5lFbYtmCoWka0rmLGx3bnLqM6/zD97LZ1rBvEkB9m67yH8nno
UdPGxraABIyyH2619xikO4bhTz0mvHU3016Fy4IfoLneblLqjynNb9wGQYNqfkwj7td6uPiZfW/U
4Q09yC+zFnsJPNVsaWqSV9E51YsxssAV7GJ6jWCCxG32xk2lT9EWR0i/ZdJSYIL3PoruZxtBZCsl
66JcNaDLsvJzCA5j+okaahul6PSN0H2VBXO90PnCbAWiMHC/Y4h4qtfIrenBDyb0fzLHf6O/HDA+
5RNjnFQ1lbNTjkbIqldcRvIUl1rgvsdFdSwsZo0UCDdh5TChSX1vyadU0iU1byNsz5LSjx12afYf
E5hghnp3bhN+hH37JBLt4M11pV5bB4iUFrYKg906JpegjlhZQ27hb0JLN5OXE9NeGlLbl5zBSw2c
lBZt4vxVq1IYax0KRUyR3q7sx5UB9DXAxDSo6cho+4EBPGjgUH8ifJbZRs6pZcj1x25s9rUn9qma
oRHDy5RDMqM4DXYe7lxwZiYDSfpxk3DA3bb+lu4/XDYCSMFu+HyrrAQA4wjqW09HMACVM4iMl6zR
kHH3UAt9G4ZCv21t891PSawMtQ838u4dktjQEYJaV3NzdkLKMYPsK4xCsvR2U/pgpgSDWMJ5NJqi
WiqSX4Je3pgyMbZtxtfPgHpX2GDeU050dgwfLEZRKLBYQT1LFDAoGh2JDLfsMjE5EPNFRk+aQ6cJ
RPq1AkVxvel4HQEq+BJQ//CwF2r1Px+53o/rOiJcEtvU9dnXzfUBk88eluf8235vro/8vuuaRKsY
Y7z7y8//9PLXJ1/f2F+ek6bJ0TK7gnzQojXW1+dxhcU1cb3JeR9v6e+Xqh1j51kqolgnGajsHkoX
wvD1F183hq/DGpr/wt8bRmp/vtthejnUuH+DYKT95f3Ir69xfZb9r0/99TP7oFOnskxmjiJtphTd
vJnyDpddPENeAp3GzvWH1+dcN07DSIX+Rr6U4rGMJhjP//r/f9/tUxqiXYvQqM6oIwBI/ucLGaVI
tzWf0FWEd9XXRTXTCGOeHVx/5vZDulQZWut0iIONZOb0KzHiGhYR5QPTnevNTgsvBTgSouprFZ20
G2mfuVoRg8t6IkmeMD8IUBCLYM2V+gCAYnhTd9YDjajbclkDjjtSuTBmf8q3RbCsXqYXKlIA9OUn
ejI8Rksq6UP8aEDnxlbnnfBUJkwcWAUtAQJ9J7f+GRbgBOR6qNy77NG7WMO0+KRPSZBAM5K7vciX
TNb1RQ8LSm26b45f1irw7UxIJe9oz0iME7ABdvEPxYknX+v5VhBDcQAMw832syCmB6DKiOFwVfbv
0CVphEZcWlbWx//l6ryWWue2dftEqlIOt1ayHLANNgZuVKQpK+f49LuJtfdZVadqLX5gArakEfro
/evta48hHCq79ZU7SwndBx5OWEiCNuFrdU339B5isQVqkf45cvz4/dEtyZZ2zHyam6QrQrsHBRg6
alRXJ3WGW8U5O5lnwIVxvUn9rvdEOmciDrOPU74rn6POK3GzRzp14KN2KOh/oAM9kOU3aMITOhNz
hup+5KNkbExQY7/0Ty86NQn+zDAFnHv0XeznPsn9VtiStufISi8lNK4m3bGOYsKHqkXBuqAkrOvx
NmBXt9VrCGPgOj0n4k34PCPQ6vCm3WrQ/vfZS/7BAp2d4420Le0M57/6gtHhBgUx/dumQxVpIxPk
bqhkfFrem2GdQPWA/wihJsKvpFmmd2AediK+HeD5ZJRmIPJsjpgOnSnJJ/SQbePOb+qpcr85mEYH
69iNzvxW0Ib6QSn/AMxUu9yBnp6AFB9Ink5kgBH9qIrD8XCThfYZbmGzNZ0zjUt8e6PS3so1Yrdh
q+fwxwwg+zvIfsE5mgE0X18/x0c90H+KL/6Lg9Nvc6fz9yu+0a4Y/gi9191VGqGTTXiOXAo+G8Iv
bgAw3ZZx9aA1docnle78iufiDsLizK5YYj4RCC694xxGnfgjfP+2bubZPKMgW0WW7qQGYbSz6CWU
wUGeSSLhSmZ46MOzjU8ZhWR55JY3rDQ+OsH2xNRRnI/y6RQ9v2mIiin82XsD9scJN70MJyhti1M8
POAy3JCRNWFX2ZNN/dWXnmc66W9k059+lefneAgE+7cDd/pVQcQrneQUQ9GyAaz3t2vigDWX9gsm
kps1FrlMDz+jYcHJmUuFTTanHUFhppA+a+EXo4nTjFFjRXfABluR24gQb4+3Qe1jazdxp8pj5kw4
gXnQdTuSSR+ok/7vuyQ0vGgHcGOAI1E84/kgIlrA9B460ibaLUDub/zd5FT7Na7SG8YyZilIyYrR
mezqtT1wQpFp6PbJs5DrwaiRwfZ9TA6T1ziDR0NJjF1Lc0JrqrCEzCfzOEE8x+ZriwDNfni/KtYU
sOzACsdQoN3/jJTf1PYtO+OMujFmp7l/p36zpS5xJefD/o2ZADY5uZ1D1XNmSBFH4Yl+H6ygNwye
fJ3OPExG2Z5m8ghLDewDfwOJfx5vVC+peRWnqjiGUWCQ49hF+V7cad+UrCY8RpYLzX3htgc3rG+n
OoifHucI/qthl8dpE32QJKE2cadwsKFC9hG76Q4NYbzjnFNeCJi4c6WP0HDILx5aJOMLkWzqiscl
eDz2XokbF3i6p4+yOsuX/l8BQmE+NYKHc2S9hQOuo3uxuGulZdef7VP8TPmVNka4cs2H/JNSOZJe
iXRJZdWDG/vkJxdHqmCwwtDFIGc5wBO11M/hR1sNj441TW1YJ20+aFCH2vwvFk+JsvmipqhTu4Q6
rdVeesMW5g6zHPKxI6z9VdiEGxsyUd3mcQI8jc1A5eS/pd8INrEVzQm/hRYskF0plJub2AVae2Sw
lD53xY12CCbn2+Otv4z+YJy4O8seYK2drp4LpoPDOmcjuYDz5aF85O8z0unhUof38ijxiCCGvqWD
UwBQpFlnk++YhfQjgLRaDsyR2BWLZ2ULde4mOWglVPPQoZt6TsjXAIRH70+7OBp8H37CxKMff+kF
2oC/x6ZD+WKzZAus7WlPJxaLAw3d5QcgCngdkcs9qP3ogqFR5k1fM5Equj3cctj+aG9fnz2pmvIz
3y2YtoCqEX8UMCUMlOPDG7bqOvYqClj9K2Yl4frYY0K8RH4mcZldP7DLBMp0+XO2PT3zFsVfmLyb
cb3oI0vPFAbxY8t8CxKqZwHelpEDjXgL3/bv/9GIdyxFnX3keu1tElenJVqv3fQJ3acdXooz/Owb
zqYPdYvsjzuBy8BY2lAzJt3PvkV43ubvop40gl38AHgHaG8R7BGAA72l7ZMe49ROBB+273jLf9kZ
WEbuIBpWQg59QxQhT4xztrdwV29EFw3wlmGV/Jj/dCDfCJAb9iiPIdQyV2qfDcpjJ+UCpw1WHHgd
0UEK4+pL/kWvxHKeWd8GQEfZDsnPURZNXmjXXrRTvAtUNiIPcSwOVjs+7vTaxzt1A84DDQ48Yuxp
RWzLLksQ/2o91LO2osT/VKE2Q5v2uFooCBgDT+mVg/dXdxdvTNTfh4MfQbRT9vUHJkk2iydrBip+
ujq/jP0I3TbaeNG+/1xtWJkGb9Fn+CHs6RLeRx7gTO6gPXhssbuyPUPUJyufneXPaE9BdSIDgq21
+7cwOSxOzmR4dJRlr2dYITTkbGiwpVj2xMNpb5BzuIXgP9eHCNOf600crEGZS/5A1gifCnMV27us
jmsvyKZDyPCJPHphrcOpz8O3KaHR30a8skepaHNoEFb6PuHQUn6guCDgWXUX+XbOz+qQ7fF+cASs
FjJHDw+wmmWM6HDJ6V8M06/GF/pOYM4ihBCDiEerJ4Gm7hPKus/Qoexf39RtYbt3RJ9qMDRCywJh
jd+mCw8ZiBKPXEE5sOk/mtPDS6xztTVcP/TIZjmhhyTRZpQ/K06MJsUdLxPuAKeo/sIELv+uhWuT
Rfb0o3CalBXrKCD3EnfIDAV8+IzoLPUVqqbcpZNoKfFbYCznOD3QmI0YBB3GtjM+M3SPxHs4+kk0
JC1XtcpcMUCJzXZFmmoyXkhxauGB2rEKd8IXim/52sw20HKkdjLySnPV/4bHcGsNeLOQSUDetGPZ
kbbYIpwSSu9b5Yu1jf2EQFoCys/SxvTveXL5hbbLxvIIV+obbb71RGIsIFBl4p1YeR50Ue36X0Dj
N5rN6YSuWDjgemNYQhGIxeO5VR3tuaYvj3VbA61PBOl+L/shpByzWke1qSNp/rA6mrgLtsZMbbYr
PE2IuDtcIkHh2c3LUm0rT/1Vf4VqC3D3d/QVkzDivToxz4176naBiBFfQMZEBvHD+1k2ZFc2+bME
HAeZaOeSJG7gtUl+2pCB3kykoCNa61grbHyIY1YxZjxsPnQqKJOId2RIGNQiyARRrC8CmdkqT7tJ
PZFSWTK0xJ7wHCZPEVaDx/TDeAsx21SfpsHj9g0/tAr+536w9iEC61NX5T377AlVGXC3s5PAwQNP
MxxXCF1IP4pjUKu0G3DjbHRBqeAy/fv0FVxx4jGfZwgRXEu9uarjVosOGmoGWz/OO9EdehxfDmV6
nva0hGGKit1KvcszmnF+BfWQxG5eOB+xaAuSKxIW4RoFoGKDXwv78xu6rv6pOc83UFWj7Inl84Dv
F2zF1CGpIt7aeAuBoOcd6ARpgaIflfZlFl7D6d2M7RLiMTEDBNiPTtwQEd47MsyE4LRBtraMXonW
BMszsM6sXQKM2Y/6EwHqske9wpjXTiQaDVwWVhM0/FwcPHzqY7jePYZSectehPRKUWc318BzAmym
2AnGc+Zh7ANfveUQhia7cqTtUG2b/KI/dhPswvCaJWAUOMLZhTNRdIPhz2qGv/jqV1N+rZpjMaM/
wMuUcy+dCGdWwz+s7MEr/Zq/WAnTHY8jcDJ7luHXqpdCicnK6wM4ykPwKtyeQlusXJVbc6JIG4EU
MljbbMwaFAgOKSjhrZHv6wg8rjP1/zgnQEwwX8iF0GROqhFZATU6YLijRvLbKRJHrGCNeqHlYhQM
T2mix9dwYOmf1uGHhw3ol8LyKcekuaN9V4/nJCiMreTpiFWSwww4nyCMfURzqPTMlwhT3ceBdDTO
3PAzUtrKaU2EXfCcp1AkOJAI4D3EwSZG5H9JRiMmsTYPYPkiGsTqS8cbhn25Ts+Y5WDzBE1+oLE7
3WP/Y6ifpnFuUKmLO7ZsSYaD8DV+qOS2viq6zzjL/LIryZr9K4MTxDmv34pn/DAofh2AcbF6RTyq
HZlv/NFhI9CmkXij4rFNUzqGrKLG25l4WbhpXpd7eLzrUPPujeTmj58Q8dYvWxL6vTKIpytvmjUH
jbdS7SJyIWxFBEysdUt2mQDTXtke2J823Yl5gzUmJWzvhO0V8WtNPtwj7uhegIazomNB/xR9pp/d
4aMKys1H9aNgM/eNYkynp9LufiqVFRxTPKzlPmMWpvnIQ7gbxDQM0VfSAu2mOXOW3cbH/JLA3iTH
TmaW492n8IJV+/Sic5M+FWc4TbqbfBN2YYbHNmYcrhW8eYdGlfpmBs3XcGctLRy8uRh7EoN4avwW
B3GXahJVZKJUPhan/JjuuKBN96Jt1+QBzEZv3XjJun8lgsdyw0kvxYOmqLbj8/TTNzYhTSwP+Atv
6bvXSEYwqms3bz8mRmUFa9GzZPIepjvR9cHIbNcbSlaCr1DLqUFsHlLquWcIxuNx3UimF+YWr8TJ
3a9vLGPlpfeZcLADTmAfTNasQ/HC5GVGZh61cvIFrOkTa9BGJnwatzhVUwQPpAOANkbZ/It6/4dO
CrQ/WJqFDr2gWDt55KL+iTfpwnTnVXIODeeODqwflEn5b3zJL8a+9A2X8E4//r2faDgl36K7HLBI
W4/NBPkVZoensD8Vyfti7Fr8vUbO3vQf4slhJk8lKQTC4rVg2t8UAirrnrxxJjc8jPi0rfxLgkn4
St0w/zYqp7/ILpEOC2SBjbHDcyimM0OrO3FSle6El7rdvQNRo+NN8U5iwBM3/OZEruTPTW2JvdXd
joiWm0N7dGxL3ySO4rYlFiVZTUU/Czm40LttemunG5KkD/29xQePAh/rHwLPI0GTZl1/DYiwrnyb
Ro9D+6CAynIAu/iSgxa1DDhmiCm28adGP8X5PwA3d168Gz2LEc12XK+ykKRzV61p5IpXwSvRp7FV
a9iaRBigPo+4e3r4RTSPDdGsqpwBIYrvOrkP/QzarP1lAAWhzzXIUB1slixceJZgcNLP5tDIm+oK
mET4Xu3QFTtHuDC4tDmc8UqeVTsk81I70QFHsHv9DQHkMF4f+/De3EY2TA6dsNNoiDY3j4sN6+ml
Me4opqEFf047oAukEze555SzA/QGNjnWdQ6bfU13wmf4D2M360B/mFRBqN2k8ctIL7HuMBNL/Rpb
jgHFeDhUw9v4yX7Gy3zkvkYs1L3fq385Vn0a+SbObKrwr2opqtrpR/ZyLbFCObQXopH+A9e4vrRl
eb9CmbFoLbcoLkgzdsSxZAfa37ndPNCrbehcW0Ah/ip733omNt/nLidM6qJOTw5TXq1cPR6kmD5F
T/MYYCs0y3tkkclyQCoiexwm2J6LF2KB/EOe/atBNYyRihXEeqAjCFvXaVyayYOsyY7fBIa1h2nO
cU59vivKe4ExNAUCBY32KC7kmt3k0KYtgzs3blXojuoZfFB1J+dbAU5h4SEONdt9/mp2p6l55qkf
RQrA/T4duNST1RAJZF8lG0FNDi6JKnTD+9w4iPMbGbpCp5fiEBY0Fn3xPzIyFhKc9T9PSrgHGUu7
/s0yLlO719c4VI/PAHq2mJ9dafQ1Hz9Z7gzCntfoyfj74b/ixKj/Jjdiqf60xYPFxIQldFjQDpzx
1/wIxIBtCAyZhZV2TlzUno1wT5+fwumKdv938nSE8FCS70S8nJZIWFY7zOvQ1FPu2dS3sCN9bnf3
7s5/1ozbVrtbz3XxDK96T6+9/t4LWw5eT4x7PFdSf6D3xO3uA8vPUrmEYawaJ04aZvEpjuDD8CAs
uABnyo6sqLwM6WtObUzmB6s64S+k/G3irTQ5+lbxY3C7Lw6XSByR8PQn7PDWhK68x5kROzAOn3fh
iW2odFhUdRQnFH4IorAdirY5WRtfxiAGEurgTdv1hnzwjtqRhZRCGJ2f6ymaHRF1GBAluj7/VsD8
yHL7wlm9eoHc+2dy+cXdGu7EWixrqIUB5K2jj0WPuDR872+Pb44uxMXkclkgabSpPGMrJ3sOFvtf
8Hvhe6y+EGImJP2oCbXUH79Y3aa3XPIHfkaHIrVH0o9dN315LyQ1mFqrg04WtNER0kw/biV26btE
T92XRBEbDCmpmVDyUj/gaL+ZYrQivqjiKiqiKuYUtk8Na5Nc6eWLUyy7Ty2OE0/c5LjGe8aNVJoh
3P443lR33kHjIK72mGTKV/eCluxAwqMmW0MAar4T3YNT5VOy/xyFCCkkclbECFjxpa8RZ0VUHS7B
iKRspeTUr3Zy0ML/YV9IRJXqNil3us1GF3JP7ROWoIwAvDaQVfodtTtNsSitol0SvAkv5ERZMvz0
sSOlxNviAWH9Mv5GpHP+rdTSGtl06eHTRFiFzx13FGFKyhEp3XFICt/n8ajci1Pqsre9c9vE5B4S
Z3H+NsnQpFAqMK/+mnDJjQEWBywNK27pNn3xl1hWIIiRl2KHH/tThnrqqnOotU2QIOVB+VLlvcwC
h4EvqthpHYHpK7aUHGzCY5KeDM3nj2UtENknmTvD2eJF2Q4v+SuVZGi/eD2/Qoz/4Oer6ACxpfuC
xmG9wK9iElNld9HZHRngZJpMNp+yIqPockNYuzAMJdnDQX09jqDdGF3L3ID+xIFUTF+15o5bKqU2
iqGcX9MrP0tipya4AB2vQWT0eRqDRnHJnUgJcazGetI4Q9TgE35vhCPqTFs6QDhJjNymxudPWUWA
OWKp3anO4PNtvZfCvw51DDROMkzxjlz7pH8UlqdH20oNiJxbZZ9rd4Gln/cs4ObZ+HO0zRp/Eud1
8MTryYMlm6P16mHpjIzKgtqvy3PAKKs7LQPHNvchQGxy2NqzFwITsBvKnwadd8975S/ziSIxnsmn
83RrEqT1em+43k658YKsZNyPiiVluvKvORYjmlPILtlEPufIVd7EyVala4JhlwoNJ8WS1i4fP9X0
w03tx3d+nddZjyvAIDaguIizlD23lSviumjixhp1BiylbHlLEvV6SmD884K8Zq3nGMOZvZA7zv1S
aW+2vISuNyT7nK8gCDoGFKqeZA/n4oqnSIryg9HJ3wRYxr5HO1MpvnHVGcnGOn0l7c8XvH0y65jC
hZCvvUwmb81Kyc7HkVqCD0k1U8NAjqzm2nVMXY6O6/xCqz+RIw+VfZ67CkNAIKGBqpwZT8UbaQuM
WToQAHTILmOLPl4rhEQP5XB9RKwKDKVQY4W7CO0LLT9+/WHh0eHhNeahTxjKrSj8U0nbH01QneTQ
Bo88CanK3nTXQWu6uvTGWOFLUq7Yc61Rwt8r8wp03fMWsPUkp6FuuDLGJMeTSlndUVmreaNc64wi
CBZ+ik98wO3n5dn4C3z4dtxWfp/K+PpAsSbFC5axHK9YXC6HQa+4vCsmEf/Cj/A4Rn96UBpeL5ur
xSmatwbAkFvHLeA9wkng+hcQbtHqt80v8X4ZBOtDAqXUY3H3oITEA+QMiunkWr4R5/YQ7jhsgGZl
MeIyGQ5m78zH8YMXHl6oEgicmDxel8vhf0v7wh/USfNoTzwe8sIpp2ZVxQL5xKzQ1IApnyv7Tgt6
qgIaVGCKwKKD/o2HyB9bJ0ZsM1FrDZs7inVXYw+YtzM9HiwThNfgB3nsXCGXuUKAnEH360sk4yVA
dshdsEFDJrnWD5CBEv06gDfxnJasbV7ZS+hNVHUtR7rq2Z7kiZCSTHhhzPPiIapnASmnOxvnpLNx
mANUxPWMDCXiwa2xHHgM/Cz9pOtYRJhC+hlUCYdTpK9k3Al3GKvIOm/jr9YAgVodh3kX/ByPQTIh
oNAADkF206z+4p6l3PiFh3gYrQP1OsYHj3KiOyP3a8nnlai5PzIC7h1uxfyd3LX24zr7DI59vCve
9nKgsMG0SCu76/cMsu7cP1MgjRoMHh3Q6N2VxkmyHlUHnpSwBZWOT4kNljVOvIWjPD5pJubdMY+1
h0vkOPUezSmiZVe5RBNL8LxYDsuJ1V+G7j1BJtbSw0qfsHpE0ibKHpSmVj5CZH0sHk2vpRhQGscG
DsVYKrmR5onanWfM2xzCK3PPaF/4kstdFVz4+8Rb4vJQ2hrDphEcaWDcUuZabywdwUh0ZJfDEwrH
BTfx9fZvsHcvXLjWjEmzvqlT8J87jGBb6LZoKrk/QOk5C6eNPQKfep0CtG5c2YxdKNlgqNcqVESf
CVesVSe7OWMLZ0IBdiBOlOlWkh1GIZoCgNGy4HLD8GzHHZBHx41aGcO0/yxehuCTG8sKxNeN5q4H
qcKteN8JMnHIWjvuKURApvJ/JmQLfXDjkZP74fp4rgzLkLqduuYnx2xvfdWXkGvi4MRgjHfcWI55
vCWufxUEGYiL7IfuhiTzN1G5nk3RR8YwwPLbsux5+XUQDKQybcBEJmxqGqpCXyXLyalsQ+VCxtfJ
oi2ZlNqmH+bNaNW2z+ppQ3DOoUeOz7H+xmS09o9vVKr58zpeoY5ySDUD0O9J8bHCR9nyUo4ZG5VT
WzleU4um/4M4AT8V7iIaz79pZ6qePqx3GsYLKxlZPhrRG5/QQmmRwjkVY6wAR+uDC8ClZb3hOowI
u8KE/vXB2YG1HHkXFUbUU87MpJj3g3JB0l9fybOh5LBMEJY4JxRkiC5GFvpMg3X+qLiHoi90KuR3
Zzqly/7AN3jUdb1vYA8OjkXhHA3LU/jKHRXlI8quhMy97DADStYQjFjbra7R/7BtzK91XCsXniWJ
VpGCKGXPmuYvEvVAmgQciTq3bz0El2RyWYEK0qTIuXJrvW/zbO5Yh2XZYvXniA9aE30/rA4LC0An
H7aa6uedk0Yuy3Op7hiGXAVgSg7QAoE6E7RxsafBWpqINAmsx1MXIQD3IpHJ43aJTysFMw1FppkE
5fgpfKNYYRlTf2uwqBBhn/PSbbmnhDfWG6TsqnXQIK4jCQAfbshre5MtHuHZt9yeZa9ET1T2ono/
PPZzAZ/5DcbKWvUilfBwH1gCM0ObHWuVTMqpWzca5iI2K+onaQSLMo1f1VsGJo+CIYvin5RUEeOe
yQzUyPURZBlAauFH3NiMYJ0x2inijeaef2JpX2MOvFouwhdfmw8QzLDSrjqXUEEVstnJC5Hdfiek
zxk1s3m9Cn6yxHmQL3WnwgoBYSTEKsTWBjb0kFbsdd4LaD/fyYjw8kbrMPP4y1Sc2LcztlO7lBmN
FP3ndQFZ9+yMTFrASoJAecHADDtzkkHahWmJOD1sX2sWeqy8hp3Mn6L5PoY+9M2ApwYSKhembodf
GO0KiwugdOKCEDswK8C+LbWjww/vdvSWbJaBB4YGpt8r2jYat8LsiaTOI6eiMZFCDJyWYQ/cmUQO
t1soLiERFwvL32LEZK3O2TtjhinFO2MlWuCp8g7+lnMWI1YOHlFEZ3EW8NBYeXJEKzqIGMpLCLWc
9hNBCAsU+52gBfw46D3OzcTLAITQrOV2KZ1Yxvr42JjojInNgYLahA28GK/K3keyjC+5hwRnzBZx
4ox6poKjWaTt1yIDj5XfyiMac9CMHy2JzY6WnGQCFKm+QuahnrnGe/wpQpDUZwnJFqjyKzQhSckO
D4z+aIQmFzBnyKdlyuczmgBKMkRiXL3xzSJ/JjfKYZ3z6rp9ozwh/YmyCB7oKjPoWlR/AUoLksls
zg0ZJuDPCw7wgmR65gTo0G6h0UC1Z/HQLCzfopo+daXuJm7m+rXQFFSLBk1P+PMssHW9tLu+qWVU
wgkRkj4+LWZGE2XRGTsN9kukJLi6pCg5MYSJ/UpXsRWYlB2AJ2Vnra4XYoKIqlDzgIa1j6SjjSLv
ZhngF2NKrNNAHB8UugWaWmK9wbi6ScGy43Owi/owAussY4RWjIpoD+BNGOwkzhpdGuGM4P4U64In
LTwR6Fa3UR8zOwpbg8aKacXLqQpgg2utmhykVhCDuUIXjEX7afLocwzZZCqF3fmx5H5vuAlxTRSZ
sAkQTW/GzgJeZEgvk4mVKl5I//vroa7PXpiap79vNamSE+SIL39/OscwYzuRuSnWtqBCnrpd3gJy
G+uYW9YPh1hGRJn+vw9ytCDE/Pu6exiIQeUKzE7NxG3Uqt5F6eP/Piitr2klW8k414Qb4vN/fyDR
k29z1nv8vgqKQOuHZpjpKf7v13+fDSA0oX/kwfwHpvhjVPx9moklgkY4wQlUm2Uv1Cg7hbSZccSZ
GrqfDOZIjN7f6UK8n/7erSmgCG3qtMOqb/3075v/+cX1t1F28i///WaVhsHQcAbroN7aDW490B6Q
cv59ANAMrvDv7fx9+vdNrarvlkglcVLoVopyEVSZyk4H/P1/P4zrl//f9/7+9e97Mq7SSqLHvmKA
X8chxSuGqEbqUmOEDvzNeEQCK0D92ohyC8rvYQATob0gakdHHDTNlnVU5tahT0wde2ij9FuQklhJ
igtiMc1c09sJmYFi+gckqeHkF36B3siICOpdGVqdO9YahZEFTVtCCi0xgBlUQxGditWeUVEXjn5r
I92jJecJuo6QvKWzaTVmAvcFYbdfuTfjuerYkAdRwzA9q9A0zxyJMsxP125CU01h12IyYU3mV96+
NBoJQa2RiqtIKQRmPFjUHIdvs05wB6sohJAkURv9MsvSGZ5X6Ssqwtd6DDfdRHgyozn0tQZ6BowL
nSMB+bly9pQHWN9YZUsrh/65RVdZkbUyU1z+qrwPIM2LsaRQhGtqJ5x6qoYmZy0I9Ns2G8lDVapr
0dzn5hN3Oppp84Yr2gAgchrjkEZA4+e0/pl6gQ0aVD8I8BEvd4rpiZBSrWcTovfQsKkqPLCA41SI
twR1bKzTgfJwUwfTGQfyo5aIs9WIIiSXOGFA9H4txS5ATx/r4N/LhPNzaRhxIC1okEqyzCYJQn2E
mYcLy8dQctOaelTJvL4qFmeHYiLaFIF70azoDDkdbdMH/YHAPYwBxb+yeSiPt3oGJPHoHxFs1VL1
sxJyAxkgTUq17aRgXVdlBI+PggJMT7JKD6lHLeR2xBj32F5PIlqa+uKY1/ILJg2OTitEYJJCROpF
B62B8siCywHmrxkEwxcf43vZ844FIUUUKJiHvpu0J5G9y+gxF5/w0lNjxJ7VI303OqJRUfuyEks7
RD0bXK7RaFrF0V3SORmiY8ZEVcbt9TFMeBAWxd5SBholMPMaDK10MmkN76UydKOxyI60g43lOEBp
GJRjIVeXZexRSFHopQVl2UuG9lbLClKCQfCrPoaDM+KqZOLxGEWXsTi1im7d4zWFqLkW5Lp9PgEU
j8sOJ2MNJF1V7jWhORqGNm5TrBP0SJO8cazRqjB57VowLr0Us+/F+F5nkRmvg4hzTmwMZHOMn6Ja
Rrj+9LYlqvpTg5wXItBgnU48IgxFgVOVgZgBoyXITeL+YeB4B/nJSRY8TUoDx20p6d/xNKEKtHSp
l0jsv7P6Y0TGuB0bGvto+3hShlTeKZBJozIj+p/DT03BEFFIRwzVI1jU17w2vEGVrENT1Qf6abo9
fSug9qR/ytzSQFOROGMLoNaAIAk/IE2TEl9IBmD/dB7lUr0Tl+dOp3m2hc62KxBH0OYXmIOBik2e
OSRVyWrXo7c7OqTwFw21H9jAuZ+Xuh9KGTtB097GpvgY9YyWtl7yFyV7Wkc6nbqW6GpCJmNiNn+Z
aYXxUvxwzQctbyMtKrXU+hPxt2ptBUXajjFAMFGn1aaw0Ho0ywg/h33E6obYWUKavbGAhfum1chA
jJoO2FozAqEn3tJkGOpyZOxyHHDo8glnJ+0fOIVHbSCJwhKMSjFf1Mdjm1TaniGSf2WhfDTxh5K7
crphiuAbPW1u+khlbWxJGz6ad7WdtqrZCfslRqYBNpEGsGkBCmG2t1nMpkARlUPNoyHliPo7euDn
3Cu/2sj5ho4rUB8WUZEkzU8T9d0RwBusLm05aapybyypJfOxxEEDopvUIokoEP2cCWnC0iuoXUIz
TEEp4TZTPqgiQ5CBzu2UCm06Yq2/zPS/7uZIHf04BNA7y0WxWwhk9KxcPb6US18n11Cyao/FOA3k
5KZHpfjUhdXBihZlL1PP0tNYvnbzQFEHKVbbAADBSG2arR/QRNDMxvjf/MChTVYet9KJaDkNSvND
iJfhYFXlMaznzIcBEdM9IH6CUeM0H1LPMqvmIFZ4jqTSA1+ugXMelYw5k46SsLBsmsPoCanxcKW8
emWU2lUtVHAJO47nA+QvwdIyN24FqoCR9qLigJItmu7SUvqbTOEhaWUFOW2e2UtF2FmOMVxETrtZ
StmlVikDmamk7/twuHZ4RAYRHToUHtYUCb3DUZPExzitPdXI/7WGRH+AhM0PcJsoHMfVACQFniPf
uzwa3YeqTf44VMDBjSGotZmtVpV1Txs5HhnYUeZi9ioNChqNdr4IRkRRTMFlOMfzzirLgsZH/Pbk
CRRgzdLSq4PsjaLcH/AQOcOfe5/K7tTkLTmCdFJAzg0HCMWR38WPgRz0iB313J4Sw+bmlb4g55gD
dZHhGLqG7WM6I3ERsLwK5TCQpyHjaCE0u06jIanVSSrUnZxdaf85jfN0AAf2JCQ6dP0lpwuCgL6u
AFNpNEtinEUGJRGKnwIDySzRXOJ39TMU6X1msD8XqkSq3DCDmAh9i9/G6p/YH+B+P0u0IUdFg5ef
aBYIuB08nZJtNbQ3a8WzDtBB8cfksLVE5ne8EG2WZo9URidP1chRoIukNNPC0AL8+2bLSycOh9KA
1KR7oDQtO3JzZs2cEaXeV40SlXkyHOl6nNLiH437UIV17bNa3upmMO0oBqNfDFy/TsfLsljxcX6c
TC1H29C/Q7lDzDpzGpD385Lsu7qZDg0wcHTDP5GmE5hHTff6EJ5HXCOd1GpreInDTwzc9cWisiSW
cQ9OwDSPUTR8R60R+kKgaNUWSwO4XN1EGmApgzonpE+lfP9oMEbS0vZb6ga/kQk3apMkeGMubzgm
rqYanPvmmWn8YbStq0ZL52rSQLlZCtmClvRJmo6zEj8OfUUJ1UwUb5QsCoQGhxyO4dATOfCuoFlI
eDCHHsZ7E1vBKPfvbDjPOjBgTEsgSmDayzx14Zxphwq/yUlaOrrN1xyTWL5MVlwGCTq4OZu4SJkG
X40EvWKplAdbhf5nHbprfdBwQTwBVq2PgAlI64Mjt8gQmI8BW5mpOikS4KzUovQ60YiTPsC+jMkS
sjalX2YZJocm7FEHJamv6xop10mD8DCK+BQbzkN2OCNpe2kCCGvM0h0S6GnpR/0oZc0rbevskybq
zYSGdFlmyZlmkntzYZ1TnUcJKAJVk6yA8nlQ5xTHytGlCxmzLsshzXT48yxicSzUNiED3pGr0yvN
zaJ2lwxD/doiW/Qq6uvQHZ51vSF9oVY8soyAbhCp0tcSRkRLg9NhnIEaT3qOwwAa8T/SAoCdcqBa
FvReEJA9gJ41+CZzZrTDlaNp5be0YSMH5svczPDaSrWPGZIPnsfNfqTJmKSl9NGo9SlfmZn9snT2
Onn0dAaDGXFzNV1dNbmEpELuFfo0e0ALNfqxCSMEVqYMk4axJA8SJupHSezrKrn4mzcwJSdxBKsJ
tnMfw5O2mKSVHLGMKQzw1SQnG3spCIcc28oS4LzOMlmMdFooJr2yYXvFdcw84hiK7bJcbst4bUNA
8FlImrSfwuVJFAdpKwOH2HKeVsZljQqQrqcRpibqgpwRQRgH6p2UNumlj63Ef/QU1zFcaLZlaQAZ
02flIIYpAL5BJ2sWh9izT4E+0n5kGj2HPmgIuywbHuxXKTkpIIqqtCiEJ76pZP/D3nktt45lW/aL
UAFvXkkCoLcylF4QsvDe4+t7gHmrTnbGbffeERknJUoUSZht1ppzzBHr9+i/mBBsl1MM5jvKpbt/
Twws+BGL+pVuTPG+hpmLCS5jzpNF7zga8ewXoH3iacmzKFIX0VVJOhcmZliVpQ3B8iQeDbWJU16B
BaEavoMMMHILbyJmssl3+Bh/ytEIt9aUh1ROiCbQi80kwHhOm6R3plzaehXKbcuoweRTRst8Pqxo
+qdG4eTOAUGlOLEx1MB+9aaIjGxEmyFEBKrmWX0XBBB4itxZrFmialONyNHZRVByClH9N1OznfC/
1M1RkDv/YIrRSVZ74YntrsLc+TVVdblU612nh1RsTHqNrXDNMwO6GRsFo6WrKXpM30lDFz0zjmyG
VlmsfPVxoKNrJvcwUtOMtgN49rS5d97wQtlBY/tkMspp9To3qhIDhVXsvVbpaUgkm5jN/dYoKsaW
MtjWdPqFSvTcuIw7PJGcTizNrjCl2YL4vnkXKnZsyxWEkz49w5alc5agDJUU3CdSn26MtFHOat9t
OsojHSloh2AUkLaTDXLk+mQ4jZQJLDGxVqzTWG7rwreMs2BnSuF9CJlWxYC7kauFG5ol7BxFljmV
lDs1stdaYhgddQIzC181+YXqLVd6Bexn9S72GliwMOQWLQo6OdNdCsXnIKJVOHW05U0L/K+c0Or3
RpIMhax8D0Kg28rg06REa14XyP+Dku5HEHRsu9L4OITKTTD6zhWt0aDvQUrUZ+8jvx6DAqmGAIy7
UcjfqIJLMo0v0zRiIbMoALd5eszq+nkKsrWQ+P4t0V7rrvsaIgsRbcBWsqDMAZaURDGZ2q1ci9t6
SHGHoCAB/49ewdx2ZnwIqr0iie/VBJIhVaydAW2A9DbdRHvbXWsr7S6x2P8oPTYSk9A8gAqWtqiN
OL6Rc3fX+5ciz7XvSb1lYXxJhwosbTbRBoqGuelMJ6i2KLfG6mFgQoJp2/x2pdWtG4teHtyajpl+
slwISqDJJBSN8Fs+hInOggSauyOreiWg4bOl+JUBq3PaiPBUykTRrujCrzBPvgvDL6nqludK8tp9
hpayY1Y1JvPbqkWJFCmVfmQzvXy0pjQcxVYgRYKDBLcid0vFQwdgw8KXz1LVrY04ZU/TN07GCL5s
pWHfdSTCyb7Cgj84TCl0OaszaF0U03qArrEcxhHbQQs4ItQ3qTzXXGZjYl9RxBibgoJ4W4Kcm1hM
ycUJjy+tC3KO0M6q98yyfpRUyJ2orT8znTMuh17hjpN+UhKJinRkOLXAqshgb1eYWGlUATdgm5VY
9BGMDyokEAvfFmed20cNVvVgoPWINUoFXSAzYGMVEOLRO3ZW8R3Spmya9FfzgEG2Oh5UogUFRhrP
Ej+EFDmR5EOAHBP6yCHNOEEFTllXn5mEC4pggrEu802l5gyvKls5rwte27q+D900nRLtbKU4jaHR
Jy7MjwztIlAlQWDFXFNLt/gbQlJfmrgi6bOv28X/B709cG3/Z9CbKf9vQW/Zd/iRffyD8zY/59+c
N/VfhqUqGgBciwq4bsKN+y/Um2n+S4Thp6qiZGraXz/6N+pN+pehWYYoUg2RVF01gQ7+G/Vm/Mvg
BxbwOMu0ZHic/y+oN1aQM7/wb2BPUG+KZPLnLE2RWZ/KvMG/gz1bGYr9FAwCiDd7UluXBLNZqBim
J28MYvJWxWXCAuJYR6wB9YiasTrSgBgl2qFqJK+UQXXZ2/TIAIgiIzFRxzORuCnVLza4H02dwkWK
5U/dgDelZtKl0mV128XhR2kEARWgAPUkk8kuzykuJmmLnjRFydTr6Aq4P+0pp0laMhxvmuHetMBT
RHx0Rat0u7H3SY+Rq1WclkBFDQY4Jc33VpJxG4zdviOWE98IKr7EFA8a8Dz6qggXyzL6JDEONh20
92U9kK3nMXkXTXsVoJNWllovjJDFkZcisWsJBWgUxVx6MmjcgNy4UTPec2EInDFFbV9UyY561IJf
wYPn967gI2NsOwknXm1XVY4JQiVwTNfeoiRdUnAv7Hgqfjtq4JJDmyXZtTnVIu57ayUHlM+i1HCZ
dwlYFWibkirFIR5o2xLrRalKshMKbAB68STnRboRu4+gtX6A4ON4M/ZpguQzk06in8huyegAzr98
0cpsVRQx+a1NAL9gaI5q1O6rlqzxMAzORHEhksnVT18NmlOg6qDHYr1c5754E25pILEaqyFSKSRn
Vk3Wbs1AsimBWEfLG8RL2f5GzcmSZf+1hw6ySiGerxRD/mpVw4Cc3i7pQjFsWuF0VOEppJNxHUO6
e2Oq6qcyucQwmoxOihDfJIxpEy60Go7KJm2Eq6BAsy/z+Fsv6Z53E8oIi1gUCsi974ZGes07zD6B
JE2oJ9igRuCQVpKhXGoTCSmUI6bJIvnycisB3l24MHDIpe57QEuGUBOFLDyH4FGsrFIuQYBPoe1S
mCGjn7GW401nNMXrl5wc4o2MR4V6g7RS8r7eeAYlJVkv9tJQ2VbtUdNXSkLO0NzI2tjvRrH3j5TW
LLv1xhYDpX7r47x4ZXoc8ZeZid+uiiRX2T5Bw+h8dUJQlTSriZSziYU4xdYRwWzbrxshfImL/EZy
dUYVHmuqXNeOkBg4mUQoeLo1ykspzkqHGVDUVKTPitCCmlexNATTUYel2qvDU4smzvKYPSdfHjcR
4b5mK4irURbcmkkerF55MijxLocMT3Wb0vqWDWNPwLgDKoZ0tDTpV72YBvtQrD/CSWeOGrFv9RFE
m/Zdjtj2j+g6zBBjSdwUV8H0tX1SXow+Mo9xhEYrihLY4B1B653xE/thtOnTjjgONheSamCZbPxP
ATF/XI+Ba03pF/y6Y6AIo5sRcClzvpFDBow08H4UjT2ZSAsgQ28aF2AOJFqwihTp7FZV6u096Q1a
q5/HTMTqq+ak7RA46PThsm/o1AKpvEdjuYtaEzccuqDWnL6yxFQhYOgHoOKIJQfS3nu/ubRa+xOL
Pjk+coMiJBzhOAkDBlR22A3tkwRo57U8KBwuldw4DHMtXCWFaB7qUXJ99CUgY/54bMoOXGxMjyAF
IGAQbBXkwO6MYt49aL5pU5Zfd010EBQQY4peAG7pyBAQcQIXUo5gLYXt3fZ7iatjM2TDGlE7lihf
p9adQafIjHHZkbhH+DkFYbBMasLQTkC7sGjY0HaSchUL442YDY/WW7rrhddEbkNAFfGroFI9YnnS
kRNHoOEUw0y0Sp/hD85ljHfTGmg0iU3GGKHjOROte9APmk2oYcGGpDNdlqgffikfuzBggRnncDML
A80K+RNBDOqiD3+kPO8vlpUBUJvMp7QTPEcVGvOWI733aWm5ENrP3tRehxDTmK8D5JKqpt9ajOMS
yzMk6hFrMwoqlvnrSyF6Irl9Lpq59BP+mM3QuARALIpeK+1IGDQ3Utv7lCJ/nvQ71fVDLiZXilDX
Riy/VROucdiljWP05t5LmPLCsW2243AiGMIxJZE2ejGwxheKDtnkgDu/df1JpINAO6QQj30dFqdW
Mp6zQJoOpgTueioQayjlWyaqVNQlYa/EwLHjfPoYyqhwJyn4UaZ82EfGLzsl0BvWJhPghZu6shkL
yc4iqb0YSoLjcDopXjRdVY8xVI49uyUxhaMQjetqAo5Z1iEYgF47RdaoLTQDPyah5TRKKqCHNeUV
MhaWA25cH2SnTLbqSSeZXhk0ykVJS/GwFYgLEKdyX5vTh6dmc1Rm/KIbYn+0Cg3aHxVQrRiKazqw
VI5N3G8qowGdLhouvkY0b3bp5QDZec1al7C8fJFVBAPVYvFTWJm4r2KZ0Z/IWXZK+LwrvdqOOAXM
VI4O9MJhjJhy62otdYcEJk4EX87RNWVcSp6V7xSx/5wUemDksb0oemW3qvXZUfa1m9LUXCOS6caR
Bo+rJTsLmr6VfObb0Jq+4679jEh/R9yOb7kktmrHoLSNfIV5PA1Ip9VuY2QNK8ETkZXS0Vq2kwR5
pSmfxJglDmt2yCUKoDoJXc1AB38lZxMI79kB2yTnImUuFMZ6bqWKeMSlp4DEH2LGGc6aYogO1cyw
0wV9M1QpapQoGJdFPEOaI6BCg/QrD1XhmoV+MBqS3CmrrkYarWA9i0VMBscRlPskjetY8Sk+Fjqr
L0U03AgiMJE7MUb3xqTfnNHEG+91BWmTcC+Aen5MYhUCWNZPOzb8Z7KGsbtNHfhv0Gsbo5M/vJJO
lW60xsHvxGCh1oLkkrtCEKjafEu+NuxLWhErLUlRV/FJoqe8tAqC7arvgUaok0v5s66W702h0Jyr
mUZ8VdGxpm/HvEluYVPhGVSvpkSLkNChV3bqKgpkGHhjgvmny1SqZPSmSWUVbFmYPsMaVqEUZUdy
MND1avhWpFB9kRtJppuCiT1xOqt6Kc6iJ7i5mSJhAn22gsShOmYDDCfqErv1YRWI+fQV9DR+ZFZ6
+GJb5HyYSguD2OCkIGCiiEu3GPEIpZP0JpBMzCKuYmCLfdRNCaaKkTqvFY5LbhQS/JBwTxKuxlwo
8Mh0IpxN3Ks5xiqmiHbTaWG/JNOWkVYE3iOwBsmn6MVUSsgf6SEQrFsYN9Ssw6ajQDraatnDqKl3
aWRO22YMsZpMSGwGNpUWJQgG+gEcGzqY3iEZyOkkCaOlEMlORYsbxwOrQANMSoNoZ9N4pDunxZG0
FIohpHiMrPIXGsl98JyAM++8QCvdQRARYGQ32UDpMmQmblulQp5hjIheLFkENkqoNK5e3KupIOU0
tCrkWK33FKrBU+hRRBi7qqMnO8dlmGpFXEOOgdX0wnarz/9oc5yhg1Lkv75/PMgaW9rE1VXp5wCM
SjULbJIMpjw3QmrK5xXykNaapg7I1/oBSsj84yxsREdriUtq1WLLLFJuH1/9d9/+d48NHXR9K0Yj
93huUiUVQmC9WP4v/8rj97xSwmevD22CQpygiT+/rcUpzMQ/3zes4Vdk1CI/+/OTv3355035ujKR
B0dg6p9nC8A5F76fE59nspj66+/+335KyYfeopEGs+QWeB9LHbDIf47SX5/g8afiAq9vqgjWXy/8
eCyvMhRZRmyiEQPFZtHOKptcWT+ga0alYKh7/CCfr4DHV3VCDR+91fi3HyDVIOFlvsoSAjuXUtPM
hfOJSyp4xMNXczzP4x8vymCPxWC2SRnbzkPd3/55PGYpQ0AnK5YXaRZNbtMma3nGuLVzVmScYGlq
yD5jjS4TNi5mJeF2afIszyeUCCWksnNyj5UO6Vac81gfX/3jMVU1MRt1rTsarFt2cqllLkjrrToS
99trBTiKOcNUn++dvzJMxYrdb0A0N68xV+NCTMC5T6j6/Dp//nnEoebUs//2WK5Te0d+RjmePKZH
Gqs/dQIW3nj/CHL983jXDZYz5uRtRyRJtUbBjpvq1vLxJCvQr4GU4UHUVAtouF9Sf3/8RDHgssld
tX684WI+1o+v/vGtPI6tM6k7ruj9Q/Y3v4OkbsAXzfKtP8KtP+KuADI6GQ+o6/V6LLfVLFd7aNAe
3/71GNcdnoGFG2/OozNtiRJZnKOKCw0ZqOq8itbCTeh81MG1snsn3mcL4/A6bIkh2IxOuSIi2O1A
rZJt3C5JYD5P29fecWnOLHR61XaRUHPbW0SiTBvv5nbxNt0Tl+16t8rWLgANnT1I4SVMhSXdJHfa
1iuEdPbb/GJ7BmfQI+e4Wr1G5nI/g6VeM2P1agqOfhq/eKBd8YJwBm4aZY78W4JuEt+4sd10/+rd
moTyAcSsFj7SEijfhlXwhfeGFZAXd/nbDGG/VMvxAUvbaUnqxaLrV/Sj8mpVWLd0gi7NsaBkyafr
72F5ULMThwXtYT2RafnF4RmhB0zTxtLuCetouv6nzOpxVyL6l7dlDVnXRo8lCg6BMh1WiZHIuLNO
/wBw0rShS8gi58hre4ek8e2ElXp/7h1OiYQvloZ3tE/iNULT7hd2HDULY07dW4p4rHvonW68b00q
4QtQa9VId2CBF5tJAQEbH4sEa6LVWnJtfJsv+NZSnWIis2Y5BFQIFk1qq6cA8Wy/ow2ZkuJBIbtY
6tbBZMP8RSdPRjDRsx1eS++EwvEoqfVFjxdsVcW3voFeAM273oaJY2RHFv/ziw1Hic5Wssjvk+pE
COPaJa8O1VfQV+FG9zFOLZRkJZ4m5rUDbWwrxAjJcqNdZqOtIx2hXk2/zryZp3JjmqeEABpvsPmf
+prbsst4J19mqhGdumQ1NW78Mo4A0ZQT5qRiCZaR7sY1O8jSsjsEW4FPCuFqgb8b8hMKQPNTBOSE
yp2GkUtw/DkBe9Ovup8yWGbvHJ10fPGujIoLS8aC/tHakxM8daswXo6f6/pJdOyBkXUPC6I6NHNx
/KfIMWVs0qUC6Cf5zNJD1KN2iF9QylXIGeLyIF7bBYC2lbiwfglMhKnB+ZqWx+IQYOI+Zs9JsRc2
vyo3Ttm/dZsBQIa8NqADbTRGjMIDIDRwRXcBwi9yDVNFQVRLINdW+R1+Fd45KUTRxxxMo5HZY2zo
16wiu71BaYRVvaxepGhjNi6xRQU+V3rSL3pxsWYxa/Ekpa5fXursjac31QI6IcdDPQHcBqXOWZfY
YwP7Q0yXAEY/cT1yytrl67QVv1x+2N6plbxL0Rp6NJv3BGa5zYWUTOvs18LYg/z5KhWA9068NnRz
k6LgL6e/wJPKfUOAjnRRiwMXlx+sAmN+Sbqjk3nLpkPwwofjT3JDBJxYo742ICmglcD6VLDPQM0E
KUlTuiNXDnoAWxWkxTtVQB1zG+VfAc94035wJdfVhvxIS9gH/oGLMgGRT1dKdXgQMC5vZmfW2+Rx
lGaiivlcFk9W8dUq34igcOYA8t7k1UbEk0Zhq3L4k2G0F6pPGKwqf0AjIqxyUnnfsbjvwNNmkiv1
41pqPxTv3CksAbH8lpd4BPIwvJfZmyiijcvPcnEwb5O0LRH5C5yRnrQt7m8pQ40ebTr24lA3+RNB
/v2KFDx/QebgVyzEVtx71AKJJuaejB1zwXlvySdbql+mtBghMG/a6Wy9myfOMGmMHNdu+REuzVOz
OIbBVXPHL+5gENAMT9wmDAt9taaHaqxT69Sr9odywTqBiQRRJNhKEiUll684HYbbbTt7HrsZY9+4
lHgNV9q2X4yrA5uiuSvCqJv9anxj81b22Qt1ppF+3xI5PZ/Utz4KsJM34Yescq4eThsK2S/RKWyc
m9VajVmTH2nS3/QTzrTH0ETyqELBILWVLRch72TYjnfQK0eOAXU3qhjupN5baaX7tncanV5e+E+M
nOGeEwekk6NltM+8BZVf1oxlZ6MnIsPMGZ1k5MUZfRhKB+61FsEH06K3lraSO88cqr+CFrgE7k1S
2QuDJS2e+UKlyhfR7OUzGK4Z7nXyG5hJueqFZ7Vxs1/hPWdyF5xuy8mijCOfdAnHo51u4CHy/DR6
f1NvwuEHHYn4xaFrV7yLUVpxJ3E7zn8+eqWSwrCrhRsEyNzB/JSh+vHySuoKxjLfG8Xyw3gnE2Eh
PBsX3A13LJ/vxoXpj/NouByg4KP/4gsXrVE1zyI4ABBs0BtkHmZiFznR80yo4sUhSEt47gLOFNeG
kp0LmSsSCRXAC2e6TJxRLi3eK6yjZbpnY8/lQOgbpwMfgctSMiZ/l0gn8euDK4/pwliiWN6We+Yv
88RZsi7c9RMzce1MS9Dpl5S/x3zgvhrvbMP2BX846IHyrRgUFFc8CQfhWdpykvjvNXoZll8cBP02
e1FJCWEi4YjzJZ+fj8XFzxTabef7VNsVNmL5bCFdmF5IdNPyl+RFvnEa8z3Ts3czDlBIkF0yRrlW
xJDFsTIOzH7ahbsMj74P0zXIdjLnbyn7tjCuecXJZSrDP4tl1O0trhkuFvakPJOhkjqrwyha3994
MmuUlEvaSncMlf4mm9bhnhPP4JO8MAxKW+48+iV7PhljwJ3JXTsgal0o73wa5A7MoRxZ6HU2ySy8
lPH+VtX7kAn1nX+oeI7YXFb+E5d9uhl9G9GtwAVNZNh8ghTyIT4ybVczT24aW8UmOl+s9Hx4A4bL
EU6rlQK/aX7WMF+k5FFwmSW/vC0mf16Crfi0bqt14Z3rL25rz3A5K9DsmbJHFFh4zRhXD7jDwg2r
KGHPM0fIn+ZtvkpVO5FcmQt9r4ig3dBHHwcWC6oDWOuXWrzJas+/GjAg6eMON+oHAYXX9nmWATKm
lu/kVS40rT9zCPJ9eI5GyGBui14cBi4mtYwQhc1c0+eqb7CFEkmJSwRuhUHHtz0IV6StsFI5xBro
KqveU/zoqJUEdc3vVa2jdvouCcL1hAkw3TSGQ1MLMHZRnyuMOPpTQfsgkTEFS0vt8GHe2KQvkD8z
NAzzICeDtln25KUYz+exvGewiiGUv8/kSZFqwNIHvBULADXgMjfNxvCm/XzwpeyxRHPC/vaapFQW
HZZNhc20anY7pOXSXk9PDFEGZYn+a9gCx7bCuQhQLOmIvDGd9vyZPsTXGc0u1T2JI7bn5NahyF+0
A9ktoFUSGiKS63kEJx6twVa7+TIgd7yAQsErPfu1BModXIUzjmdW5mIP9eEQcLmyIlbBHYpgfRj8
Wblyfq7+gRAhBUle+mOy139hajWeI3aUXMC+rXCfgrk7laxp5gtsXzKOsNb/4pqdxU4LvjfS9WCt
+jOqz/qtI9ORlb+2kEQ30RxiTgi122CHZjBv15GK9slhDkTlHpjHhm8vg3mUxGXcLzprpSu267oM
ck11FZ4r4DukG98Zr7gCBjxi1LQHp7UOJDjytsLiQIo80F83R9PIKMCwggySAhgpOTq28Hm1MixF
bLCuItqC+NR3O94wOw6uLTfAWcF+h+l1BjrLxcJ8QvZM3ZFFOjNG3a6lIzR71gYJ6xQWwj0T1FI5
DCNOv1W6r7+G+hfwsC5c6O4hwUMvrm3lJ+m9XHFTGq4HxY70m2qHIsBkacyAjPMS04lHlT0Rh3NJ
RRo7z9r4tIh8qtXgrZQBen344KHZyoTWLYnAxr7ELk/02aISFXCdqh2Hwtyk75AAB2OraiviPoJ2
ETRLIL8JOvdTeBFs1pa2xsW1ZmFb2VyATZWwedqLLEiUQ/3WcLtDPDeJtFo0V50UT3pw4PCXqGaO
OPa/uOXyyOYmjhC7kweKRW9OYQTD37CQs3Aqbqh8DWBqqDeN1ONBTVAd+mp+maaMnZXZ2I8EgpgW
nNxAdZv4kEcrn7BZaZke+gPFR5qd9UUMl1MK03xRbum00D0JHJECIkuXVFiS3CASF6rbKLkrW6cl
1lOu1TdAgdoe2uJQ0ag9mspZfCuF+RIauJXJjWq/TStYnEsBloKTQmzngeAMWihrX3o63RpW9zuW
OHx5g3IQSnDx25Gd90veL7TjmDnYZlVGfpDPw33QsFY3y3oltnhcf9BBLsa3VltKhRthSOMndI8I
usgcEap3e2mCE2ISGup8FNxPRbb2WT3rKyO3ddFBJPV0JQXZCY6PhYnMrg1cGBR5BDtXS3PTH/95
PDPhWSihwp0qQrF/ypH0EHLcURdg1k1RGrfZPlJYhriwzr59ivTXFujzLmMaBHMHHdyC2PxEAmMx
e+3bQMlXuZ5sxciAPtb0NHsu2rWmMKyuIrzRDXcSaLC6fDcYf8p3op041+ycAhiGrGEXVrXUrt4F
NZbyjRotffHeVYEhg/gHcCo3pHbZQrtaLdmwn2j1u2xTlG5PMxJA5UIh5ss6SO/e3ro2pbTMyVPh
suzWEaZ05Z3TrHab0DXlvdcwvgxbxh8uBQDyLFUF8k3WpbHXmmNFo73ajd0l1M5+/zQld7Wz82B0
g+BN4Q1Q0V1AgUnVEpsWooO9BNrmlHxNyqq9ZG/9e5mwlZ/Jx4ySO/ynZFOOK6As1rbeMysDYO5I
Gv3k/8EpOcnPzZlGDMZmcBUUo/XuBKkW2YNHPHa/HBgvIls4pDKcbruk0obw4IMRg5i8iIAhSECU
aGs0yTZAoD1kAXfczko+NO/e++QMe20fMLqBKvclRkKUhiwPPkz34K+nJxA5WKYsgiN9jki3wePj
6++oF3CYQ6DZon9krcx+bzkFH9iQziIFwlWxUZf5u+VIDmMmk7ldvvjmisToZ4ostkxpWDyoGjuM
LaRh8FQAU/Dl0WmncEcf1XLQuBbsr9aBI7FGgWYiLKoEZ8AM9t75LOitk7DbjemGNoZ+8XewoZ/l
dl3CpHLxQ2kU5k6MpupbfBh2sDeUNbAfZY0N/UqEBZTcgOEMl8+CXJyTtKLizagQ82vDPs/odX7A
9yUrIVtW92wDpySCAVW64hy/4M7auW3hqkSloiUszzfvCNhib5wESgoL45Tb+U4cF8MNvbFgB6xC
5X36O7C9A7i9Gp5CG3MgpoTprr/57+0z0jwx2MI8xiO+ZvQ5cLLApAHTg8FdzrS/4lW6wuLPYZ8d
c3mXm3YFvo0MF5CE8NIAUyGsDx1aW72wrhAC+yy23PwAY2UeE7GdM+YfCwi+G8Ou79EroyjEO6IW
XfwFjbIJI8bvXQ6G2Jjh5W35XoRPerjiLpaupXoeizlHYVI3pvTLqsusyHNfiBWeLQzqbP7Jv6Ma
Ki7e2Dox/bFCELp5E5PmiD4q6Ay0hOf/58AMBRZFq2hv2lhibB/kzQbKTcyYuQuGRUJdhffib1Jg
8iaWOHg7y3bf3w0kCKxpzdd0D+peM7Foj271ikYhh2eXIAQnEaAQdjSz2FXR0qHVZiIMIohy0V5U
czUeZEy9NGaQnOoLETpEs8natTzMDvpe4m6NnlluskMf7zEueAKYcRTZhkUKxYVSv7jJ5j07ShI7
5EUANQoO1QzhMDofXAUyxElmAZe2zRi9A0lKlvihjsG6/6b1x64JXp9B32ThPycde08DyhpZD0gs
FuFLa4AnWauHHKbbPHr7z4D8GK+c4R7/hq8taXyLnPL7SvrSqJ6srDVJHB5YhRFk8D4e34F1gdtQ
UEwwjgNp5uNARb34sL8XjHGoC1hx7KUSVD2kmIVc7ykHyJRRArtcJBvaTOiDKB+gAGKFwCiPogOG
Z3QvbqCVahf6trY2Nyzyb1MJqAtaxuxLcbziI7/AUcQUr8e7GTE2raxjcAI/Rvx58moyV/WoVTFK
LrzvKJPseJOa7b5WNIXMcXIRVwTIvaFIpFKkzLuX4KWT3BZPOiTjKyYjyB2jVb4VL5RUv5rowkpL
cFP13DYrXz1a+VaqKQlDh8inNUNHvLW6hQcqrtv0R+nVhG+3IHCB7T0UPw5od2te9beAUZSWOJh1
3LRAlIa1H53jFvUaYHt27j8cAXaBv+lRzn80OG6NuleuA+uJZwPAeHeIP2T2veRdcImg4oUMni69
yqZJkNNefi0+i8/8yzpo24qdPXWNE3IB1AJKeUu4oVuwlovBZqnyE2EYAYgcnoEI7rg6wjXSb9PV
TkNxIQg73DZbUfr19g2BG8VrYc+rspP3lClrn7heGHjKQhqQ0Xs/ZQ0hSJ8HA6akBByn/GyGzeKn
WRACM619ELipQZy0LdgEfrBFn08LW0a3+2xg50MdhDOzDmi67YZ1sx7QIpD3vOxIzoC7z/L2YB0B
ugF3zY+xcQdhZDrw6lCYLhBv3K7W0X+nXxWQISC+iTdqbC8fNID0ebR9CV5ZQqEfBie3JFWjJOwD
Wy04PihwDPsd4FlcptTFTwojebywKH6SCyCzj4dKpb0O3zKF33flmj97G7Bixmu4HZ64En/K6Nyh
wi2jF9XfGtcnVeCzfZVL8kkWxoxzh5AgHOMtpkFmZC4F7wyUG6Ck28FunAmZSBYXpzhYQ5SWxTsw
vyUZrbhHwVfLl6b31nG/aawnIxf2jeCf/bkB5D+Sfx5f9koMYKAaWUOKAKL9njB4sQHW38+dprEV
DAReHa2Png7Q4zGrDHcFOh43nltYwThltEZnVZdcUZKMph6g939+ks5f/flW9fG/RuJTI2awYubu
3OP5j38ev9qo2CoY9bUAtWXJOPA/Pz+WK2nj99tQBD/QzLFTj3/8+dvHY14xZ1oFpvZhoRmydbbD
s5/4z6/+45mPH2hzrtOfX8kr0LtJXN80zUT8VwU2jdo1hsSSND/+8R+5WY8vNRr2kv340nzEUhmY
j6G+gUz9z693/3mbfx6z/Dlg68/3j99JkwrM9+g7/3j8z7d/fRWkAQyJ+a/++UmsBqSo10xNf35g
Kg0v8vg+71mXSUVhrR5P+dvLPz42ilAAcnNEWExWmClzT6eF1dkooyh+zTXcOVqsK7CQV8SsRl25
1jQjcOjsi66skNSa0vMKI2pXk/IkPULL+lsNyKudw8xiRd0IuHhWaLoXFRTXpmFq10lAC30B725D
3BTJaEbjjhk6ykakjCaA5Wmh3CtVv1RoWVgCtPBgDlobBbI20fJmOMRAO4WR6XapJFEx7lSnwzAk
VsgKYs+w1oqGTDaIX5M52E2v8QGS9NaT+FY8tD5xB7xFHZ4VS5q9DNEN1+Qu9VieiQTHkR8XSWA0
LSDgrC0BcEfp3fdZp1Dl6Nm8aaa1EWpgOzlszaBPgNpX5MCRV4cxxFElwHgKSXbTBznXW6MFdKBF
wlZNq+ciFD5E8u8yDdS4/9l3BAYrGftmBhzS8qZHbF6MP0zIidLTydQzWnTv+kRRh7S9YY7dG8jf
Q2qG+aQqgNHEqCPZAdB9ZRaBiuf7iPUKlYIOTnfhECTHnoS/sRmw7BXyN0qSg+gbpHMiYZVJBRzi
L0na+n3ylc2RgbiZWATMMYJp+xtk5idt5GzXigQN5nPkYDBnDwrriVw5ilBspxsZmW6TvRqkFUqN
BFNj3CIm2aQpfZbJ25MefMVvfx6xYIekHkJIIZCQjlAF9ZpUxJREoqrXWYsx3HsVqkZVfm4ttzOf
9DlUMccx1mokHunmzqfmSfYih+mzRvQnkckoydGnymorGaxhMUkAmNVlX1D1SDlmCqmORdSCrSfm
cZhUVnvM8YAY5xjIkTzIZg6GFCoiIoOJgJSG1NZxjo+05iDJYriUc7DkNCdMkjQJ9OWeFhV1UKul
mkoapUEqpeTjhwtaYdeTVzmoeYbz33CHOcpSAzRvkm05qSwssY2NeDai7zxdqrIhrvy0fy5MZtex
0WZ6Tj1suv/B3pksR45kWfZXUmqPaEABKICW7l6QNnOenb6BOOl0zPOMr++jyohgZHR2StW+NnAY
6EaaYVR9795zM2KO0APBBASBb7SE+Zl5fZ105utaQ5JrhG9sRpv5ZCGe58Gqjl2xfseryC1FWGhl
OpJ+PZDraANfmevTfYKqR76nl4B3D0j85EzaWlb/HJIE2pMIGtKVXlVE6GrOT/M8Xoxkh7YSyKw/
FhG5a1eLFz14cXkqLBvScUD5w57E/fzcqjjSXAWTpvQya9HDVCOz1FbhpY0rfjTvph38arKCbNOK
3TU3Iw/Z5UK4VribGn55sCw8vAjR7F2YCkZDXmrsnizM+KsZ7lD4hteIXy8CAlYtnbTK5CGv5RNq
8hYhJurbpYmu1tH9IUvkC3PFOJqO2FoEDQweKEbeUv1MISMsoT3cZGblEzhxjfj5xmoyxh8tzmAn
Cn+F9pReTsM31+I2R/Luyc2l3Fo23e14scAptQE86+JXi8OwDyae4r5/16o4WticJum0Dim1qJ3J
t4pUnlgIojUly1ZieU0GZheFmAA4o+ilY02zI/fB1tbPuVVA6XTX69ownmMVltvQNk9kANbToCJD
ni6h7fQqQTcOQ/p9mayXMUb+Jdo+2psGM+YkdjEnkNDbZ2AGQhUQ0QFe9y0gzkBhbFJ9i5h434Sc
3+pjbOufYU+fx6UBWZxsFQncOAmpJB7sD9KCBwlDQagAYU9FCVcpHRcVLhyQMlypuGFXBQ8b3Hsg
uOCERC55G5NO7NbdU1NO1+zz67UVh4YB7TykdE0N8yXyKXplwWOIv6pQucd1fZs4QLOMkgdD663m
WVgkv5z5wa5mmOq2xBxRxbfCsTOkwTkVeROEY6CYBShMzw13RNEliQx2Mqx4Y/5uVD6Y+rX/5UjK
W43KbybHOVOurd6O3/x2TY9Ig+cLj9Tnhft3rmKg6wx3P/ekxesfuiH51eP4vLUAhLVrhFrdCbB7
q6cgsodqV/hETSc5udJp13zLVAx1Rx61fWtTCSF/9CwqPtxCiPOf0qFd0MSvef8moTKdOyYQgGox
YeDh/USofxLFnRG2ZJc03TXqaqUqpaBuVZDpRNgSzUDYQNgXz0Y8vLl4lGHeqVaXqtU5JKAVeU7M
BUHcgBOeEhXNbdCbRPYpiMSFjULfk6zuzUR+VQ4Na/ZgrqiY7xJewaSCv+ueIoiPtncmE9xW4eBI
ccEdhxPkr2A5SxzSD1SUeDmLDk21+2K2JiN2FTheq+hx2WaP5ireK8yzVTecAEXMKqq8dhk9qfBy
z8LHlapAc5tk86Vn9hmrsPNKxZ6PKgC9dFQUOumD9skYCAoOaTeZtBmikFzxmgx14DPhVUTJkfD2
YuPZy3uQU50yO0pGBRnsxkhBP/Ovi6EKN/E4BHxa+iSlim5HJUahvSZ8riNOaXSgqMmOEoAvTmaI
adNK5nmThJhkW4ukDXSC226o361MHv7bUvafsZQJG3vTv7OUXVdtH/9j8yOr+n/ylf3+xt99ZYH8
zcUBhq/Mwl2Geyz401dmmc5vymkWmML1Pf6R//GPP3xlwW+maWLZcqQp4IhhHvvDV+a4vwVYUW2P
t/m2MG3rv+Irw03j/ZOvzPEDz7E9aeP+tVzfsWw8cX/1lTmBX3dypkwGaFFLANUi75Xks7fXfWJ6
Yi8CBaWrgdSB3VFF0j9f640kjlFxN0pM6kqmt7Q2k0+3PYFOsgg6DpgU5W2ItR3+C7e8gYdkXuXU
RjylwGuzZN7NsXEzKKGgXky4votDYo/BMSMOXk2jIlzbJRmLzLr0a1eEF0yyYsgURXRsuNMNVEbK
EVHwGhfPOTiWeMFBEeXmoRyv59paT1mVbOUCbygcbzKjnLlpIKCSTf3URetjYU4UuzBXG9x3UKZS
vl2A36axbxG2BXofL/QdvbkLJ4ypJ65oP7D60E9aCDbGFbid6eT0lkXrbKHqWxUMCOKyebfJ8aUk
5t3WtvzW+Nk985W7xexfcng9zE8bulagvSCI8QQrrG6PuEmcSTK5MNMBWk2CX3KmoYsKdXa5+fQJ
nYGy7q+CId34xXTlwDXZGqv70hTLjZuVd5ad8DyT+Qad311ZEwFEyj0MlXtpYrPlQTgGVDRth3sy
FiWCBZB1ql+IVPsFgfPJoda7zND63aIgS2fCC91F+JeLpIYG5IJEbZiuMMy+rwzugWHFABQTi5Pa
l3Fffq8j9ursUV7MJEVZ21ov4qR9rX2ixZfmwWraW7/znoLYeu58rzmLpvQALgNaI5qRjGeA19wJ
gzFtx+wLj9M61xfT1EKFiJqfTQ+JrrLLnz7adMSyCK5oicoSSsr0Pk3dO3MI2lxDv4vAaKflFrbf
Kezc08DkZzbqnW0mM2DWkJKgPLYmATKdxQB2LBEcVk7zSwgZnC0mT/kY7tFZdBd44ibvrQ/4cxuR
1xhhKNlhU7DO4tj9RarxuZtKUk+oCA1eT0dhonq+8qUNCHdBbrEvvYETr42/J1OzkMiN4KIVvb1T
TewGvtA0kXjk5vmmndqbsvw2mXaBgorHpcX5QK+qerBeMsGuCqwiOBsduTPH8NJGnKrOpxpQSGX6
d5FFvTU3OwQ4K+lB+bGcjJtsJdegoKriyRsxLjyuVpc6VgIItaLr0WXLzxVDeC6VLqEngcA3TYZi
FEMGl3fiHm1BHjGkzJ5xlr/YOAn7QRrng7lso8RgMqmcoAazMqc3b/GyeT2g3CazEJT46QEzK9kA
PhHBs2ft/Lp+cif5c6BmgReUuu1IlShu8wc8uevOzQDPrvON7fsqp5bsWGEnJ2OcMIJKoMedcwvB
ikl9TtU/b+DtZC9NQGD5kB1aG8eGyTDSEoof2j9O2YRuD4WXU3ImS9HD6Zb5c91H9DbhtxrtBkzc
dN7X6aF9mEY0iT0FRoeQv2lxr9yV3uSQ0fuY3Oiun7G+59DKhnOXnWqWgg5sRpMjr5df/IHXInFu
jZiuTtYmb04xY/YsgIS0Dzhn3lhP6AjJg28YqEpoFGbHOhmzHZahy6SJ7rGqIn6eRurOlfo+nRtx
oATBILaTzSSSUlF2MdUXABEgBaQ3nUWrKGowcxqHKMC72D72rXkfRCoYweKaHlP7doiv8tYjjBjH
ubST58kZd0ZHzGvTD8cJdg0mjOlWlMu9h52YpwSnV/p9tIFFwcv81QGOOIPAVmOXmC8wyj8EKScz
5n4Ijv30YbrXYQBoM/Jvujz5CK2ZdIN8wndJUTor+0eroijuwLgB50WxO+7k1l95pMRD+DDG43tn
VzjcSLOu+ZD2Wl47AmRBT/GEb77xPec2JkRhSmFre0Pxw5jbJ2si9Eo4T1VO/RFX2nmGXBUNNimZ
5n3IQ8Abl1+WKB+nqSH+K/01Yw5N53VnCEVPjnia9D28fCrunsrsyQcCOWw63AApRXVtNAkjdHc8
74byyeTXC5/YaxOaG2Ug85AXkpCYYU/NMXiXKfeKIb5Nffd9BaC0nWNfoQuSq8CHveKW3P/WldiG
fnWuk9G5iHKm1anzEibmhxeKU1U5dKiwcgPTIttGjLtgni4g/ISoilfksQN9/nbrOCNp5EgbTAJg
RpH/iKedaUb3gGHg5vaXtn2cM5Isi7BinwF4AuO3bYfglFQOTWtrn+flXT7mH1FqX62yo9Azzj98
eyZSYa5uR3qxibq65rXZ2Yad0geMP1Z33Y4TwoCwR8SQMqCdlnxjG99llwLb74JDA4OqjyaCmTIi
mhivXPtl+D5SeTnvLDoYJSktInqe5+Q+8pmHjamSbDb2IZEIrTrP/FaG4PZdO6Yr5WOQbGzouhB7
RNNezkZ2u8QMJ6bw3PW4yZfw9WM57U13vbeKAQVSOh4qfD+tpHDfw9Uwy9nfpH22n1J5qEm8bVzv
ZZ7JGVVneyBqa99BmoRUv+yiWbxGE3KFqLPfCru9G6cIUVaKHvRbGZsH3HkfwdxvjcK7yif7qbbc
h3ImP8abh9cUfs5+9adTtyLEHiTdIaO7byImr9waqFYfrM5nNjFXd3Yl7p01vvADrGA0+2zRZJTZ
5K0l2vAc1yhlsMegIcKizn44kyBQJ0mfa7I8DRN/dC2Li84g1s5za+53KGiMysO5XhJbWKy4+EqX
82YEstOG1EmgIyG8yptv7kQmtemyvTY5c8twCVFvCWZcJk83zhDbaYHQ5+A7nJM0MflLPnCdrE/B
XFy0E7KHNHhNrDE5pqv8GWdiL70m36ST8RYA+WKSdOOmcXCcMvuqzxFKdk3+HXCNuVf0Wr+DQJRN
CI/MzMSS22BFDEpxkTDPHwZEh3VSPsqaS1wWzQ84IY/lwi2nbZsPyIwoXpsnOzODbVpPTIby/LJm
WnsWVgaXg/1UjVyuce0/08pwa/8pwfp9bnvhS5bJeOsCJxR+frPIClR0ld7LIvwoyxbxT8DwyUuh
Jy4vsvdPYeKEgNbBhxsUNuxifrPrGuFXZF7XxCFXNOWn/NEKaoD2r8X1qGb7kTWiysq5IxZO9+g7
DnjmwnwxDJP718iZEJrRbux4C3WaF6amcLJp3ZojBQvumCfHmWlwDYBoK2jzhT0+WH797ga3dmB+
n1z/J+46Lp9uusw6HySikwJpKzaiovMS0KAdYvO282oAREgzfDtuz0SPxMCcHPIlZrxtIJREfBic
/DiYCeOjLHrN7ewtbaIfjSob2el9L9JrKzSvPDxo6H/MCxu5GPAHqJIVJ6KgLS/j+Rl+GJLhtXlY
fft7aciLynWZkOb5w5DLy8riO4JjQABnUEfH3lBFL25FHa7M4gu3Qb4e0Rbn9rcxSucRqjQkXEhd
bQD+vkRQ4yr6WdHXtyEDa74KVNdFtv1mUlKjOLqhcjwh/9kHgp5c9rO0LBQywD4Lj4eWv7ynkgJ6
5CFM8Mp85ytUUOdeMCI3nAKpKZN4dZ2D1H0EjEqYSG/WZ2GcXJlBhJ48pgHqjXcVplvykbnBLXF+
HxoIF4I+4g+42ASyMfwBY+FR+ivDlDKEHL5Qj3e66iWzqmgnm/eyc+5Tg+4zBYMfs0+fPB5/4kn+
EGjRGGm/JUGJFsZkX8Vhej8YDiLIoTiRdbwfnT49QOq5t0SxX1xc4m14IQVJYUvUfh+iDoGg2+4w
DWcVqsU0PaSJ902kBb2Z5lfc84hdrPz7JKAbUd4DP0u/XmR31kCugd/67zEoAgp705VlZjeBNcKi
j+Vbj8IrLD3cD5l64BHpMn0QiQYfcGpROknw4NIQ+8VsePwPD07lv9lpGDPupU9xqEAnnQnLAxlg
Ooz/h47gAX9+54Zzb8cq+eVughWBQxM+QgouPaZekqREcWTN3ZSWwbkdIJyOLVDx6dPslI9LFPH4
J4eEzitcdIpsU2CdxybxckaKVlEwUh5ceG5wzxJ/pVsx0GGIvZspNNGY1N1maeCNNDOToE6eJ36x
G4FINtX0INopPjfI1xmI0/DN4N2JlvvOzsGxDc0thchns/ZfQ3JPYT9yfzG5wHwgxpBiiaEiLmOd
CMoxUBImXFN9Jn8unXWXGf6+xX14lq3JZVxyh2qCZ2GF0a7qwEfbiQnT03NuWkIlst56VjBPiQG6
CWnXjFNxSIl0ncPHdKKcJWERnA1owCZSpWFJozwzkquhAw6U2Eh3KCYeqH+SyhH0VPZfw8mC0kui
JQbDchs/GiaV2NLr+7Nu8cOTRI07FTT7ieCznfjZR09WTd51zX6N6gEoYv4xCPIAmhFA1Isjxo8k
Dn9G6/Qt8Ny3IZbPkcN4O/BPzL9vndqj9F3fhZjpN15S7+cYx0rHCCkOKrRv7nsqyqMFHapNbmZI
JaiUKoSoiADIyLBsFEGCwcJcUIsdADxsE0kKQlTVj11DpzullZaVTGoDE3rF6uU/ioZJpELcMOOL
X+P2xsk6F9kIj/nAiC/7JLsX6HkxXMUfKQEHQ/To8txDMfk+qAYv8GzvUIbOmXbr6UWmywx6FcM6
XmppJaQkYOYrimYf15zr81osxaGkGhqFC5Jo5WoctWUxusEPTf+5JM44qOuf+n35jAa8bknlDXpB
CUNv1A7DMgxStOgtKmT1B/S2uRbDHrZBDOqBsG79A18VPWj1GVi24EpuTdH+0JZDvZi40oa2JDyk
lClClwYXqb82hAssMagAI+FXRwEIZRpP0fdxwhUcdDHOQ+mkxa6n8TvqpjaC02kYUX1/FmOmJDu6
E4I+VaDJveUP0+af3xZoNTl1bhdtTNU71wZNvVZbNIe5J/5h3XRjlcbLSRtUI75O7X389EOq15VB
ug0qkcZC4F3mE+nY+mvlneHAy1Nf/XNVv9tb/IS4E98ucVGo1TUft7IEgar/3tx1gDs6Nax7WWdx
0nvucy8l4BAqN1+w67ND9F7Jep75XU/C6tf+1+/QR0Jv+zwd9Gu9sPOA1KMhPjROsOknAo3UgU88
pU3s1K75Ohv0T9p5YvYZ5Aht/vSz4vNk//TKKiyUPXFxm7cezqSv+tn6lzilB/nWILu1CEKXs44S
SNkfIzvelWu1bnqx3GtHraMKXUUqMXRE6+7TUGoyBzoQUDDgC8vK6v/5w3pHfX4GverlNrYIATVU
f8TPo5fEpqK/2mIzq5MjVlW0oTWqg+zszXyf51nyuXNnyn3Y/b+uGl+AjIaAy07++x60m/i6QrFp
rB1w+tJat6kffzeGwtx+7WEukZPw/JJn3B8nUGWOYIwmYiXVZxnD5iaXKw4h0x0JxgBZ00+4sPSn
17/nbx7ef7UtGGoiOHjcbPSZMKZAWLOKjHL1ucUsvYMT4ptVZ58+fdR/kM3Kf3AYFtfRctBnMBSW
6bCUSHMGWugeZanQV1fa//ezyCo/hoAQCftD+az/tv6T+jOu6ZXP0I2hYSXxbOkrTX9jXeb8OrvU
tspzaAk0e1es3jb0mmkXe/mtFxmciPrM0wt9Num1v5yin6t660oZ9BCoOoja2Z9v6WMXUXPflWBN
VMm1bKJuL/DAfF3hX+ey3qZfRuoshAq96/qM3UQup/6Zo092/T++3v/3U1C/1kdNr32+R7/+XP3b
z/XLv237PG3rRiIx1T8Cn0DpOHcAnXTKuXGwYKfROZN4jdX+FIE74HHszsQidinCASiNzIbUEZ8k
wivp3ZRrf+cB/w8r/1LQrVphb/dTdlf6Nu1RMs1GQAbUGu/K4qLqZtpZgeipEWVme7CBL8HiHlC4
kCaiF1VQ9afWaiVYJbXRg7JL2K0Z4XCqUE+sIiQAtMRwBZ9LKajU///Xq6Ufwi7yxUOWY+XN5ePi
pPHFpBZhMvEU0K9DIQlf1KuDaNtD0pr7yZ6nCAO6jC70D6KIB4X0h50suENr2ZNeBOqx8fXya9ts
z+xi/ePPVf0jX5/2X///3/z86zcns0f8aCtSRM1zu+6+3v6XX/e56qmP85etn3/6Lxu+PuDXb/lX
277+uv7pDD+rDFs/2tudiwf5335poU6Ov/16VBnRrk76p89f97Vz/vb//vJRv35NTwnsbBLMpfT/
1n8+5eSCovAalzlypmygbvWX1TkZGnqpC1KjUHls6bzoHgycshrACAu9Ta/pH+iX3ZztBkRre3NI
IDoEqi/TKMiAXsCnZ2OU2ZQc5yjaUjRndBCrZywfhpv/1+usqCWaU8KrSGLgPleqUZReBPoEiNTt
M2jrdlfZ6HDVdaagJTzt1N3L5AG3dTGtIL5SY6Y1paYhPcDj6j/6U5Oe5s+eTqOHEH02RgeHpGDm
y3SEyi6OTfIieRQR2VKdQJKeVUkpiT+EdwK2gj5TpkJp9GuUafVJv1yC9ntB72BrAao5CXXR6jWG
D/spxhwjc/iGiUkacsTUBs0WdKeztFY0LxWj5JtNd6r/XPvbtrY1PWahE3yEhg5Wb02/L6aoak+f
21JypzKoE+bqnOn/MDqkSMcNY0l1PBPKPCe9ZrFjPtf0tmQSnAOuhQpsSctj13aMfpHp1ad5VewV
fYT1a9mK57Ai8UO313S3LdHcDn2Ev7pvS91mcM5iKsZqXNeohV7TR/pv22w1fmTu857qB8FnB+5z
XR/osaSm1vvkvKjDqQ/xV0dO6kfR52v1wJIrQ6+yb8hHYMyS6OwivboUdES4JwOuyZLmY0zgueoj
6IDZ/+sR1RvTsqI2y1h1MBRlZY3bbi+5yxtp3JwcdWzD0UbLpF9HS5ruGtgirmJf5GNfTWg5057E
wNfQDNpToEKQvhb/ahsVmIORdNY+tuzutBjD74u+pAzQeXa2/dqGMqeHQ0V1OTCxe7RRDVk6ebMh
O+OUX9zt1I0IbhRVRR+nSB8ivTpwCwlFhIOi6zjXv46EPjBfRydu8ewaHqgDfQi+Froz+vXy86Ls
ZbXNluxDHwZ9gP7VoRrU8ZkqUSOsJpFZHZ8a5IkDXWevr7TPQ6SvPD8dXQgNEy2RGJTIqCrqiwfL
KoS9eJ6qiCw1Oj+6wKVtHZOVZPV7SCdhO6l9F1ns9tyXIwZ39fpzNYg8bMIx82e9C021Hz/3t1rT
Ly0He5CV0ABTV0uSYsXsMv9F3yD1tRMsc7Ce69XPa6mSgCYq6me1r5SGhT+f2xx9sia5M8SGBakH
tDmzIpEd5nLa0r+k0Kx/SvoHJ1IJw0qu9bM+lxqHZC9Q9oQXqlNNv9RreptrEKw8MYDQZ1qsdgMw
+fr039KK/4y0wkJTgArhf/yf//U+/8/oo9r86H/840O/8/pH8fG//0PlR/4zqle/4Q9Jhfmb5Xqe
5fi0pNw/5RQoLaQjpMVozqIlK92/yCns31xKIXSMbD9QlN4vTK9j/kYuUEBUGMhfh0QM+V+TUwR/
w/SagW2TUiOF7SDQ8Gzb/mc5xVL0/Vh6iX9q7OwFHSTsDUixXUnHtAl4ZoRAx8SCWdzAB5IAGItr
+k3eIn6Q0ZhsDZUcQwYTUEuyZGpEDCpbxt6kXZY8JSQGoEn+BTcoOSwqjMbDKEs2jUMTeVhIq/FU
bo1NgM3MVXJRm+1lMiKgG6ansDWxf5RZS0B3/ihM075bPPAkHXKyeuIWHiUJgDRjArsaIkua/Aen
Jniq7WF9ZpAmota/jFqqSy3pO67K4bEHJuFu6NBqb+0tvQlCVS2SvcqMNMo8ly9xkJo3laDPm9uk
S6bReu161iaVNH3D2rHvmlJ+eJJori6mFuX2WPNa9zIJ+vno+OjxVKaQlzPgt0MId05lGxeOsxyG
qX+dEtu4Tkh3GKEa0nkhlbW05qcM20RtO1fCGYo3O6Bu3SWHqFqXuzkszaM19EeiERqEFtlKyrdI
9yHJqaSQmLtopB/fEpzkNyQo5eAGEWDdTAStJhT6m2BONiMOaXtxk4u29gjTIRQRsO+yXpA/eKDo
vvTRBt1/t5/dQxCjQySgBEUD6U5+vLxJlfe0qOQnT2VAAdy/dlQq1Ew81ExMlNMSniSSAQgtMMQ8
xs8Uuj8blS3Vgeg/UapENaeTp0bMTotKo6qy216lUw2SnCprvR9UblVXbVMVFoXeJ93niXdBfqYQ
Izq0mXBsjxIQ2mrnl20jLg6n/qI02st0NoJLBLU7+Zz1ZbRfg/kqn6FQrHn85kzNuGmFyROZ1C2i
h64dtyJuw03mQ1J9gDfBNxyhxstw7O7NdHhl8gxlQCV6jUR7WWXoHoUgQ4l4M1yM5HyndltCLFIQ
XbezCXtzz8eR8LCK9AMPYcqZGYU/LZlMB1uhGDOVM5apxLFeZY/VhnfnqjSyURkpXZVQxjPoO/DY
+ZA7/VUWrRVic7Ca1dQfYcsfXS8KLlZKhQukGkZWL9VyQwZWdCfTAzIj0BngKDNOMCpXjmosfXMN
e71YWh9PAiFCpBbftSpxbUSRfplav5x2zsEGDiGdXhwNrUH7tSuBD3hEl0hrQuyOlBRnn3lROPVw
rIOWoNYeQxmk2HMnkw6S1ULiNHw35q7dB2PxGi09HWyQdRvlRjlhOhUUZq9NERLGU2OSTJqQs27B
6FoQ6MbYEyWpcTOphLqCsrWv0FyxicvL3AwjWQS5Q6adRcHYl3I6lIHc0fLrgILD1nZ8qAhWRKZI
Bjinp39ycPtmN3uwjuRIht6Qk6A75RH8jOxbnztQ6UYUnyTvLd8TvOkkCDJzxAfRTty4rGWhZt6Y
ZwLHstuhTGxCzpq0/G6tbnKYUtAPcYGEQYh8a1bdXS7WX05IE5pUtijB90h84iZxzQ9fEn5UGYQ/
hnB9UQwd5rR453P7uES9Y12R/lECSNv65AG7XlVh3V4pdC/zphq6mIio1xkDYxZ2xrYrqOgzqtnO
ZvxUcNNG09VjZM8rMsh6cLxth2/svkX4c7aGhIa7cs6ujfuogTNblslR1PmN01GsGlz5Psbxep4T
frgNZVNCP8RLsWSDODLaRS2XC3Qm6W3bwSMN6BJuHbjXZQ/5RXkmJ6nSn50bGRA8nBIAhgghMs+H
MCPvw4h3AfWo8774Vq9ttuNB1ZwXaYI2G6yj06yXnYDbkVcrhcTlpxsRmztngKxJbNsVgN43tM++
y5nzx5n5lk0POwY690vxQWxhvs/Kdj22EKoyGmFxUi2XQUI0yZCU79UcEDLjZdeEFgACsHpjg7go
BrZyTGI+cqWa48AkQd8WAocqUoTdYHys6Jd3yRw3ZxUqhY09fZDPQMzbHBBwmdjRM8/cHQlot2sb
QMjqrRYX+XKZpjH3pLJ4I5HkyTDDC2sCDxq5yFsjocQf40szD1uDWPjWSsNT3lretiQ5Kc676IEc
jvsGpdZunYmrth03245oClAP0t/yZ+9hIdgR+CY2Vq8zxQ0CoPF5semNDCmuk054M0IGCYqoJrcr
7Jzi2vR6aOkCzYTTdaQNexA2K2e9DbO23wZDc2mFHaePa5InlXrLLelVYI4XgpASfMJ9hYAkjLzg
5Du4Mkny6TFEotQRAfhDryEOmEwWsY9Ff3DWmpSg4YhJqtiYgY8PrgOwU8aKk96l/WnEGidHxPTA
pJvNKDGV13BRk3DimeDPNXHt+ZO/+DltrYZsHmA5ftTFWw9fAh2gedwMJrA5KQgV61f2W7ui14E+
n18TV8HNN+x3k2yvkqG+LGTkXNgtMBSKZpeS/NKNO1fpzZQDZY7s67UOppMgd4bUAZACSYEpJTmM
IUodafQW8e7MyniyM78lqdmpZ/D3dQX4FDLvDCiNJ7LKaqriOyoLQB4c1RUgF93riwMePJq7CUJ0
v/WCvTWAXcgNulwl1hW4y/3RjXkAJ0yxCVvjRPDp0MfCvxpqR6DVMhLMO7FtAwZIosfQi1Wrf232
MqzH8ymeyWYdcEDHqE5daV26YYNLJ03dK5KrHA79rqmN+ZKWIxlPo3scssrdyglyKp+yuOkShgFB
5m4M3JBRbjz4SRwdzd6H/WhIWkjDml8O3bJnbhOB3gWr3swNuCZVPNHVX+i06fDQQ5bwolpQvPcQ
w415C4QtWtxNWEtSwWP0aK2afwyt/1P0C54YcdRRw3qrXnPUPNcDy+yZc7nNu/FhhjRz8gfo0Q1R
mZxlBm54IQVBPFQ2C06zk6zt72mG7S0taTnalE1bbmIHExegaw7LSS/WfLC2tG5+ZMUEd8wd3401
RNak20MmU/gtxQgADMpvWbjrcFDEEjkD2XViBI9op5DdDBnaKkGEWo9aARu209tM8BEWnGUuVgND
WRsiY9lCH33rGYNTlIIxoj8kE7SWy1H25xVCjBOFd8QwYwYroHtqC4mvrDMBnrRPYaYiQFXZzFeF
EgvUT1ot2PzUq6imkqvQnamaRC6q+KLXhKq76LWvReEw5KoTKm2qpKMX3Z9ri7CNI7SbdgwTuDSU
0qrg3g5N4tPCMDuO3E9KcnOolWWkYKeAyCrXRHfE+HVnOUrFwMedoPrsYxAdOpJaJ13rhT2Boj37
ei2j2KNVKl90/0P3fMZaicNCddnPSYvGRBfMgnY84jBr959dJF1616udw+7NyNn8bMyY1os1WmAV
VUHzs7GoV3O3I0lrbYiMVoWhTFX/fHegPPO51Bssp7pdJagscrJfI5VDzvlJSU6tfS1sJfjWvFjH
LDaSVBvVHwd8pmbFtqrT6Oq5ftlSoTCh5G+/NmXUqQinGhhnqdm63heu3i16X3XCvXQJ/dmJx7Lt
V/pTrXMKV1AB/pqiwqQBf6EXnVrr/F/NQCc5RsDK8wy1UhYxR6nKZjzN43zuM9g56Ojyr0XQEmdO
faDaZcH6VBi1carj2DjRoOScS7g+Gwxpqyph6IU/eu3WlN1Hbq6Teb5ODbJFkKgazBqqMpNeaDDr
51rpIArAUeJsZ6N/7VU1RS88q+R26ctmx8CRex9+Du7qgF3Shm8qk+E6bNtoTyIclkcEo/eBNy07
/cNRXex2A8APgYMAioaU+WxQwF2zgl2u7xPyTwysXrMWH8t7q2s5ffSc+HQH9EHRx0IfqFFlpcvS
e+hskg3PQl3+oD7kJRYxz6rg+rfzt5tIjaiJlYFQoCqzuiaLBUep88XQIPXXJ/KsC38OeoxDy4DA
1zuE5/jvu0rvJVIJqBQV6RAfmU587gL9LfX3dUhRPH19c27b5c5v42NBAFs9Kv23af+kdkmDdy6B
JvXWncWM2HPIFHVFy9jbRntAVfa1UzFdYoR03qdQsKonoxwSgn7JHhTrCrHI7z8IxfJ9aGFzPi3f
WlSM29yPIDWUOUbiNoDEuQAs+lrMCtHkWclFhywycMj3lSulcIgfpoeQRiTu/Rhj4oJO1RjNtYjC
21YydzNiHvTOcIpSCr+GkEcH2VDVVw+g1nliAjFwUBgBfMbjXIAZDMqrebxKy/Ld8qxnE83ZWW4g
9Zym5KUwn9MY/ETu19+isfxGc1aepzaXgFWk1y2dBcIz5jsTUE/VpLtpBtgR4VYuTGEztLBfho6Z
Z8voHSFTt0OujkZoxccb5cNhCheGPt74mNaiviDv86q3J/8Q5fFTYy0eMEqksE5mnZtQuwkP5vka
mehRfK9E7UGsyTKTfuU/piQsnlOIuPDfDOoEW8qNB3LUp3t3ICJ88cdT5zgok99nceev93UOMCGM
DVBiRXYZu/MbExJsgYZxbSDYPUP8jGqEkBB0KERK0CU9kyGhg1FrcMTahzRyb8r8dvGzn/j8VuB9
sRLpRT+6gcGKseChNIfs0ndn/3z2xoOb1vd+ewzUVE+EWNp8WbG7+tvMI34vnmGBO0W+DafiaqhI
iVGpqub8HHr09FCHXS0MMvq25ZKwsJyjY48ZM288lO1K9mvZNFsw9Lf/l70zW25b2bbsF6ECQCa6
VxLsSUmWJVnWC0KyLQCJvm++vgbgU9uuHfdWVL1XxDnc7ETCJAjkWmvOMZGHx6e5LUgQWFgB743V
PzW2+9bzIcwRMIdu0NkRbesrgsKzm+mPVdrCLJrErqznH4lJTd0rD0zf0HyRgUNCAcwycjehX6ZQ
S0YG9735PAUBun2vyTeZ9auuRe13guw5M0KZ1XQPWdnvogLz7nhpCZjkB//ZxC280daLfBJCEnO0
rpUiBsLCsdJFcmtUsbNTFiSJUm8es1KD4oKPHG8KDbwPJGaPJFgQ+JbYt3Rixugm+RVP4lHk07nN
pkuCVzjpkxCXwvgj74w7GODPc+18TQzvu2d3zIj4HSF7sE66AA1GDPdDWsIh0zF5J8OwYU16qO3u
tSiyR7ZyY/T4+UIDo3wO9COQabof8Rf5E3ZoOiUL54ZzmxPPvsbXEIIUTCULx2SnH40eRSzCTGeP
aRvVK2w6S4LfE5n3EI/N6zwF4CTRNwRN81qHUbAZGniKpo0/wHU72GCMxtoxgd0XV/GBQL/vdU72
U2AUnApOHUWPUzTOPnDxe0ZV/66DQap1rdtZJk7uduZwYHc4OJy0fegal2SqJV1lYTyErJW1NL7Y
ufHUMCXeuuQNIGbJfGXWJI7WGJP51CrWych7sZxcuqaZfHyoRwQmjCpkO2I516uD25N8pfLPtLLi
bW+Xr640ATr33q4wjF8teCiCa/q7kiUWI+8Ah8giekEm6GzDHiiNRJuUxI9TEhFBn/UYgPuDSMD8
l1nkHfUEWavjaKTIV9pVN8MrUhKUsIOuHqDXwy+sxaGxwJbh4kDlbfYYHdHOpoQ84p78ZGUBRLDr
qy2/UccMjfOYvWAz/kJdPF8NCcTVQ7Km2d2n6DyEXhUNiVq8jxbT7bnWv+cxwcsz3MIOA9uWdBFU
riRKdOKnxNywm9U87lxm7sQKbVEUMk9wYQ6T7hqgVcRUb+6lwjejeO1Sx3HqBPkzOaEPTU43NktA
AuitNM4sYF84a8ArCmgETvm1CQdKNWe4MkN8BNXwYesC/DTCCrRqmn3Xpta97oGnSTENbOIMXm/b
H3tmnKcMKSRdBoGL2v0kRmlEFWZYWzLSOl85Map9y8AlXr7ifpJXDmt+PPJtWmH9SdsDxeNY+vg+
yqMeBF8rjkHn3EPzmeJVWb1NWf0roouyqYZPV00FEturq5OeG8r0C5FAiU+ELIPFTL+2dXcvK8Ih
JQ0EDmT7jHWgHbevXe/+4pTeb8WIbh0R19nI9JNSPxPLnnbDTGyRPXBuVKzJOikIznQbulcoKyRL
WU5p/JCwc6A6puGlsHsUWL68XgvPWeAXrvdg9B25JBpHGVa1YE/1weQw6MasR7UPp6stmNMusJYl
LaeOH+vEyu7sHGW0ndmYuLvB2fJORuo8pBTW2xbnkK/Jxf2Biri7FcG4NaR8q0cnZ53ZDYcis476
/IsE6WiTGd7eK4gWEpAWUM/Vm6KFZWTSP8ew252rIvpe6BW5STDvKiIE+gEf9NxMXwKLHO4wi+cd
eaVQ4OMRrrG4l90cb/oKfk8CP61AVY/M1H5sFHy6wU3UsbKOQlTDVbPdj8izbhpVmG9L6FPIn3O0
olQNiUOzlANa2PUPTDW3XV0ehzhggpWNd1PYy5tgr47n4TCrYbpKMSD4n8xuH50T6Cr+SP4cekSq
fxufkJHCIpiRXcfWLmsbtLId9KEShbJlPIbs+qmxF6mzt5zhRyKSp6K7NUTpYAwi0SztIg9BoknN
5BE7lM104NDA5rDE8RTHD1N/IAhbP9MmA7Csg/VFhAPpvLa/YCR4iLKp81P5DY0BR6J/hs5Ob2P8
ymGo5uWT5MCGgxt8AdJ32ImK5lDZhcWOXnB8UNBqJ/ScZRp+ZmNQXhgp6gdcMT3YTQSP1TAeNZHe
OM1tk6jz7rBw25t0zL+q/iNuL4FZWTscfzH0q8DaBkI81y1QgxKAR+sk7x62CKhpcX2c0v77bIwf
rJt2Rpi+6bAoB5g+XwJV+AJJ3LaOvwjsqbvGGX6OkTzRqbxqmYsgy1mYFPLdsib0qiT7UCifZh3d
ZtyipJXOY1FBYGqb1reE+ihN+THT8fDLlhzhUVJqdux1rqvdzLhXULIQso4d7EC+Ew7DiF9pEFTn
WkPbZ6SRBMhUbAdoDRtapo+CYJYtwJqdlYlda3inwCZrxkxVtZ/npZU0ZDjyzGLXOQ0+NEBytsgy
Wh7dBe+mfY5see8YEVlxrkJZkXnYaeIC3mhK1GKCp4ZqoMUvRUrKWCfVNcL2mOhZ6dNQafax9Z73
fe7r+o+qbAM4F2hRy8jcdzaE3FL33ocyhwcC7zPb0nWa8b4jmnCXhnlnTFenuhtmmhZeXTxlqVNT
X02ENixD93ZKUWWUyzR9vb3Og82l9HpBd42mau0jZLHqkIpy+89FXOK/I/+j3Gq5cx4n8JsRjjDC
cvXIX+f2ms4boP2gZkPIAM1GndexfT7mX5iJjHsWPLzD8t5/LnrIOfCPyYdGrN6d1WilzbGXpOTo
RCrN2XeXVga5Fx5pig7psfgh+3Pe5lhfc3e2tiruOa8US+pOG8J36pg6nIflgg24wnPJD+v9uv1d
mXI6xZk9nEU3DnRyWAjOk2X4q7wEmkLHwI3JyHrTsVtS7IoSxto/upJIr7ISfxO9pIpIPsZdyPbz
Gc3Z0hBZxSOrjOTPRdrqMaSRGerrUtjLpZIfA/FotCkrtTh9sgaz3ltjMJzXi6rMx/MMQ0vFtnYM
lsJZKcwr0XKxXvtzX6EPDyTuMjZzAF/mSwWOiBq2hQ3W5vftP3fmNSkcVgriSA18tXO7qxO7PGoY
whfZXcTZPWBYVFuK+OO65Ytf2llVjhMmqBRcyVTBE+qYbiHYL+GeOv/R8azX5HJzvbY8A8hMexRY
3/2mlfWmjR5c4ShQuh24E9Ep96ybuBCUXcstCzbznNmmeS6Xaz1umZPD5LNvXILKk0FmG2sgFs6p
k/v1PhVy5FyvGXB+NjoeMEY/3S9DiHGXWxWrCS2CuR70BCtVH+uN9W5JHt8p4RuDIAZGermo/7n2
r5sseJtdUiIrXbdPK0bBLusbzdwglSrE74v17qltgxN2s66ZYUtSJiTw/HH5yIibZFeaiFi4SFgk
bCEBGPi32EY5zcbZXi7Wm+uFXbWgMOvHpORMTIQkbt789/v/tRHLh4SlwYH5u2zH+ggJmhgWWTJH
Q2LtAvdJVjWg1KncdlEZUnNtikr/lmEQ2MxYyTZxRM6FIqPPmhZHz0gANcBJUZfyDvQN4KOClraG
03PTBO3VMAmiG131nozpB2ugbSqmgfyvzPaNIv5lWflz0bKXJEQhRgVxIHOid0x6Op1EWz6uMSdd
MsDMbWgMD/u4yXYGjYq9mOSlpaJpx9w6JLik/VqL/E8dV7ycD3MgYxYn4YWmb809pzo2nguj/6Ut
Uj67d5tNqKDqTbiGmZSy5/bOOVyy3Zxe/6ppOKkqGwbh/xeN/N+IRqBT6P/HiOdb3DTL/8oy/ls7
8p+/+18xz+7/ALthGK6QjoHu4y8ch2egH5GWYGf6h8MhrIXDIRzGbby7x7T1Hw6HQIXieEhNPFMy
6uLw+v8iHGHYveQ3/53v7LGC8pYtswXpz7r1Lw5H7MSEv5fUnymOzqM3tG+dtO+8jHOAzMcAfT6S
fq2fD9mYMEiM81M4ThipWgyrtWlCLi2hSS0Tqlq0F8+b772gLU62Vr6nY5FsQ6P7NWa4vwuG46wo
4RkP4fDZFybFzlTepw5sCSdMZua6oIsBV04hQw6nxp+s9XdCveoT7VPTLPx5ZBarYy1HcMkqvRWf
NdlfIN7Dixyy9GI9dOE072gCv2UVZvSxq5z9pDrhz7j9ux9hBF6gdeVXOx971l+SDGKSEuEfpfsB
vM0x69vD2JXJAV5wtCncWDvaRuHdK6B321mjL6iiDFNQkN4lmpWQIsCJU859c4jHuNzg1IffloU/
tNrwYNa14qltRXxsq+A7HsgYdGkf3TlBuMgJODs6Y8Bk0pkHBgA9qKs4O8lMyHgHf8Pc1UpjkLwY
QT0n1I/J2HR+jS3g4FUM3zAwH10mx6SRpu3NBAo3eS2s56S/TU1aH4ukPGSouB/SaP7q2lgWTZUk
8A4+xr449VHe/6oJkJ6b4PsgoaBmABC2Gs7Aw6Qqw68Ir4rjeT/QZ4BETqczsc2XPCD61jSmJwhB
08Fral4IoCdrLOZQQR/4yuov7jCMD7PDF1oK+NjFmBSnuaIFMmvp1TMY3Na8sHA1sYuL+l2Q7Lg+
e2ojgKCzd8G6nQXpxQ0kKrlSI4mGF1QZBRN2usQfghj7nYc8XZSad5zq5Bx4Zn3gTKtt4Nacp9SO
Lo7LhHpoY4bnlrrgRlAXlIH/uViHi39uro+uz1vv+69urg8EUulobOR1vaXZiEeynpNJrTpCYv/1
HuvrAdDjkfXqnElvX4X245/3XTdDKrfl7NR9q0SDeeJ/39D1NRmdLIb4SoCM5l/w327e+rfrozIR
dJl1qqT1L/48sN4MVUiVsl79a/t+P1ObXywb41wIsoDTzD9P/Ovq+sT1beam3GmBRQPEZGYauYV+
XS8aYzEwzPDpoYDp1yFM0BL0mef3U9KeLY/GrwjHpzy72rTs/rrQJrmQs1Pu00DZhCnQLm+5bxwk
ZWVwwKHyff2b9d7OneH7uibMgFCeraH5VuvpsghDNOYLxUSAjPdIq27xWOBb9NiVDD3TIL0P2nW9
JqLM3c0BvNqWBfoldcbz4A1IFpQ5kCCrQ/6CHa0bRzubxdVzXXHVlgsaMOZVbvPQhDHWdOk3y9HF
YX3cpI93dJr+GjjahMYJrKZum/izy0Few9CW1/Vam4Icb6bpkdGB1wi+YBakV8h81jXMCZgMdD7D
P/c5UUc7S6/P4/KMqQ5+1Ehg/BQBWDwM9qXMcvsSDQxhgMoUe7l87rgZQe+r0q2vcE5zD3Qz9e+m
bJCtzATeX9dnrRe6nRq/bwpS/g7lkLyaNnGgk0rfh6AiUiRj5gB2A363A0Db9QiBMfk/jt1jhhgD
+IcA/Jb/SBhcbkSFJzDXjfKWOckLiB/7UFdDtm+gpmymIjN3egdHYM04dmxnvCIfcqEgULPl00Jj
52JUJpMVo/boYvEMs34Y+lkgahoWpC6U7Yd4gEKnAZ7E6V5YpzEuTtGUR1e1XPSjEueGFFx9pOuV
Cs2HD4A10OEF+5ixoB0nxU3kb7bQ0yuWLNzsrLcazM9Drs1XbTLAsQc1DSyVJae5DM4RcJ3f98/Q
BTa6dNV+fZpa9vz12kcFdN1zi+sEYFtz8dOG8G0EIZ9XsvzQbCSleZ9LvT+VbWaT8VnvjRirTt/X
6TXw2JJw1og+oyditV+pBfH7ZvI6jbNxmrLhKEknL33LS8QO5yg7vxZah1JYL+uOVQtt3NsR0d61
G6S3ShbZbW56hDFyWiJNuCk15i+TDEgB1Kfs1lIn0yyBManVDbBXrKqxCr+kYfZQd7T2Cselr5aA
H0jCpt0KVWLxT6D5jBpIQ3oKxr1jZYdCiPRbrDEGgixzb9qRcVyNhSPsVjwgi83iz9B5CqDfhIsR
b15cpICVmAyr5TkDeqbzeu33nX9ur9Nqtar918f/9fT1JqXmDKezu1/f2jFbB+JDzJxqeek/f/DX
S/++ihf4uQnMaF/82ZL1/da3JxeczauHgDw5O67gMBfRfzb3r+djnDVgOJBPHeoUuJt1XrterKPa
PzfXcM1/3bc+2vUyIjob7bh7MBdVeR3o9h6PzJ3AFKgtht0iUPzg7I8qDz8wFVe+nlUf9uy84dPp
bx01Mh3YOD2o+dWS+m7kcz2lo80PSDLYkh4cjFHJgzSN/lgHiQMs0OYvzGKrtTIlQzIu901KBHRW
Gt80rz7ZCMviZvYlDP6NGZE0bDnlI8CJYwS8BxnguAkG1JChFt1r5c7oSPRILBEzaDbQzpLos6TO
7+wwQ47kkgfaGuAks5Spexy0x5XHgnwRhK6nmoFFmludEOT4uiRFp2l5+cLGre4AybFC83XIaZ1p
kXL2QM2zOgMmYVYenJXmCQEPDcBvwAxhQtl2e7QLMTFjqMZdMrt3qqj3SYJdJcq0t6zMwIDHFskA
o3uswIyAjIWeVjTkc8Cq7K4dekGdA+EGVh6lL7UXX/tJq0HV533jnQouodvTXbWK4JS0pO7qgxWD
tB5PERo0hrIIicyKjrIIFVpdV5wii56c1PVxZ1QNfbGZWs5twHYh8K38uBm+pQYrsCAFMJoI54vG
91DHDVZQh2DDLAkZWy+6iiEiPkgb0veyb4DUWXDoIuZpNHCtAra0/pU+GYpNWd4mTcCZzppXO2wI
0wjwTsQTJtvJ885BSkYa4ojUZ95Js6dPnkpEattxVuW+ne03kmnDS6TXzX5g92QtZj9MVpddEXK/
5S8OMA5/TsvDoBXMrPTutbEDcEuj8zE4sINMJglJW5NAw4BKeA1xMgMyQnNA6ReO4cHR4Se5Tflm
6iryvZvjDg8lHVXiF7z0ZEwgdQeiSgc6bjRfJByNb/Mc/KIhe2TwBQYKLIZOvjbULnHkExM3/HPj
Rr8Yc5/eWnZH6HW6D9+MogHnPLUHsUZWeZaFXj/TZoxAY27a4hPRLHidoCMJPeLp+TtBILHfADar
UcdHqOqvnkIsW8K0YlJ48BCZbITNaDVf7Ys9ROHau4i4P0kTEH9liLdxnia4Vw1yiATRG7MD3bWD
o7PwsmkEQXso9fta679mtDn6mLQdTnBbBpMQwwOPbwrRoz94cOoY6FVypNGnAtK0RXqIU+wwgifq
llugLcs0P+eg4ye0jhN0QAxrvUNk8V/P3Rtm+GxUzotUNT+pgAifWhdo2M1j1NnxGbY9uiLnFk55
5Xt0hHCRM7or7p2JbbT6Y5PD9jAwNTC9Ud2RqSNk0V0nkNjqKeEagKl6FUwILttnW8TvI0JzVA2E
qdPUEuh47yqBlEZrOaxYMdDg3I1C37ZTzZ8my9npmvc8NuJFJTSye9qc5FBWtJA2ia0Q+M55jRFo
OFi5EIA6qAGZk8mLSu5taKObKoqIStBRgZR4HEbZFxRHip9l+Bp0qY6LZnwdGGIRHd7eRbHjXrux
/O4CnrVI1iYhqo18Y2hNog487X1kirgnWnwTzMoEd8Z2q5JUUKvK4l3mDWhiI2LHw+QFGh+R9BGQ
I7OMNITSfD7dRACIUNoB8WUMJAthYOyGJiOH5jYX4zUFTGLD2TvkDGSZCTUEBEEPKpD5kS42zX5X
arfZgqvKYT/R+r3RFhpcgPAxsD33Qqw8XWCsTRFjnm0/WbpvG4gF89B9ADSyyUcn2YLWCnNATprr
gZmnlFMmM86cuQ8gFnqkZkmGW+2dXFhMgRMcY4eoPjAowGuTin97p+6Nvk0pwvloTeOQN2m2x6kB
SYdvQ1kDyRVx+TO0rqr9cAX2comDd4HqvFGxjvSe4MFC4SIwkVbYsrQLjog5460MgHYo0d9q4p0A
ycDclTQutUYHQt6RKOLZ/an1QBkzhn+MZud73tfWFpKui7aAI9466Gkr9Wog0iK5N8VK2Z9m2PKs
v2UE4ABldZQRJei5YmfVrrPvNfkzpGs+M8hs+NA34UOGveQSTKG7mUL5GdHCAGIUd0ehCLWMUDPa
I1AV7zva1FOdRpTpmiTbolbnydhRIIOITivG8JyUZNt+ljF5hRkfNIOa3vRxnPB7NAeU+VHPISd+
qoE57Fg8PIh+UNhCsx9M74kwAmlt1AB9KitTx4EBfOHijVDEQ3raSSSEf6VDfZj6zi88hDuEyeZA
jkn5MXIIUalzRYN/r8fuYz4kt1B/ZFx8o3GYojXVIngrNb4KXDmFLr+HzJYHi6/BpiW42EhUGr5Y
c28fcnsABZQ/llSelUXiWW6ROlzGzRa0/V4ZBhx4J0AfnttvEqYlA3bvqAwMMV70w1RF4XdyaBma
xxegASCRGrTWfcEUbsm3th+aBiyYBrmqVshXJQOT/UPpFmLnVvbX3NW/gOmLOJVHzM/z5meah0wk
U5LaRuuHPUf6o9R+uVl/7MB/Po4IDDYz1ZA9WgdRGUeMS6+1YmHhTg+DyWxszML3vGP30hKGk1kU
skRGmQ/9yizlno+9p2lbZ/5cxr+GSn63W/omHERAjYN8ZpbP04Pgkhb0tZCZ8SVqztFzkTNzYswR
MHHYBdD83i7mv8JG0lWo6LvDrErk8eKoobFlivwJOE6twucym39GMwqkRBK03tnu62yXxrGIGGuY
831R8L1GobENKRtIchzf2jyDrOZO6tgsfJTxMa7aLeObHzZ6kxqyWVXyqtoREvZbW2m4BVqNY2Jf
YGCs73pXxSeMTLOfJRKhPA32uz4gVEFPirecHk2uJ4/TkL+hilLHuC39qZ/qQztB4x/C8NlVGUSD
ZcllJi5BSfScD4aiOk2X2ne2vGofg+ZxqvAgDZcMb+uG3o2UxQqoq2f1+8pGZeiBOfWSgOMHKjCv
SOJd3czfinwmkM2mBBr1hmir0rufXKiuqSUuvZOA2k3srRw8MvhqjzyFPvD8pg4evHS8n4ZPS7T1
Hm8PgylYe3t4NAvBOvrWdSExaDVOk05/mSKkIG5ECa+6m5EW4hKKs8VY8PSWJDMBa3bNx1wTPSbd
iznikBlNBhSTrMAPcVLNLOeX1ha/QpPDZmCb3obxGTCohhDCKDPhcgd3hSeH+ymj1aF5AfJySfUZ
ucTAuyfcai5DBJRHgavmDQve9lp/Uc2s+3GsFmJ9MT90sBjbiumrU7mTX5SzfanK6Pko9OJtme/O
qQD/q4C7h8ZOz7xxm9VLye5Yh4JWB1zZtCQIm4EobO+j6cjwfiC0O0ET1mS1/TXu5KeZ6SQMxSFJ
6y1CbQ7F/RYjXHNlXVckxkfEoqkLECiVTm2h9HTcTUpRugdaPs5kpxOFwq//HEtU4hr/9EmNh6Fz
viWBx+raRPnZzQ3raXElFcHPXMs6o75g8pQNMRpgcdO18DkvKswxs0tYngeHxrGz70hLvrbAMjjT
VvrO8urvNMPtE2In1e5lQnYJnRmElHN8aoX5MkzVpZ4nJLu1ICNSv08NSf60kXPW7Qg06DgpauGt
Dcu7vkFZ5WiEduMLkztRVlfTtY6dWrRpsOqnkREKal0SwBPFflg99Gb0qHsy8108xtt8bJ/08Gob
+RKoPON3gxBN+ASfvokPyPG6JWkCMJjEIhRoSKtolX5rggZp+bB8FVQ4gWXfOQ2dwKFU93amk5iW
NvjGrAdk7hcra29GxOawqLrxOSEVCEDlSXMPC/DbNDaWPxbNC6YHZl/ypRIdK97WA8KkJY8pUDWQ
gxi+050RD3iM39Ih6rcxw2A/ITqxsD0YxOIwjcNjrAL3WGrRTXcr5zJ3yvY3JRLGc+MepsQkILLJ
T2iZhr0wqGPs2jpVRq/uui6/S5sRHBRHi7KcqOZEII4NXf5oP/TmqxeiB0CVGO1KYd6NOerBPkoE
S+nQ3Xma+bNk+nmhCIKCT/O/rFklQw7eZuUJgi9o6ai8aAmjgwyB9ya0vJee3vU3O2qZBwvmnR2n
H1rrPwWMvyqZaMmH7gES0mNslvFuqh13l3Fy8MvwV1YiEKrCDgRlh/isHH3dyaydW7oUXzXpGwM6
b77FPNsXOTm9CCs1m3g0uom0sNqjS5+c6S8SR3C5vsxgoVW2B6AV70bQUNdjQSEfiCF0H+EKksF9
6MhbotweZ1QGv3scnkzVP9Rug6ZuwvOZetqT44WNb+sFxXRzKpjGezNyGKLmBpUdZ+RtbgFstJdB
xqnVvM4LfU1rJH62piauYDAtlvm0SEN3dg6UlSfZhp8B6QzHmMRYjuTomHK0GjoIbKRl3rnqkBZJ
m2Nwz7kQtxCs3srD2NEV7ZNqGvPcRBQ9mcL6SNIImlmSu6WOmyB0CBBuu301qSfDJj3Hq9rH0cGC
EKJGWDQw9OIM5ENsaw8+yW9QQ28759x3kHyceGIRnDMxTdmhDFEeHTOHo+1Z086JJWEhizijLlW1
nSAK9t5sIqmKt1WK5cU1rF+ObhKDNYTfY3WE8utxspNqH3XWW5sWHD/SnhKDlI7Ycd6nECymm3as
g53h2NXTnUe/GXSqktsJ/70u8e/yiVHaCLSi83DsR/upDnLNN1DgEtWgm3vUfMjvcDiGI0uV3H0J
g7rjM87p1nhatRUdxTNU5XPSldhumugLvPYT6zeGR7rOQLd6E7SsjealTpFMSGb8tznWJr6iV2JD
qGZr7aOmSWEwS742BvmYVCROGe7drHIetdSCoxRZqHhGovqqKaANIX95c4gWEVdcFo0J4yQz3phi
eC9KEpAiXb3M1V2o2vCGsLqAp52gvGFtvsvrlxynC+cTGjmORty6rPZWqnP+GFGYJwRL+RVSywO8
vycRBpDhW5alpp5/awQ9YFBm8Bfnn5SCs2XqMDOzWzmlXyK+MXrcCHziBzGwhG7RLidLJETn2V9k
pT7JA7nvs/6p1gZn59iMPIy2nH1+lYqCq9+J9yaAmqlVYKvtmIJ0Fna9lVP8lFKZnTDmP0JDPOfO
eIhd81bjRj8w/ytZyVOrxi80jbI9w0ko2YQsStk+tsuPlH4k/sJUQ8Mpz0MbxpfB2SQfc18vu5qM
N8bAcL0QgbePSfZQHWYutMSHUZuPZBh08GKcae+17JkeI9WD7gz7QcmXwSYDcLJIKSRm5HMeYPu1
Gs6PysVT9SNYhKjR8NXtYRqH409sSOMhmrRz7VavwRh2u7wAdhkJpCZQrT+zzhn3ZUW0kkBkwmlz
CYJspi3Dk3t2i3aXTbmENZqTQ5+FEfZIzo7upD3oDGZJS/rAYXit3fJJ9Hq8j4MG4Gpp0IpOvui6
fBoWAC84D/SfqfOtMhOGkJIk68zYOXpIDTx/GLLAGVfVl6hGwzBblIphjUKE2JFdKm11nZbgAGOk
0hmK+5JdhN81Otx0CCO6x+lrjaltF5WGwGWKT9cw6drSY9G2Ve55x6wD/apnwTkkkFOQOkN1QVyn
/GlpzlNNJFCqmcSpJ+N77pZA4Ca32tmQTlXb3GhP+lrYpEct+9o3H6qKhkslxFvW5jvC2RPfiGGw
Cr3RT/b4kzWm+urYi6+i6y+zW5y6vqYLWHoU5SQORmqXWBZFW9yxfKYLtmnTvlmmor/mft44trTu
8CbwS2saOi/5g+kxeI6kBjSmRlJoLC59YJt3niiMo6X456d4O5KQBGWjTn+2JDUco6oLkDVhlpu6
gMEVy8uNw8ETsUWHJ4IDGopvAPQ2xEHgtdk+mcObbk/1iVAxRqiDeyghQfED2hiL4shL4/ikRXhK
YhkfkzRm16im56lt0KSbSDrRrp3aGGyR7BX0PMkMqnChRHZscWHNaCdzI75K7dagpGV5nd1L1Vyn
nOYhCMDi4NA6xgxF96UR34pgsGCQWMwf7PouZvlqpYzHgcAuxOEHLTacI78YugZt8oUkB86ZQ13v
uqHt/CbT9pUy8PIKrz0UhvfQgpCyLb3fGqj5+77wrsJ+xoONFaRZyiPljmQ5dj7Hp0Om5+9UVrdZ
P5mzBgay8u7GCSu1N2pvbUkvrKdTcJjcTBA80aBVjUKMlqraTZbd74tIJ/Urv+vzn/GEdNcaTmbD
ebMRHtDczuR0In/EdpchK/8q0oehwwFZBxrr2SBEJqc5yGRz4MoVNvOtRpdB0x4XxNpKijKwMFlJ
5tMEom+uP7h0Sw+5RlZ4YuFmJyDnFkv7yXHqg+W23aGeUL6W/exsq5gkjy6iNzBe7YB2Z98RWylK
A4DbdLFUOm1K/B2nOB1vpgu8v4TQQeYQzA29pBvds0QfY5AM+Zc5Md+ZTeG6OZkFosCsRsJmJDFd
6MFCnKR/1JEXPnJs/nSigCYKhE20jhDaUwqlHSmOMULABwyqkJDNTdKG+TXvwjOu9+xkzEl9NEX/
wOQfbZ4iWU0pgp/0wKaRk9Ko7kkmA5PpYSvpv0UgcXZQ9vmAk84Fl0CYUtVGL6xEcBGzU4Pq2EZV
ipmkoaU6aW+B0+yxLvevOC0Pmt6jvEKVvSU4SttPegFVtA9jElGB+hMqNZ8HDcwx44HuwFmc9mcz
vhOv9sZA4tjqUc/+0aB3kLj9bfNqCeJ4QxxTK0XoDwTK+sP9+u/pQwt4yP0XKOrPs9dr68vGTLG3
UAF0fgqgpnKzB/2ZzUAZNdf8uj7l98v8ftf/8iXdhXOpTw1pteumra/O2ZAh9J83+v2XjsovLSGS
rNIGasogQKbvhix4l+39s32/Xwe33lX3dG//18vW0AGpmeLDv195vf37ieu/pCG6MxoCYAbLS0e0
nsj//edd/rwV/tT/vHOU5dHWAdG+XR9dH1hfSreM/BAL4xLX2nPQWzQbPHqVxFS+pfhb/Ui3yXIN
h5rmXR+Rf6BRufScMUegJChqOOmahuHDPzi6rJm/3NnCXoj/pndSQh1sXRp+2NIJm+buOeUIp1rT
l0ZIRhVL1qjANMEpdlhIIhzmMQoOHuN7E1h/QOzMOJEUZ+f5Mw754yTQs1jqMe0/yF3TEZhk7dbq
kjtdX0YmE2S5SXP+J3vntSQ3lmXZXxnr50EO5AVg1tUPLuAqtKJ4gQWDJDRwoS/w9bMAZmWQtOzq
7nkesyqkqwh6uEOce87ea4P5jq6McroMdfq2jDCaSVtqBXktrfk1a/GT97VzNZr2wUdLsqHEcJ1A
K7Ub4Oyc72eD61OK06MdOlLruJ6MRXinW5xQUxeFgOXglAlhFXizxOofUwD6t4LYGmZFWHkq51Kn
PsmOcbFPLGLVEnHomcUDqY2vVTIPWyEIu5GFeRm74svc8PFWjLgsiVkXBSEdw/a5K02EtxnjGped
dmPl6sSF7ahJzEldTCCMmF4tennTqH1Ep6NhrldXSHPICEOWNCwCTELQDjJrx30cW4HTTp+Q5bBy
6DARwd71tTSwVRvuMSwxMrflS5GLrxWYx91QT19Ht+hYIGLIsKxq2CDrTCiyOygr88c4Mp+qnPJW
cibbDYPMdtWHXqcLqrBECAMEDCTpRkuc45iBLSmN1N94DQP0NJkluiPvUOugaowMckpiYH+kM2Bb
JV4hfM67AXck+TaGQdCO7S9W2Y/1iIfTtbOnkXQhHA/kkPmEPOYm6TiFyziq+UIaWp9/mbio7TUk
HkGHA8dIxHjlNuYusZ1HaCvY55vFpcpUnrzLG05je18hXnA6TdumBbYlUftnfQ7vZYvWHwlctVet
eEFhvQQoiG2JIDPopoBnGTP5zbzx++q2m/2XdkYTnXWvxcKhmJha2nH/SVe92DvGAjTpXDdYNU9C
uu3mJ2TV3Q/l3v8q++IOKGHX/uPfzEWw96ugD167Za2YKuBSFjyqn4O14tCe8qSnOTVNDF2KQfPP
bsZkITHyu1xH3UECwZMja9BJBbngWheHgRfRFSYPjvhn6wTY58AMBXsXeagXo9D8e5soJgU35jZj
R6jc9pFTQfRfvHFD/5s3Tu6YyWjVsVBq//bG56Rs0AVLrjh4W04aKBIOkspaEnyqDSANWoNwvWWS
x0sMRHKeoLr/V+/hbz48+h+IkRcppEeV9+uHh90uFSoukhNiDUg9uXnKjDQ+UfmRposB61jlwIpC
VgdaTcnQ62cBF76Un/71l2ih/fz9S0QqCr/RMHXPEGJRbb69PrB24is3/ndWTZPdZG506mU4BbHX
2Ke+YzyvcxIc2/TjMEfVoQLZanhRfe1lBkQkmi2DtE8SAM314Hf1FQU9FEpvvI4QzHC9Aq0XG/G4
tyNO0yhCjWsMrZfQds5eN7bXUmvNrXSZhzcaM+kyDysw+sar8IbhqKr6kPmVe7VukuVWl88f//Wf
/Tf7rmsSpWqAWfN0z3WXr+enP7sHdxF3A9wLYZiLZ0qClPIz7K2RG0jH3Mb23FwN9cjacpiPjgkQ
UZXM9/OZsl1dlUU0HMlTs4+GQ3ZqaMfYp6LY3zQyHA75HJvH3hwf+7CygvWd/58fpLg/D7t2Jce9
gdZqkijufrv7H09Vwf/+ffmZv17z60/8x3Xy1lRt9b37l686fKsWIF37+4t++c3863++u4Vj98ud
/Spsvu+/NdPDN9Rn3c/Eu//uk3+S8Z4mCRnv9WuRlKgQmNm/dT/LnA2+COOnL3l5L78w9S6vZfva
/s2P/JOqZ/9B5LPrMnV1bBTNxs9BheYfumObIPJsD1edA9Pun0GF+iKQ1nWXdjyqZRrG7wJp8Yfv
c8x4eMsFh479PwsqZEn966EIWY+hnMvRIBy0hEIsp62f9knoNV6ON0tcjDA8WWmOoJF54JWLPuU8
07+MdC7p5SQPxtTXwyVZoCF2q5iQrt6Y3vWAxs4gJ1tBNtr62IqbXG8hN6lpPvEj692KvX7oGue4
3ivDz0loy9O4lHLGAtRcb61ozabvLSp6IL//fPj9ufWxHJcxU66/nu6qluG6lV0aBJYzak1g34wb
9k6d7wst+TQUlRHkpLyFtXaaF5B3pkNSoZFTbL2V9L9Wij+KZkJm97Oo5bFBs4Z4WH9Cf6GOhq3t
Rkagl9xM1F4I8X0ge+ngGkNsXzVFe/T6xt7NhaOf102LuIUkj/wDLlDSo1fssc7nfZLRbv0ccc0G
Wudph99QxL/dVbBnZoKq9y0pbm4epRsnpiGdz/316uIy2pABL4C81WS0bnIH024Jz2xpN13loets
QMX4P9ijDAeaszYvSq71Juwaecz5m6uCVm84MFBcicjr21g381/k5PUu76PjZD3e/wZJXjm662Md
KXMK6tGxTOvwCJNj4yzQmxTIA3R3oCqLYiDe2xpULcvzcASuJqN1o4PQMiqouQrYz6YrZMRKLteC
eYgflZ+oc6Wc5AzbPjEahe8WJgjVzMTs4EyJRXpPLQ2GObAR0XyBZHCG7OBBuFkNUklhBUhJqqO6
jbTBP8MHQ3RipMO+7IlqsyoUW3pLNlimz+ekjskKTFxit5CQ2JII5wqNJ8oH6DqjAbNN1sYXH/L5
yp4Nl6iGdWOC6z/qHjrX5aGkqjzyIePrn7DAK4Q2XGMnFhx0NTk0EonLme0PcGuhAnFUJXMMvqI2
hHeyxAmjXODFYXIsUYwdmRTtfdbraGKIa1hdeqOkYMgq29qtfr3YS5t9Z/rf/ZqWRJqgxiBkGV/S
j1fLIppQ8jE44XD+ptpPoUINh4RmSO2QT7e/t+EABFzL9L0xmG8aKl4w2g04OMPtWXzjW6sh8p37
AmixlED6CpnKXRE2uBHoB+KC8liArvTk9WNwMgblupQPv/3tK4U3wh956ELSEzYjcrx1sfa+bPtp
RbjehJuEQaxkGEZBbEFMsRPtazPUcaChum4Zi5oLcnls/Qa9h09pVStMp0yYkUPD98s1EobjAcqh
6GPYUb18Eopoo3lwxdlthudcE1OQ9X4ckDV6yLLk2FTEqZphwRB7XKhEQGREfmh18uzfabhipTGb
EakVHj6FZScnCWGJm/ZKlLJEhjWIwHDyJ2nc7OqBYAQX8k+zIJNsm5UNC70/6deyUAaQj+i1+Mtb
aTJ0DDQVfYkmdlBECwS+dqR6DLRYkEYiKnRA22lDS3h4rg4rJ9viQ/zBzl5vrY95ozHskSG9rUe/
V7fNua4zzgYYn1n0CDRjsRzwmDu6YJ/A21dbBuAeA42d19TkGK5vKcvVsR6Qwi920vUh1ycI3taA
0g35q7FYMVc/JhCW4Yw0jyiVeVvKtjq6tYMooUR0ve4LP27aC+6rF8PRX4hLBgM7v0wsJrIhhH//
bpoiEwTHjEUf+J696xyG7+R+K3x4w00sOUOYC4kri4wduII738BlgoqTT5YpxWSzAk2I7Jmc6FmY
93Oh4c9AOtTBY9jpOVPW1dy5nt9AT14UneUf52Uvxni8ZClt3CYpj+i+tQNhTPcaaLoxzpAYSXmd
VEa7lQyqt9hSmHq4Lgm7TZXtIKZHOwz19c5JmytINaBgw6Q/Qzvqz+stKzWWOW9HJ9qX4Fj5Ogwc
OmdmJbz35W5o9l9rnSzcOJaS8RD/VJfEnPZc6xurIIM6Fn/QGOvZRQYVdvCzE3HhVeliqVtvrht3
efDHLbMlSEpw2mwi9EsKS+wmnhL09TY+QIwJ1ckyreIy63lxmdAxXfpRyD25tBBROgfRa0l0ezlx
8lDEC53CAugKGDY61mGcnmvYTkjqz7rOGTZiL2IQToowDh80yTgYPO8eUtmxYVF7KCo8qVbaVicX
JZNvLteC9TGAglizcvLFi5HzPFSH6WDozsllRnt26oHBdccRfwh9CalmdE9EIF4PSldHHDrzudeG
zYjZhyu+jXOnJcwstJxoz2Li5JkQWEM7OtS86gKYZ7iQF7hZ5LS04g0lw0CAEtG36/dTNPqf39R6
N6YQOlhYKWyfrDW4Am3UP9C54UyMCiKBxt/XdoxpGW7bGUxIXnMcrBvmBymdj/Klt9FsJ0vZgx76
z0253PJkkZ4chG5uuMD812fhi3JagGGZfyMo57Zw5XhlGoiZ4i7aYhxjHtMYD2k1klTnDq8mAKGm
p1su8+FDElWvEza0gzWCtIclTobehMnHxj8zuY+F9I0DVm99107uOQnlnhHwS+7QcwlFn26z8cOU
5e3e6VdU6kCbDz6oz9+TaZxfYktDSFp/KAbxlCG92MRaO6NVmb44udy34EJGDkac2Ml1Fzr5waTf
3Xu2eciXEF4n8V8KOv/dOE9H3HuBnKzvwOtuqgmKTR+aezV41Q4y7fzS+BFJdQStWsQhcIKuX8SQ
oKLLX9xOFTeAhQpr0jYl08QNi2f6ArN702b6lZ5UAy6F+LNbgQGaU39vUT/R2GE6m5RLbtg8oLzS
cbh69TGvGdTlJH/tKpXvWOks14FXWbXRVmMEduoqYne7em8cVdaZd3UsnnF0wLsnBa6Qt/jRoMB2
y9WHwfMGKRopkQrPvA0ilnK137sZ8xwgvvFG2cVTYuL3ksmIx29WxkvLNckb9O8ALui15Npbp1si
GPJ6BxdJoN0UEzRVqj8lvhoD/4Xo/GRArGDkPUSHiHY8oVqAoGf6o76axb6Yk31VdYdoaDnojOii
5AmTzGJfhj+Dau8zCtWP0zQa90NcEFZpbnrlSViXDFUm9blmjHAxHbBOUzJyTmuR+LrurdnCrv9h
rPHDV69yznYHrcQlBgYiQkKi6R2IrvQhS2j9mVYO2bRwT5Y3oQd19G6vBGmIDr0OlV4rAYcKBrMM
NMcBPdlFz2Zdtxt2AjKkSiAwnZeeyDgISpSI26oUVsDUdYeSMjkkcflpAPmDEolLXkpz0kVy0LhO
zuxZz3eEI3z2+s4O/FhHK7jg4cTDCMcGp4n3KZsK5oaOfVPGPrmL18Kko2lb8LhcVY3XPYTZEuIl
9AsD453XBcbsf8rpN2g+73R46qP7TAA2FN0yDBlA1cSNCWoqfrZhsOSy1Y8zS9lNklR3nYUvvspo
m6IspMGGU4EhSvvZ5f8jbM7t1OwdGaNrSt1ngHByJ+f0qkOOC7tRAr9gtMfwej5W5nA/RTEk1onm
csNkUjn+1zZqOBHaEOVsYtEPYgh1Zhj4H6rxqEJxO6QVPgn4L5u8sD2EhKBMXdhLsleweXzSewzn
kE8VnoDQZZoIZS0aKyBZCIyK4REKzFdNkwdp8IfrrQcCJd1HfvWByfyXKO552yMudSA0uGb4Yjam
G3+pXEUfc+g/YR3OvxideB1q8g1YLoMz7T8yy2UN5WJB70pocpHj7qAbxJNk1gNA/Ec6lKyXqKI1
5GhQxFTYXDZYYjkyDH9EWflLYNi6WV/0frdcf3Klh/7d0/+PjxVJc+1rMlnwPp1FdRQtqxprueIa
aiF9rvfXTbI88353tLJ/Pi2oGQNM0deoOZpzNlOhrLc6octTpGPTggKmFawZ1ofXTbG86v2l74+t
t4Roqd7+06fff01akb6y3p0eM1LIf9xef7muOdFpivXN+vT7C3/6B95/z5CFS7loi4zV8V9/QEXl
fAjz7gQTyd/Psv6QLte4ZB3LhC2o8cYGDruuttcH1837a94foz/I6v79/m+vcYdF1AsQMl/C/N5f
9tvvg8JKhfnbz8bLW3p/rOxlOm9/vPJv31nvL5mTXolm5P3XYS/sgmxM76XdWDPBbO4dncoxKA2I
qUNLv+N9I5aqa71bT1O9GUN4xCDXqbUGubRR3p//cf/vn7P/+i3r67MGp3anKtayNhoqNGxZIfRN
Mug0udelcA4aCVHnsiqeacUCXKsxErRY0FADY1hbbr1vkgU/+X5XhzGeczI9vj+03iq1KNuKVo1I
AH/5gfXn/+4xjpiE2e9fr35/je7791ISVKNruJrjYmDTlN80UUx7HAPe4f+3MP87hAdahB49vf88
FuTyrez6t2z6tYm5/tA/8Q7GHz7+HdPxXZI8FpDD+K3t/vFvmC3+cFzTBbNmOT8oD3+1MC3/D8M2
fYMupiWEaeg0Pluw3fE//s0SfxBVQt/RQdoqdON/Fg5i/T7T8EyddBLPISIEAA7zlV8bmIAfYvBk
YXQe1T79kQe2NoCE0k6VDK9DP2KhNBOo49pPhcSiMntlfNTVfaLl51Qb1ansGmzKDVg2nRjyTe5X
5M5j2tgI5oUsiQpWmxL8Zo5QNs7Sx0zriCkignWnC9a/IZF3I7lkp7EevzUmfal+Jonlr6/k78Ze
9oLl+GVm4sHcQIxC41eYtqGbv81MENNOTmZ64oRr19hWTheoJCuO4bJ8DxcgLJFCrDpICWLeyfIx
WkKEosqzAaa3uyGb82Np6EAOrPPs6FzMG2Tic5Yml7Rh9SdCcqSt/tz7xrPo3HZr9NVjqelfWMvY
d+smLwglF77S9xi5AhvzoDLHU6ItNbOsl+t4uS8EndZgmrPxouXVaWKieQQQhwrGVRi7QnO8+C0p
JyqxXzMLtUqDY2/P+31agT5iQfz4dH/OqPbfeT5rz2XKKvc0a/fvD/tuQ7RtEYHM6qxd65szQ3Vo
t+smTlgfhYYP6mxpQK+btR9theE9bmojCJ2OfolBBRpUofWpOkrX/DaQd0kcIIjUlZYUTfXHSk/I
TV+wSWg5i0W3Hu4ioetnqUVEEQg4alXGok31nkMxAMkhcvL5zbA5k3XVfZ6p7DyPsRewSn8Q+UC3
tkJvZgtkabh3QTotd+dO93/arI9p0t3hbnaPGOBjdAvtnVpe1bL7LSTFo6liDd8LFLEqJ5kuMykj
XYMXo1ebolPWuFs8h/a5hsh+Xm9NSwuw/ZBp9RB0tGhoUcGvJ7aeNJT6KKOZjuOPVqoPcarlcNiN
GkIBb/Ea29bsL6iGVzMDdL4SxlbW2ESOnd7x0IwotYCNdOULl0ZsPBCHvWykgOttRVVyGTRyXnqC
IINM9i/rQ+tmlbAOxUxEqWPdz/pCrkWMBkt62Ujvu7HAmVH0gweyP8ssH4g7uhJEIm5qXbmkoszO
OSblYWePDmrRxSfQzJfE8vv9UFuXpmqucq55W5GYnz3xSe/bbK+WANd3wpmkoYzeUnupNKoPucRH
dxJ3Qo7ObCNL/IQz4LPhso4iosUgWw0Lvrz1X3wBEiCE8HJu6V90xSxOZA/El3KKRADm+ylKG9YE
Tg4X8I44meTcJNk1seXJofajXaxq70jYJhplSOcoa7SNlqsRNoPPP50Izd9lqpsOWpdf5brWYD+q
rS3WgPHEFKW3eyOYQ28iop1eN9Voc167fUpHrm3UZrmtAFmtoDLpg7/AaUftXX3g593TirKaaX+S
0tOrPaIodewm1lMx/MrU5xAtBhoCelXT/63pY6d2YGPhCEV7yeoq2Zmye2mS7lXMuXZW/VHNnnEK
8RJhWhpoHMX5gcTnx0hOw4UMB9ICWOyN5XNdzN5OSn3etAtNTFDJ2PAqnGj0NyKXn6wRLYdJK5Bu
YXsIo7jBIog6ATPKkb3YP5iWwRmP1N8XsKdFoLJ8Pg3RWzUJ91wvm9x/oFk7nTJahVs/R922nii5
9tVHuxhwNDv1YVbFfev27q6A38e4pI/2RYnwsyX9IQZr21XTQAEoG+ot3KqOARnfIr9kbYhXnmmd
/Og5loDEFOR+0WXf/Sgbt7Ak+izU9hl54GmlB+McpYFnpsioR9rUuf8xdkFsGIYR6FH+AtcOvgM5
yMy16p3n4XadnBg+UaIRDp+K1661UD1JazjHtWaisUQgEsmNV1vPpZmf54kxEtOom6qvF85u+I3+
jh2Vn8OOky8Dp3U3n3K6TUlDGqBXkOuDtrrOo/kc+TZwZ9KFIP2C3G8b8VHDqBZo5rBPXbtjf+iL
DTVsuOtj6j6CYE1TtEHUEqiYaM2R88SDa720Biw1NFMtnFDqW3aIBzRhvNZ1SAma6i1vZi/BCjKX
gOuuEVvkN/0RiKS+88HK7+a6d26MWN/aBSqrtNSr3ZTvFF/O6GTOMSFgcts7/T7XLAQqiwC/mcxj
7TbdySap61JaDzQHFCHf+nURW58QPaWoSttEfhNTfGN7GvKsFvNIo+qTb5TOtcD0RB+g3rZdj6vb
o7Eu+Qlr6twbw9JilI2kKYXZPAMtAy9S6eRPmQwyyEUhtSsz64M++V9UWgUJy+r7OWp6UpbQIOMd
u5UIECwSwtA1+wGTmv1ae2dxXR5Jnjk2EwwfOR3TAl244Ye32D/RFyX1B9OIGZn5NHmsifl+QvkS
D80Xt4mZWUbwVDQFkqDQ0m6f5MMMsVAc00geY2ucQOOwkCcABVNeOF+rBkZoVmfNzql3rTUAapYY
nVircz6aiUXrGN4Svpjg9kB64Pd2MMwFb2PSnl0ybbBaadq9aJfnU7pzhXk25bz1tHynibcwjPiv
xCHUmizMBa9HLhix8E8m2vxyj3sDmbZjthiOOG+Rw7Qd6/JTolOZjQ+Kg5mJoFXTfwvvyBSuH4XM
r223x8OMA6Lx7GYP+CNYTmWB1VW3yhTFM/6Y1sw+CB+Reiag6iWmI/ZD09zN1VSD9IBmAnKqzKLr
mYSn0TUKjvMexTn+Ha2X1aUfPjud85LkgMkjO3OZT7JbGnZGTk9n4K/Ar1dFDaE7qPWqjq9fJilI
p05gLwHVbOv4peqpza6Q1Zsf8urWiR/Crhtvx8j7VGNM3LVz0WPwYSQ3BmTrfcx9+jw2sWBIKS37
YE5M113P/ZiaPgTuHoVoXAjjjrmReVfE48Guwo9xQiSVlONTPcJqhC36PUf3V01Je5V5epD6VGTM
2PvdVCFjzA1n2rVuKU4p471d+x3CJojnMkKGGGI6coxT1MNWKaG9z4ldvVat1WzGbqCXKFIfFQxU
bScL8YrkLcEnGiVwHxJREUXdlevXXEKebLPAVS6LK0OhzIH7j3gSTMXcnhgrHQ1GM9uWtObPk35t
j9704lXFyVO9ve96bdeIlv3UmXcQtd2LS4eEns/X1kMo187lR0a19AJBqAm7uu4Q67PIbxnZJV51
9jJr2vtuLF7dTVPLjTtHNMNsZK4tLIKsVtue/CXphtmB8g+TQcocAf0yfM6muMY9W3f9x6opvni+
F289ave0/cqX/lhZw33mLArovLizNebqeVEGrZnqiyZ7Cd97btc6L0phehiINMuOQ2HCqDEvPluE
1o4V1BC2RWTfu7N5O5eucSwABG2zjC5+pvzbKCyP1WyRqwS+Ig+9EHXq4G0Zk35ToEUAZ93PyhO7
vjSvNVqMniBSsOpglnexH5hh/1nlHrVU9nHK5UZz01fRYfCIbVQSWhd0vGUQZoQGR0V7Z1RhuTHH
yMGdSctPl3p/CLVT2YdMDROTDJkG5ZCbE8xlNtWHbvo6YZDfRKW4mWq/wToNGSXt62fTVC9KuR9L
GT5WJgpEvxu+dAzpA3cumqOvXmTpHlxle0drCmnH4mUhhWILt3rrkoXecwQnizPEBEBitfQaly4Y
NkOavxT6CYdTFziTme5HQ2HzbrsbMluOEd9yUHo54epzu4tqf8nuk1vHaS/WnL/UtbxxLXsfYmnF
2BPNe4JbruwS84kqzfJigM2Nfe9b1b+OrfnM9eZg+VAohdN/Z9RzqmfF/pqMYtPOc3Oi5vzu9vkY
RAXJfSN8a034134V4eu7R3YxPhAzSVnYCHAA84NhJg+00MON0KNuFztvc/lJIhYFb0AZBL+a/XC8
ihz5EGOV0XL9uQgzul5eedJpq/NtpB9qHUOJwIAjMMWdCAimxwmzKO6KJuhJO9lgxpriiO/WmC9c
9+V9mN0YWBqjLL0S0voyGtlDA9rpUOQWKzknuSZvcQqcTNyZnT1ieqg5D9eWySmFSOkZojP4VZWW
9XEW6AhGF8PHXGfqUNMCJlgIRFJoAMxjNoFrjYC2jHnYlNfGNvSsemfpRrVLsEKJwa83ZpTyUesL
R81Ln+u8ureccTw1xt2YUY83/M1OY7kHu3Rv/AZzv0AmrEnz61yjiIiY90XAxc9KMhEXSXxwW/rv
EUtuUiJ2THiMvYzbj24V3aqUfb/CPk0+xR7gyEOjCjvQK86FnT7nez/3P9uWNK+Z0JCcYzI59GdC
Mm9LVb+YRURegqNB9I+AirC+WaRA33qc5tYyeCGQ89DDfgLghfpRt/F6+NpDDC4tUPXkHWAEFehY
sSbTc37K6uUj5VwovGTbhpK0EkUyQgkoimANAklKcVtp9ApVTk3ct82N1xNWpnqs6mZivkbkRu0t
Az7WzNmLKeSl1pznXGAsbjxcWeO9m6KwFjlnCTsnzS/L3lLDdXYMuj45NnpUPSbIxMeJEBlEKZXU
u3jRE2bnx56YowgwTy31dIMlqgpYm20wKAw3nBzniMoxMrydl3Q3eWlRCkKQ1dT3fkoI/ITcHZnG
i9/QA5nacx+Pb7LLJYFqR7SMycEHsgB+KNruuzQh/3FcihL0bJtszN9IBrzyC/+tItrO6lkiVnkV
7ar+1C/xNr7GJMfn9Gca1sVlTmxU30fMY0+aRs0BKxhN3smKOiruQjSHJq/enJDpciamO41kADoA
zt5oyRCC+lIzfxEHoXAMeZzfp96ExBSCvmx6jMdNSCpEAirAMpN0G+uEdIU+OW2I68guyijh3WJh
lTlY97M5O3Rd3B0GBQ+X5MB7EsieSyvxtqlf7dsMgnopv1mi/2ayFrGLBqJbYLvT50G1+qZNXQ76
8XPee48J86ZBy26wzfIe8oX/XWGh18RnlwpeH5E3wS8hIzTUPubtfMRScqvlbrm1m/qRX0zZRH7r
vvWyjzrqdSTs/hYJAs5fjyKvq7I46PCuXKruU4Kd4IRo52xMGk5H4ZcsdamhcXhnLml+IZTK1oxu
etZycOElNKcc6kWM5iFNxXbSoYNWeGC2Nmd3DRMli6wpZS8ZIVxQYTu+HDam8FKGn5iWgaHjHmc0
Q2DePjZSB+8hZtc8nG+W/xfokRKmPSpj7FvKLOicT3QQ2V1Vsu0mKTc9BcnUz6dYjz9WWs71Vasu
uVd7IFQ2uQTjhoowo2LgcKAswFmBrnsnC5fDf/kgYcl98KAJzosNWtTYAliBm2FLUA6aeKdVnAKw
xmq++dmeyUAP8Z5hh5dnf9TrhSv+PY+zR5kEMs6/afQCanhtG6LLwl1s41/XUUuVQ+cxipzFBrzA
idr+Ja1cUtDCZ98isUH53lNJEbm1mhCvehXe47TeWcjoQYUtop4+v61n7ytwfxQPsA59bNvQrRcD
bz2ioddT5P1l1oYMKXDO2jka/+6om8BEWhqPXBzfEiOBQWeiPbNdcnHazGQtz3UCwaEiu4zPLRzR
BGUVluw2DCHZ2xN9t5oVuVT4eGtBbmNvJYGdWu4WJXREAqOPm73QYUPIL77JH6zFyUO4HJFMgnGL
yvQSI0M6TGFM+8TkgpS+yMh+yQcjOygfafWovY1Yy/Zh9zkhaSmR2Oo6IDfQqrLpmnPI0GuPDjKV
jZ4UT1N0KwURXUXHLHfwedl4NPvwplEhDbsxCMlEg1ZB/RrMGeALSgu4lQ8gyfGVOApMfD1D/GBe
WGceYi3NYh1yaRiMTxYfIFX+szJKAo6wXHhcKLnq2Yxy+e6ayMp3HSfRmbCZTcJKIK+zZOtVpDiO
4XfqquGm9KeHGqLcMc/C7FygBqu15tw37bH1qyvTpprPq0EhO5qfyQV7ZFJ1C0ZX38Ui/kak70Gg
LUVL4jw4ef1ixzb4i63l9C+VY9+2DAF7AgIUNYWr8ovtZo+dxdEyUPXD13iAQ5SFLgENQIJ3ZFpe
fELHGoxZJc59Mw8/YUQNtD6hVaUuDrCnJO6+Gc3IqkUnjs0qTn3VH32tu9WXY82qvtVN+aFyWUvM
zMGdoXubK83Y4L3vMFyKu66HW4pA/qkpzefQeNQE5Ee70r633XTtkfjLvohMib1H7fKCPJWoUW8Z
0Qfu7CKxN2BsNiCjNJ0Yg1ZTHBnWFwq27Zgg6ABZ87EmMp6obJdFdK9vuiG5Q9gjUvHdHLIbgP30
yozoFQPxXciKcwlHEKX9XcMiWy1/szYC1KrSXdFzIofiSqAEbr+WbwpPrU38ZV4tePprSCWGiseA
PIWvhq1OiFirG6lfqygxESrLU0aZui1hQQZN6RuBqyv0MJoIUJeMgWponNHfZwWCwxh5KDqPdkpo
IabefJ6oJMn82DjGtDeTbqCr32mnSPMfE9YKVq1zlU5ftNCYjygei00C57+pQ9xMZHScVDMjXiDx
MtIz/TYq5XYgcxhUUgW6hjQKDw+sMmFD5JTMHlKxjYJiAoetawMMV5+qSUeRJjOEhbI8E/AdHxMT
sJjS20so5nJDiU0Lcx7fCuJ8NkOf7RFZlHQkWZuLwmtoESAIafHCdzdQAF+ywEBRw8LbAFyQ2C+e
Q0WjDbrYKpnf1JlPFqs2f8ml0vYkdzFZHfBsGywlAm/At50QmubP2Yc2JWdCax/qMCdnpYjzR0Ve
pFKClEwURUv36VhX1eeqK55Ba1ZBPFVfbWrdrXYPlfjakMhAphL4BDYHdeXFzdcujiBtJ7ZxwBIa
IyTM3OuQIp9aa35VoGAQpOT2jT2zIwCPuStme774Y7TTCjO9ljLbdA3BrubENYQzaNF5t3EM9zRj
1LRxUbYfKikSMCFAyMLZmI7NMS9Ud5PM8JFmHCJx7woCnpDjjuSX93Cjjfw7VOZi53elvc0nGpWE
yeMdbRHZth3wxEWXEk60m/3ZRr5ZPZk6nunZzomlJCUV01F6N0HKYQWinsYYaR/MI4c50bwPmX9A
IZi8TV3yc3Icd1FJHNosBrlTqa92kGUefbOIL0lkETSZnmWHe48qmdPX1BNR7jZfkkJ9lbRlzm7p
nF2JsQlb2WaYBxnIUHcOLrnT+zB1v6C+ImDFC19Kz7pB3vdF0fu51ASzo2y32kCNGvhdkrFCtC2c
7q0Ub1qbXuMDwpaqOAtW7SuxpuFmMPHPs3AECOsV39LJIavNoitleqwI7NDDISbz+1Yz7Otl6G/T
vg6y1EDUxd7bqVw+jA0HtxLWKfm/7J3ZbtxKlnafiAUyON/mPCiVkizJsm8IeeI8BYcg+fS9Iv3/
3T6qwjno+wYKQunYknMiI2Lvb6/FBMu9aSSvwCpSIm3Te5+17R2jOux7Y4xDQP/Kjd8zyG6Y5jVR
83GedLESZghD0nYvuq0pErIqkl2cnZGsmWf7mrYY8SrBeJ1r+dNh8Fu2+0m4dRQq1yxz5qe5vhp6
LDAzm+ExrcytKcWRZYLopXlMKsc9VvKXjA11x5v3Q7VZs8/qhWYGGorUMu58c0wha7/Z9ET2Xc4W
3zfa5TJ07osSdn0Nm/vKZpyTgzPpk71p0k4ooT9vVU2rCX8WyJdRcoVe26DooVBG3L9d747SbAcR
HFQ2ceEf/jA/xXP21MzJBRblG15YorHDW24AAGNSut36nEHDfkIZnP5s+9J5bMTwwnE5OmG+Ghca
lMSHVm6T4rzkSD8h38HqOtS4f0iOGcvwBL3mgdKR2nMrXLmMGHyqRiPaQS56jkJGY0Vdq8dOpT/T
vDr0nJHgULPEq7x+VSkjVDWXJFLY9yq3g73uFm5SNbnb1AzfUq9+tjBuXKOJQWzyx6vBnuO3OOLE
wQzl46KYT+dUB6TBRTQRpennhi7BLp4/x0t+7mOKqIySfhksG9NTAlvONtjbzdFWDa59YQcxBOwN
44oAbVq1jxmoK85ApV4nxoMIML2MivEU6pgF/F2AB8pZJVHHFGCebKUgmYOf5zKpGVAgDJ+g6dp1
Wi/5tvCjYGOVZKhyd9f0LbHcQt0rAVksaO/dk4HEZZVFLU47pEIr4ft3zSWnLfHUAR4LfUrgnj5N
Jvm0WeIGbqfrB4h3u5+OweNMyLDVICNh5TgXFELOZgyW7yWZOSbQE9DB9Rnh2Juj7IAQCPUVhLy1
kcPosbvk4MCVc9Vc01xCyiiszKORZzGpyfgxG+wcwsaaoTjGOEgql2b0K6qtcuvTs7MGZ6Zel99H
S/mdw1WyJ+sP0Cd8nxr8lKKpBaVEHGkxZhtf/iwUHAYjTREqirDnGnT8exerZmlDfm+rpzzngJfP
NpdnNl6DcPgaT0wGw8Jez0bwuS3H9zpRCUROKPrwDTDK1xDPebXGspX0PRqKOz1QBWpL15xj87bt
IlKhzEnbhIZGu5+P4Obgxo/s/pQzPfvu1zxZ7tPSKXa034aT5WKHYSmBBtLu/BBgqm263iEuaUvb
EJ7JwKtjv0BvLJr6E1yU12ZQh9CZHWhsTbEZG24CJeWZbNB1e52HJNvj7PKIdr03VfnmS02pGqCu
w093w1YSVN6mQxnfl2ajzn3vbFAED8hwPVZ61W6jvL4rtVSdSafuiGjS2ohUPZFv9Y75M/KnZQv8
g7wAoWmGE6YdDAC4XJYhHmdCp94cvuSF0x3wEItNaxKzMuZ6L4RJ58ZMv7NtWDZ9AFVB+PZj3kad
pqvZq9RiB9JgtF9lfvmUG4rNPcS6NSo57UEnkk7E/EeMFQyPpPEE9tPndfHjBz8vAAiOFsXGjGBi
Qd7dYZQzbQQUS//JLVkNwnS5dzgQctMe1qPj+yfHF98BL+abaSJ5GwGa/5z3Vzn8itibPy6iCu87
Y9lWOpG/EHqYc4Kzgxj4uD0S9/tkj3N76CPKciq2u+tgWt/KeS62aW5cu4F0JTv+O8NieR4BlF7a
Jj94DEGbjmpfpbcABSQQriqLPHe+l8K/K5jBT4fwZ568Kz8/liZXU+Mw2xuD1vZr5xAr9oCDpZz9
LCrJsBWMnCArfcLJ7jZxsEr2Ndwgx8HyFpjWbvicLc2vSg5skftiXUj7S+jW0Lm88uSWAAZkfckS
P1spe9j7i9XupcHtpZHFeSmtDYbzZLe4PoeiiK03iHJeqYALIFqVJGjWxmJ6m7EOqEinxqpQ6qmO
uP30UwQabOpAYpGTAKH8zZ8Ri/cj8hHiZ5fc6CjDz2G+S0H6u6isdxmS2WFgkDXg4EB7Y9I4U+NY
NJBjrHzZD4Obw3x9A83dHU32RkAfUpK1iXmXl8jQypK6Hp77GGBH0J/VaCQcSRG8+rAuKBkzv1Qu
j56CSDaq5Ru7DQNH6HsxeAQyle4KITtj9g99UKHZxpOzZ36DxQ9+1qOt9zdeT56jk+m2UZl/71Eu
Z7yFA/ZoF9cpWoCAoRtpna3IvQO9te+Z7Ost+dwMIRW6jpTjhxUhQA0DcfI756gcOsH8892uqYon
wNwP6LLG62BQpHB83s6sXb7RrrwQ781+Lr555IzHYhZvZ+S9GzY43dM8J9CMu03juv63rCMEMDBr
DbwsvnedgbUPSzFHRmub5TbMOJFeWDVwCiz91QPpxEwcl3TeXmTKv6mZnJ0ZbCgSuIy8DPWDSCid
+Clqj6INmLuJmgNdd5rGgqo2NhnkKVy5hlV9CTNIvHVZbzrQBlmf3RWTlX/yGQxMJ3j8+othZOWd
6wNCoWq8AU8EqJsMB5tYosguMAQnpEKAqHM4yZrDfFqKlM5RUJ8XH7QOxNyd33hf09qnd5ss9kNo
ttw16SuSGqAT0bXmGeLoW9xXZ4K14yZL4mvlZuXnsuC9RqNKm5RRv7h3yZHoTqdFv0qMnniBCWbP
V0mL8BQGbLjmMMi5M4NuomhSnQfPW4Vp+2wPs0/MH7whlTqGV05GR9ErcMW+dSEkqbGGB6HALBUj
MWY/nx5ygdFu6rGl1NPVC4p6n3cM9oW22rZsA9nE/Zyqhb4ldUw1AAa2Q7oHXhN3q8Bz6y34sgh0
IxsUSYXIsdSZXMqyD6tyHwtwf1BSnrDtUbVeRoNtckjhrncofpHRPjTTyEyo7hzC5+ga5q4HTxxD
GHD3ty+mn21TvI8A/FK4l85M0T8x9w3iOk6i0iEXlsnPCTsqbx6rvQmhdN0yazBUQXQ/mJ2NI3cQ
d4kej7ApudpjwvkUG8cqgHq3uDZ4oZKjQFXJh3gk2T55p9pj7zT1dEDm+BBUldhZ5AnmeDn3WfEa
t657J5KUcH/H2BOR9nfGjHEPFmAoIEfMm2hmYEWo7HNNY3MucoQDo7ibJm5MddMejdfMIbvRGCVo
paVVh7RjcRd2xEXGOOW+0DDIriHtPbHzjtWIQiQclye76IO1hRMkHnL/U1gu3wPoD8J5bQAIFo2x
NvEzrGZwRfCSg9Pg8f7YebhPvbI8Oan/EHNGkPCCtqFdtmujLYyDOzW/7DyFgmUGu9b0Ok3qdLZu
OvtUUBwugaVu9gufplq434oyJGiD03xVET8zDf+uk0RRMAYcg9zDX5tSXerDC9OH8aeMxiNEoDXb
Yu6MxUtrdeqe8Bcs361w4yudEE50VXDk7M8qw42fNuxWLnG1ZiGhWFjPu9oX07qDWtwI3vSO08Kq
GGmopZIfGeJgJyYPdnz8MNAgo3w3d8a+a4kHVgwwsIrdS8V8RjJ053gRmLdZEsCEJBuZUENpelLr
lLsLRrD36ISKnYC6NgDLaEU5H2kD0qxme2DQ2d3J+ilOI2QPaeocTGTPG2OuvnjBs23RGjJRytTo
KFdRRXWDunrIxJBdlV/LQnDapgYU9vMTR/7o2Gd0Y6yQgIMEkAEfWz75gclZCfylN4L+zxSvmXAB
coWU4mlHcEZGNpebM9QHhqWz4rHuKk5KU3JKiPPtQ8glK1t1I11QDr0eeb+A8L9nBZDszXljFT0C
m8A4mDBDoiE1rq2rwI673HeXkrKZGXjb2mmS59HDRRs0yyNcFvBRdkQKsx6N1eACTi2X8FwOaXTQ
Je+pyZj06J0f8GtowIbVYVQ1BG9HMp9ezKessl6hWDAZqSdUtWyG+xBfHD0M2HsJ4y6LiSVkimiY
WlMHTp4Iy+3LLY1BNGFc1oU50YROyBhJO4PLI0gpnThx0PBJazasCecp0mFV32rbH8hC/Ue3P799
6aY23vVG8MJDp+V7GwcOp4rSp9U93KZhb/8pphzN5Jo6IE4yYNESHCp8fDYFbgQodTmF+Lzfsevc
LnW44abcnRb9hUwhAZAMNDrAfU58M6rMmznz9uUVTel8CnT6rDKyZ1/CvclGb/n9n9Cjqf+z5RGC
Tvv5n3AQjB9Cafjv4O6/4SDQVqdd+l6R7v39C48/4Jn8/qn/H6YO/gW2QYRcKoHj6zz1f8epQ+df
phMI/kdu2vqdtP5/RAjb/heJX2GGXuAJP/xTmSf4hSGRtdAXIiRtHf4viRAfcsYEzmxHAClxffLZ
Pmf0v+ap01mqAS4KYG2XYbU06cJ9IOfndqHgw0Q3dSPP2FYJd/tZoteeSrUTBQkORgbMhHIJxhHI
+qw6oZffgUWd91V7mfrBfZRR+cKFyqZNWZuaMBb9214LsINgH0HsYQuVHEuLXo7DzpGy98kT8kvh
tKiVJMDatDHazSBptsrPwbVL0Cn4ssNtXPZsdd8KD/FaldkjwUPrmEEGYtyM/IMR+XdLqAam7Diz
NyD683agGzqY+6CqYVRKHkRbvreFMxw8Rz7LFlC5pFK+rk08gaND4QqSDWN0Ls5USqRWZQw/e3yU
x4HMVcECvfUZrWRhnHccPnoO7BhMSn6BbGYmZGcQdS1i9Hlqp7MVkHWsT00YqKucO+aJ4aRPVEG2
6ciNAU5kF3xJLNlsQt+I107mGfQzhL3La7qVCHy9tbLseBNzNgodT+5Ki1pIRQV5xfZnOQwkuYPY
Zx41cL7OsEcPf3yi/0MU3fr3D4jjEEEHXYLqVVDA+usHJJsDOdZj0xwbO3w2e/Qxty9F0NGg87Am
x/NAwAJypjnwoBzouAsext8v5t8/FoYI/szE81kFqmKbtuNAUfEt80MmHpMQRX8c9UdlSE7LTfUF
D6uDHtAYHmJRvkBA/Jk6xT+9Ah+YKfqf9Qn5+WBYXOYiPjKoFmzNS5d4xRH5PDUTpsj5YOuzTKKR
Cz22PuDJCAnIfK4aPTBvdKraR6o/8TS8I/XZ179/HTSU5uMLAU7JN6G4cP8wTQ1c+oPikpmiUyVS
i+ON50l+2Fl3IfLWWaF8rKFMGQNReY8S9hb9yFlViCWNgphcBhd8sj2xJnX7c5wgv3reYu3Dutjf
fhXiG1RLQhB5yD79/YP+SIG6vYwuIyABYH3H84MP717MFcAMbsaDDuWyS7v50GcBkfnRIOKVeRZ9
Xzfd2Kr94lnUk9qY6zCNaLiBoKwp9f1ovbki29OzbTDqR4+DMkHjlyKyt+0k2L6DMKC4uy7a7Ftf
QwEuRJefIMB0LK3zt3Do7imh8EKI9MdkgDSJ3JpyaSKe2LmCzS7C5394xvrS+ANepp8xUHueKZ0J
4FfOh2c85XFBiMNMmThRR9tg/yfblLOLekmCRdzZIczxisCMKZzsRI7JXCO8RVWweCllKE7vjc0B
dhxL6nuUm0xI9+lgbyAIqpWYwueR3hzH6/shoirtafpa2BBrhXX1HjZIq1wQ5KDbLHNXucN7W0/L
QRq0B2rAGG3kr9PYIUwV/dP1gs/1w9N2TRPelWP6IV/9D3eMwup8MrY2cXoZPtfhoHjJl6uMim/G
gJKz/VXN9aYSlrGd2FdvKHMS+tz6XcwmuCNSTACip0G4LikM3v/DW/KfHptluYIJogDbz8fxIdkC
R+0lUf92PpgwyU5LUb/VdEk2bec9w121V4vhbm/LgRgJbnmMBFQxJx67GMa1GrcGp4JVM4ivHVOv
zjLn2544Hx/LbjOMbYCpgyFXa5G/XMcMVpV4XsL55FbnIHAf2tiSB0Moc1sTKttQ+X7oiJIAMk0J
HjYlCoz0K0Q77/L3T9v691uYS2rCskLL80KfkvRfbxjUeFUaAxc8LlBftQT8AUVAuGaeqV0z2fBY
4eN0qn6vek4YEd8sUMOIlCVPWemUhyolMPgPD+nDuoKhjYfBbtRkK+MyFPzhIYFwgUuShOkxiQBI
FuZyNRPP2cuyOuJ8cY4J3M9DPJpnEQbupvfh//pUF7rS+qdHoi/DPy7T2yNxLXoJTuCbjmt9+Lxm
tF0NaXCZ9mm0dp0f8OaNo55r2aWZUmvBfQg8enxaKD5ygNzUddIcABVNp1kB9rZ7/6UIBJUKsjg7
FwB+7Yl/eIz2f8AJmnAEg9Bj5eNuol/NP+74g1cQ068nbiWdex/2VniSqFOcsH41RNB9JbS3xGZ5
9lP4S03yzR+XZuWClrx30/KeDeUPjOnYjJofuRtmnyaLsArgnjELygdhFPEmSulgIwaptsFSAskQ
xsswJO26nkV3KSZ2e4Gkj+A3//jq/wc4oIXLyGFl8AXExA8DfeMMabNlNOtoOpAVWmgMSTvO5zQI
4k2vgaY2aOhK0EvorZZtRTHAMrFnCrhdTWHRVydVHfw8M/7hmnE/7Db0x0KwynqeHXBON4MPH9CR
Q3O9RD70xCzc+z11yS6rM9b6+dk1CddMTNyu03x5wmZm6RcwoTGVip1DoBAiFJvQmIWNnu6mm8jj
uliF6sb2j46YrQNejd1CHd/zVXE1aaXs/JEJO9g+1iog3Z+Sjnq2dZlmWDLjvUZA4doj1pm5/zHl
TrNFYzisI2eA3ybIQbnl49DizJtrClYEySjDiWTGXaNg5Qf9j4hhq3M+DPeVyCm4j7yPfX5o3aZ/
Dxa4DFgWKoxpfVIcQlSGQxiHeyNHJtTXZBJu5CpsYsbj398EbgjED5ceySuORz4npND8iKNjuxop
QJTGAVmkPKiRxFlbJqTReOLF4HoPdjk+RiHuwSAaK2LXQbFjvLDZeRYhXSsWe9rdOKXzCVIMKCw3
KWnWByZWoBplR139rG28AmRiPkdF2B24noN1HEp3A7jTYYxTYXvpHYpHiGEoUzXXZpTOlyZ6ZuiP
2L64q92i2MklfIOv7tEmQm9gV7Dz5tGuT0vnsO0A4FoYM/QYggpgOc6Kahgdql+q8/uNq1zNMmHa
yYOIvFJkLwTX8nvSUXUp1MzMA+cFGwNa3IXxoc858KcGhR3kDrQR2/5g4UhYNbCmNor8qxvTZKrq
+coj7hEN1bvFqKGtLxO9dzf8ffT/CwjyT/6q9WG95CLAWhDYIAhd9qr/xgs0wwrUXsGrZKT9wMxn
d82jyqS4OlAntuZ95oJQVdRA2oBeLojfZ6+gxu4H9WPiWlTOfUG/oy7Wdg6Ln+5Fv/37j9Dt7vzX
j1Bgso5rvmbA14+HghRcPxa/jhquZtu3ChVhFMfb2mRtJ3C0UlxmZF6YvYmYPi8k+x80tl/nlG2y
D9IIIH98cBaf9v/CAewfHh31gg9rS2D6PsO8GISYgtaz2X/et+egcztnIqgaSJjMKS31NUDor0Xm
57tINPGaVN98xvqGXblMcfRlBxjeAqSMXvTgmm/+/gHZv0/0H14wm6SMyWSlafPQPuxKC9kw6NWK
6DDZBeBvu8ufSuDBGys4VmNlvPFHO0Lh1V2cktYum59hIZp3u/5CAdGkSG7L7wN1RQMW8UEtQXJ2
6p9sZwbsaQrsJiHGHd7Qh6hcpq1K2mDHYBvX9chVQcDdXo9UuoGWnsak3475FD9IVCwrIt/Nkbfy
kk3dj7qpswuwh+bQ9ctDJOhpdzGDtD6v5C5BqbNewtHeezL9JrMkuZtc0iF5LdHHZOyCgXzDmPIf
BnYYpyTkcY700zon+G7C/QJw5kjsmfYUHrDPnoeCX0USuNu5ZDJXmRk/hd4SHGl7o0qMdUYtKtNT
k0VqbdcL+oyx+8Xb3a1bul87Bnt+2BJVTFFInlRJQ03H3CpGkg6mba4FEaBzHQOD9hMnexbBF17s
BFmzeopMJ9r5isRl3OeQFjhAs8gFFqF/Rn4jTIuvEcXjoaNfFlZyk+69WGwC0cgzC+pXw1fLo41Q
w/EpSbgLwJ1SJe6p0JULMifp3qqLL75lTOe0GJKVSkv2s2WE9np0vpTUvNnrgekIkeeSpLswkjKd
S1Kuq5bV9xAOHivWUEx48qJkX8vIe1sEfUGxl8k4H/tS/GLyWzwNRfbuL7OiDjQb+4AJZnodeg3x
gj0tcmfzxk3wvrSM8EKw+NipPrpHqE7Wq6IUm02KdxIpkQgzQW6ibCiiRzgQ/FAxlj+1a4ei6EMj
SgYTnArrHOkyTjdi3wuu6qUaIHw6oAhtIyLEWfuvsUVbdm6q+05NRH08m3iuSTuWUAHOTEBDWVzV
pzkNyTGq4HviEIxjGjK/owakB0wLIqfU0p85Npc7j5YIPwl+xzJgtESwSNaYbPqjJxUocXJWseFZ
hEMaZpGZ/910JCApXlwcFxR56hM9nJjbD2f14iwMerCpwhu6DJuxtdAVcIbcjgxMEm3wzk7YURZS
HQOLnb8XjryYGWD13INrIrJ8N3jaB2T1OWEbmnIO0MCDlzqPwh77na+tPPlAL2ipmb3KJjJqRVTG
p6lsH5ZB/xOef+cXtflottY5GTk29jTMbptuWUVMlw3LprVKQowew455Ze054ohjXTQl0BFrGxuE
kRrpskf0B7GVvj3tGcBi0N0pPkdWRXewIyudj2H6UBR0UZeO5csOXmvaX4/SwrEx5AWD+LU5XkJr
tl7tiAsyES/CiKdXoZteTkemSbBhIsSMWwILg9jVXrfPozi6I/rBeSwg82lDtsunT2M1exf2QE1W
RoRm3YWBAecaku+/4KgcTYZ+FidCS5aHNJL1g0678GoVBHmSmuhrR+hm7XFK3uX2grg8wUMdJgwf
NYzK2El8L+bvHkGAmQTIJR8XY+VkdbmWDu08I6vcO5O5fQ6DVrwHfv/sMCuXMK2Cr52BJUAn7So0
ycvh1yqYUb0brekSearfCpCDj8Y0bCz9xBlTU3trDOTWyYbpNWj6nLjf8pLj12L/aByY6pHXQPDg
clpFn5N+eSV6EJJXC63LErQ0cZCIMiHh7ku12K+Nz8SOUSfjebQ55bIapklerLmsdk3nVneeLYmr
prnzuRKxt7Ft3A6zIKBYIzL90kZOv8qYLeoIRO45uvM6BdQnkOkc0pxGnmUJ3VoJvoPUR+4WO4yv
Zz0pQc9/knAoPnkG8yJyzsTZcrOvMDjoaHK5spW8n/10y0aDo3+7vDmSW08LdItBO0oT0c9ypGrA
qfGHqNtu17r2cLQ7Y7wyEMtLWIaPY955fPqIlnLM5oSDa3MIJ2tTzQ4zpdXB9ZPnUk3yagJC2zhM
o3EeZ2YqVxdcdbyVCJkVg7Uho921aTVHpjoI5xqjfU+Z5M1iI1O6fXdSSZpcyqo4AwPYL0X76CZc
g7W0aX6H7sS9HimoxE52KhRJyhREoFTvVe289uS4kawBMxyl3+6Ir5zSHOMmlfH722+dOqYTcZ5G
23xScsvkR7JzrK/OJLlXKRc0XYHpepYdphyzQXlP/PmGJGG8C55keWpEeGKygI848ymYyFTFzMN5
yTL5yBxTvQo6kB9WZDEfPn6SpZftithu12UowdJZGWm22iOOKK1rQjncH4JhTZeiOKkFbm9qS/No
hbV5iBkeYN5EbTETsf3GzrcuvOIMyoiZbIquUQ0Rcaja+aJq+QIShD20Pb4Vw3tfUrzhxAKvPcjv
p4RkVSZ5g1OYKqp0PQYSC7njfsEwT5ExP1Jl11q6d5WH3UklpWS7pmiq2rTyGYlhVWMRbMva/pTQ
UnassxEyG2q28pgZ9VZVZXDXjdBObP/gtDrKt6CKT8TbgibrLvHNep0nJ9PXJL+SLSDTgYiTwrrn
GDn0h7ACoxk8hwmnh3AGbWp01spJWW5N03MZpgmwv/eTvx0biHR2Ociz6enMozS2USIsuJiNfWBs
CXha7lskq4MXZkAJfibVJURmtJQUufD7Ifkj2RXn0XxeVCf3xpihoSA3NmauxzlmwMYaT9fCqUKm
sJjqH8nwm9lDvhhPhSOTbVfSQ5kZJ98U+QzbfsxPsnOJxSI6J0yPag+Uzd6nh4M7b0h2QVmTdjFV
cyTJ8Bqk6qsyPk+lh5okZZJmmNdtELmfct3w4D5+5CoIVmnIztCV0Uuj1pJedOX7h47ox1rEjnUn
ym0QpJ/SgTIjl1zHopsyn0xkm7bOAney2XuoIuAwniZW4mkurwb17xUnP8pOzLhqy8SsfRMTaIe5
815jhYmCyKBLzSx69NvwlN9sFT3eikgbLOYp3mELuLe120Jqy4VEd5E57ie21MTyPHU3MLEZMzq9
g6MPNXVAlrGNquFbE0NEIeHCoJv9JfaZI5qQbATINqS2bpjoNwbFjM7IMnBU2s0xaksH/XX4KDPm
DkM7PASUce30ADK5z1PQEuaStdzeqnA1aQcIXQH3YAu8IMwymdoTMiIMaT4rbQ9ptUek0UYRoFjP
ankT2jSCowtjo7aPWNpDMmkjiUJN0igcJRWyEgtpSaZkQsMNjwkG052hzSbMFOzg4mwBkn1JwWW0
2oFSyI4MqMv9nawGiNp6nSBMYWDdQDxvvDmoVFKUKpztyXy0wT7pOG4jXQm0fSXRHhbGkCW41O4l
0Y4WR8ta2LaPo1Fv4qT5hlvxjP2mW83a8FKzIxm18yXz9pl2wHTaBiPRwoAuBbxC426JQS9OxjWv
tiHh3zVBxpXvl4DVSIOsaHrDoEU7o9DP9NpDk/UF7mTtpsmo/K9Yva52vJ8ALmiHzcTBaUhIB+pi
UNiI93RoLq323mA4u5NG8V0QqQ/ju9nTFHRtyrG0M4ed2z35457lGnFiEn0DTPzk+eWnxpMHAvov
PfUGEJsUOVq07yuHUEcOx6IC5h3G3PhCyjKrSJt8CI9/BwG6KVH8LKh+Eu38oZZobWwG0DsmSY6e
BhF/7eqyeiyxlifcCjZezqBtpquB5ijGvWyST41E8jdHrrzQAuSSaCcE8ov8yuaIJVsbirwkfPFS
k6UTdxHgFwah9BecswBjteMo1baj27e3P7j9ldu3v7/cGHw3adJ4+7/apAQL4P3297wb1O72F0Pa
h5qUDB/v9v3c4mbiLnS+fff7LzLxFe7Cybz7/e0f/5T+MXUTQLXaBWWB32UQOts3bclb8dffLHot
lPrz12rjFIX4CsgIz+p/HsPvn/z9j/3xW+JQfGJCh7jwTXJ1exgmw/xs5HFg/c+Pf3h8t1/+x6+5
fX/7Ox9euNt/++Ol+f179FOMB+xMHcWoOb4w+EJ/tjfLo4sS/EpX+DBmpAOUP72HSMHYqw77SXvC
Gm0MM6RP6lZbxMjOEoHzMItlDIQyzzuqBztgg5+V6q1Mhl2Sp++4uS+FpAzaNS6UxX4nHdxlEomZ
6rGZ9dprZmrDWapdZ9Y0fo4T7Gc+ZIPWVBGjLEj5sEsAiCgJBlbam2YhUDO1SQ2zXHmUUXLqcBre
aaux5zd3XqCN7uFx8oKclC9HMA4gyRbqvLXy0LZ12t+Wmd+kIhIntNmtkjjeMChPu+C4aPebMS3v
EP8e8ynZkidbWyZYWo9gc6u9cbY2yGWo5Ijuq2NhQQuRygRAZj/KWfchtIEumO56cAyYcMxDPWpH
nbbVkWId9lCl9onjEeTEaGfO0xp+KAO7DlG2wHggidxSIqk2lT1i1mp8GuT2IXYx5cVbqb15ca0N
etql12qrHmY5upvatOdoedCnlFI30kP/ezBi5OtR8xHNhxGvjh4flZUvfhTs2YTNq9EzmQYNtYWP
g+Iti/oLwQmskMJI91M1yAuFCfY9I7OdpXFfTm14NYJjW6oLdY13E6FgjVgQI/W0KrVrMFGoEfz+
JbOj4C4Jy10qefXscP7SICokO9jvZYa7sEdiOCpshmwVNUsew2Hd54+Ndh76ceiDe50fnIIbKuq5
M7Ce3YgoUWljYqXdidL+LEZmubyRjUir/YqTNi0C4L6TnKivAWOLcXvvmxFIhdnGzcmnnjAhxsZI
uxvjjnQ40id+NoQSQPU1baZobc/mCxLtGWWtkR4WEHBw8+nkeM5wynEIWtQeAO8j9EIiCchYHrUP
wU7oZM4MMvsV82yldk/O2kIZmOAJbvtFz/BGovIWGG1C1jDj4/TQWOkPoDLVrkRuGc1Zsp9mjR7p
veA+IUNljTxiciaMUfj46+eheeCpdZeSbkJFX/neyBg0RarZabumETEHKFKMm5mLe3NAwkl0vmrI
VUYGGWq7bY9WOjG7wQcruBk8px+ONnryQwlYTVA5pZ69qb2vI5NPCEi+ZcsnUoPFgdlgCvh2d5mD
dTOmcrsQxiUtvLy7DjvJKlXXooqe89j5QRfJ0e7RBAlp7hqnKOl5kGWBVc8PDEAfUDSbmGB5GLk2
Gf6w2bLYvU0DXLhAT66T14ZK17dXO2MeisoR6Ic8v4useptIOgKmizc1hbq7mlt5Fk5NCHr5FmjH
amVt7ZIQg9T2VRMNK0gVgoE3M6vpPHdd/qjbA/OgJlZtL93Zafeco3V13W9MlUdUTY0Hqb2viTbA
+pr4UcxMGJraDws24gpNa14XsLx4axvr0LbuV+Bg3DQcEA2WC6XMJ+a/FooEst30b1BVzr1vEZG0
lx9mpsOD8yem6fbpryGKLfjJHs7msAMgbP3iA6jWairYQ2C/tbDgYn+1SLA7BPoNrci9yXKhjEe2
4ANIFCXBp8sUQ4iPmBRNO1uU50RRbotv7DEmreJlAuq0eMh5U8Rck24+x0I+hRW8WW4YMNIhhefp
a4jhtxGofhnGRD2WWRfmIPbjAiMJK3Cp9cDunD4bQLLW9BTjjd8Sfg8Mp9xL6DOA9OuATahLoaXK
RL02StvfDriIM8oWNm7i0ggeA4ZJAOs7E4wLZ5s+dWXb7oq24xqZi8cSz/HsIjymWWD71o/etsW2
6/u7Mm4/hzMzfJmeURuwJms37j7TImX4awS0ot7DkdJoHEix87V4ucTALB2KCVa/9fA9E/nq6gcS
a/HFMO9T7M1Ng8bZxuccEZtgWBeu9TzMtK6xPmfYn4XWQHe69LQsHuFMthQAjfwnu092vr02J6Zp
3Na37zqugEQa3zrtGFX+myErDiyM7V7GHla767761nAyW0hCJiprgay2Jysbd8aD2abtPrBI0+d6
GnzxIYtp6XWi9dcGHuwkntJzixnbY6PX9lAJhZZmd1qfrSbvGVbIwdJibWzF7DPhF3kAtuu0diDH
KM6zJX3SOpsOZgYeviAwnA7Re+Iwt5Pb/Qhw479IO6/dRrYty35R3A5vgMJ9IIPeyJvUSyCVqQxv
d9j99T0283Tde7IaVQ00cA6RkiiRDLPNWnOOWZOO5nwQx5xtgx6Y/EK2eRK9j0afnggR+CJmTccZ
lxCRyCYxjYK1aAgOlypC3E+5MhMVK+6rgHEEec2+NLeuih73VQj5pOLIR++ImRi9OFrikGV+6wNV
yNN8OU+KemFMNdQo8s1NFXTe2sWzGLaaSwC6xejJVhWlezF2h0LFpHcqMD0VRKf3df/cqDB1HzDX
emgIWLdcotZTmxU/U9VRF4CtsnRhP9iRnpOR0a7pY7F3VGo7OnaEKt6OpQjD8kRnWwoIGHGvrJsq
+F1VqCYVBR+oUHg9WU4zKfF1PB6airBhrNQMnC4uk5B4bhFC43hBpZ2vK3PGRpPO96a9gFwYKQpb
uLhrnWoew/eEORxiZb72SLDXBFH2I5n2nUu4vVOi1M4RWo/qJtWDqNjwijhRIH4FcUq9rVzZfrzP
s6TkwGYYlgzMDv6CmwJ4kLMBEjUDeQcSg1awok13buMvkgRIcuo8f5OZDbYLP3/M0PnvBqNZQpxO
sraqn9TFixZYHTKLBmNHkb5BM3sbbDyRaKxZHBntSVNG8ArsvnRYAyHSdzCh3OF+wkCjeSduop9O
jU2RIBHruBBtgR3QvGpTmeAuBus8j+Z7bKRb/xhj4dqz26FQJ5qPUszzxqybaxo42bX13ENHDApR
GcG0FR5gPbe1tn6275sxO4Zs3DBBlzr0AVzVS1IG+0VfHudoh3pO24iu27lZN7KdwbeZfmBtw9C0
SZuFw2MMzQqf4mPZB2PYWUMD2t5+bYMJv614bRPa2QQhvOGaNreavBvsCPCJ2V/0hCWJXfYXJHwn
PbbuMTlxBCYP4FhyB/HDWdNwv2bOWHKztxHQQ+qdQrxFg0so9uLhE7bxtc1MjS37Ma4R3Ar9LDeO
QLTmGdV4NOJzPffP9Amyta8FJSbt7FEa931XKskmiqcWIO7KXqIQZyYxi5hcpdad0Qfam3EeWXIF
eKUdt71GepNcCJ19HIyR2idhmCQmUOK/w2XwVKqIm5sVh9ItRekqdeNN1lBN+f3NYaS93iEOMr2a
xhLozlWpaQ1TbGO9xCY9qiHWtJUQmUlHBttYL+sqHOwa+CtomGzvJt6mViFTtwcvJl6DUM1jnvWY
SdSDG8k6TDxodc6gD0dPPWBkOXpSt/YAqiC+DvDNyL6GVOqZx4mIIyJISMIi+5BkefeFxBj6BFoh
v6HOJVVn8PaGSs9p5g4FmlWfI0UNvj1oCid8+xfTFSEWFITWt+/BCnJmorxzM+uOPc73Y6r+hceF
JqoxxSpW2znYYmmPMWWp43T7hP/62hpKDx8bjFm8nNZwcoYM63nTW1R+4JETfADY6EYMtyYMMKve
j9/MvIiQw2+WrMHSoF6zshLyrv/18inVNwFeA46iOx0pWWflKqgkLC2pPdkqhkh8o9GMgl79/Pak
mciPzWxCe5NWxADdCw34T66gOJWzdhv2H7GnN5vCIHoGXHTFrEg1ohsX0IuJg7knrdZVS4oDTLBh
XekjEQ4VywquAIwBunrIRYm78wqbuj6WNpiDlQQ5kzZRSrwtYTaUg/a/f3hLK5Y6jcL5U/oWdMUM
LvCRsJz4BpPttjS7H2a1/7w9ZEwV4UzZakVQaUvjCsJ8CRMLte81c0s0qE2fhazigBPFwGBn9YDJ
EMkM7fJ+32V4nvvFJIOG1fZEPPQ3EKn9wU/zPVpumAN5/L11W21jVVy/fV9uhwVT2O2BejbpuB5L
5YnApgWYHRUNmF63H97+VagvO7+hk9IHWKAGmp6JBv7TUrU1b5xfRdHQymmhUqkKjpkQ/DG81K61
UEqDdJQv3xgBsaKuEEAhohkLfM+eiVwAUCNci19xzbflOD0U/imP9FfAOnQzo5Eqr/4q2deukKze
m7P1ZpjGqzOSltND74AC9xil43aRMwgkcziwJv6qY9bNH7FD8m5JO5T4wYQ2QnXnadMDCsxXAacN
uc7L7LICIWAHqzCvbbR9qLWfnm1/R3z5MHcum81Gn9dolg6lX500ivxrf6JkbpqYgqEajOwouX9t
aCljyZKRUamG/rGcMT+zqVPf+teDoB5F02FIDtXSr27fL7y23WkZe3b1sz+emhbq4rv9yduP9aH3
Nt1sv/3xvDEgS+X337s9TwrHhxZmX+q8pCtUlZDEFqtY02r4hXfnYheoXdogfYfrk4Yd1aayUWBQ
VgArrwz649iRf62dyizyTx1xShu3gNECB2NNX/BBE/5dBPsEkQWMl5Z4sCnmhJQA6dIxerQt1Qlz
tG2cEwZgYQAlKR1znk9rY0wBrs194z1xyxn6rwE74V0DM6map41Tq4TuLDq7uJYnImf8PAmXYMwe
gVZkrOhZ3FR1nh3hGp9mUc5XBzj0ulO1u7ggq05r+s8WmeeuRvKJCWtPIcHEf9U+s+33WNO1O8eB
r+X0+tZEoxySICo37mA8GVk7Y9ePWXRHzMU+a4yF6XpnuVerg6GZtOJ+hqvaCh1geGQeOieBruUD
Vsz8eZ+wZWGpiOI6QWS+oxLJXr83fnnw0Y85bCeR00nKrOyddAhKNLbceMz5y/SmG/54hK/z3UiL
fkuU5w9R+BfPFQ+Yku7dPv5pO5V+Ap0dxjEIp2R8mXJzp+fCwfiGH1Nn8buIXe/444Ht7EvZ+Sa9
YRp1Rrn8rIX/2ppWvG1VI0DU3pW74yUNEvQGRkyKtOVv/T7BVju9M9rzEeuDbZnsJZLkGSD0vecg
cqLfLwuITmXOfdZPzXas24meixx2SL6+tJ/ssybiEt1nw40BFabg6vFOPOM46Y+Ovcg1jOsElKb3
q6knMBwS455AttZZR/qYZaChC+5AWeTyyWazUjomEVblm+XaP7wK0qmCdK/pqy0bpYXu6cbOHu/H
ilKlpYJyO9BEGrDu7tKuvKfUyyqXzbmVbCaN/FwxnKtZ1ltHAwul2ePa1tN7Aio+PCu5n+LxPkMM
QKrfAMWS4Djwtzi3g5bSNVHymr7BLd5LXjt3T0uD496ieZWjJDHJ0KKAND/HBk3gqkt+apYkLajV
TlWLy8sfLnM5f7Nxr64Sa7qHdf/QudQqeudRn8a3pBjfqyTB/DzvM2r2Ttbgz1vKD99DfwYZZmVp
3Bb2VJ/rqvrO2ScDyo4fAIj9YK0lgZcnB3PJzwz0On2ln66oz4M7fc2G/TXQkmeA/j4XCNqEAxAw
He5lVXZ4JYUKSTXPXrl8lsL/he2TBbGDaabTuTuNe0v8RAPzORruh/kMeyqjvMNAKdv6x6K7HP3k
a/ZzimeA/daQJK5JaX3LpSoFmPQsxPi6BObMnihDLODH3KI9FQpwaAjcv3FdpptMJ0aVBfd1ifXX
3neTMEMnTB1e37bq76AXASxsYGxd5vxk+d2T4eN6EHQTKZ2UaycC2odWR8kAPdZ60Ph0ksFpsqOs
N+XZ8iya9LzxXAA6AUbwnLV9s6tkRau/PSVD/60v9IrW/1vq5zkebGNVGmRqEkMDpQycV941q15z
7pLZandGZVIGbalRoCE3qikIJ2O+WiPuUAQG2TLku7Frz+5MY4PN9R0J88zqoKKxDdntS0eR142d
c79Qu/LUmGU6MO+j5KAnNsg+P6a0Zv+YdGQ4ZtaGi28koRkPrH314dkX2eMkphWgTWNuFMWVxL5K
o/SLk4fRigsQUBjlv7Ldax2xkRCx0Akfskk8DJb2PQr8R44w2Qszc/t4v8QMPWWz0RbYtODItaG/
A2t+rGNnTxgaGwZzU5fTKwUmy9N/IX6uhoAOgZc/1vXyNPbyrZnghgVGcQTicgbxOKw0Ts/ooH80
KGAZ6Q+EIXlhPVg5FhWvDz4NRxfrdAQkm0zWVqQ6ihpnXDdVKnaVVaNyFUhJvsdo6VbBGH3ISR83
hCCWBXdlot07QHGIb0VQQ79ysD4pTZykg0/Jjpof4BTfbOo6WSNcdhlfzYAMrXMjeleeA2BfvCap
+0LXgiLaQAUZ7OIXabbMmYb/AA9hN7TfIj3CK+zpV73ULpmBO5osu5nsTJ9OIYI4sHmOZNFQvWod
s20dND9UZNfI2k/hiNvt6EfGVlDYXy8B21NbvNNMstdT5jd7rArYvMYRXZups3qYl4Npjj+jnv1L
Psj7zoXMFiWlHiKboVhe/dIpizK5jg+wdbgpURMsWYsdNnmW4oeWYjsa8o6rpe9PBmmIKzr31I/K
p7IzMI61iNrqhGAC3N/rDLrLEnvpJQ26t7gCBw0CAXwx1dQVveRPg6bAHvcT6N4SsHPCWGJrNCIQ
JpShhtMtlBrHM4OchhqUEqg0rXMtqbPqHmDuMdGvgZLR6010jH3n6s+u/dQukENylHo18goDNR6R
FBl9CnfDp0T3o8pLULx+RCxqTq0UHOIJr8gQTTs5xO3eYiNGtF4Kx88ibzBqkK/XLvtLwmkM2s/i
V25M+yJA9kRiCuOraTahh5ZxJTukVdVQ9scU4t929psWwH/wHPlF89RnOSUUW4w7lpvpJhiAgDl9
np4qZ3lo6eedA7v3zm7amlu8JQlCMac+G2XQhLFhXgKz+IxHT54jfBSHmZ7YFHjteVAPfp32m9ng
9OLdc4+m8p0sc3GqZ0rkeiMraIBsEPNcVZZUDEBXDMFW2TCXojT21M/u3Az13O3BH4A+mWVYtk6w
yx1vOabCQhNEWT92J+BZA5OoYYMvmnJBfYyp5Hp7MBaUe1qA0tyW9z6Ne7AOk3IlIvoEJhecFcFq
W7izimkF8zWi+jXb2j7PTIb4yQfIF/UM624Q+hNr1fHJwyityyffIRW10B3z5A61SWII3a+RFM/n
3pjLLa4IVolZZu78jEsu7h3twapf4qGGG6C+cGNj2Rqqh0/g6Gq0HQhPJrdXaJsounMh5DWRCfOq
y2qm0UEtBD2HxzUr+5yM1Zew+3RnmZ17LiTOKqNL9y4durXbCrnWE8Q/XmRdA29GNjcQ0eDm2CIK
KsFr25vsDRzhfmdC4F/1GWTQacS7vwQazfWy56+NNIZlTZd/0am59MF19neT1RCoZuqhmfXQhVs6
3RmIIHs0amR4Iykrk8vf3EHDMs7xwhQHvh4xo6mROZDPGs68gS1DAiZiGfR9NFoHLcBilLCcKDIj
Ow3zyIQFOz1oH3tpJRQCDeh71Mwx0dHEkBqcf2cI/YS1uzugvEMe04fcZjZDarTX5kxykbYLgtFN
3zIzpYJftvR463LIdo1LIV5rqCsK0fvhNKK+QDyAidI+klarUY4TrBW9I9mw91CuDgaFP1ZQGswC
89XX2XvcDL1DY6drPRYQitj5AdHBn8cEurH9bGPY8UJoS3eJ59a7JNlc7GTf3TXSPksBcn32um/5
qP0M7MlGSwpsMlbylhqsqyg5EOh12LpG+amoMB+zCCxX/swII4dPe1mucqwATI6gqAJwO2R2ktXE
Gs6qmTYrTC2pp22cLk43frnEiu3wK48Ioe2p5iFxmq9eFp3U/9Jh9s08cIJt0L4liMRoaybdBEAo
Mp+bJV3u/Elj98n4b8G6mpfkG2yEx1poq9mII4QsOQovsnCZXAkKoHcGzImh2q6BXCCAWoNzgAXb
D4oQFn8WGVyVwFooDSy1vGTpj6JyApKTKgqoroDf3BHgalfIMNMIS7HmOpe8ahUJDEt2HFAE6/Ij
hVcAglYGcQXuMSOoTo/MfcMlk9338fTeRiw/kmHYVzEbNjll5yADBTuWNkGfg7JMwyYMWDK5BqiU
OLdiVjN9srdmdtZZSWondKyt2U7R0XIL7kq96B/BWe8z+2eUBwlrcBTXM63VU5Ql94MzaoeInnQf
G2RrpBU+pcQ4iWz2w9qPEWAVY7kpqRGqa1zfDBalYRnk7WnpjW1bMWEss39IhqY76JivMsem2TPK
h8Io7pO2dPckAcEm8giQrZxGA7Lv3TEfvuhz841bCN6fhtbTl11w8FSedU0lzzTrV5Mu1M4d+s8q
y8gud9JHVMXKbTKflwy24ZD67IJZX4hqeu0IhJHuhOqEnsfsUpx1iVxJIOGu3YwOiZQf7dgNlBWd
s9CxD9gNOyqiTdAlAenBSpkdub5SannNvQP0dSbfhICGBvd5ZR8GiZQmfqia0cY/7px8wCoOomW6
Es5bgSLCckYfh8mIobuyPw1paNsq96mh05HYpHMTRkH/ebPG345YWfXkeqd3CcakSGALlS+Ns9fB
A64a3zsJDm1YdbUIa5slYmFA4cxZWaEwx/2ZevTDO4oUvk1GTeA8jASqrG8WipvZT5965+Ryga8j
Z1a5qY7cOyj6r439eHtW13coNAM8rWAKEHtXrEHGRKCAStqAk05ko9MjRDD9nTe5wQ4bBquCzCdm
RdRh0MJCsavs4un0TVqyt5ucbKUAcdylDoTF74IX6NvtzZqpx9pnvJTP7PXpmclkT+/llBs5i03c
NHX+mUyxvjdcisFCGpvcST8rGxErkhbI9cprb4z2dppo4FYlEqaIOwCCKvtO2Ve7ZKPIL+tSoQQw
gGPSRKan2Q6ehQ+rmbB5Ixvd1AsEvYgGp19hnou9bwXFuDU7zGcoNOMaMD8IxDY6FBZHHF0UEem5
sRI4YAcXzWxaPNvtzEvnWI2pmeztZrwfLFZccMJHWlmoJaOOGOUgGla3Z3qkzf4eUnOnLdexHX3L
xug57hdGOnpIyNfY7Q4E5kyB9ssaoVGXLVScUdKhyTFQd1hD0FnBDdaoXUGLaXHoiCy/NxpqceZU
WSvD5zXyNguTBCnEZEL9z8Zz6ljfPYPxCOL8tU5YUetAtmKTcT6hf4yckXvBudMmm5NkOo8tF8nC
u/KF9gwaNFg32fKtH9iLERzCbJVysm0IbsmSsTDSUJkJEaojQzMS9qDP4k7MkNxmFB4UOHce4kKr
LPxwMJLP23wiWxVcVR2W7H40nR8A2lDUBvzKrXxHJicbwuRzZi05V+N7Ijl3Rq2BFqor7NCIUIC6
KGr7nW1Y1c5t5vKUBWCEOgwEYujnbZmwyfVNlvN+MWkvbtLPx8mw962uX6VwxaVrh/5S03MHoVwc
vLyaD2oN7BZTew+emo3DYn8b4sm+H1lG6rPZYfgrNppljvd5rzo8MqTXVoWklWf7anC/EeJbnG4P
2jh8JIkWkyzdOBvyBM5aPOgEsy/Iqw02IScgfm/JREI5shHzssx6uo8kTnDG0Uea7eNOmvpj4/Tu
lrHEOVlDdEKMwnoI/k3DFn/f+u1HUBjmuhXGQwIGNuwXbTO5TJLqotIV1iEZ7HeNpIgw69Xxo7x2
dBacaTZhdTZFUD7leQ6ItegDMu3Zzc69t0LgpB96f++1RbCjyE9iIPo+YIV6WEx6d4AZCOJeyW6N
YbTWhgkdYeDssTAgg5FlwqR2amZnxhtBA6avaf1xI8bQ2dP3bHRY+ni4GVg/Pjg5QSBzjKVMhh3u
HkE2urIAcS1N2rVmJYPEgUVT4eZPdu9UyHC+cNj5oUvIM7PhjN8L7RDvrVnWdQeocnJf+8bv2Aax
XIpR91Sife1YGa/bmTHoNhBRXgH/FFgBCGim46jQHG72T1mp3ejgsfdP4Ye33P0efQl69yxu21U7
g5RDGXEoPbr+VNZGMK93pQ6yZIqWdq9DiVCRMOFo2ig64ADyaozGgxjfDA3DdcSyjMBN6t9sD4lY
WvdFd8T1gtp2ZFK9HSfXfdcmtGm2oaIZcQzd3jAEfTKOWG3pU/wiWQiGLF2Z62GgGJCOUpro24RL
AGGK8QVBbw65J0OttnFjDYgl/Cli0TpTyMRVR0WBezWF7wSiNaNmwIBlGgw1OXKfvh8HVj00HRKC
n3zvQAoh0XxNcuy85FOZ/3tRfJYVVxNCWsTehgbZWdnO/fEpNvrXhcsKjxIklb8uQb2j6Z3h+QYO
/GyQYsmIlcPyXldAv9srgdrMj/4hNZJ3XPQirCaMaFAhWJbwpLr3dkvpsPWNOijUuf6lY2CnWuaH
eseQH11LSbi3cKcLpetl7YGDIVGjXzkxIhP0AULh7DkCWF2M8pF9/FWLMQh6AMVuI/kotiOiCDT7
jORiYcOX83S7Y8mHQYRSpZl9BmK53Erq2EgIpmcXj0yipgSXLaFmu2dP1SkZ2uU2ahTlIi/vG2+4
pAwyK638JKSxxUbMp2n0ciNBVre23JeRSEKH8jlZQJzH32PiMB01I5+2wZR9kjcD8NHCLENkUWqO
1qnIEFA4U0CKKXe7v9yxJ0muLV2oVUnd9m0ckxa3SB1vCw9Yb4nnUJ98Vc4YvlIKOvuW8PZ7v9a/
5vkpDmrzg0IFiudKynNqu9nesWS3jjGrhxoFqlqHbVq39SF1zOFizeOhHNn8BaTGXmARw/CX6Kxr
YoMCoixw80JIqZBvou3ncm5AHqxajwCVeCpCEuugqmvVp1MZADwK7kd1hXTG8KMPlhfTrC4wBa5T
DQ4k6lSaFfOu3tkHat9scgaDth515kldPY7eMkixStTVSDAHOdMsg4pFpBy3FHecHfsfEnSYV+Bz
du38TY2H3CeoDjyCadLPxIue67x9qKT93i/Jz6Jw98lUMaplYNmoahCRQAkfcvBTy/LamqgQWqmq
7Bcsd211E7UzLyRqCnvSUVbIsrmLG6DmKH7IvWDZge+WnNqF4pvOiBwUINULb3+bsCP2trp5wjRH
ZBNBo2FGw2PITuPJ7PzPRvcPuR3gDjQPIKOxZ/XNj0j4XLNcXPrgPM8+fXJyrfAzV0G5rEhKB2iI
mUVWTL4E4LGMpZHC5Jd9upipV7EM9ureNTMhtyVvZ9b857lnuOv0LF9pWg/9kLXioJYTs0UybItb
2a/vooabQa9wSwtK3U5sX2t0eKvbO+9GXNqZu4DK1p6G0dZox2N/YxXRyOBqKm/wIpkI4AqLVR8w
yCV4rWYPmj2X/w1EdbtdYvCUGCQuGtppaouc3xgTwjCQZeQ0DEuAezcYNl5d9W3uh3k1dhbgS2aV
Gn9tWAL+qI1gvSz2FUwhR8H2OgYwCMupLaud+r6+ILVi6eqHxYhUCMlQF7WcSZuO6ULKWTSQSM9r
qecKBjjwSKs6BrV72+40nm6uTYs7aUgvOKJUlZ5JJ6kIlfCtHg0V5ZBKo1viMtg2AxeFj6epcDtO
XskcNpTFp1laxy73sY8pTlaWVvvCo6IIgB6BncvHlkG2bJby5PjwqRK1ty81wLK188Np2KlEJfNz
QgnaS5pgV2gkP7LyeR2B2GsdmzuufnLPsAzcrLk+bHYuIFUpJLwvIqKvFWzFy4IlgkdAhwf8iOYO
hgxtsp5a00lXyNtcZvFOlSsI6QB43qppk4ujxpMud1g0tI1scZ9B7uea+6g5c2BYgxeBscZItQeI
rzFS9oCuqQ2kE93dOupsfWcAqw9J93iyp+G1V7usovNO/Ug+ThozTfs67fJkus/wdoeFTD8nk5u+
s93doHCvbs6ytsXFgQGp28dI/NFYSiQlMqBkrK7H6cZHqkebd/vrNnbjpaPQYKBgn+v9CJ+fdSOn
bLasJ79tsqu32F9F+QnGbH6nDaov0CmdCiF+gaYXJ/MBzuVybI0ux/1sB6FDtNMaWUN+l1F7AJXY
UIRxPRVLFtADr/0n2jnrakrMkD+xxSiMPAj3ncEddLCzYjMF80s+LEkYdDkinEXQ4tf7dE3xEAY3
9FB9MqKLJhmxTG959i00Udz8uDUInfLbQO5HIe4N3uMp8xCyLU53sNOp3XbLnaDiJdEt+Vn0GlRG
B5y726LDcXdjjGtQNvA0YEYYEMOxmgbdtrcG5tiYBRDmhhrufSW3c9vfgz3C1LLkxaNhobypGb4x
0hBOaZtDdhHs4ImuLEMypav7md3io0TAOaAn+Y30+V9/YxSIf/4HX/+osaWlcdL/8eU/n+uS//5D
/c5/Pufvv/HPS/qDvW79q/9vn7X7qq/fyy/x55P+9pd59b/enSIC/u2LzY0r+DB8dcvjl2Dnf3sX
8Vetnvn/+sO/YIL/I52QUJp/M///Fzrh5Xtaff2dTHj7jb/IhK77D1KNHNu1TNAOlhPAN5l+B717
xj8IHvdxmnuu6cIJgD/2F5nQ9v5hOz6oBS/QoSNCyfjPoHcbaKHjeYCGdIP8NAUt/D+f/v43f+D3
aeNo/PX138gTf8CzYPF4sN74Q8BhAtdw/8Cv9F6ma/2sQbhbVs5KrQsNehohSmfzh3HsPoZnIlxC
yRRwwF70bwfq//bifwDWeHGojY7jG5BJYDPeeEr/htupK6du4XUQMD5DQcbC0Z8ID0DnTl0Xcz+m
dN/9Qp////myf3DdENM5Y5fyst07GbVJCQ57B5hsvVBVFycH7En5P7zkn+yjPz/oH+wjrOVEqY28
IqKsQT4YHrrRTYyMPg377PW//3gIGv7Ly/kG8DfEO6buIcj7kzYpCq1Bt9jeRuboiDhiB7VFae5Y
klV+yzKYVAdLEdXdAKD/ws7tEpQToWOeU65oQWJ4QZiRaRGEXvJg19VCZ3ZqSQCQXenAsLBwawp9
gNiqv0XeaKxqPGXbpcQTSe2SCX01c+Kh2noVxVFlsbHKfke4EIliLQynbLqLqJawUkAN45LDkkqR
hdjwqtC9meJGkoWoN/a1frBr85H4bRuHzwwafsF2Itl+QJe/ErObHCPUgYBr3/KAyV9L5xfLZ58I
EPhp9oro6TKkJpuVJt1Pk9Q3kaeDeaT2ZFBG27vdd7HMXHkW4zcW7LpaXhwdGGQ1ECtbOEoW5K0p
pl28iRwBxzkSAXygl/GDSLqrGRFWGlTWF+j/S9q0H9QhXqalCYUQF82Z3hYTIK/Xc2QJYCRJjspG
btBXn6i8u4JoJYlUuHA/AaA27LDg0MnRbpERTy+zYPZqmu5Dj1tODDL2KtW2ywJyvqwBaLhgJEKr
3rf5D5rjXyROtPD1ORMmVkjX5E+Zcd6sfb9cG5V8qI1610zFsumGKdpw2PZau7xX2tFFowReUdKK
bighFDhtU0NR7tONbdcfHmXlLKUTOCxfuZxfEhcDb4xgqJtfFmJNyK5ryDZFXJp78gsL9Uvc/KxK
8X0QbUEfXa2uMqGtB2295Fm58abmI8L+qHnu1qxoD1ru+OI05Zc+1Sq5tAjV3ymt+UVfnLulvndb
Vta5sNlRkorbOBTAWP3QTn/EKdYASsBpXWk8pa43tinAwJMMhF9rCgetoeerGm2FRYmnFBw1H8f4
5GK6Qva6OhDIgBO9tr80AC47VOZrm7zyVa4BQyE52MvSX0KtD0tBxyfR+nNuGbjGLAANZtG9U39E
1V2Ln0GN+FJLvJlgZsLQcp6tSetLL8g1KmKuOVO6a9LsUaXXMF193khrQ1uSlSzX+ojqVc/MS4HR
CH1gvk5a3rMnqofA6B5BDrG4MYxznQW48DTKXZaOwrXQkgMKig0CXoquLddPm0NFTwgQJQqLJRJI
xyRvOy4ZfmFsCVzjRAc+g04bfYehc8/fAkbWM8ZHHIwJwGZD14BX70MjmS6stR/gCPy+fCuVahIh
PyFDBU61XzxAPiE9KRZy1dvw4XHFqpBO7OmagbRZ5qD8HIkFxc0P6roh4Pc5L6frYjok/xX9h9G6
8RrqwKau6djbXgDeICCGZTSx9c5Ix4EpfhUarvYl0ffjgM58kifP9LIDaa4U3y2yqfPuHuUaBI1B
XAA6vGhVh5ec/ERCKzhvOqkbjLuV6jCwseY2LNK23GVZtEm7KN446o6rEXavvR1FjG0w4gnB94Q7
zjaz/Ug9ZjAbfMSIwEGacHfmMcEfmv5VGv0ThPgrwYJrhUVZG+rBwsCyFgNjvN1128CdXkaPYyyc
7sNTVncvGLDkuQSPBAuY3JhAWg1ZyPgajaRhDg4y7hLiHRXu2V4zfqrsDokduTyoy8mvgVMtJoNZ
3KeI69OXwnrtWpPsVp9IL6d0H5wa96PLDZkQgbPUC4U3tEWRzpmn2gHFhSH/NhwhJ1iEcpkgJR+c
IV8NBRb5MuJDkUWru7xIFttfKHhJf1k4I8CI6/U8AZSMHiGM82NOqi3NL+J+GIuDYC8t9zGx6IXy
xvqZb1ZB/ZDaIEnGaTd01YtmEr9MLRj7ALlq6vdnSVKxV78F5vTSjstLF6hCdnRHhw7/d4paJs7m
F9UjQz3xNMh2w6CKPHzCEVPzPhHLMsZ05UeXOi9ttRnjhkyhzgKURAHD4WpkLKPVZT1MdvFg6OVD
GbS/AumFI4b+2FT3MUlrKzlzuISWb+0RJY1OL3NNM4B6O4JiWyuPkRSXQedQlDNnZ6CVk3BYkah6
axLjVw0cLg5rgk4OJAXEf4I1U+afdbfMl67QmDUDFG2UX7/olzJ2Zulz0d8BtWkl5bkcTyvjpxbw
0WKfyLJZWw4i6GiDLS8LiGjeJKUDrAqrEtsf5Bd5+4CGhoK3HZLj7YKHMfeBewl7OPXagPRTXnO9
GMyjaU24mei/MSMTYWKS55RxwgOCRTa6KB88W1yY2j8SK37vctzrqWfjCZX5GbzyavAgkQQpBaU5
IRTStDZDV3xKw23WmRrV6InWq8nI0TZ0sgWqSoBJOqUbgjHX9TTlD/7ULfu6QSnQNxEiQk88ZEtF
oSCAdeN3rgqVwSVJ3p+RdMvamMqHruKmMOfp3q4T8Dni0laOtlJq+ELNfElfXOjJPthaPaBZTZ6Y
o0+cwijMxpoNPcJOf3ppsPtvbceUqzyrCXKZg199XO1KXIshCpgmNIgHED4fAQoXLgAHPZakzKRx
xx59NLvorJcXstHXGT7xDaOstmuaEjBUmkAcwo+1iFM3PUsUSrqX3/UmRrTCbWXoz/5714I4HUwi
mBP8C603YvnAPuux8Vr3sSg2usOfYlL9KRy5aUhjQLphMAHO55z/6x4J9xL15CaM5hvyq9B3yl0x
sqyJsuE0Zf1wylxkNa2zHWlin6UGCsoeAKuQb0CUkfPN9biU23ripWbzYzLQ69dYgpJGUJWXw2F0
W5BycXAnu/kB5Qc26wHZdURWX04TaD1OAhRJUdGrsfhQSeVzOP83T+exGze6BtEnIsActs3UOUgt
taQNoWAx58ynv4ca4C5mYHvGdgfy5xeqTmV6DsAovQ8L03cZZwErZ3izZUqkjr7wrEAZT1yDIHJo
r5lMKjCIkjTMaQnV1VkBhWPsdkldKLbFKpkF3w2y9pdKyIZNWOSH0MG2RjTJpzEP29iwSyZMbNdG
c8PB9yQM5q6xmNknMnsklF6o8CbPAMLEtRZWTt7gAhH7xdwKanOUl/qijHpxaJf0NRQ4fAa0IS5Z
2C45Y5M2iFvTkmBPSRW51THiQpCglGUBdiFpjUZjwbUdzPF7MUiUTJSGOZ4GR4rYzrkb7linVeZ5
qy6Y6IouEs0N/+xnhWd6o44MZtofTrvxoJPaGCpsTLsJc5M59qgF+5KRePCJR3za/Pci4hrcwKxt
1fkiC8vRmuIPVE/xajvHD69ksIDIaASohJlbAR+CsS70EkF8CGGAPqGrtjogy+1CzDRSzGrd0UVo
GTvE2DShmzRS77MSPymRscYEDuG+IaQV5ztkLMUKCkcqKX+Q7DY+6UtnlUFiETMe49mb1Axf4oTt
g2bs4I18BaYK5oosSR8al7RMP4PBTRVEUnWKAU9zAFMUdEGHshmzWxRW4raTyyfyp6iS6va75dZk
SvSD2g1D7RB9q3hkmUwCB0wycaWkLI5Fxeskcxe4bORTbfpZxEFypyLDIodWgPleyt3CkVsLBMxB
G47/u6I4KGLDjLlfglPMOsCxJi8wGgxYnB7hfJTGilzivmA4rsoQTRl5rZ2EtIlI7oR0gEN7EoJr
pv2EGV92S6iqi3HhhDQ6c7G9EFOOWWoqtdidzaB2lTj+SrshI6c3pgNJEB5acJcsbWHXRIywrZpp
QKxIB/G4hitvEDrj9hJCAkEWX2IFynYoE6NH92VbWQ37ZNQ+c2IyKbZ2uH+Hax7PHAMaktsw8AMe
4V6ybjGUsfslM5XCbUq/6IrQpsoM5apapRbO4d4ojCurKuSJjv6byxjIqEK4GxxorxDl11URaXcS
+98/CrNUnkFVCbYSMR8mKIXNSERit4i1eh3Vg9iIfEuq+02DOBB0WI0HPuE86mTbIpwAHxwBeKWm
HNUYoUDB3qFedizucrtf5/+Tqp4JrP/paVhZDbLFZG++bvl56KvGTx7KvwWB0/tGo7QFS0huqcz3
qqsEJUx6vUNqltqtyACaUecj04cno2KGLZXGKkWOdqEJSDmTg+7WRIRvGdLoRkbCYqn/1ZopcLWq
pbGdkxdFzCJA2eO4o0Y9a8zR5QwETWwqpSfJQ31oKS1Qywhi3dFspolLTUnMbNXiZW97mg3ipCK9
x7sgpp4+o54NjcBTmgl1Qmu+damkOY0qPMeV8SRXg043kbd+pqyiN1jjiFaomtnvIRejiJ2r1g+S
rTVo8UnRgufghE5Je2qhLKJWwH6BH48YTgTzpcbYfeD3JlBfSjhzeIuKHT/7MpYuciQyekcLzUuI
y8JBA8BpM/iK+kDK1qFBt54xAnU7KisWgZMeIGZaQasWqVdccUcK4dwfJu5ra7QuIPbpyBkZRP0I
cbVtCrYopunh+b0jdwC6MH2pTYZpk113n4XnBIfkrmAyG2T6CMxy+lpBnRyK3GcSIh53DAp6d5P9
Gp8ul3tH2hQB6o6hhtauG/FTm2rDTkKf6OLa7jgBEHTVpBm3OrZWWMnm5m+nSbfJ5WnhAprCBou1
JvjDuF5pGdHSSJx9pZYRDGveGNExNpLFJJrTkoErwlUyxvZo/kjPptYHmTl7fFVRGTpMILaFKeJR
MwDytMwbitQVyGOAuGYAARCXLWFdh3KsTl2GsdrSZ19m52jEsIcidQFiFXlEP4uOXijvhVS5jQQ2
amDHYAjRx5ggIPpuxGWvUtVsKq3+LFUgqO0kITFT97UIdA/m02JO4KrYpAVpfhOX+l86z9Cm+Ayt
Bvd/RBgQ5z/XL/PCrd4W7+IMGaAspN1cVrcyFj4rHIDssmm+cuzdw6zaxSDxTKPMYSFrPXVANZ2L
REAWV2zzI44pDBO4SRu5AIMD1poocYPk3Z7g7bJ86jU62aAr12zT9CtRwnYjFupozyoSev6a50Jl
cpiuEIDAHSDBOzq762Ng4FoqROTor8JkFP6iaxGZPflZNhmBxUiWIU9mbl6QC4amn/iXxVOr/h+h
WU9DHj0bBdm769ZSz2pa9qjQsRdxqBrCQRE1wckjtWEDWj7gd8oOzL/SC0xXZh61IeoVy5iR2ux1
lkMFBzULeQV8usepUW5trJ4UvQHiJMKYTiqyCzNl2qkqrybTza2qqUdrQYTFIuUkBExSEr42qlrl
WmHy9BBbrguzHC6VoPoqHYpjpLmXZ/ULmVKVPaESC1ZVKHYj1Qmr/KqvWgiJaZI7V7R3HUwnp6ew
h3/CIRhUCGXr4dopU8N0aN33ifqrTpEEuE2w82ZNpFR7HQOGuMMyw0p/O6OagZzZ/+qRXjuJ/7df
Lyo+LrkNqZHW1TXczzVjEIx2k7OgrKVgn6Gq2iC2znLSafWyNGymzy8oLy1v7e9QPzXuXD8IcwaR
yoqCeFQPPQghMuLMmn/Vm9bVuTe4HaM5i45ZQvkzq8K+FOWnbGzfjKIDtzFjFBry+ZwajcWBAvFF
iXV/NtLFi3An9JJU2GPbzs4cc4StyNqUjC527SlLpWkg02bCZBZHmA0YCW7nfAWeSuW0FZTGRtCJ
fT2rlEefGMcekb2H8bjwVbTDhzKdEECz/1bEStgNWvKE4zfflbJ2U2pFORQUQcF61Kcwi8Wg9JDv
ttxzwCdYPksoDZj8KmGY27WAEUMRUfXMi/IVtTBK2+oiGzjOlFXzYM0zkvqx8WTDULmdrRO6o2bX
j9lukOVLVpfaYYL7oIb16P8l1uTQcJohYuCE9QWbx3/Par23MnukTUsiuibL4oGttRGlbmBYjNPE
yBmX+lEuuZ/3oB5NlHpgYmjhpVVnIesmlZwRXC2lxDLSKvaf8KWSMwwhTDIBylymcXwExDFvdFnE
EzhH+z89V2koza4e/87F5AVmebMjzyrY62SQtU0Z+rg+O3uQ88xtVEattfaA6qy4MlCaRm9+qlx4
z0AlYaubcOOmPBUyzUJkxAcoswWT8NBRUJpexeIxTGcV8Vxs+YWRNPbA2StFgQbOwno1NfS9YA6Z
MKNAdzUSEdckdjgd+2xuDjq89YhER/R6PDHHqaRiSZ2ESRufTOH9Cau4ajbSnLKJXAWNqijoBMbM
3jz0raOu11fXK7FPRBRS3bxm68eVkwmsUuf2Ww9UxnWa/Ip94hRnhduGceSkTUhr9K430ngMHTru
yZ+aZlfmsDG6keEjZjjuFRLP/zbeaZT0nqZRlsONQ+4pcc1zcU8HJr4/ZIMwFMx4ZY2gnjJFuAwJ
YdbTdCwKaRUNyulVrYQv0nPjMDUcWaw+rQYT04hujf1iKe3DD134lRc2zECRMC2hOEUtG1m41UC8
KANLBQO7FgTNDJ3RSWpAQ6waKt4KVVY/3sBzHgWVBsJaJM2urfSnmDjfZ6tO/OIF1LKLxCuwB01s
NrVRQ1RYhRQpFuSJRaKtrEKk1iBW04oYz2lcf6Dz8TGuO3O5EO5/CqtYGTUbpErkLgH0KoOAiU2j
MwmyQNWJdTgypUWMuv7JYmfeW3PGqwGjN5XT73GcwCPP+S2eP5fWSnymKCddwKoQISJYn6IxGAKb
hKuNgPIUppFmsZJdh4ALs/FyrC+jzJqUZq+DBFC+jB2w1LBhHQCp54Gea62tZR2koX4ZBQbQnbjD
eGPnQ34XfrQAffrSGTbqGcOeIw3AZ+x1lYKWSlA9bYi8mmCmXq0/a203Nyla1ZqWvNWCLz2IvQC5
LcWVZ6mwiCzUKkYssYHWzYcyKQciJVjYzkSZdtIRhvGmhbmaE01rjbwLs2w+04ZMA7DAaHy1sN+0
btkMP8SfoSKTsrMO7l5LQwr3pJ3d8mnSj4o+o9WTJ8HttJwS0eCZ12HfrPT2GFYB2+NeugsVUGwT
miGsJD5IgeAfLbqFGBa1ppSYDEAwFFPlEaDaU+v605Rnlja9cKNC/awQEAKgeSSheWRPcGslDrtR
2Fcx6+dFbj6ndK7ssSq3esxba6byk8HgI56U+yKo9zGFYNWNJ4Gd4yZVLOQuFehorvhPXJPPqlC8
qw2/kArNwWp7cgQ0yHYC+CVdqJ6yChhpy8MyXTSsCihYmGO9/cl0qtg65lwL6KfKb4LukTI2CCL+
xITzay5JH7BZ+VhUmQAZnnd/khej5CQn0tKuiRnUQBX9p8dgBY4DiMBz+isRO5Gv1gkSrhxcQThF
p1XFIdHWAlmanBz1lq2pT6WuWs8ENePlpAlEbkcUKazFqTWJVq6ouTXWLHrS6PbQyTi7dzO3JPm1
wUCwfWNuRjM30O0m4w1Y8xZ38odMtjmN9qVlvuQmqgnWTifSFcA683MEijmzJlk/pS0uhrk1HotG
uL0+xI6cUzpFUTm6EBWjVYHxJxgfEjp3MewpOoEs/uk0olXK8tfkZSFTBHWgpBMTLxLAuqfzdG41
jv0Ya/0mDxNeA73fMiPs6QyjAkNXPkuDYqILZaI34zVF5zPDkJcrAh+CzrqNuS/m/8bB+ipMeCT4
hSDD1+/TwGnR4eEczLvQTPx9CVKWzCLgQwuR/lAYkXghZqaNXZltYjIzU14b207ZagH5khK3VaZI
yEnzm7lG2vUJB+QUlXuySun2e8oSQzLugxQ+oRtmgDqM2NWr/V/BUiOgAZ4xZAe8T22RNIizjeuU
FOURaUp108XdoIiv+QgGpm1Efa9N8SPp6xC1H6EhRLV7QilGh5JdHZFQ+otWj+oWnw5jgdgH0h4c
cmoXlRVTXVfytsnTJ3QZ9Vk3+12JjNRfSIX1gagTjyqgGVLu0Tz9tAIqbZj+84FirzloWL6EKbfQ
b7CCCejm+2nhadKWPHRDvgg50Dmp+MxMo0RiNJCjp73kQhzuUKOEW+FRQ0bBXLJbGnOPuh282Vqn
/j0LAYmj8pWfUADwNJj0c6jxyAZRdCYOni+boaqbaadaMbEDasAvhMq4/8kfmykC14DlNA5adqMT
a0SRL+/voEexUGzaMbh1Gsq2Gune36UL6YkWX8w0YE5rECCRXAoQjN8MaaKjktIr5uZVRO7u5Olw
hl2K8QsZloHOC9j48LGq0MwBNd3ffU6/8qs0fO/I5ZpYYq5cV799GLlmwB8LPhGaaVUqJPUi612v
hoFYMWt9jeUaEFini9OZjC7qktaCQ8uuk7J0yqJkJzYzCEUGpVesexFukB6P+ulPARZhX8VUsGDN
N3U7Jt9qLyfWpzWyJkVy5FaZOW+TlAogMYhPESXcfyVUbydQmXdkQ3Dr1WeFwSJAgYUBXeaiuENK
luElZDococh1rYWn8tL2rL4BMHl8QskwznsJ3IhTFIsDE557UMkX6hNepEy/IcOX3XbAaKxVc0Tv
BVdSFFxzEn9jCRyOFVnGfjD2Uqf/kKBn7ZU2FDeoAhQnMrrp/PcjJM+Sw4UqsdCfYo9EAoC0JDUi
XEWdK/KI6EKSElXCWDYj1bFdIa4jI7d6wZ2Z7qR0a0w3WeCeTbqc3IOorUiWnAH8m5zWofSQ4+DA
vjLbS4PAnUwG3mpZkS5YCZGZjwOZ5Igjo4TEm4Dn47YRpiupKEBwrTy+dGL2L1N5ykx6A8GZ8lEP
5OytThS/ES1fydR3GNXTbdFmWsn4GjGZ8cIl+SlEgzWpbLK1kQjX6oMPTFIG634FOmD+MY9hzyg7
o2o0TkXk4GuzNoLeJWdr9dPUy4DnI64fBTEvrkkzBasLpBfWj+Rt5pVzT6IC1Rp6uyq0HJyuIG9N
cAAakwW5VhAS1lXsG6X+PbKA1+SMe7aCzKlhKS/GhGCIsr6O6wMNFaZSNSIPvATrlJKQohGTty3F
82/fkQXVYUBEF3Ed6CM2Wgxdp6h9Rv8/QRWfhK5Yg45FRm8RwsDcYq8Rh0iDjTB4hFCcP9bkcoVw
9WS5lzWK8clo/1ns5R0B+KfKvLfq0GCyoEeSngwUyKxWHTWJ0RwaGnAqedmLabnwomj3ibW+SHF9
rEiCZ0c4tLu6Ss95VYP6kwHha2lLdDkLLCkYPsHeFfepZxRrpRA6mvYFVne5G2MUmlSsq3UPRJ21
Jmso4j5oofozGDsb6bzKm8PZp7pZp+DTcFQrNQKqBylSDV5k2jNcXBpZo9FdUpvA4cFnUgbO6i7g
n7IpzmzH94Euwg42QCOHhXnCIN0dqlz6zDo0kRPMe3/kagR1SS2H6nJxyXZv/Fxg+akW6VFJ51+Z
hYjTQ7jdy8yWfDUt3goSxxEBTgyH2PJ70eQNZAocEGfv2rAMfF3rqI5k2Z8SgYtvWUhY1gngkcKB
9a6A33QcYwDo4aqdkFCnGgxK52J8rkRi+XSNRyiFDZJKdn2msdRPhgpSu0ZfWVrXUWbQqRNfzNYF
U56gpF6XDJdUHaV9teTEKqSyW8BU3sb0QwSamx5pC9AOQom2w4ra/d+/Sp7ie0WCIIvEffn/D2WR
C0zCzysyH1Z1ry7a83+/lf0h/+nv/627ZlHe/v6EWLwngbzJECvQWUAS7lSIzg3fI/N4/liS3WJP
SYIXMaw0gLWnexGbzSUbyVOVilDx6WxyGyCUhQJlsW4Wd4CtVNIMxqKytpLlpUIRwpkMLxbsws8n
fSkbLLNWQI4BF0shfxWd8S+9zaEg7eKOuJBqDi5VOx7SyFquvId4L1YYuhINJW3cb5D8WxdRriqM
vKE7hzLRezHbY+JZUgQw/zSNcywXVQNhW8p+n7/vWeKBviCbDuAjpZl1xHe1K7Su9JKqek+jtGOS
ML4nuWTnUzCcRBy+/mjCHCQsAo+8pZzCRoUbnvEdKpgEp2rsPfb6BVL5OD3k+eRbMZ9IDm5lI+fa
cKpLuHlwNrcVOfNbmZIpTwovtpRDEwcplTV4uLxsPCEtXyYZYUYS5DBNVCpIZeIbzPtHVwLrSavn
GQ6VK8ndVW9gF4860YdB2xyYSUHmW7DFdNmg7YUVzRVJqbojTA8pNx5QflpyIHQww8tfRosU6Vr2
sEqM77HhjVpQ8fXuofgxKa2JAksOYr7e6QBcsNdO8RPoiPMwGsYmYnLoSqRr7dni72qR7TJONw+N
O63PGDpJjtc2FHUkfWAQI5TQJOWMpmcYSnvuFyqosO3OiiiDGFwsQOkTeXAtazWmD1r/gkonofGe
CT2Sqx0DQByZorUdwZPTkcInm//NYDEfCCo2eAf3hIwQft6i/Ygjts11gett1pjlFQN+Tt2Sey8t
uNhRa23qDCJJ30asvqo0dMFWyJte4P5Pq+pniRTDqyLzqapGJhMVW9x6ZjWdrDKkIdKSgzppgB8a
fT+TG4EFfPyVk5EUAuwNFrs7Yyl/E0V71cb5m1gaZEWxetQM7cDuzWEwxDASes06WXogywPw3Bd3
LmLtrM6klHZNhp06WtRn/WoKcX/rY7grcsjAUpQSB7pTQRZOoMP9GI1dASFKMHKYq2y3oIUpGrfK
YJyASY++ZmQMzWjIt02Xmwf8x7CEW8HaDyBXdjVU5v2o8Ta4/PNdaIGjL8WypQex5KPeB4s/pbJy
SoLKJMdl0M5lwIY9iU5trQZn9FBk1ciJeDWkoHBJuiy2C9seFC5o5zuc408Sc0hHk7ThiQls74yC
Jjwp2EUGgQLODPPpuVNZrTdCF99rlbBdoanFe2/VM7ZMI39BsgPr0CgpgIkJxsXaTTspoKFSucNs
vQia15E2Botp2ryC0uEK1+LqNQQFaE9iX7x2NUukitCkV8nEMU6IS/oqNlVmM75MXpHfZzaJINHr
nxNUktLwNZjZL3UUqS9TgYggSyzzhYOJgXxbGS/Iq0obz2tzxaztYjSXmXAjjzIbFIl/P02iRT7D
3xbdKX7rM9KEqpHdemAJrBZr4Ur6vLaL9XY8B6E6nLsuHsFKV8qxj9hjrr/e1SMhTVY+sKcytFMr
dQdceVup183XLjVfuhFdZLF8QUeMHeijzESwK7m5Gb4nS4eJLmpYH4et4egT4Ee9SCavHKEmtz3Y
fXPgixCmktQsLPLsK2cvbhrMy4OuunXJbrQRpfkkU5cwGEkVN+3yT2FejjBAymuiJ8BCqvM4KqWf
1alxXXjFQqIfizDZW0mdPeUaxzEb4JzZq8V5NhToonj9QYrdIB3lgAcRG0G1Qimh4jlfRY4d5JSG
AbjgNnGkowswhpOmDmxPxsDcI9rBatL0T12YHLqmXPy6HdnWaOkV6NS2b8ZkP62ar2DhkB8G9skk
sB2D0hztbtkHtaFjvoip7CineAh0H4VYLluWbK2bz82PGSQM3LCxrqd2SPo4WJ++IbwBFEvVaOxG
176WLYkNqVXjcOcQwVl/rBseDXpUs/XT/SVEiIUQrEIgIDPliRRsGaT6AE7Au21lg8hVZUJJ0nT9
lFBs0jSBIlHm/iABatgUjIAvRpkc2XwdAIkCuAvM0qvMGMNg1kxbLr81ZOwiDFONiBW/4xAzPDeA
MBQzHEcVNpitZZG27XWdnn4qHAwVkosLgs4hYbGoJi+tLtXXcJ7ADDEU49gmWqSs8VgoaEfj12UZ
lqeQMQJuOrQthSIGpzYaI1vB092TWbBHEgcQjuixIMo4SsLGTvsaFuXETIA3uUAOJFjOWCSZSd3J
FKX03JIrNY+9eswIZneJPTH36kAQcx9HOXSTGX+EsPZl8oWtIEJVRXkISfVvzpqXCCEzVxYeu4pl
+aRJymrOyDHmDMTVc2pts1BjaFkyq8X8ehSDlqFAMgOftsYLQovJ4Di24GftefYH7qxHhY3H6lFO
7Edm0cJr0hfgVyZ1PICWVHzZuADhLZ02YmHTV3K+F6JB5NTvjxPyMoxKYAwTs6yPVGbncAkGr+d6
Y7WeQgGJyjttnYTaiMCOyZr23aQ2zO4H+CoqSO656z06k2yvGULjjjNKvDJ8F0QL2TsjY3/u6+s8
rXls+Hy2PEPfZJk2KFLMdfizbYzmbMm4ldU2S7yiNjOfaKDatYLVo6mH+97MeXhWza1V6IAHCgKY
6iMz1IIQnmWa2MUG4pHKBjCVMRwNo/MAfjeQ/fTLX+PIJ7lpcl3wo3rZGhkow0xDQTBoPppU/Sbo
DU7nXsvcnvfjwaM+aQZy3KwYdDcV6aNrUUYZLoTnJZerY7vQXgjKDKJCVxnrkDdAtcPIdczRjQ9J
8qqEQbZPFzi7oqwfLL0DH6F1WzVJrlo5MyXJQoKAa7Xf4felF+rCTDqEZS8dloH9IAxFBqHrr/39
a1h/FCwWsjStmRlW563m5DpgskZvSTAwSP8g50yw8Vh5alDnO2WaxUO8/oe/H8kFa/7CWhnDUwdK
92Ti4bkNna/J9gINiet0Hy8bVKLmbXgbkbvfQ6fexY50Ld7Mj+HbOpKfqkZ4jT2BwS8wLUd9pV1Q
bzUXguqON6xuwaeCEW68tbVvoSUUNutYBVag6kXWRnoPB6/yk624zfzC1b/5hUv5rPNbkdFL9Bvl
Jn+V8Xmdl3cjAUZkI7LTrqTmEDzcvBjH2FtOgugJ29cGAx1OUAr8C9FM1p0Vofhl7ORzotjKc/ql
G55aOgvIA39y6tQpfqp7yqCtPhnVBRa0fgtfSalu66+hOnEgrKgQniOsMouD1LqwWRTZ6XG64pw8
oYzOoUIWDOwcy/Tjio4h8xLoRz5SGPmp/ipBUmzz7GQad0H45q0jzvOUl7SzkfYwYxp/6h3Cko5V
5CeM1emsItNq7Gpf+XV6z5+pulVYBaAwkCtydtzwkPS74jV5FT6QEjBKwvbgln6vucqr+pXJB1nc
KODeo3/dSXmx9hCqs22foz3ehiwTN8MBgFwOA36TfAyf+bBRbpFjXnlzs61+T/74IIsa7sG9f5U8
YimQ2p6IVKiAcj3zVENC5NNxSi5ykeGsGhvo1xkqjE3xQioTahLhngCzwc05uEPnBN15ubSjAzOm
YJ/Dwodx5Qbe/pjYoAufxy32l9Jj2SMkLtutA9g0vpt5XxzzV+mi3YvRVvVbL28zFL4ndQ+AbuiB
3nnWs3gz7vLsyFw4wo4kFcrLt36PN2BhNpzYwjE/mCcGxzSS92SXTesVENJxzNvwwcJu8Ip/zal+
F24TEWie4ue7xVUPLwgnXfLaeDMP2K8Iapgmf7eUvJ8kiZzFs/QzMe7fgK7G5nABEt99YId4cADn
yq6sXCn2R9VHidHxUD1buwjxdWsbuznfiMoueTFFu6eTnfYGQ2ZuVae/115xpg9HSzADS95Hr0Sa
WbrDN9KyYmmc9ihvkn34PL0IfnLW/HhnvDTFVYt3xDwHofOQbvI12FGbpgAiHx20jX/NIbc5BluG
JcxWvRAaFErQdwgub80hQLH56D3C4p9WTjs6tk23jdbsuE10nj6zfXMyrpX/OUV2e1T8ykWVWzt4
nh/pB4aQZ+OGxqV8WwOLYTK7auoRGhqRJPGb/EKwQTzR1htEiGdRuXZb6cDQZ/zgKFO+2POtgnoU
4D7T7wxZ3lnhg0GpuS2erS8ttfF3vgg2KxPIRffuYI7IHbbSV/shrpw323KFU70TexsVqGVPtvlW
78xnCWLUN1A+p/H7S/68OnqQ4pIVtk2fs3Er3JkVJR1fKeMg8Q7o5bt9Sz7B5dSu4Wu3xdg0jwoU
7DN94vILbLHLtvlRfFZu1i1KdozBgt3CAPnMJ0SzDsba3LRfgup0PuVG4bIm0vfRvrzob6NnfATH
5hD6xbb6bb0osJMvzNlzv7EIVWd7wh++qdRNL26Ccsue7tAbT9kNTF7sDcIme2Fu/yYqNpZP1dFW
V7fTbnFbI0ZGWjf+huIJxEzS80jcGD/oOGeyU8zziLQGHzon0B3PQs2zhosGVuUM3QRpHklkINVJ
5trxyW+q1+hTMPAa2e03HevkdjMhnRuWsdmGcLitdCViBe0IEVKH/hg3fNlcTOQkrI+mVfuwMS/V
DaO5WUISYrdzEEYfiisCaOR1utvugxeiL1WozM0TgshpuQrPMnvHp+QFPbfAKHiT5T4GUuk0bzHe
qVt2pp3Nqfsdns1TBfLQEd3uKDxPV+u4XASWqFQMJ+sYaqfg3whv8EjGIRNgNqJ3nohwK4o37W5c
jffwmUfCu7FTfoRju+X+S2jqGRjk+NHsaNu8NnvEQDFKUVu8WC5mBjt613/DAzLxkOXrRiae2Ibg
y0YCliIXMOTBTeyzyLX2bYhOgTQgbmbHslzzuSH351cMXWGffAAgCp6knXSp+8/kmD/gjDG1I3hu
DVK36dqQycDFGXk5l4yjbA62NeehOPrqrq2dcJfPXvJrdaRobExHG3lkqsQB2Sx6BcsJNYc7iwxh
aDbv+a6ttqyU0FQYXOc74cQKFpX17CiIZViAbJdbVPiivCncEJK7HbkG0uybMm9kr3u1TpLoVwdM
kJqxqf3pqPsWt4l0Ed5St9tSusvX+F94SkrH/BGHnc6ZegV4gXahd4zcRydMEaR+F9vuwI4z5y3W
L/Dt5tGWC3s6rAGobnku3q03anTpWAtguIE7OsInc37kuMGPdk4hwl5T4j2DBT3LpvuyRHR6CIxP
TcCx4MDzew6Hmz7tl0PmtH5rhxiA/PpEuN5X8ZDv81vO0uiL0U+0Nw9QWlS3fY9eq9ltv7nloHd1
B+VLeOLT9SSCcRw+MGO88EEstQ3sJb6n0daybsm46aWdzBqNtFKBb4l7eqM8xHivm+6009IjOPSt
5C+INN66bYdy19zASNV/AlhtkwMgUDyQGGycht8OCB+zL5lZkF+8tggG7eFFeF/4pAeX0GuCkkA0
sm9yi/kJamVxIG6W3n9TH6Ot+qVatx5oJsqW2QYo9B3sFMG2SAF4SrStQELDC+GQ+Bc7mD54tvjw
DhgUZ5dElbDajhetP+qRjxsD8O4v+bKET2kA307s5LUbyHZFeJ6pN2Jbe21uIzL5L6j1WPlxelyB
aSOpQVlroEwG0OhyYwL4881tDj6P7AkIDNe82kmFE4k2CyvkD/0h60Bob+ZiLz/x/xskJeE2GFwy
IoYDyeSrtjIFXb5hj6RHnlJ4UOLp2WP9RqWQlC+6euo6pzXvNJJCf6Jgq/41T50FRXMbUIZ+JPlO
unFAIX+S4xeGgsVTe4kvBZ7K/Vi74XP/SGsfMiN3DOuaDVE5O1IHvOobaG/EQ/9Vu0wKPhWPrhhl
gL4NS2AQe4ZzlHOokOJz+Gl+yCcOiexfchs+DGZ3W+JNPspjvYv2/aF7V5+qzJ/ZCKMpfYYMSEQd
IS12tJCo61RubWytjy73TRRF+aEklaC4kH+CBTACUHIJl+fyp/pYcTa4N9E8mJTm/4gQwe5R/OLt
ytV/eMvmN7yL2LAyHRgS2nksjDY1I4HMlwamyp4x6b3w4/7QPrPtDB4CMMHT8lse9efyLTHtYGve
Q8qvffGKB9VWOnvCm3eqNKfiy8I6ots1NyvfEhfbrZbsBgWKnb1Qx3XFZ0gSLqPR08Rc78HrxByK
eYDH1x7SCQYd84mNW1A9tOEmXPNnnDITaEVuM7oOpKJfiD2XfzzYaowRB2iqzCiDg/hAt/Lc0nXs
AUVo7NrP5paMKD4+Aru1m3ZCR5+8zl5AjfrFhS9AadlTt2L4IQ/YLj7i2mn+9UeIyNwyPJ7+R9p5
7caNten6VgZ9zn+YyQXsnoOKrCBZJZXiCVG2ZOacefX7ofqfgV0uqHYAGobdDkxrfesLbwBVByD/
CcFuvK4c8pZFckC8uVwYq2wbr5D0ubH3OVwwmyx4jlzkNzIH7409E+/abJtDgdHXWGTlD+aIE/tq
4ttGINiXCJVgHQqaTjG2xq2FAPWOvjp9Ch1ZTaD8KwRBmHjmD4x/vTeFgEVGFS4glqS7yF7HT66C
H+77q/SW929ydmix03uh6+yhZ7gigwrWQBQAUpOe4Qje6xgR3Tc5Zi2k9TW6YuQ+8ky88zE4VSPS
eAqaDaJQN8mxf7SDWfuGxXG5RSCMLvv7YMyMI4QWppMKhjN3JSO/VfGM2S4C1/e4BlG1B9XOJ/FT
8TBa2fhJP7JBM5DjKyTlDt4akK1N/NxicbvPTq0983bx0bvNKaEEuVIDYOeDRsC9/p35DIUoCau9
hCYj9iCWUQAELL4N7tJ7blu5k9+QqzrSzOCysKOoEV7h+qAGSi4u77IFH1faxW/07igU4o/K3QEg
mabsR++daIx/EIiq+tZ+hrD7PfxZOiEjvU2+1H+4exuypkvNR448y27EPVxG+nr5vtsm1RxZxKX/
noTMsKiHHFwN2UflNlxyRrFeGvwHpvO6eaH1URdz3J8pGhbeN/1eek1W8g95WCFniDSwdBcRDwF+
8srrE6Yb+o8ScX0o4Yt6nKN81G38doFE8w93Vz175S4EzLtR99LC2ibQ3PxFge6HvUFc/FXgfdKz
Q3nZP4HQS8ieb+GBWGAlFm6/MtbiUB7qR8CczzYaIfAfAX6yV0GEroa9j5LyMvxJ9FPihYmAz/eB
Bp83+2jzOSkCaRP4bE75+rk5+No+fjdeWJ33wcldYw/vLvpgIXbWrQK/8J3ZAqALMT6hiJ0tLQ0o
/Ex/k/ayU0CUXwq0UBZEf3PH6GThY00A0GcZbqqtDwX+TnmYgs0EEqOGszbKXT4VsTYThjX9PO92
eFReXgqFsfyCtg9DWzjnHIzFWwyWfd6v9FsWDh/JP6g7/wP6q32PBGjwMzy2PzgEpAdllb6mxyFZ
42tpHtx1v7EeiFFsCuudqdte2w9bpIKsV1zmEJkZMdSZ96+1t2hQB8FzVCNLm/sbMmL3A+Q45TrY
2/BDp8QgM9JR6J35N9Cr5HuivDfroVvchHBgjtltdgKOLrCimwMMwNTOvfcefPbTzH2OP1jD7Qsp
9IAS1Vw+BN8IRyohB8rZjHFX9Vw9G6/VM+HRv8eGchbcFavumdpVv0n3ysrabaKDvLReSnZbAaA0
WxE8CZbGK7n1Y/vWOUxjnvNHAGq4toIj3bak0qvhhYIdvctqn4OTLBbVSmbkx7DvSWxZTd/LQ4EV
rzdHD5KQ0R3tl6HfiUV76/7o+uewWknJ2pDXGe4ynPrz2rFucWun9JsYPhRxHTTGmfw6baAeBa9d
/hNDBNUZ9VVCBtDg5+F4a/5gtjZ2w23+jSgI5lBsB262XJf3xrZf8wbkvbasGAg+wjH2Z1gT05Lo
DbhAm4CDkuHW7ZQ+wyX8npKW+ct+Kb9jPRBVSwL4s0Qgn4ALs9yxbvJT9QKdQqXwVA7SY2DMPaNu
2UqNvrYAQXciRjye0cz282dI07YwUHOxqLC9WVglWxrwPoSmt8kOO2OuiQs0UzcFte0lquHRLvj8
/xEgrCSqC5aKiHaV0mLQVXKOw3lykaqEMKWN8YsUa9XKqg2e26wkdSsbKT/1bHR5dXpnRQi7JCD3
AqUMQrRr7iI5LNYxpo8LP2+hOg9shm76IQR2M2+YbMDxHjVgcNVeV3rSpT779w+9Xd40em6uI9OP
tz1+wHqtk1DGZVxsxYf4yCrR7gUi6YjTZxlNWPAJyySXqFQ+fzBHvNIlb81wgSYmAGOcHcuA9MG3
nwFZlo6fk5iDe4SCSONZh3sKkoMW7YA1ohEepejOo2PR5Z4NaECB+lzedrr6rkbIi6fhpHttH1ye
dxug4AaWqVlkBTUX/k7NXMDuLrzhQ8vdGxTmVVJYr4E89hKaasVWkeEf8yEaXXXAKyd4vo0cj/3B
qrAxGKFa0JlhcObmT3r1POigV6efB3aPRmFQvUtheBRIqZd9dV9LY0SM1OdZH586M6eFOjwPuaSt
ax3109ZcKYN1Fw2ek0vqrUbhibb/faroDxa+czNLxSUA41CsZDRMityDy3Bn2dX2U96MxiryQAO5
/fjYjeo3PgcJDF6v9Inyd1tCTslqmwUqzz9sFXNN4fow+nz8IMt9lfbVpoFlRZyJ4w2WbwSt3unk
wb8tJUgnkDGGtVs061b2gvkkCoZmhnVjx6LftSlJJq7QKw11MMZAo74WQv2B77SGt5/lzgLAGajB
u/BHn8fG+Kl3pQZIhF0XNfHKiEkXJicvCOy3YeFTDSv2/K//+M8zGZ3/QKL+LgvSuvr7LwUJoPwf
dZ3N+99/GbptA16yDFPosDO56Jmgi9nHatpKdul0OjoDmUCmoOW8ULGhqhJsXZJiXerhNtfQlcSM
+vHry/+p7zJdXSiabJtMiPQz0R6rN/rayKwS3a/up9vrC7nyaB2EdDGkCaCEORDdLhmu9NfXVZAd
+uOxFVWzhG0w3NLV6cZ+EeyRK0Rd1V4pmbTg81HCFCvNdWB1d4MJF36UQdMn5Q00vBtTgOdknExl
m2kbXXTbK7cyPeP5F1BUDDZwuhPc0dkXUCJDHoCHlo4rI4sQFhKyENKHjw62I33zUf5jPjkJwrB8
e6Zn7SMGFiPmeKus9YYry8G6cC8q+luaZuuGKs7vxQhcRZWygFk50sCEBw74SVYgHvKTDxfNlWz9
ypfQLi1AFYqHBcVENnXz7EtETOzGPJewWE9p91ld8mhpBjhJMq1mRGtzev2WUr/lOY7nSbquYKIW
Pak9cABYJvFWw4YAiHGIrSAFDDL7vCWDv+RGK2i3MK7K8skGA5IPIFPrhM+bY3sCtJK2bopbUrEM
7Prw9Ue99E1VTbOgyNqT6tXZuh48HaeDyKscO+EgxI8NlZyiu7J5Phfp+crRVPaOIaO/ZVnq74u4
h+k81EItnbY0jmjTHNrE2nUWze+aHZPTgrW69DDmLXIMgp909qYPjRv4H+gcdvHB9FlRcZXfdbhQ
2JgBw4O29Q9RT5ol+VtclDfjgIBGbhZruXLv5Mb/mZVJufr6Zal/qGcRgzTVNFRZ2AoSn9MS+WUz
CkNHOFzVKAcEqalnZagVIHHYMGoZEr7pWAaJg1jwpkftSZ7ayvYqLeMnT0HT1Y9QGDH7D0zfP+yo
RDAQzQXNQ61g7Lw7N0Gv9+vbvRg7NJ3B3aQ5ppqfv//L7WqVMDMr4HZZWfNGQdUGwtV8nGSnlKR9
jBipT5z+t97YhRq9Sw8AHD2ZWWzL9bV7ubR7NAK3rIOoBxh6tgQ8gCWKZA+lExlMT6wiGhaT2sjg
0xMq1GLtGeynumXE7jHG6Pzk/euXcXH7asJQdRmdN5OFePbt4Jv8swZ7AEWLUlFpMrcBINHh0UZm
c6Zq2ayadh68rAhBkOnjtOpDaNNXmuRkemhy0Nj7Dwyg+NKA/ed1qHzUVkTD1bvJ4xztnpgqGzNX
/M6Pre9+RydiB42ShmnYbieVpXqSofr6wS4ejJqwTYvTWNXtP+ISGFQWkFw6VbYzGlrspgYrENTa
qkdqBveXaDMqYhPTOA9Rfvn66pfORVbYpHgmI7innZ0Jeu/qjZ5wJgyTTo9Ea6KbtM/bLlwrnvUY
GikNkq6+8syXopYuo5iko++Dkt2ZnFyEXXg7xF3pjD3fEsDNm2lnb18/2bVrnD0Z8skqPFEWLCC/
m9Es17qdXAm+F9ckm0Hh87EqsQQ4W5MiRKtFrdkUhbLSOkYAA1FE9CwwI0sP+GnT+NKDpVE0N/Bl
DpCaGMaDH47jfewWu6Bsb1oZfqitKnjixUypLDoG/uC/Bbm3qidNUizhBrTAhkd0SOiMToJRnnWf
B+73SXDMdkFpfP3ilGkr/x7tNVk2bA15TlkA2T87U3QjbzQJsSDHA5w+qznGZzqm5CogKBTJ2WZW
FT/C7mbkgNyNJxVMTXJS3xwV+a9vRVy6E5RcSVYNVbHOg05hWrI95FrhFOlPyWPY7qv0r61aYY47
YHZZuzsNwQpf23193T+zE1CTNsA6y0Rb3/58Q78EXuEp9VhGcYGpi7+wVPZkxcueZ3kLH42gO/lP
fn3FacWfvXOezzYsiPOGpp9nx6IKghGrAthhOgq9IchsUtmXvAyf/h+uo6uywgcmmuvTk//yZPge
QC4rrcyx6d2MLr5LKHEjU30l17S1S8/zy3XOki1Ji028N7kOkhS1JPQFmG+qfHMm9cAClExnrngf
B9kGw7ueuJ2/6uHGKsIjj0+voW3alSQmzJWWLDXwWIrmy6uQTGg24hqN+Sa2DjotKEw3A6fQEbhp
PHpG+D9Cv89lvBRU4C0ohYPoRd2nETagCtd78NBaVlWXMj/UNkZReauxXWWJn2AXzoQOG6xsLjwd
AHxWL/1s/AHPXNp0FJRwJjvgkczy8+ZHa8vACyIfT+cihbXTR6fOWlCeMmqbtJBFbL8qFkgJZB9z
yE1dvcg2wJCUIzzGre35r11iygBXUdcxev2A6vZPGU28ReQywbYMmx7mqFir0jBeMP4MxzuK5mLt
0mHNBAPw1oRuE0aAB+zefwrG8egF375eKcqFg4mE0jIIBjLIMOM8W4rjUdIo0zL8jBEEUP3uoY3T
g9apD3YpvtONaGfyEB2g8zyLJLyrhK8j0tRB9d9ngbEdUv0B8vqLoRRLxc8fRyl+U0y8MlWtxuM9
Vtfj4NPYKUx0/L2nsjWxV/TdZg4pcd1jHFRW8Kut6ACtjSmV7j9lLaNTCUFQTXyPu+7BwPVqrJsH
FWXoqkXwO0wZiCTitiz8pQ6NsNb5C2GMHUffLPwOLmd4SFR9D5fkoNbtA5Q5r3wPh3Sjacr74Clr
V0LaW6fRoZXqqUmVdd4zegx47S5uvnoQxLSalihJA66AszCf7lPVu2hRWc2Dbyrvn3+vNfdVVh1A
3y6qFoUKFThfHYstquSOwViwKeVTFbaO2xPTFP1FU9MNPIttHKQ3o6/eeYb+zYvQhvDLR2nMbmC7
oLnj+49+F72WOMjuax9NHteT7uu0utEb6x0Pc7r5dvmcQUe8i1qsblL0jccmu6cGZU1NwvZXVsiF
g0IVqKXSfDJAZVpnwcRNUC1VywF0NDJkmVcO2xrl0rkp6EMmpbFCRfs9AMAOJKMEziLz2aOqZwjq
ap1z5V6m4/wsgGqqpSM3IdDyEOclCl2Wtu3yJHOQAwGejs20FExENcwQwcs1ptLi1437lZR3p96q
fyiZ/FCVIGt839aXWZszTbQlb9PV/ZVDTPmz6tCo0GTTVBUbVczz2F56Qyv5jYmjMZQB+l25DVSW
wQvgcm/n9uWrm4yoE1pq7FQWOlu+1G0afFauHGqTOPL5K0LflvPMtvEBJGP5PfbXQ4SFxtAgL2s/
ogiQrOH/JdLyUzcEUsesD/thl8aAEzUcfyc1jXrinOutAFYco4cumz+MZBdDJ6At39+h9zfeZK4E
/AliiapHc1WAnHXLejGa0p3WxjxLUKsozqGtpWO14jbmDMpGfOXwvBSpqI/wf5UNehuqepaHVVGd
xxGcKhRam9taFYzeyxMaVLM2Lo9Flx7jZgD6o42IxWSnr1fenxm0Pp2mioUktCUM4yzPjNocdpMS
QkexGTfBV1r0w3CkW7cKzGLfqcn9KAEe+vqiF9YUWTty15ZFYqTJ5tkT51WWNV7bxE4WAfkES5hH
1Wk0G0Q/wm+GC046hSPXn5LQOoCifv/68p8p4O+7TZc1HltVdMU0jfPEzAviPNXjAtc7o9aZLbas
DlMFeoen76h/C2Pz0EIOYLxtMJOWkLbo6E4UrT7rZfu5bLRjM/02Ru/fhgouf97bdEyy0zDca80N
Mn7bMIOib5XXvtafYYIbp+ggaTcMbn8Kab/kP4VB39psEm4c0r2vwQYe7fcQEj4SlFeqg0sLQ6Pp
Z/KayISMs0v5QIVduxaRE0XoGlgwPDxrnRjNjQXOG8oYFWUtnr/+MH8mzDweiukaIudTsDlPu/Qc
YU3JxiSFeBeJ/JQNyhFJhoWcK4+frzxyk6WuWlfW45/pqy5TkmvylKxz4bNNYFQ0MWrXihypabZD
3GJkF30LTHn/9eMpl96pIdPu0vBv4bWehTDSrj4I+LcdLzUOZksNjyH31HDjqMxeC0nbR7q6CmVj
ZaMtoFdE2VKDadUMmwBQICJV2FpomFZJ7rWVdSEI8Q4UmfzdVmWTivD3pdVLao+ZH7TfEh7QGPgP
mtETA9x9HdS7pn1VMCScmSEaUcq1pWZMJ+35fpxCn2UgEsZJc3ZtDhAMaPw6coSBuIQO0Y8OCFoL
spUR17NuU6PpNoOgiVwDSiQpHsw8AajiBH/FyeKta90Rk6jg5lPw1lYgAtpsak2Be9wnEYo1nARY
zLPtaZgparmAGQcoJG/SlVul97EOibyfFGQ+RcfqyX/Tg00CTyyeGG3HTy0DqbCXRod40ecfRxBP
oJ2E6BMkclqtyMF13VtdGdtPV5YxkydSPD7TtlbM0T5GkiP4Tl8P5FuPuJ+UtQ5CXGKuKsUJgedV
PpUBVxbctEn/eLG2mFozii308wU3hmi4+jqBbuikNzcEL+cbS3PYJiVotAJBFNdotlmKEgmkqXfY
OUstr+6+vomLmwvLAcYXQkX//yyQJHpB8uBlsQOnE0gVjy1HytG26itF24V+IytYmNS9BHWTXt/v
Kxi2m5bmRRo7ncbQCWyi3SDZQZyuinZLCnVE8wA8OHIZtWbg1qbuS7fdd/Z47Ub+zFSmDr3CmMim
+cnb//1GxlCGRow0q6NU6F40/LDoy3XlnaJkeDEmKuenv01h3E5E+MT+/n//wnkLOge6bsvyeUeO
bWC2kU80GyL3fXrfJfiypHSvBGv1zyKZJhiRkTkD7Xv1fNf2VZQqY0bEMCNGDAKd/1mcx6CzrEM0
YF1iErNCrXaC1hSzrmaVI0iO5emwUrEyIpcGaY4i5yhIeafxXaCL5wTNHNXFbKAHHlgpAJyuh+FL
0QYbCl1h7HChLWObpY2EXxuB7Gy2Er7eUp6feJVzLOf3g3w16l98T6qG1h2yF/Yfk5uYl2SZdL+c
of8mKQ2SyFF+amibIglpg6yJg+9N/F1H+KWTkKvqyEjNYhukAGC+XhjWtAPOwwEfiiGvrmiYk5yd
c6JREXjyisiBZAxLB6F/G+EHFCgxr4oCsF+QpLK6uvPJJkgJDsKu1rL9atn6MQFbk330HtSVIGmd
inQp5IBEahqPxpEfWoFjUdcbN4Zwb4ZaPdo9zYycxSBr+Umvoyeh1Q9Jnp1EL+9zhOrxAoPLVL6W
trEsPJynoFGeaFXTghTHUSnuNdSaML+ahIc/goxhu28n2jJTzT0c4/tWQwImt8qd32jIW2D4g3Gk
a1kInprPaUCZy7KXQZz2MrKW6t5nOczwMEVr5+3z55aZYFLLW84LOip+9j2Ur52q+sVvb9FhJf7B
7TtP7Uu3mloKCSdbUW5TxJbsqN12DDkX04Youw58kD84hoILeI9TGG86FMoxLNNT6JU/Gr/ajLJ+
lAKyzLojYBdl8YAWx92olx1pqZhHpf8j/K4IJEcaH1CCOdzB8HIytMiiSWfKik2Q0ZL53rK47Nyo
5q0G7nGKxZrFb8ko4CMvlcPWaWESZN59XTHPsqQrx8ClBEORdcpICN5iKuN+j4qx1fRhgICII9XK
TOnTe693t7j+KV7xmJXDSc7B6rjxQWTDlRpHvXAEKQTDKWlmWKud5/uqwq7WoW87o6u8I9f2gtj/
k6X4y0KkD2H+1iiaoznDhzkRywyAO/6LnFn7zNVOdls/pAWCenbO1C+fOlXrqgdAobrpin4PlCpR
P/hlvPl6r16KrvS0FJN8n3zsj7K7RW21L70sc7oQRJuVboqG/k7SPZRRuhnzaCt31krzYWiB0hxS
bg4cyayTm4e4Bh1h+VBn/G+Yev4Ie/0lseX3ES240H5UkuEUVfKVmuri51UUxpLMYqjpzk9fXRJh
UNpV5kCnuy3MrgQ09OTV+U6Wg4NHspXG/XIIvfVgG1d9hS4k1lx76jyriiGI1b+vLUJeV1d6wdrC
PGWOHzwLTN+za9ZGtjCk8AFm/dYf5fc8lt/pU69QbFunnXtrqM0D1PxZVNvAmBGf1uT05usveanY
5eYoZzRyMCq3s6ib4L+G4DxfcqyzF+TGVsNovIQG4dLzrRn16V5O6S15hnFremKr997TlTu4UFfx
ZWSh2SYFln2eBuaWHtRJSnepGNqH6ft0pnC8ChHz+kUX7QPm1k9ZYu77yL7FuleA88hC7QWnwvfa
8g4YUb6kiOxLWNbCKb6yOy8cx4oGqkZoOmfSH9P5Fn1LPCCLFCR0Q12dfRhGcYwrFlDgFQe7Sa8N
gy8tFg2bLdVQVJVy72yxsDLcTK3G1KE7sCoxiCvRM5mhvLrITf8h9Af+Z39lO0/f+OzkZV4vG5rG
BFpXxRShfinc87HrS9mleQVj+XkEx9jDDbfqGy9LrzW+rUtf+9drna03IYVRqOtTo0ygj1UFLgRT
BaUuKhwlOBV9hgCbDaxR19a+XNyOeWZBwrF39iDYtOYCyvpxUvRNdGvlMc8r82EjZ/ozQvUJk3zc
SZBbisd1Ptnmdpa8qaT8CCXWR0Jfq2nWoiKxs3Z5Ux4/lY+BaCaMH9Hmyz/0VHGwX3ZCo0V2JRw3
la9sitRapln7bQjePdVaiioFSWdtbTjYtFxU3APrbFjLhdjlZXsrEkRfpGFdjhX+z8UxQsCnkaCa
QgCN25ukHTZaA0utaH6GYX1sK+7SS2/7FAWTxB0fjJhJiSqwNMogac8DCwmbGG/f/Lu98Sfj2UwX
aL648gtWNq9RZWJi2MykQRvmCGmLftHKmORoKNKsCvhonwqXgkdZ6aAkYePpWxNMkBV6xSrpQUrL
ySkHmkVnscIHq96N3hCjhZpyjpgFTj4ZKxB5gbWuYe9pCy/YsoNhgjJqWYdeB3Cz7tCmQyiqG0IM
IprovklIEjWhIwwSyzH/xKS6DywRrQTj1u8tf42yEJBxOtgzTBhe8NnssXHQ1im2QLaUH5DRg6PD
qh/t9IDU+ULLyccsud9UKUehgWpcBF+4xTtIRB8CepAVVEfbtSdnzI82yA5emR6kqgZL4YJ50qG0
Zz8qW3lWY3iLaZQ9hf0GLcOZZSJ3y+Dg2UIcyc0heSNSLHzHN/i3IvdGxtSqQThA841VLW2mJdGb
xUEM1s42B0ik3OQUBxBJX4NvXWsRuoeuv++C5iWzvH6RNsP663B5cf8olqUQHDRgK2cFq1lURT2Y
BCS1chelSUTGF3PIcbwAJaQP5rIZxY5HvBIHLyUp9D+oXgFTgFU6u6zhD2ioeJgu14x/FFncplFC
Pz+9EokuHkcGGabGxJYxoji7jg44CPF6kTrdIJyma+BEoQSfwNalm5IBp5vlgX8QpXoTYItTKNcz
hUsRn0PVMnnHdGHPC0eRJ0WSdwYTBTgccQHitAH/3knmnv99C1CAos+eud54T/Bf+lhrL5BE3Msl
Ask2zUd8afd1Xd5FKpZatrlzE5UJloFYsosRTYdy5ixRUrZg5TpenL5nXn3f+N4WXfGdGFrEFHCb
ao0ShkJKN9/DKMSDQJx0zWLIzKPWIAMXES6bYZoRxtJcLVEr9YeJ6SQPJy0dHeyaAX1bcwXD5MSX
AfK/q1UEMKeFgI+vFyblwX2RH0o7A8OuQxqQ6/E0fc0MZTD4X320sEPziVIqSvBozgfks8JDid4S
yr1kIm8uprD/TOx84oaGjt5C8QIaNW14Y5Ok4lUQIqdAF6pKrHqhhi1u5SUyjgoSwjH2xlh+4EIA
QL2O8w+IVAiTymhz9y2y/AAjOk/H0qDWj3mPg+kA5t/Kaw95BwFDW0GHgtmj1ZrbSoZEGZferOnh
2Lbh0xjlqG8kE0gczmfgcoFJVvDrPXjpvDQ1SnQB3o2lOu3RX87LQK6MJI3aFPVDZkzqY2LGu6GT
15GCXc3/16XOS7Q2R284Q/LR8S2UFFP0hVN67MgkzrtauvJYF7Nkk7oKXApwNMq5359LLtQ8K/SS
54qcysdNz0uXfp+tprw9VIZXBcf0ESY7csNXHvNS1kOXhpYUqRZ12FnWY5bACtKY8NIz9kUBPUmg
vNT1reWLnZLzffn11y/28hUNOvmTsekf3QbEqUG3oGPolGEJAaw8oipzUtzhOYvLj5ozBFWn5deX
/Awd53nWhI+l1wla2ToH/4xVjqo/DgpO2Mf+XMfksAXjCNlSYDQql7OxNh8qtJnwguviB9s+YoQN
IGYgRyi7adSXwTGvDxIHVQXZFZ5pUpORBuNaDEAbDClDdQLnESsxdhGgNxpdLqS4cWPmljkfsWj2
3LyeWzb7rYOVhtcAve1di47ugr2yCwL0pRjeVrgSP5QxxLgaTbhEaE6WqI+9KO5SKR1mLp1YAM0L
v/ZRExZStFDxT6A328E6ntjnRYVoEgBATMKyOdVnOkfH/zW0UZ0wEMf7+q1eXLWsWY1REKNpMKi/
r9qud/FK80XidEX+EQ8YHNNJcccN8nW3qr6sm0UI33G81si8tIDQA6KRSUNX/6MyqFpp8HPVTBwU
qj/Ckc8nxuo0xPUpmTAYfZkf0P05fv2wl05/Jk8g3uXph8/s+pfII4syApCM8mHEEZIhVzMX4LSm
o7/MjG1oK9/irDhO+cnX170U8X657nn9HI563GaGnEBs7tc2VvXoDFW3nao8l1n7j7fzb9bOv7IZ
xIUONS7EJiAxylKiwlmrvO5sDD0wZXK0NLzv+7ZbBMDWPbqxahnX2LjkPw3M3Jg+jetB9uGy22hm
0DdU+NCuW1kzo3I07z3OUD8yzf5b6GkHtCr7xEXgVIsB+UnKu2fCxap0xPJc4zUEI7lUVWB5PbZ7
FRqDfohwjjE+1g2SJmP0QGxEuxflqZWfbshpoUXDNqlga+Pc9vxJLjHtUMb2CdqduI0y2EiFRL2h
IH89o/KiYZyR60vpEZuNCkoIfWdXWXutgcddXeGmhzEkUKplanSv7ah3mMBR9ii1sQbudeuaHkrO
HeKXeJpwBNdoTERzT0VDONL6gx772ylvLkrt2SYj7ivWBpYKS8/vn3VvxAarPoZZc4vdQ760ImnX
R8ayQ342kPyf0lgOS8Ovt3jM1rdG6eMWBfkVh94rR8ylTSMmA2oGD+zWc1BnHOcVuMucvnpOdZVp
zy1yFLWsPxu5sWPg+1xjUXYl0quXFq8AkwEbwmJUfL6eqC89fAsJEGZs3aoI3gO7ddWFUs0LlHCD
yR1KmUZwVSAc0w2xNEzc2z4IQ8cLk4eyYayZq4x9E1w71PBn6uYv4O0xt2rHSVoi2qHFi15Cg6A6
slnLuIUCrBioQXy9By8wBXQ4FuA8VMINvcqzfeFJQwymMkbzyE1W4KdguMt0vPtSudUTngr/LczZ
IfVJA/rrkeRjticEwOwho0PuQUSURL1uG6JwnT7gqgd+C6rTGtcCmLjot2PpET+12so1NcTjcxQv
awkDilierKFlfF+D1ne+fqjP/tLZmUi2byhTMmXT/plWzC8RTZiDndSqFjs9FvcFTXWk1OxjnZnt
vFT7lSLcfJElSIcnqnL00Veghk+h93p4g9RptA4iygBUK23fvhKHLgExAG0zOpqyBOuPxqzXG2Pu
tgTb3Pb3TRCfpLg4+BnEaEOHiFzjcVKi410Z/RHxx29+X98YjL5mrUvlWVfWU7dK/PSjjvhQqNQD
c0s+BtwKrI5/okntHaY1oH106eeVdypfiKBgI4AKAHBjsHM+1ZRD1zNpGyXgs0uMlCL4fs1A2HDl
Lc7PYER4u/2YBZvO34oO6YEsjMYbIaPd0Pnv8lCo3xigMd2OUQzS3MmfsylAvSnDyRvZLkP8HX/I
dNml9TfUUdE9wVlR5PQ4UpPdYgSttAjRVcW3k802oDpu2ME9wQqByjSznDgSOm67KbWUrW0zFYcc
zacvPE2+0E3xtwioIdIX06Bo20nX1P2Ap3j/XBWaD9ZQSEu5yEGeStq9bQTPKTCkmdboyqzLyZVs
yd5H4ofVEYLNsHn3DHnhGmQzaesAZFsU5huKpR+e6217D+0nLzQWnpYdpvOktR6xwXybksI61p6r
sjwqTfOuMutr+XUbqArTf/5hTa6PPjl/17UbkdcMyP0dqvXtwgu6nzeurN0KTgNPD6M13UIo6WWB
ZYqwDtghUz6iCEiIbdH8ymtnjCfd0UF+S7Phx5W1cGkpAEjTZEArFLXnU7WBYUJc1Vri9GEWIwup
zZD3vU+8ql9Tz/F+AnFodQkTzyl+wbOJEuUKsuRC0gJB0AZnbkwn+nmDF7vrokimBE1kfL4uzp9M
C4nhVhS8G+CkjhiK5QiPdBagtXxtF1+I/rRKmOnQxiVDPO++p8zYmy4JUidqMJHM09DRMzTMLITu
F1oBvSqDjLS3jQeDPbBKXB/x0Mpx8wzfZ7+212oa3rpNoW60YbIAbAUihPhyycambXr3BrXMBYZJ
x8DGOJTcYk1WQ05Ylv+cYv/5W1pUfZI+f2Q5xqueX5/98r+OWcJ//2v6O//zZ37/G/91g3NbVmU/
6y//1Pojuz0lH9X5H/rtX+bq/767xak+/faLZQquZjg0H+Vw/1E1cf3fZNXpT/6f/uZ/fHz+K8ch
//j7r9M7nwA1YmjPP+q//v1bE7kV2p1Ni+Z/6LDTFf7929Mj/P3Xzakc4lPKROiff++Xv/Rxquq/
/5Is41+IZ08gUZnOM811lkj38c9viX+RwMOTAbA2oT9oe6VZWft//6WJf9GG4liiJNVM+GxsrCpr
Pn/L+hcpOB0qE0qBJVuy9td/P//dP0fbPx/O+8j+/etf013lvOEkJhTExP1jBkJD4Xx7pHITlokf
jU4+NtjEtyOHg14xy0BjaZASuNQ0kCKy1HlRCIOJMdZYcWTZM7tAN2kw3wUIe32y9NQwa/jlVV66
ufPwwc1ZmoXZoMpj/gkPAFjtQ+pGik+qmu2EEcbiCd0Go+6+MUYHH5CUT4NOfzhp10pigTY0tepa
AnfefOQmbEo7uLUGJ9ofCVwNBK4tDL93hrrAPItISU+qgyKT81Isl0Z+PEs87Rai8cd37JWxhm1J
jKRnOeIWYzTUaZo/ZBaCYWGt43sRJPNcjt/wfdclvKZExT1Lvn0NOzsFONKXX9ObqTok6kD3sVVW
2nk/s2kGO2gHq8ZawEKArXlurThfEqyc2MXbLfzfhJ3XcuNItq6fCBHw5pYEPSVStkq8QZRUJXgk
fAJ4+v0leyZ67+k4cy66WqJIAATSLPObCU9Wv0xPXpLpIUQ1J0R9b3SXj1TnW/ZacSVYGNf3e73k
qL3qWQviAFddzgdfEFqDBdt2NPTXyUzaYxq42KtGH9wkC25Bf/IqToOn9FMfYKhR4+y5mlh3Y31A
7mMwcbZu/HSfUiRbLXvDa5Wr+GBuCCxnLNszotyCZdGvn01gXOvINvDhW5TEbiY3s4c6chAXSve7
wXh+7Vf5w4Sac6SXEkqIhiAo3g6db2aIOkXsjU51sIf6JY61qzbFyBUK3lOULk+mQnIix8zYS819
3vLli8j3iUDqm4fOTT85TeiN5Q6dcHhTi5OHDixuFwnz0HLUnVTvbsm33OyKQDV1v2VIEZyMyWNq
hJI7G14RItqn2rM2BrK2CPWiGWYVP+PKS9FUbBDUjmzERMz4O4hFdpD4ca0G30kw1xxusbR/Cp8m
SKMGeKT8sGAU6Mi9WeM6oE0vU8G9y0+gab4K3c5DK/PzcNbiAFjbhY/DPbMdtN/NRiLMNhOApdXa
tUgr0+zdxsc2xI4dSTKkrmxhnb3MzFfdUl8b6kOI3RWoNGXurgowiokC4q3uZiinQv9i29qqabp5
18saXSIk95waZcS8j8tVV5t/XA+R115DsAK+HeINgJfus1Qb9W/acavO5yRMh9h3lNI5zTJP/ujc
7OZUyWOtnHiC/NYS3FmN5a2jMnglBaWFlThrmrfdqkUPaI71/cxBVnMbnyRCD6niHk1W9mNy8tv9
L6XBYxoxSZwc+wVmSkdQibzUQj7e5QuSmKhnjMlIr9nVEASS3Zuto0g6Z/a7Fuebxo0K3MUpSdsV
aBws9vqGe+fVTOtmSb69Oj5TdH6DBrpyNQed1kEgietj9yXadJv7AZpQJlViFP2kRuPQY/FoyX4x
o24eI4OBWElCIAMby96m7VVUOh0fZMqkMFiWaz+8f4M4RXtQVPOLLUFVxgEjNWsRmtJHwDvquS+j
/S1dYLqtPFuZfJVLWaw1o6GozaMTOZW4joyzZllqtS5/lsB7oimEVYtivqTMH6EeWVmoTvpWfe1o
4W2oQ4UBFtJjyhFmH6dsO282A7Z72Ex5MTY+CNx6MeaaeSuK0JHLRzYqhT9dafwl42VJ0cHrJt4f
kwksDVrSuCNGDf2tQJsv41K80/OnRSetT4Dd0I7nOd/GpXhrEX9i5fiDSkmN5ZCGMqqU79UMVKfW
HANdNYSGdcRJskgBKC1GbxoA1Afj9AZPn/y64INlNWOx08MA7gIeqd8U3C/unNBJFzo6JFsdQZV1
L8UZNF+3SkeGEo/ZS2JYTGqjaeiNYDdvXmLtHeTf1+DQiQDqem6bkRqjsfZ6xDaC4X0wWNn8DC7U
/dnUA+NDBMVtXnSSdH+HRRIa7YpmMTBJcEUJcOLmBIlLTmfUxoNu2J9tyRaB1yLuvcydYUbpN5uY
ztllBMyxzpBLX9k5U/v+RKAQ6eT+mA1O2h9nSp7biTViRq/Pt7nqqcjKdboH+EvhPubbVeCBKxMR
xqng6PCOdiWab0nFMxIUGER9H6Z0mcB9w4kSiAd6bTiJt4XszJ4Vwzq/GVaDsa86EVEKM3o6OoNl
IpPfprtCT987v7lYaNsg4MZjZ28wN7GMnxcTD61qYWqMHZZkwa+MHFA08c/7EFkkq1mhx9+dQISn
SHTgc/HWN0aU6NJnMi9/hfv8LSha9AKN/NvU2YDqjs1jyKCAGybWKqNRXByHpsuILl4XI4A0qQdo
uXTx2jAXwQXnaNI8WucI3ofwZGSolXPYG+ZXDGFuBb5bkfvqqxUhDQUXQvAd+J4A1PljPyCNZP/o
CiUEMUWH+8CMZjZvjF2+MefRQw2h19mikieW7rNPIwpygKoRKnq5jyIrYFmhJvbLStAFbv2NF7FL
6CaPs1EDvIOGT3W+PM8m7uNDo8xgoan6w8KAbRnbLVaXa80VN7PAMnWK8207uh+qNhSYLCqlWqJF
u4RlSXlQR3CxalCCv/+tLutjHjdfFf0cAE+IU6Ohg2JSs/FLluKFxt6dq6j16kAj9N8qfXfVmTFV
hvCcX0qrutVsq5QZMKjHDH1EkAGhSWBForZw0wtYkmGo+izyPHjwq1Cil2UVx+w7WZOFSNhcDLuq
11S4ftOtZhDXzVvHvY18XG29AQ+axuHX3oxBmQ03Fx+W1lauSVOnr1O07e47tgFXIByC5E+WdFs6
YjIsIPOtndJCvtx5G/n24eiXt3scoOG2DT+FbZJnskKAnfW+epxRS19HHtmvNf3oGzaVLKcbOXf5
d14PH7XtXUtHWzsCHg7GnfSgEATN8u9qeqWW0KynJrppE4Nr9moVOp9HgWM3Wy3boLsrwfCthpqF
zFzKQ4XoWELUEqp7ZunxrzFFOEaFHhqeO402rwuNXWjRCaSBvn4hspQGw/pf04J7mmKv5LHarOqO
m/tXCGJgUzg2pZJlp0jYMSx6DGPn2g1IMC+1hTOTaW2ThGkey+Zl7Jf3wKUQba8QM3q08mqTgp5b
2VBF196EwBlJ8d52k7DrwNvjtEC3NdI29KQAw+cPrfU4N9pvkhLqYQVTZYj6fFf45qm2AyXhNP2I
CwxOarWsQsbpiH24O62ob/CuWURhE63NR7cDjGdhkXO/F92g52FdYrAqoFFg2CJXcUl8ZTlcQjYd
gWyMyuydT8poRbFE2d4yl7WYg9ne/Dv2gQy5NgspBWOslaDIYYOj/QlsENX5MGHJ3VDfiFSou9aX
GJaqAdwutrV3IYtvz2drdQLGD57haMkG3+QbW6cOkrBlC54r8ycqAND70egF79Ul2KYQKc+7RcXx
k41/aV+83g2xLWxw2TbivSKldCarskZNBIlGnH9me4+lBGFRwgI6zinFzxxIgYuyoYnvzarqyq9u
GJ7NhhpUQ1U4tDzua+b8UODf0VogFn50ar2FiHJKfSyr7Ql4xyDfqSzQJR+/o4KpA1oMJXr0w5iC
xTox+0tPoIe/R/Ltq/OXY05/CmidLuWmcMvr0Ba3LKuutYZtSgpAMFIAt/s+Kq59nOh7D9q67ea3
QjnRVYJ9SGv7Y5klGnJGurkpB/s0Y6qg25O+jQ3GamdhtgBN9mbk4nYffsGImn6HW7nAb2hpfpUL
SsiT/wCshmGk4jkxldd7GJSaH4VExvG+GGcG9rgqBrkv4lnH5mpk+lNkoak55AZxT95STgOazaMc
hu4taLFPqGi7rqzKf63L9DpV3S2ryWpMymvT45S8WbURxgthRhCzO5e6Eonq8q977Ou5sBojjT3c
0k7lSAxeK+wk6wFyhmnxDRKX2U3AXXT5R0B6szJGQkhXj47pkOJBmN+SqGW9dEtMCWwE7NGKtI/G
3F79JdqKYWb/88m0s6yjwpnDsVMh6qKW/yWH/dS4FdqiKtrwaeN5xkc0ssC27bhPOueWl2yk4Gxe
iiB/qrBpIQQobl5no8zYruHQk7sba136r0MavE6VxRrZu6d+dm733XHRSFxNd3gsZXpsCMFJKNI+
zJwrtu+3tCOqEd7ymwAl9FQUX5TRK7VPgkG++ySTcxCP11HFDUGJSHWMkpIvsm+eEGkI+55j58lq
5gtBpeI9uThT+SAIaM5t58IOJviPU+eXWf0ZUhaJRbjQUhF33tVa/uc+9j1Xprs0SgNcUHhHkSIY
6WHIPBDFVEP3UqIo5FVqf8HXMqnSnypegDr8Wvgk3WNKPGy5OeK13BtfLg8p5K2VM42for/lDRvm
/TEvyVM+UCIOsniBip9cY8Pfgy45y4S1pxmqm9lxrXg47VLwdjuaM7CQui96EcrGhMU6+1YpEg0Y
taC9yIXV7j6O1T7c2PZen7msciBsz8vrKP2zNJ5mOG4Eh4RIszn8IdS80WcZth1Nj9IpvnsLUNk4
zpu5VXmuTChQxyjLkfIdU216lugUgXo613qZPtR1ftJqHoSNtXjjLtpe05oPK3Xeet3/lQTBo1eI
a+Eyv4RBb7xwi9+V4407CrL59pLrLDHN+Joubs2iJEekxTWV/IENZbMRWKxFcr3I0HTwpl6oPZoe
ZrZBBLssyMN7UKlqAEZHui4cgBM20ur3pFPEW5eCK2EeAaFRp1hIRT89MZ8Hq8YPSiO0AJz05rJB
rgJPm8i/2CQXuqOiFMin29ZaNOa8q1PjPNQBSvwRZL/G0IJ9EluXqgi+x8hDI0gWYZY7+Tb4NEXT
76KRWTPE0XYadfCcQ3Vmsz7HPpFYtxQHU+EFg3Zhsjsu2qIYdnJnwNa3PCQ1zj1vPDRjhmqlixQ+
faEXJqM4OkFaH3uvxkZ+KkQUCuq3K70q0YydFk+EmY/IagDzE/njrD3Ka1UkQt+MpW9sAxh5blqL
49//1ASeR72CfLaSJv7ddSzSkKWBFzHksUvP2aPDh8dCM75Z6tT3i4hMgpU9LSlxvL84RNAXhGek
G5NW/7EY0wvFZHerz8N4HAnEjp6DW0NseUOYLzPS8oPWVMf7P7phYsPqJ/u/X/rrLeCvgxz4qv+v
N2pdwgd1MyUDjlCcbab/fZj7p/9+898HwzqywnqDf+6v3X+9//T3a8H9yH+/+Pd7/p+v/cdR0xLB
2JFKzb++Xnn/kqOTIQD393nul9d5SH73Pdbe9z/c/8Fr+Zhks6BqqLUdGBSuloazXf7vmxL8FkE6
He42UIYOLsjCCwuJ2NKGmdECdVu3Y8wDGWXUoexsVbAb+T323Keh9pttZJQVSpCduZPFtGv6ajjq
yW3o8RbiXspjNKBTP3XRhDFZ4R4H5Dlpwvu9e+S6neP9xfs/eHUnoRWjg+7EFgLIFJLI4nJgdt3k
HeMi84/3n1hOvWOqvM6n3oA40137OrK3AtPHo9bW5hGjWvMYzeMT/ubIsLhkmLRAvnL23zoi4TjE
yt5+Gsi+vHLjGiX6HgUmqVLPdsxbvqBOKlJqEocIVA9EgNBFQt/KrfIc4coaYGFgvxWaG/we5k02
W0f0IzAsAK6xjtFXNkwkNhy3dDeYrT6MglT+EDjYS/h6lO8aE2RQBN/IRElhq0zQ+uTR6dDsS7D9
ZI/GxW/wLSZ9SgDRkXWOaNbl41M9AtM2uupR84tuXbXBY6SjYZy+xXp8lAVQNbqIQGylX4adsUR7
9CC2+CM95K48p10KhtJzv7oov9aW7a6AhwxI0y+kNAXlThxZ14Oz+Kslii8TjA1riK+LBhRTE9gn
DObL4Of5SRZpzEbnV1uUEf+Ys/3lV7i5aQ0GGqMsf+PtDjaw6b8aIKXTOG2mpsD+2ql3Iu2vTjY8
drVBFFxOZ5DlpCsuC2/jSERpbP9Am+Ch6mU4dki4VpacQjn8Lox5fO66ztpYNmINdeltwBQAVGdA
+IW3F5FRHCZHAqLGvaUtLHGZSszaGEAeNTNvX+InvepreIqlare7qFvTQ8up7aAabbbJ81S6LkFL
bp90p/XRqALHHtsDNnYd2CzpvziqvxzA3TQTmucV/Cn6BLhgIF63XoB+r8FSUvMt58ex1Iy9l800
I5HUahB2W9s9YBnM+ZoGIQq7G09B0Is1TnvzAUxc2NVAQ6ne4kYy3gw8b6nAjKEMXsyUMjRMsZMp
R4O6rTzXveWDGfBRGK+afW2B4S9dksw66n9zBeQrRhTscqsGWI0DyAjztUmxk6Ck4YNf39l6Aqke
VnKM2x6XkW3KFHG2OAW2EpjiMV+8Mz5FgC+I8IE3U4/T1xli8KPeO4cAnzdrRO536OovUsN9XJs3
m61xlxOJ0R/WN0OU16Qx1BCzllNhF0s5NdmCizgluu8/jtSuGUBAVFsdSnSTbk1Eyh13CT0p7K3T
9RBBHePmO0WMf7190WW0rToN/fTOwObBku9un1wpI7y5kb8bLBYLDPiuwg0eSsN7jSJKIq0PJ8tI
L50m51et0z9JXCmpuNlp0MQPIxkA1HnDte5QHkdrb13YNUYk6egfqqBBlyfbw6rDeWmGhEoJ9dHr
cdrJJdy4vpV0sacDmconpaHPZMkeRsM6aQXk7rR6dB/tJBsgj9AnMWTKZkyrsovOWoGMiwu9sppw
pi/zX8YAP73rYoZtRNHGeKwm8Lm9S7kqdiV64jowP+Lyfdt4P+bJKy4mhr+qOle5C87MovlTBiWC
zkRGizmf84oqQomLRqTIktkyteESudfWqtt9AzlyNpPXvi4fggwzqnlQtcfAuMhxfJgzORxhP2Bg
m7drCt9M1CJaOZl/8Lt4s0Q1xqhySTdDjf3RiPMktYVD4nQ4z0GUrQrcQE05H7JJSw99mV9ln9es
ncawEaj/nJ6s0XZetJTsLHPHbZQgjokfKREMOi397L47toPTJrYQZC+iGzfagK6hKd/nObgSyYXB
iIUm2LR5Vfm7Je1+RcuDU2avCObsWOpeUynX4EfWqYBhQHNvjeDIj36k3ts4+961jgE2B6U5Iaao
BSuHgCQXMZx9q3mpUfmuaQVF8x4w6pbmKR0OckSlppUoK+t6RM7LDRfTu+oRKU7OJuY701PRJV8W
vihpJB5nULP+MK90ovhmKoHLF2FuYEiPOZ9EKk+3h68smahNNMJc92WA75jzaatahkaFkdI6nRIt
7PGzrKPHpTMfalG/9q5xQ7zxQm/LxbbqEI3lJzCePY6yr5oRZ9vz6GvJuRfWRoOjIGNE1cfy3NeC
3RKlhmIzwd9M6/aChOFD0uSvs8ayEQjxkI2hPZqfiUkYbDbtvtKNdxmbT57bbOOeRw8FgbKW06xs
g7AcjPLj1DWnPIvpAwwITCOAzT0vW4h+i/nTmOqrUcRnM5UX06V+4HgU2hdhHoXdh2mBjZBenNuY
WA33XJzO4gya+GJUeDkllKnsbAm7wnu2yLlWI/OyWLAjSib0yNt3TbdOJfWIyrbf1aNRh0J7eN8o
7RUqY2b7kPk/bQRqydjBZbXjR+S7X1PjvaLIEIBTmSbvreBxDFP9MTOHJLB930AZOPl0IPZgFh1G
hUPHKwFPVniHeHGPtVYeA2MIjbwwqbnIB2rwKxuqmE8JfJj6gzbdphmFeovSaeE3G3TUQkh7v6in
PM/Pc4wjfKzjV0XF044Q3y8A4idL8KyVdChYlvpdUTSkqqdFq5ZQcuMRk3x3U++p88tf1RIfe3H1
KeoUXQsEublpGeReK9F+daxkfUZlCTFIfC4M0CV07h8sDW7MQz+ZZ6nhXNVmgDKNJn+enPkPNbEf
hCphU9dfbXryM4ZhxXa1pn5wAPWP9Hh5mkrAKwDe9aA7LUsTbV0jH8ls/aeZAocnnYQMW2K1iiB3
lWfNujC8qz1X2LeRSlIULc8R6ndUR5yTS3nNCNqjxmSW9qnPfMhdxSNxdRzObreEiCffUIP7U09o
qvcdjuhG7Ia6sWlKzTlhyLjP6orVoOpVl6kOe3/67PLm0+3Y9SubQajntFgdisr1GYnejUGV2wc9
lEDZnTBjTkYAemD31p2D3WxU1aRRTvwhNcaaEl6PEsIDHEI3UoMzUfrOEupDj0Stl3RYaTcHzcve
rJn8qCnNXTnZpBdJVWObS0pVoqdrS8s7YaVaY5D0TIX7ydUsa50VbPQuJtKFiSW3PcujkRnPM0GS
qrzkIfgHCsqkg9BGxDzIfaZhljDl9o7V78swoncn1tJdX48fAwonW+pL06qdhpuggZqAIDPSqxDL
hz5VYN8q9nSknfEhxeRAY8e2bZyOxI/RZIzIrPwxBBROc4Ci2yqVoGoot7G5PpgzluSRHD5mPO4G
HfMvTzTJegH4oKx43+LC5p4UzZs2zg9umryVeo+GpIe12gLippfDKTOdnXRN3DfMSx5RN/HwgaeF
l25og6QrAGbfqOwUq9Ch17USfvLaOMFVlr7y1nGt/NNeiK+J9VyPqtRckgvnZfqUoRAoI3tvm/XH
OFyMfu34xmez0HnlvxlcBPH6epAmHTi5dR1oq3Tf4WXLLQjeFT1eqmJY26/ADlGGtVc6LsHqYz57
t/mvv6WTubYJ71sEwdjlaD5jC8UA0TmFy+HV0VJ4Pk1t7MbkVwvK7t8fNZOa1QiwiHpLQO9qAn7M
6YQT7NUhhoo+ZxStZ2/YzByOSF79alpVaKVvCxqIHDdu0IxXPCLeHHGOIUH4PzJyVkKuarIq6DXD
Os1fsb1pBYU5amdBlW8NNqQ6ccOany2wVfef1d/4r4a2GTByULNB2Iz3EKQazbBplS+e/in3rdBW
loXbG/+vae+SVQDH2bUagxEHrYDP3/+EYqP6WU3HgONkVfCAd+3eEuC1EUi7sA6tDSp2Y69/qwur
0GSjRUmZN5VPdWZSmxu3PZ+AxRTw61gGlHAqJs6uth1YqCbYbeWJUh8TUYXqWp2uKXBUjG4WyGB1
8rodNvcvQOPaynFA6S9TU4XqcOq61Gk19XWgWN6/O8donF1MtqU+nfj6paWTbZRUTHhrK6O1uj3q
66lb+O+vGnBV5kQ0R92sWUgmYHylNNbEZG9Yv7dNxmjjtY4OGI7gofpZvUfQ79fdT520xRZUM3hr
l//1dpQCd3qKMw+Hy4MIH+h+bVDHokLRJN5WvRTzZ9H5e/UWeI3hMpChwGqwjeJLHUrHDQsxY+Zq
uZ7b9lOK6qoOqd4TiMdiuah3qGuqxJ/k8d8XpfyT1QXHwjmoU3GKBzniIUrynHXG/XTqcK4cwAc+
WthZkaI8B8senWuil2zjVuJctmge0MTyle6iSWGxRdGxt+jqIQu1qoa2CUeTTkdspd/A4F8tZlUm
cbldNLfeJbGusd3P13sDv+6zb7bbV21iuJZOg1BC+RpnKNvppb4f6Jib0qQdnOGo1FOL1iuGItBo
vOajaQcc4bsOuv000c1GRindVnm0cqXT7J0WSHaTnZv4F5bWks3GfCJb+CzHqaTh7l3uMAi7YaCO
5SObJMUy1RSxm1dbYA4N86+DUjALEvmuOkDkS8wyOVhx9SJGaAOLD1oHeYqGGIdyQ3HsxPik/iuD
xtzUCiamoGAdoCETdvx23BpeRweLTQTRcERQo1FsU+8LFDjuSs78o49avBwdStR6SuV7IWKDE2Ru
rNZ7s5bsw6o8f+02LdpRCirMDlHfZqd/yWPiocWhyO6adJusmT3DHknj9IM3Vc5hVhtWmykNgYai
MS4NrF2x/novd8Oo4Z0i9UItbMvyjIAtvSrVgaFgV6xbm35Mit6FZqf7oBXJmhorw5ui8FzO135A
GjkrxEOM7ODKVS0zvQdB0VX5l92mmBrHZI+m5PqrP8IXNGut4gP8xEbXeiImmvsH2Rp7vaSBZKZ6
vtajTdPXP6raqNCpzbMwUubAlr1dDBotvT+ItT3oL1C36JKZxS0Sg3IlrADx0qQQcYRGrkWuc29O
EjvvK4/aQZVQ6DbB9a36yNotUU8ntmAbRmgA7tW8s1xRbU2M9/S6sA91q5/agGLELHEclKqZ6Zji
fC/hF4dScJl35JUAKrbSawn+b9ymE0wXPaKWbag2tDTAvRXiJY4IUu8D3fcwJhkqd9MagbNBjnzY
lmQyszemu6qj6VeVdUeERd95UEO+1nA6WaSTbZ3m7M6OdZg1nuow+ogCETdqvr+vnFk+ACgPaas4
F907BkJ7X6LpK/UXY5MG2fZ+6gaT+5Wba+lmMissJu24OmAvBv5LccdtQCSTJR5/kwqqvNIDx8hk
Beam4GBV9ZAtqQy7GJZ/yriQuvteQAtd15LC6VA42zEgblnSSySg3qczn/QyZ40mITNxSF4thcyQ
rNEZdIFJgy8PkmFXodxQVpSaE+lpkCKio2WbRQh+uxh4tukPJxI+xkvBiwuTYlsZuHLK6YuIUyAN
MqPWUYlTjzYUlM+fukFzIpHFmTzQWc/Tgt2mrK5WIr7odycrkDfBJrHr4xA116FLzoabffvFQxAQ
GjVFa0O4oOqs5kI0MLa1cnoD6zKsa5c1wEB/wRxJIgy9Pwf4lMbUCacE9FaJgjOCZaAs7u1U1VC8
o6RKwfUQ5KHZn95caT0YxPteAUSkl4RHfUY02DGUKNskQaLDICY0sl1Jq2sk0CvS4+AD4adddG8a
tAV9OcKPW64Q+RD+6CDxm26Lq7M4zyUIQpo9NG6YwDjRP/aD9e5kJHCVttNpOeajOI9us2E72OqZ
S89HDvk28ugIiAEbY7HNo+ukDxRwgcwvC7i4yiIqUyeRdKKryPhR1OLWFc5LnoADUigvtg6iR5pl
S19RHWICl0ryuPALPAn1P6p/dgfmLCPrMCc9ORa4CWrFD/Ec0aclR7MTmM1YUDkkmPee/RRTf7NG
/9Rk+c00yqtVMxaqIPnQJNaiHU1tc8i8bSE95vOERMKgh07Eht8vAV6HPRmoPv1IYuxMVRnIGUHy
pInTrmDJEQ1N+auxUCOq+IbtVE/kJFa+zhIcztwYYCWKCr8BiFk0VWH0xZTItBhyBhG4H7qt3Muh
wA+qKYJzqfnb2jHPdj4+w2ZMKR0yQNyRZB3DIqU7UBFGlO1GNKLb+MJ6qbugOdJkC1OBGJVrgPQQ
mVMc0IS7WAK7Ttf8qofuU0cSbmMtxAAV3hbpyCMIbPKLeI0OwV9tRvD7xyQyW0B1wObB9GCWmEPL
RTSSG6naTENL9mBjmA3tdV/SnGvj7h0R7V2G9N269ehpe/03ZjSvf4GnZPerqr81+YROeWUPpxxu
2Obe8itS92ExDRy9GOadQnqiF4cRqkHdpB4B1HQtoJG4uqmOHc4tIHBo3mzmOf1WTUHXr987U77k
RkCxhnxjnBm9FIKh7NXuE+PmuWq1la5Bbbn3zkDxr2oR/Gzl8lNOLEAio/fZBAmLsFHH8D6y/4+G
w5108Z+oYAOlM6DVCO+AO/+/pKfWZKKBge2hGYChmId7U5TOr+9nWNRXzssCOHRfdpQRbS2iaBas
79iFbOAmVRpddwWP0nsWvomNXWGVmpTRIFpx1RSS0YsJi6LAO9x/c6JJDffixj1pjknsIjjeuw+z
RYaj18esGMjfRtqRgWrgNUNzJAF9XmLu23+Hkzv/hJP/9bUtD9Vz7x82ScC4RFlnTb8nTdsXLBzT
YjwEHuBRja0Zj5iHvP4W8+SHSCk5q8Y3sCI1FOZCZEwIMjlQAYQrAvzdrGA+CUiADZ2lb4KQX02n
ArAl+PSbEcCJvx0c7t59F6XAtsal6DQWbGtmUr6MbcREAIIcaem3CpsSNU6RO6Dub/E8/sLaK4BD
VVEKipr5SpT1IVtWbLXClS4mKUArD77epPs8OdV/mnS5tBrCzP/9pln/yZ9RGHK+qGm5PlqG//Bz
glKTe6NmdXsttQDA1dHrQo8SRTfWMtXLndqX3lSOmAr1c4dH0HU5CJtynNpaSFjOngjwuXS0t7HS
HuPG3N7BMQtyoatlYfHw3FmQxhWnvO+4cy5DKNGTJ8qkH3+h2WzrbTTp4y6kSArcEMt0v+TtExQm
NtXkoGwTE4rSagb+96/v/XPMWCiC2LAwfJCM/9AGiIcmN4MUGyZd78xtWoRa5MdrL2GbKLWY/hZO
NXcwvW4iAtv56ekO0tMsHmVaKhC4QpNHc3RxEHe3Gm/D4rdfXJa6cjx0NRDLe8AwNdhegDQQalOJ
7fI2+9yZCrm/qig5IcZKJRgI1h8NUQ9JjyhY/oIOOVkCZI60oqh1pApkt5GegFvmg6TKJhAexbT3
dGj/y3zHIWXSbo5OVx9cH0EHyPkk2AlqsE5qH4QCYvkx/qFGQRvIonyEn1e+C1rQn/lNj8AexfNb
DjRh8Trk39XuSruqJiDHeP0eKJtZEILjpgBmHxqQWOF/fyIYFfwnqQr1TsuEtIJtFXReBGH+7wLm
wLyrixmTmUygDDkSrO56H0NMEyZZWclHd3ERMsX/J6ya4ei6jRm2Y/LNnlyjvr4y+/htVoOvVjgr
bMpO0MMekF5z0fjjQ1pa/Wgx8Qwq+ld/LUqdcbARBOzGJttohvlLl8tvL41vYM+2sktfzaD49nMW
jlJ7ofDBhtqa9FBAleWtq6874T1k9nBbSmyF5ybiebgfjcJxoreVbrAPTDfJXGxKT3uL+gSNlnqQ
l8CbNv3Sn7Sm17f5aCICWTmnypDOyQHumufw6lraJAmHPo/ldIyCseWVyjhE0gzTsrl01Or2qKrm
BF4dcgyi00GTg50Na0m5sdDLDUsb5A1xUxh8r3EpdrLgKWTYHc5m9SDQHeu3WvHbghhJBWluW3wX
AS42PmuTYxMF3pFU97+bBHJWqz3pY/xdlQX+SvDezO73PaCMy/rqanQw22pAR0bNDAXcaj3ndYna
s8qL4zr96WXtIRDRGyvlTaWmZNE4ZavaUFL0P2Xg/Iz0OswdXJHbMYI6ErQ7ypDnZiHiCjRihEWM
Sv7hQwGDiPjXNnTkLRjGb3ucnpqyPJl64pIkgqFPLaLwBaPkKn6P22J/R6r2yS8RD5+aqY6VkEPA
GPUqKBFOWSKOZWubMWekLAkdO30QGy0nE02b6ty63muugeBVqC4VcXZFZyowSLEGVH72i+Tgxw5U
2L/wbYPKO6qRSaeXA3lk2+xTMKQ+RQQvodShAHR2QtspR6HLrrhcsytR269NsPd2/ToY4Pmbblz7
KhUmkt10ACO33WA9IV/6M1KrkLdwcr1v3tPG/Hmf4ElbJ6FT4UidjSAA6hgCTGNe6wzVSfhpBn0V
Bdd24Me2P/xYXh1LY7Eh71k52Ec55OS+hqwjcmP/Q955LEeOrFn6VeYF0AYttqE1g5rJDYyZSUIL
h4Y/fX+OumNz7Zr1otezqqqsKmZkRMD9F+d8h+Y5oC2Cof80ieqpTqr7rHwTBBytOtrjoOXy18Mc
ioIdvmgMzzehQaC4Rb7Q0nZ3GoOTwWAUICnvDSV/rDT+RxhZcTJe+uiLSb+mLV/bOD4bRsPtwc4o
t/xz7aLwTzsrOTe8ybasEUmU5cdYyK3wMbJlI4trNuOvfVYZ5x55GpCS9ThmyT01xyOpPOOhMgMG
PR6goVESNIIhjZEFHLGqHLhP9MDZ2zK+O/SWRy1z800d6iwA/fEyzvK3k83mcwavF/TWBWr2Sy0x
sXTeqw9yjB1MoWMMYOKUoPfUCYBv4Agx3ioZyHaJvSvj1lyPpjVs6dBJiMFY0ff53u3IgZ5g2W+q
YFJT0o5O1WZx1ylhDyLN8uC1znYRBnXYemZ4GHwSZOLE4QlV2cnKarHLtPIkZeJumkm3cA3Lq8nU
fB8PGkKWsjwW3WyeZCCvcWlnWywwd603an5cLUmoIXvVljqCro96FuRnOiLajU77M5n8qqMxY6gg
XZ6QpFknz2v/9XesDQ0w9CfN1B+lAQcX+dqh1i1zE7vWixtU8hR0byP0WeZLSFFIwHXIiFR/27EM
6rtkX8XZhF5RaGcTfi2Sh+kgQqmdEy/1To38Wf6hVb+y/B2OOpagjY3MtpzhwvuWgwDQv0rE6wfb
9oJz2Mt075fWeyKC7DJFE2wfWWwCo3BYTc36Gdjjtaf/OVSjvEWelx7yNDdwjvTIzXNBLIZGYEY1
JJA7Ksc5x4N5R0Tn7JdXubwKy4OgUVrtTxWiYQmrskH8kLBS8WdjHdKGrqvRcqBuD3szmuOjm+fs
d0RGVFgarJ2E306vCCLWdSB2OYNzg+Xh1lI5wC0KwbNfvIkeeZ3pRMfMa9xzrYqQ0MAl7E94qTGb
PdpR1x1Gx997BiOVjLqTRcv0hg98J5N5M5nmX2tMs23am83ZFl1znmLjj0CcvitU1nBcT+QH+0W0
g5O7zabBOHp2yTKHKeF5NG3CSyPWhpzFz2Hkv2XJQHp4qCNnCTEdFe4aJgQ+eCs9j/Oj0823suVx
iQPjbhLnTXqlRD+otelheo5KaZz85CR5Ab2MSgZDsEgQOQ371shPUT93e71w6ZKFkO3J0byWSYa1
GiRLlHU6G/cShdMJgX16TKsQ7THOBWaERtadaAszTCYnn5Oaiyf1NsvPiJDyQnWzprXpgc3Lk/iW
oBCHDcYIlGYsgRvEMq41TosCOGtxolRVhzJLK9dNi1Hf8uLDYuGquo4JcDb8RIDWla7uspxapfJm
IK/+m8fuq13I16W6ALlYbdiT7UeTdV7UtR8krmY7n3UfSu780wc4ksmp2+jKz+BAAUdWAv463C7S
6Hyakn2MoWp2AGE12e85is6LPLs0c3ftUUizriNzycS0NrraDX3UbnmVi2BajYhkWNyneIOo8WTE
xs2wyXNnqbKWfcD6q31Z6qRm5voYo2Ifp8it8jBo1hr8YyV2hmnbrp1SPqrrc9GQY35B1d9w9vOn
gKKZPhE3huS2zT5HJQ3WkZ1TpjcvUhSfSg+r1OeuhQIdYxOrxGnTYglIMEGGFdHPamo+RvOGW59S
2uUn1SPSHHgBbUh12WFCtDL2cLVYZ8T/pMwVV33P79Mhfc4EojOtF7RW/MpikpFRra8+F23/ENO5
e8kO/D069WzcG/34IrtkOJYFRLrEiq9NPlY7vd0tnq1FIAwprlg3Or3ogM5+6wmcZQgpfyzyr1eY
5/CTWfS3YpI+yIDiZHQ4X9NKeVAD8zBp4tbowUvkSHaV5p3uFm+IO744KHeLPPmRIudZZQXVay+Z
Qrm7bs4oa/4E3CJWnS625izuwrMP5exiNHEOSwPtKbVx33oPqCUexqK1dkOLiqvzmmO+TNOUHzDQ
jiRT3XVFdCiiGUsEufZ9dWqDeiNz6zlXA81auWu0lHmMDjZ0jHuKFuvimOim6PSHFucLf01GZpWz
V4ZQ/qZ1qouMfHqmaOZ0skIrYyGDJSMKv4cYTOLyjZCxxSySMnKVmvWNInpcLcOWKaQ/8Yb83YP/
Agj5A2vaMWK/gq84Gzd6OuIk4kW3x6JHrmJPVE9lRF0EM3Rj9VJi0S0+W03btbn2vvwGkRMi6OF8
sMqpW6VO+6JMOzbnA6eteFe15zI/COEYdcKJNqo+b0XznLG6xiRD7VswtElT2vpYqy5Jo5GKMXpP
+WzdhNZdEw8VdNigdG5JuCCWG1Gt4i/AZ18Feo1xJoWP7EJ+4qXpvfMyOjDVouldB6G9NT0ekG7k
44GdaKJD4D80mD4TIkmcl5q6NqMygRWV+oTcb38Iqu3gJsGlU1bURFmRYHjw0mz2dEuLqPEjAi++
+kP0V4uuFZ5zptWvuhX+1JokPRL9JCFqYjN5FTX5KO9jyWsNoUqzPfK6tT1UD4RAbDh9sLpM+TbR
ot9GyXuoqlQubLIvvE85is9DNQe/9KL4MUzMAuq57Yz40YUrMXT1dxZmR0MNQAomv/h69WM2N38H
JqeWeo0T9W/t9VApAtnxEgOUQyXdRyGr8CSb+lhYJnIxWMw0GodR49EJQtvZaBrEqcHC3NgLe+/E
qHWtKf1ZJiJQWTcRkeZrj0HgxmbpvvwyObCrcDCe/cz/8qfgxgxqq+qleOi3+uCHSmvFO6CsQ1X0
WRIzt5U9iNRWnjPlfv/nLIv4oMcq/QwI+iO97xvAoWAaXeOk7kuY+aDMJ2M3x3TyiMQ5Dlt8E2Si
TdZIUW3t66qnwVGeuxaGyHoQ3k6ZVlQ/rloSZ6a9pibjN8nitUA/M1cEHC7++tT6gh+EYVA5PJb+
qI65taO4xjzT5RAlg5fFOLU4MAz1pRKz9lqS1lxip14GcMvc2lRVs0dccN6NuG8AKqArjbD8UvgV
Sk9lj2W2tnhQMwaRh34ysNkTwbgsABZ/DlGKfBFQfxnegJRWdR0Enq+TFvrisXEd6l4q+8Egb8hH
0xHcetnti8qEaIb25Ji0BmIs12eLk+SnZI5LrpbX3nb5MJxzakdHwzadtdV6sIjh2a3Ju9Ew6Wq3
QbpPXV2Ga+BZ7Hi6gam39WdWp2xGDzp2TbjSGoTn9Gv4ydyah6g82NOujpG06onrbW1rY3Z8iosj
Vk9mbqIy2GKnnXIgW0ZJo1+MdHvLS7BTTtwxFL/sWMefzsOtTfZDO5XcrpxIaUGzKGxc+x4DWr2l
OMhGeyvC+W7MBgIMXBcgbkkVrHVvRQQTz1NjnBaD6BgdbKenNeo2WD218mFZcC5Nrjng27O8C8En
7NmZvjdF9cvqtF1UyVs78qAurtvQY1/piKnfWb/7YHoJtHbadDYGtWQq7WOqg2Ek8avCBrHrCu9S
ExvDQo1Bfj3rxPDBgKliZg+6idM3PCyYjrnX5qtpvwHX1tfFOGAsURMfJ7Lx/LV+eWE2ffICvAcw
l36aefypMg39pwe/GQ7BOs/vaYJKiOgUpgc8NotneXGexFIcOdFeAlv8WlZu88xd53fzLxkYl1SX
hInLdIUUnsFYkCmVQrkRQfprcbzhFOVejfvfXigfJnTbY+W9dGJ6A1EJIs59GcPh2lTO3lf9a8+o
AtUYni3FdSAesdoWyuWl1s2uwCzLi1/6SU2H1zBqUbqKq4yRT1IhOBcrHAfBPzdfWjf3lphGZKTJ
Trkxl6crs+adLdqzX5pIl7JXO+KPUqXiGPRo6MJulavyTnQcz8sjV6iNzLLUUIuifvgNI7JiAq6L
PRDI3KZ37/hyWek9cfS/Zc9zqWnxbnA5OYMC2oGaHPseWlcdmOxyJftZ9FtLyVdUpIJ/VtJGM66Q
RLnKE9VL7RJqjkKhciqrzxCpBbv6lKFzwzK/qZtj77GbaL0XFk3cLKpGqnROpt7HLof++jhNRQpj
C+Sern0P9vDRhSNxmewrRRaRtntIXB6PmgHG8m3QmqTeLs/FMkPQWLCw8uEHMp+Efeg9qZoZ0Wa2
WTYXywKrc77IRntevEQB1uaVhqjRkSmAOD+aGSTKt3jSkDSE8a6kHmb2yGuFE4URPnfWrBr58Rkj
KJFDtNDjEPcAzweDRDAGapwxyUukvpB1T++saunegqdAD3rUmvIegHlFdVhejJzDt6VmSiINxQNq
bwqh6WCpG89H8omVO7+resyCQlyArlF+QdgQavalKi2D0nN5l9PYfh+pO/2Jgc9i8TJePemmvEqd
vWSrcYtlUNRpfcP+PNvRj9r1JTH6FClu9ZDul5/lqK2urNmkpo14ofH/KTUs0dC8Tj6f/HoxFivS
nDr1GduBgUr2ywxoQnWyzJunyEBwyk5CbV3Qn7lrnWqPDW69S/EeirGTO7XCRGrGzsvnYymaO/bm
j5bmVorgFesDiwtmGSjqzWuWxx/LMyQMY9x5U4Nhxau2UTVv/Q6HiWLUKEucO0FjzP3ovhhpfWXA
V25eT/ubM6TAxRTs8ZZQZqgn0x/yTwZHuqQPXk6KnoW2MU/bjEJpSk31ZrwtKw5ZACWo3ec5fu2/
HeDSq8nm7gm9G76cz5KWehUwuoDPwHqpzH/I2ftMivGeBDN2y8hY9t9g+IWF9njxTxJiz3C35uYs
2vIyK5hA4WXlrp72Nn6AyqZvUF/WOaG279R0SpUt7MiSDZC43eIqVPVcolAIVoH9VTkQF9mIYxW7
3E4ZGQuW2sincGtqB4tIYRdX0LZMQsbGKd9a9WCx9jk5RP+CeasRfszjzsbsPNY2WNDqZxEMILFn
Z1p2m9GKus1n02gGivLinsieAiVyP/HCQL8uPjnpPvRg3ql2JlHeWrst7rFHdayW3+rUS+t+i9q/
pDmKrNU45X/VDHLsqSEXBzf3x1sESweSA99rP8MarOP1UXV6zei3xycqQ+c4usS8LX+EeAAeGZRE
MFVE0TrEPqg5bam+m5MfvixciwybNXck6t8uOlQwAbJa79eZY35Cf2UpznOVVMzTfUDlk8biTEAv
4t/Da6ANqU38qlGruYiB8bTYuM1pIcQqMsTTnLuCjpfmr+djCWr8sb2zGjSMxHwtlmIFJ9S9LMmk
8uMf9Y6q3y22Gjoy5ehoTf2fmXRhmxu2Z/XKcbJLyQRZOmW+W8b8Oo2psSmb4m+fJ1dVOcmMEo3a
dpenCa7iku8Oa5U33WAMA20dXQnIV1O+ix4Drsegw1WFhGPaBvwOeV7OjFb50tMUQVOGf3KFj+Uc
NtOOsfiWl0ujxzL9H1s8lc3Ue7TOPrNcA8JS4zImrSY5r6k2MiwVdLtRsVHkC8ZErHeUw6Foum+d
hYcGxmRtDhwkxQ/SUYa7oXfsjYB5Ch2YrQy3Tjds0JJB2APthRpj+OOm6V593ZczMUsTfrs+3S37
EFfH9Z97rJQowZYyU499pPzOH7/CAtEXl9SGtez7ZXhip7keheZu1Ax8QRb4ibOjj7otqAJDmeLj
mSlv5WCWKqghl+cntjwMHIx5V0VOTlUjo4uqvWyPfWgdyds0ZuG6TRpUfN7rLNoaGffrMkxY5hha
OwNZH8znBY7R5DNq26xF7YkfaMg4Rv0gpoe2vFMMN9qK+eYQJbEH8hvt2hdpc3UT1cmcidi7vv6Z
bQBIxAhPa+E4zzEb8FWpycPU8R0oSy52PRiMXZUdeoV5KbzqqvU2DBJ3/vLH78WlHooMeUnAe94z
q/FpUp06IX265TQfuAokvq5gNMVaCQM6OiLG8PWaeFCakZAxZMw5ZIWC6zoBiFqcYqNnj1Zu1PZd
95g+DuqqG+u3jiNZTVaKinmMUR8EnZEXIPpDPPyzNNCdbJ8tq38bxslem3w+GYD+/cJYClmXaGxt
x97aTOMU054jvh1pMMjv+M7q6jjnOiWgS7Kkp6S+alCPuuzXnBRfZswRwXZuWI9S56xDsmV6iDM0
TDqJ2No1Qq4xd89JqM9I6uzHQik+8nG4icaU7GuSm+2jwWokOrhCiafqiOLd4alkOLsduFqi2bVX
8I2TlWBKutEB2S6Siw7Q7Mp1ootLkbIWAedxKL89Clu0ObheSo8E4H+2rrL4KARuDKeBAtR4/LwJ
oCZPKMKuzN0u4qHYRUs3R7SnLWhSEJ/5x+RYi4qhNYavtAOInPCSvebTMlnIOkhy1+omVzuxhbyT
uCxAhMMP1QCmara+XQYofNSCquR9gaskmbiSXPms7k2BBp3BfX+GUIWNXLXwKdshz+Axb6P8T9W/
L0focp6V6Wfi0hRYNVpK+z0Pkn2YMB9wh4kog6a5euxed7T5nxoRlUZRP8bie/D7r1qwV/dTPrPc
pGRLUNWtJw8DppVdWnCQyxpvQYVQjNfkp6+Zv36q7q6MgoOfjKsBoY5Vugx5or2QF3OIFR6gZV6D
fnln18FZ08J9YWS/FyhHoXHCFWo0jYdg1SjRRxT6L0FHBRZaVGA+x7mafnlAARZNxyjj0+gnHygO
Ge5Nq2XMWbPqWeMn3AeDlxwWMNSi9BrFyoq4BxbhgFr+ZS4iWj/KvpE8URmFfbiyRfa9gIWA3bJe
qizyYa33PrW/0zZ/VQAjdW3qVYpJo2r++lV7RUT5d1nXofbbz239LklrodvtatguitvAlFNphoYO
tWXLZjdWD1/TVS9YNI/LAtjw2NgxoFnZQXCHBfgQIvfbYsrgqI3QvHfhs2qfponyHowj+lRlNxs8
RbCiOiyUxK+3i6ubBeZaltr3Mhw2XWUnnkjdAPXChgQhq8PnbrQo4cuGtBGaAxREhLPq7OcwFfW7
AfHbevmSshgd1s7grgvQ3moRT44H6ln17vPlRtfDArLo6gtjwovSKuFeOCy139K7VdotKcKt9Nlp
5m4Cjh+xfVYRnNcizLYANCHRTfaTne271H03TI5k1Ka/YyWpjY1mG7QmK1LqEKvxn4jmiU7JUL93
hi82rHfWgdvd0JohhFcoMdWlTQqJhN/PJrnjl5r5ki0BOkBj+KnG6wQrkelb/CNk7RRpbFmj9r35
17HLctM7f3NnwlGocBKqs1HT0YQbsGzhMViThy2Rli3nX3vKPqukIDbSkHTwH+Zev8aVRCpg0Z/Z
jjhB6+QYLb0v9UCkBdI0E1+NqqIXARz5m2pvmvwSD2lDQ1GoP2isKoCuf9AOblOU23DyoYQY7ePC
78ok13Xi79DN+3SAJuw+1q1bF2k4oPGYZznUduWMcdpkZbWuwWAbpvuipuNEYP4tteZLEa1Uz8ji
4xVPy0Hk4q6YIlXiXCRDD4bI1IyTzfY0eAZb+oGLEB8mJznHHefKvZD6y8I+zNXLD7TLpGv6VmR4
iFtFo4MkUuxDC5lue2aI+bVMWYyJkyNuJY1o81ox58d4miADTKyNegtnmdW85OHJV2Keitg/FiiI
YGi1rLx8y/Vlq75IKFXjuTy5UtH1VA+2zJ6YUZwsqpfcLv5Yan6q3mW/ltei9k9ezbpOun+KUWCT
QaKrFz+zosV59l8zmR7Vx0N2ZLaLWW/SFrMMcPke8mmQf1CysxEe9SGfqS2esPBxobPGU/8aPjQX
AVkMQlVW6m1eKmI1Tl/66wk6PEtkth7qv56hw6EWp2ReOsAOvALO4+w8q4NC3eB4jjLi3lbkNCKS
qEmunTXl22SybWlbp6Afpmv4xJf8y2k5eLXGpeCGU8M7IVWp7avxPazLB5c4rUXlKXsU143wn5ab
ZEDlA+5Ip5Rnv5/WVCJ8RX+5AAsLWZzsMILZxhHVX7Oy/6XOmuXuJw/+ZiE82qITteedQrH1KpfM
jJKfEA4GjPaECBPYhklZf3TV82w5LwtBShW9riU/8zI448BT+EGLzKsoeu9uehv/qjXrb/1o7zK7
cjZNzQeqqorlstF83KDzvEMS6YeqVFULBfPWAktY2cNwTMvxiE3qAYn+WzuCgMdd/1KOT3HBJhlL
xIswTYtFYsrRlX0u9S0xehq5YqukdQi8FOM/0zjDYBjgODgbzcj6RwX5L2bwv+Cy/4Ew/o9//P+S
aAxSXuml/mei8Tts4v/zljRRUiZf/441/tf/+X+xxh6EYkfFNuq+AhT/G9bYN//LJW/SYJNhU2Iv
xON/cY1t/b9cSzd0z0d9aRHmhfb0/3GNjcB3EVi4ZPCQMxD8b7jGBBb+J9kYyZ5n+LbjeQaBz9bC
/v83tn8022NeplF8HDVMBb5ZfUO0a7HXYID3WH+PlpVvmd4xXOr7r47JCY6DSzYa/W1g4G+7x7Gn
/yqjfYKEAGNAFm4cu1AFdLSrXe8rScOHftJL/NyIeNsoQuQp6nCP8xuSfRReExb1Mzk7s34y4Xev
myjQ1qzfs204yvfxy7VJw5C98Da9PPhqUehF9WHUBxO0fyZ2OiC3obOoyMWx8afqaBNoCqqdw8os
xy8vQjhq+yMj9RK1dDidhyiXlxELofSyAJaBeCgG7HbobrGlwnoEzjTmpnEM4jbel2FJvWqIjZ0O
7tYAY0FK4cbKetxW9nDNdUvesXVq24IqfYvIqEIXhILfmLNgXXd1sGWO06wJ6yz2tl8JzmWumzzJ
sNqZ03PWYyp2EpR3KC7Ib0uI4fnCkqvu/25+SAM9oWz1og2n6dxPI/un+tqMiBA8SLQbV7A+MzRc
+VFOelkEI4LPKdkRbpeCtKvTjVmThiLnCbuV/1RAGGmrvIIb0BVAi6j60MMbh6I2X+puGC96rL0Y
prGdu/bNjcdHxyb+eHRBJxmgs1S9JSDAvSssGBOmrdCB0tfBg1vJ69AHr7pHUDPL0KGe2aJYza5j
7bXROh8Oe/BqEWex6mL2fcDGxhQXv1NGkfK0E5Jm2LcuYZDLuLbdkSpwtqaJBs9gYqjFxiGD9zJG
DK3IfjwhMMnPvj5cocd9JBWlm5xN5MiTUe0YNHHh6QMoQC2EdoiUKMhsY59CKtlYvgO61XDZsIKk
qwaokQXiANh9Cl/sFNSZwnPO5EiID0lyRFeeOw+spxdFFfcSO7XakCN4YIx+s0k6WhEla3/60xXR
i24W9c6wmx6FQHYFC4K4W7eeasO8ZKHzCIbyocLovRbjpx3lHoaf9EPUcfPQ5PpqSuR40Czu0QxL
n5NM/rYvmhZzfrBLGtZGE/FJl9YZmAwk8W4sjX2mmwAjS3Fqh5rGdAz21oyPQGRuvI0sIluAPG2L
vidQMS+OUVil2z5uNpwEPGZTvWaGwKCuCS8hOsTBVOhm0TzE1ngN22ZvtGj6CPh0VuCmtnmBOctI
4mdKPn09E7i+7lpMbrV364g1uXrJsMOHN77GL5hvn5LmyS9MbV/ZOGH0Wv5NCY/FckiR6oPxDQmI
LYkqYVBX7Pu8QQo/4DzFHjxuK7+LP0bnHuZudwimRNsMEnJLF3qHmOooyT7S9Ek4eQJVot4Mnpls
LcO5eU0qdoBB1s38XhrTN6YoDxGXQ47wxNAHmanHPVw5/ryTGSuIeBruxNnlm55ijgEnUgyUBhtg
FgeMWoI0n+gRBP0u0MPHdngISXvdNiTt8MW7eSV3vZW51Hg1axDPxgw+SGdiEWQV68BhThIn+kFv
vwJyetdG+zVNqNSA1NNd61+6VB9QxBIezciObm3vDTFHWdpGB80v6VZUbLepk61XYMnOG3kUZmBe
GBkwerBCFIRB+BoX+Unkz0Usqm2XlF9zH9sbSujo1JYuf5gq/q5rfWsEo/WQjC2yMct7sKALnaZ4
fPMCi2GK/Ra6qcCgh7Rw9I9JxjxrsJDMKvvspKAYftBEG0DbmNZimuqxRpzhO9/YpBINvxcakVUx
B93GyczvEc/QWAAemd2ZSYejv3hFgcq6/UOVPN4sVDvrSmkwhqLaWaZrbALvt1+6ZLvOfryBgrOL
O2sNHK3Z+DUnE5nZ+6ki/IESMHp094bXwyjQZrjwADn3cZNQpzvzxu0aAH9aoNH16pfMI9wss85T
3SNCQwjVxPZrUetsyuOaNiM9zsigTiG2Cr+itbK0DnqYoa2KxCABngm9Dg7sKoroVegHBegdh3E/
1bXP3LdUOup0FxJNxBAC9r+COQk4IKfW0YaN4aCddDatFpggyqFnjlgcnIxJgMhgPbqGu/HnktS2
BpBpEKV7SZK8G3jDofgJGEKlMCnWGMIe27mejsYBz0xJXNv8kOs3OydY15w4Xrq638Q2NroGnA87
8oYld9TsLbeG6xmIGBdtdBZOqKOqCbapY/HdSd64CwRoHT3bexobkiG2jkPDtTYWAuFQ698rw14X
lOuu7ZUf+HfjsxtjnpRecuw74AU5rf4lcetreyhBfD3YaBHTmIAuz+7VREc/23rwnLQaYTGDlt01
kKV3LR+Lo5a6h7huD04Kq6Trn6UnXpXkOKM8Zj/0jpUbSYQ/vpOmilBoEjsiYkhu9QSdimvBiNUQ
CVrBUSS1PAztkXMV5IUG70+KB3+Mh8cMmStMdYwDzS0YZ3NVSR8fisd/18hgNw/Bo2QB9khISHOy
Zwl4C21AMgn8J6b+WTfjU9/N2rGN+P4HgilyzReTmmM8JCE+bGA+p9jEeN93yJSrB4ftTVWx/O2x
oW2qsWYUW39Xjt3viEf+FmBXMOUiYTCSYtUMdrNLnJFh6QiDLAM2PNA7FJP10gDF2g22/RRRgCQ5
45g+CPptHALL68E743Y+hnPHGLjAzc51hAaHlBsmWFwKw9UbPhIzwZ+tNPWMQ6AFHhxYHA86xGQQ
NNGnYOW3SwwtO+gDC+ZKxq9DhR9lLkwQnIwmlZiJljJAgvxOWhn+LlG8QL56d/ppxw9euydsi8DA
apV235XmwQ26fod8rCXMzRh2U/LlaHL8aPToTxUb5b7xsz1GmbMrxpYHiHdM1ywMfGaAs6XfeInv
XkzXNvHVjcbG9XBoRI75VuTUXai8GDTqbNI6EpBFRLasqDAcaMNTMXdvOckbG2gT0abqwo3HZn2O
gu4STWAHpTe8igCLvUw5uVrWjVeiEfgpjJSv2PLxSmKpr3/robBuFj48qLPdZkqm9CTn7lgQWZsY
JJxltfPF0LbZGo18TCA2J060dmX0gSiKE1F8ug2SNMYTcP1DJm0kJuE21drDjPCotQExxLl8zBOn
hyGROo+hb/wQlRnh5ETeYEj/2FA+rZvRS491G29z5ckAPpSpLyoozZ3H53ykWkEHjyTWKTnrkjFs
dkUrom3XjmzEIwf/eUZsg5gnvl/NNQLsvpPe7zSDBjaNRNwgSsoz8zfjexR6Zj2uES/9biOIW2bl
EridPOTcomeDWeqmkDXjxIdS54guRwk2eC6fQiEe8KZXK6dPn1J5Y8/1GEIL3nZuQkkJ9QpBD9sw
QzZQJkjF8UbwBq39OJeNudGReLA9s3ZNqz9V01DeOmofL6ZED3zusbFmGG2qwz21xV6qrqF/cvTR
IFq0efQs5wJa8gq9z2ZDNPUHaHlcL6FIV7bWttyyxLpN06Cxi2ezJ1vZ/Cps8U7JS23XQhawhspY
l3V778u5IDEAbxmyj2NtW4IkMFZp5ZD2VyNHc9JiDefp5v32VDgK/08UTGxDh/518gxoe4hWYbVN
4U52xXweNGIHbctaZZMVHTsJsIXBa3/KtR/OmJSavGeBNBw9YZxCNg4Nukkt9ShSbfM2RL61tvkz
I6SvTFj2zXEeLGKMsLGsWgcdj8+56hkBtZkm/V07+5h0NC97SENdUlj34lPUk8PEsAarF6IcsbQo
3rqFsPEbj2924u2lV15nD/VlBd3/I6zTP4NPNZpm00MbD9+9RSpaaquQ2MK56zQbF6fnREnSzVSg
3rRC1zgyyb7rSpId2u3RHZPfrYUR3uc7mvEAbOIcBFR+0QqH3wpSwC4exfsMLsgEG9QqfhAVa8kk
yLy0Vxu8EAaia2mwH6ra1t44KQyJlvmkp8e/oww6EZXIJ4HlRx9K1STvTZqc2p7pWxY8usP8NmoN
YkpoR6Z5Zmry2SkKUlQaAvh98FQASHIUKSlG6a/ISQCssUo8uRisHcBKPpgmBMDbBs9vDg9/00Rf
odYfA4BMDmAmNMrUcePVVMSmEHSTgn5VuQ+fwzsmiu1kDu4ebdzGbd2DC/wpMF4nUFCS7m0ADVW3
6dpwA/g0sGtbBHbBSzgHf6g+f3kDZ4jNYFyrf5kYKdkGNOCnUq4WjLn0BuVddhx/XniXkXku2acm
oI9qbVxJv73bimvVAbhygA/linilK/ZVrChYbKB9oFgtcCz1o1JgWTXQrAFqGfySGfUmE1ZTmx4c
N77UY3NPpflRAt5KAXA5gLjKkBNaC7e5U531MroxWEf2PJnwowsmUjE4Lx+61ATeqwLzZYH7ymGN
cGk7v7MBYXJ1lYoLlgAIC2zrimroYfa0O+uhbev+6sGJaTihIj9ERaVt6sbeypoN4EeTlOnOsPSX
uATnkXIq48aqTNAGqf0wNfanAGKGlfAaifDWZ1sTxJkP6ozoz09HafUGIGh9EVyof8H5KD6aASht
Apg2U+JkyLNrBVITUC2YyfsulBZKO5e4Wc/sWRXGfwIFYkMUAU+dts/07o7vkmIP7BfMCxLKYvlo
SqBuONR2RXMIYpp3vBuaKZ5TxYAzRjgok4f73B/XNaLFqcKhEViHGL4j8ezvvuLJIb1/xz0O6oQz
ePRfGsBzQRSTMHodxvrL05mJYlMNBzZ2FcA6OQd3UA9vyl5YA7QLFNluJoXGdl4pK96YXuSUUXTP
WGnuGVC8KIWOZw+28/xUK2Ye5uMeFDgj6R6gXqbIehaIvUqx9jRF3UOwsQfV0h47gHwDYL5BEfqw
/Zorn48p112FOGVw29Y0yoROWlgyFjJrZKH6jfQH4ocUo5m5QwsW0B21Z2DIOy0G16+F9r3s2mZD
B8g2JO9QtczhuYymi1SJWCXgwaYS35XLC4CyurZ4hqRiFLbCew8UtbCii4gVx3Dq246vRNAzEJW3
PMXhpYUHs4d+qOsKrhQ8JuyRQ8VH1A3/YgFMZHJFGQdB0YlhKXo31782grIgjU2a+fhK7fjbA8Co
jcdW8RhTRWZ0FaORb8+NyOke8dR/s3cmTY4j55b9KzLtIQMcgANoa/WCMxnzxIzKDYwxJObZMf76
Pk6pn0olmV5br3tRYVkRGUkSgE/fd++5MkYXiXu2rj5qTXYs6OPCdIb2aBXjLg66xzpCbK8AQlKA
vpk0ITLszI9WMyNNMMOaIRlommSo3FcnguEeN48EXoFJMb29NxuvcjAeeoCUoqMEU2lGpVkHOyMR
D56mV/bVQg+yoddnxw4ewpnR1h94LndCsy/rAkEcetW7RHMxEwCZGbBjMqBiOslJfDI0RFPTNKsG
riZK91dXkzZJQ/5pg94cQHA6msU5tWCaqtw92qa3TYVtrivAnZUmeI5qky8eKY2QPdF2q9cS2GcI
9DPW9M9cc0BdgKDRsjfHGJH/QH8cj5NmikToV2o8mKASpojedG6NX0UK7DT3jGIVLy28K6YNi1Ln
FsPBra0JpZNGlbqa1zK9pPGwYbsVwtJQPy1NN1VsbEZwp6NjzEc8/xWgEnUzxxTYaES8RxicmtZI
oKCYuzLocN62tnVAGnhfJRaGHMR162SpAK/KX8XAAO29hpOkO7xLDWetxpc8p/UbtXSLEugCaDE5
lYy5Z9+gxpM7URtPfS5KSIsi28aCg1/hevvJVtlBiJDT3eKSChF5iMAQNAwgaB/YisNOZ7EdCb45
Zq57mCdJbDEYugYKraNxtEqDaQuNqJ36r8oep82o4bUVLWLbt++aHqytFZn4/h3AOaJnXwD7VtUU
KgnqvR9TxGsThGZKsSvMDdO2MXaZ1Xy6IaXAVKZfC2LzdcaBjtAH65NApe+Cvv9uzENj1fteejPU
5ksLLcnUsF4yrh6VGT3ZqI5Df+CpDjzcBnPDFm9EJNTDMLd8k0Bj5EVgcT6TLkg3fjrcomS6W6xw
l4lWD1Fb+/gg+lV1ZcChMI6lgI5UbpfB4x9GyDrN+T2J0N6qTNVTXtmvvVFRHJiNn6UhbMSG5kkN
ns1pTOIZMI07rE12CPI4MSUe6oR9m2lne7cYsA/u21CdEd5Sj43ktg7SYguDg/waG9JxQWW0BO7c
d9sYNsCXYYo3SJNanRRl68Idlj0F1QOMzEPoce4wwFCtvHYqT0hp93WUVmzIgDyX0J6Vxj7H8J8X
cWzCW7TTKwUbujUcAhF4lPWR6SmgtXny9JdIo6TjFByOtLpHWwOnk9RaGxnsYVNzqMHX//1PbdQu
23EkKwHxrnFioHAi5KyzcX1qn9cvhQZgkxYqT5hfeACv31RBAnIKM+O6Y8489VGCMJqC1TG1RYNL
zLqnIOPuqqboTnVpxhtKM0CWNG/d0V/sKELOoDSTe74C1+0IDwdVGA4bqXXANznvKSc3p3oZDmNR
wEUqy/pkD4Bzrn8aFZsafz7muumYy/jYV0+F1STptsvam3AMOIpcXx37fHuqnXADLSzIN9TkfQDS
vO71zVz/REm84rb/0/fYhW6mtBaHzuUm0tpHuYxmlrTWBfVITN2HMrQ4lVL8/Utccmyls/LD1mhx
8FPUujCRkOam/4iQ0ctWTZeUmOtwYSaK9acULnQOkx90jnszkJGzZ+TVJ5XEwDhqEgespHeQyXMR
r196Rs12FOblH98Srk+IUFlD6O4pqf3jB/WM4Okf/5vOhbWZFVP7P34wVjQw7IbNHLmjRyqA3Z6j
JJak//oStIg+eHd8M0nUFvFQtU4DRoHfBWpViN7Ye71xKjuUkirSGsaiefHysLirIvbDA8ocbFSK
LX8IhJDMFt/B4GcOy9bqLURFQ2FvWpBgeV/g9smOBLWzfeghVpQcVtLAgPxXZJCDouSpKFn4R/QC
z3nY3ieoNNYpa+kK26tgPR0TgvEi7PkLRV5kwuEWqcj3ImCpAA88ciZwb0n42LfKL7b41UJjehFR
ozDUQoPIkFNGjv86MgzJQaKqiMzqbU67cQ8Sc+XxUOKVsD8TwcIyuVQgsjl9BVlb3xo1rjjLi4GN
iNMcTXoRQBbiAs7aEpL06OTgSc0l3lrV3O7qstwtfoNGjAi8g6I0tK696LTYAS7NCZHLMvRQu3tz
WheZCed27k9VOPyGPeXNnLBSp9SDZHXqx+KJc6K9jt3aO+Zhz3Gp9YC1S5t+0B7mIV8qNnEi+uDs
mz/WhpXsSMoj6A3Jfon7qi3rr0ZUD515HzkCVhlHFS1u9qh7Fu4ZlM8AB8D+Lgz50nKohhl1k+dz
Tt4tycuGE6LWSu9Ix37Dm4f93CXk0D9Kp29pniBbiYbptZu9U5q9DgLNamSPD2HvPAdYjcYgvccP
sqmb6kwxnvN+OU8cJcu32WHGhddMrMjwMy6CR/2ytY+ORgHD9GRtbuIk/SqrBA3PUNOIm9/DxtwW
oR0j8S1eXMf74Rh0cAhkW4H3ei97ZtZqab/G1n5XfEKoHBESfCxqvYDONFPDrsRLq26rPpErCpUe
9tzuh/50CIEDHxa9XPaYpi7eED0G6HndCo0apd0TQlMu030a+ZzcgC+atPBD9j8LwyPHLryH4/PW
qGk/CDxXcdJ/daNie8U5lwo4a6U41iZojE69Ciz+W5fIYeYzoPLkmSaihe1FowYXBRbSpPjOQFnR
MYHiW2LMSyqwSxEqc04VuMxa1AvW/Ap/4FNicbzpampQuCqRH6OhfjBmOZIB2bDvUy6n+7il4rB3
e8r0vlbu2Jk/HJo4kY8lVczK1alK9DLyqiy3yFt7QkP4CCWdPX3paBTZlyabt4Nt/LxHwB1vCMMM
Vl7vvhsSEpSSL1af7ulSOneCFlw6KANeGDVvRJqkHjV3rUTVoO9HS6rGro3bAKlid2fN/o+hNS/M
lTaZRvZvQwXeHhgHOJB2AEs8f2LcQTKXbyPRRns15sS4hu2rdDIKCLNkY2M/RGVd78axaXfUa7CT
pu6tRbHuIL3KPOUq/ZhRKSOdekpk9wubjgHuBqseIUjUBY1xnWAbWwOy2oDhg4Q6keoQ2z+X2uf2
BD4+pOB2CZrnsLe/xoJoyi6k5lpBVgAhAHmNP+gfJYlHOEcGYgOpYeU74JIZpGEyMByrc+tZD4iH
x52bDeO2dYx93pw5ZAVr+v3+GlUYgsixTY8BEpMu40hZFO4rHXXM2hHF32D0OLnZBtXGBnEK6tOk
G9g6J8mm+Q2EWrNxi5BVNeGW+O2N61U/TMO9xwADoBLIZrz8gJpyRPH9oKwIpZzklYXvrLOkPxqj
ax0GGb+mMSRMH10V21Sad77h7KNoZm+M1pnrqvfunLYCgXwPM08iEAL6B6rZ70aMNCf0WcxvMs+6
bVuk82zBOrdEC499M6z9Z1SSH75H54bHBjnat6iWp7p59ATYLocy4BTyLOofpG5GI7gJ3/UD38bL
FnH81sC9ZjvGaeoqihO985RlwCPn9NIN0SGQFTphteDwpRYXjOYjuC/2uOjBN+4MVK/S2Y2Z8Vxk
+W09fBCkApttUMfFJVsMMulatqj2HYvmIdRmWwMz3T7aQg7D7OfhkLaNQybne+pUT9KTiK7UU9kb
yJSRYOf2w/V1Z0WSn5lhMJTEULZe9Rx35JUIVAnWwpbbAbCJVdkDYW6iqKF1veud/A0jdUDXNdLx
t/M3XM595YuYlUefEV2KbHiCwQU8dx5jaTAxOwCguQvK8Fki8LYB8OwL5xJQx0Wr637WzFsAHU5A
TN5I+tt3bUwmvXFvB8MpiZkVp+DRp5pkKy0bVTEzmGNfunw+GThPle9DKPwwUUfDWUUvhPahS9ON
WXoWwkS67q15YHIlthR6yWoyD8vY/qSMy2HRTzlGqj2Ymd+MsrnA1XlGTPHQkled185yUEOYb4bC
W7bsQW5jQkHMwHl1TedHDeFTFnwA9pbHBOvCBv/CT7J2mtVM5b1GSlHThlkZlE/Zk2/pvp5SV25p
B17MnpJxn9dv6TCdhuTZdNWnGbHHERlRoh0GnuGWhXafq+HBZDGwYlo2znysK8rEFlZUiMqWxuLT
bW81KXimJwYIeN+aCyXmStz5SbKdTee9Qf5H9yq8qUIyKFAn9N4Mdsmll4IFCT3ab2k//OgyRfJL
kjzY8F1gLiZPoyq/fJ8KUub0734OEFF1H83s/Cya8lzmbAv65K2Rw2+Ohxt+AAjDXqPccX70WAAS
cmnG7BIrexfQnVhRLoXN3H643M/Qn4DU0tCfKmvr5wSI+PNLlBrqiUi42xr2idmgfa8n+yEnhGTN
SoOZthmQyTOUEO0mHne07qdpW46ANSq3JRA6qd8p6G8QJpk0vBR9SSu7EMxI1YuFgraYvYOacWcC
VWDxNB3kBDC3hpH+rYh+w0+yM+cGZgg7H8dnpURCckPl9dE1zHjloQWdnAsOSIdL/QqZ40LRjIxo
sq+MAE2DXZSfenyHVQSJR8k1JbZ6XQi1EPMnX/FVHAkIZvYhNmc12vMtPH+Efa1OfRbezFTaHyJP
uQ9dn3EAFcYnqVRy7RpnuPBwuxpiCgv2LW6LxhvQkFPKdmtijjrGlIyv231PfQlJfUpF4BwCA5nt
FD+AB2Kj0jBlElIE4uLTgAVDidn66Fp8Yxinl6Dg8Sm3EiEP2Fc3QNZhHTN+72CcGit5y0TZ4zXN
tMz30cT9cdPTKbHhw4I1piNT0SCtwtcgke9mTF8gCqe7OQvPyhxuZOcDjcYaGfYxzIqy/p412luI
hQC6Ze/Bhsajld1UHIeoKtAKUQhjPRvyRu9d7C4Bj+OhyJ9Si0ISQOVsOpSFtXXo8K8tbRKKKYOs
6B6M+8pwfzTQV49NhyY3tehPeskPGCUPPZvIfehjqwlE9sQWCI3C7L0jvDm0SwtDJY0JqTRnPpFN
j5v0Icssm23e388UV4e+mZgy5M+JcgWx38wr3FwAPEb8TFwNKUdhFaI/3cmKUMa4exdLam3HyV42
BsKkDmyu8L1ob9nAJuienAJgKye6N2uCIb9oBt3UHaeKqnPvrXDw9rY/vfEowORvHoU7jkdkP08a
nT+aOYBhg6U2KVnImlBt02msNsjDmg2bNVIUSj45U9SxRDsUgmldw1pmqDBWyFzJ2OR55I/NMgA8
luqsm+i4LEDsIw6EZmPTnh9pl1rKGakTyMdgRhhSucldTt1qT8/Z3A9W9uzW9kcdZemt6R6D7L7l
kP3UWwtImAhDjsZQkDUeqYKdDQtWkQ6QryJ/OQIH0skgIOXrFK0U1by6L9hHxpgcgulNURYaRfms
qvG2GYRc08M/q64qNrb7HtSfUsGYNjq8mKSKPRfJ8lzalOlaepZzF43PYfbkV9HNQk3EMyiLVVTv
ZZ+Pu3wxfrXLQkspGSXT8hSsKzEcXbf/Bb9JbvKQDJ/UfHOMn3kmv01nWY+lKG/sEuWMPSS3ixUt
2yASLtt3e5uM5b0gddpxeazLoKaDgZ5g6Ug8yEtysWK56+voMHbqfrAmc+PMguKgUqS0ELlGPRq/
ftZgNrNhIPRzuYGoBDrJRAFop8eun3U/ELdNHpIKE+zl5PiHqvT2/nSmPEONUBrezlfDBxQXAewt
fBkn790S05lyxBvYEBa4Jmj3RiHvp7KnFj1/WS0V2bxnS9PStYkQ7a8L8L5ME8elNoka8okmtsYI
82XFQmLk3WMqCc6L4RFuPIjNCuxGE1Crj/z0Qu45kuHifcyRP5Gyiz16V6qWvnwdklzmj3c0xO9A
YRI/0UTyid6sZ5ffsgTHjHOFqKN+Sjcjx89oKQ7d4j34iY/mDPrtembJPshFPGAyZ6NFqdMlhRY7
6zDiNqgn62OcS0XAtQWkJD2w9kX7ynrriV9b0yZGfJIXpGjBMfbz4jF145jd2fAUlOJl8L66FHhT
4McanfdRq/4dHXFYt8Vd7qbsbfgPNTpSBy/P92EIctHsOeaKDmuXcE60uw9ZIrcqWKild+aBU59B
3W87chBrp62sirckId+qsJdV7bQ2CdELJnzAIn35qyH7aRv0kQXGV36AVyI7sUjldkis5xgwxXEa
iaXrZvnef/iViA9ZQzeJEmOPd2kF9pdyj+LIVdY7eLZvGP3efLe5i4VEWu3LlVrKeeM2bwkUkz3M
1RcpjOyUMH7Z8OXpVona2fQTicdtDmcElcxeKEVnrTxYthrX9LdeAJ8IBivqayrrVphcpC+S4yCG
h85w6c5P/bDJ8YGv42SaN4vj7oNy8J4NF1utNG9Twx63MeUV5JTknlXQbhN8ZYmVH2jmELQ6j+RS
GQdRD/1TBt9EuwNQ6A30cOGZ2ub0dVUf/3+h9utcf//1z5cv0pM2Safa5FP9Xm4tTNexr5fqc/of
0Xe1uajLn75LhTj2/lLwm3eXrruwI+m+ler+zW/+Xagtg78EkGiAITiedKVw//yn8btTf/2z4dl/
cU2Jrcj1bOEI/saf//R/dNriL76PKMCXvnSF7dj86O86bcf6i7D9AAYnAuu/Cb//1//821v8J9U9
b/nv//+nsi8eOV6r7q9//heRtg8aMED1YLmOb5nBH1jEgT1LI6uN+mDqfoZjMrsRNx/X9s7wWZIT
n4bZ7y7S/+UrCtN0aPtIG0bdH14xL53SWSaclOO2I1iOVnT9JuTt6NBuG8O4/2/4uX9klfp8QF4o
sE3HE47jc/nr36vQlUGkRZ3VqC93DnUOEq7nc71kF9ks5//8yf7NS4FzFo6JvodPJ5x/fqnByy0s
b0t90LbwLM9+abhwYm81WOI/v5J+078nSPOheCXXdyyPZ+Bf7pqSdOtjF49SaIzBNvCp+FKip5Yx
Jf/d9bN45v/ltSReAhwDrudb/yLjr80CeQufys5aclNs8+w37ab25c3ECYyyFYroik5Sq0hbmpsd
AJt7my3dIsq7//yp/0hC1p+aUnsguJuWdPw/XF8PiqehgrEmjMXYmVl4J/uZTKvpbBnzGbr6c+d4
3yEpkP/5Za+f8I9XW9pSwgYRAJhdfd9/9wgZllvZnlXxCBnZMWWVER5FvWp8pub3jLiXxSG6Tcvl
nF5rvkZyaZHl1TN56QkrGAJE+ZrK7PX/5W2hk7YDz3MkcSL//LZkW/UiJ/zpoJwO737uUvfi1ZSN
eMD01Vdv3pGMwjdS3K+aVaKq/GnOCroD/fDiuzO6aDaxMsKF8l92lX8zwP/tbXI9of0fpsn08s/v
a+lTSvCAvg9g4dpDPQhEMax58zwywB1GBDQsT6jfasEp/z+/tPVHWvT1Efnda+uf/+5W+X7gDAY1
gQMWzIfRpIbSAzNZRRORD+10nkyMVmY6HUYpP5LkraS59988Lf9uEpC/ewd/uCtjVsTEtfAOlpjN
lvDYcU5s9/BZksKV/frPn1eY1r9e7cB32JsEgRc4QlxZzb/7xFVYuH5R1QXShnpH4eBGgt0ZTV3n
NDHRO6SdklE05OCgVOiu5tgAquiPz25rH1TAuaI35xuf35nz+SYIeXZsIzhNY7CrO/Nc40IIsuE+
Mvtnx+6fq3Q3udUP7X8LkvRC69EGyjydlxzhfXVbR/teoifFcU4QHH+f8hiFDc6KY7WvZvtlngk9
qrB6d/4tFMqbRvKAZuRPr1yiFajV35cLlQjAFjwrLhKxAdApA2oaxmfHkWyj9HE1PhCcR7cfly13
tEQBAfXAcFDfN/Nl7KbHBMmaEdmnsJqOVcB7LE04vVn5qLwJIwhxtuui6G1NZzgWTXSYQ3vXpctZ
Icx2uq+sTy+5Z95kdmSvB3wSDqlp9ThsRZD+0l5ebXPWz5MIeIRJPLWx9z3Zbvfp66lYXxkzIwws
FhhO6G17k/g0PFp9pqZgx8leeN5d13Uceflc1iQP9Ndfc9Uj8ib/g+t5nTyUnG4QRCCgbGuDrnZx
sXhNp+UCCWa8MUDTN87zs5VgkjT7y2jw4VAGAdVUq35QMTAXnoNRBWpdWTC8Co/bUk3llhI4QE8m
MH35QxdzZoYSqjJeXYXJ06iKX23R7YIW9JwX3Qmb6pszFwZIDvMmHOrPADWcM/FRjZGphwDh85DQ
IAm+J7+2qXGM53hknRAcVtnon9M6ODWx9VBXHJFCh3cS+svTZBMXwSIc+MNzQOITde+bOBv4/aAL
tk9ZR5igrCMKnFyCMqTTnnw1w4QYPL/olygXLI3AhPEz9YgEzXMyNz87eHuBkV/I/rhx9ZVi83M/
1fLey8yzQWK55gdkFUGnaXEZ0MOAuTs3De0/GAacfZ/sSmA0aK1n7RbgSMEzhRwE4hW77aLiH7c7
wInodaj/hwVe3tsBdeuKA9GNI/MGYt18XnhH6zJWu6ZOjHXXpDoRCoTt3DzIaPj2E14OpwylVBnM
+ya7xxpnba1H10M3o0p5YlzdXt+9B0J5NVnDs15304ZieXKhNr3CkXYZUYyNs3MbKIgZE7wlLUrQ
zbCzfpRHvTjbpryHKtwSnVwcUot7k7DG7h3CPUQ4nO02rXddW3XHLJ3frKRsbyHyjtgi4p4vxMRA
8ArbeteY4cTzQXUjstOH6+MI1fFXqgfuol2lrZG/2yJ68ji1rkOPl75OJX6S/xolENycsVIdmG7B
zoxnCqRQ0gzm4iZs/I0BGD+qQmApQXxRA/sIetEMziDbz/NLt7AnvE5bg17qY42dmniE6shZT1Mu
V6maz5a+UWAGzU8QNANxlRwa6V95/fO6z+JfXkVNJScDaq0QH3h19ua12cVonEOTqJ8udMmZMTDw
uFgRGEIDa5cJq1n2LFk0Feg/azcb3BV7f/0LQb+PmpFB5g1nLLgZfRLe1oTeB1EVL2XxKqhA801r
2Pc4PYy1P99MqO3xU1Xesmo9h4SpdroxW3xI5K/doWoOV8Fi9PvRPFDh3U6tB6jDTiatp6FqQlTM
zm0nMPl9tZkncYZayuiSVc0/hNVGUfQg5VOhu9L4VAuBZa2sYAsaAV079ffwbnEj9xa4HHV1IClb
Or9+5YynWnRA/eLxZNvN0VPMol2tl8mK9oVBU34nTeOVsUWUgtSx3diPheruQCHSKIpLWka180If
HinURBknr9M3MoMJwymdYhvkXLjcMrepwbjKY66VHOfzlZB6fSCvmxfZp7/0cmAW+S9iAA6GyaVh
ilOK4/yszK8mNFFu4acyracxDG5mTIjYlqpNKH21/tstmhXBksUeoTEdW57AvqCwB4xbwwqMhAeq
TMuLZdHOtHLc+B2AjbmhceryWOPaqjha9989Jv2tW0lSBIL5OAI4tgK73CUoDlb5jA5l6kPAN1H7
1vRckahLdj74OxUY3qZtrA/Zd+4mXDJaxkGmgDmg2EKAjGyd3gl0DYMaYAUehyrA2hXGFvI5g7Je
iFCcaPsgxTh5I28exLdueCK5hbSOlH2pNnVVb8S8HNKFlD3T7HDkWXQqlzI4JiXttljBPC883F/I
PtetrO5KRJtrf2Db7s/fja/uRc+8NbNmIgr9liYUhaLhIg3aMprb8br3p3pnu7zYwGTepDaEhWTY
Ei1Bp1vfuypnDA0LUT7OuWv7B5yU1YYyJfnbgbhkMb4USPkGpOgG/DpoJNTcKCs868Iv3guHIlSJ
PNlxIE5c90SOmD4DnERbPyC2YjYknkoopHWO/Lxy6dq4MeeLeLQ3TkFvudd7WQrh6br/nkyiABD6
VCQyrFKnei6VPJcTQyAOsQKVkPX0XO7K+8Wk8OJ2DNFotN+9ktzD6xTk9gSqpVaxjWvodJ6A+lN/
1p17BiPynU8MW9s337zRMzdLmbpIFmo6oQkexXzkT9yVfKP86bbheLBz6uLEQVNtbIwb6wwqiep7
BMrCRTVTkptcJ1svVP1GpsQ0OayLCHJlddAoJk9YjHA2Bj1jmRb4hIylTCi7vQjlDy9lQ49Y0DYX
i/85F+OT5fnjB3qEdZzJE41a+TPa9qa36xCvv6aVczsMdn3g8J0gmkne/W4wb4ogHW8NHxtKkod7
u0pvRIP2lrw7pNDUWAO0UmslkPQ4eTyvdZYZRlxsWmRj7UtjaybWGWfZSsKHWIspf0tYSjckIHqT
dss06DsCM9+bzdJseaDp+k9lsu8Kv9LySXMjk2bezGLeVpk8trF9hwj7pRylufJ+Xs/kDo89ulNE
lxRquxDtfDGhGrJvywT9Z+uKR3eilGpV1UMmkc+5hn+o45qO4VBu4zwutsnsn61kro4olDcNbeF1
VPSPpgUoyaVHTxEyusFUetM4fbPrJXJzqeZhi/qD9k2jvoxR3vclAY2TULvETtCY1sWNC1+TQZE9
BzlPUXH24XTDoWN8EunF7tXsDHLuCbqMK2QJIcY80ql/ud6nmlg+zB53Fizifp1XDwhHSSN2ynVi
tNXaorvqs98aJufdMZBRzREzuYGkEdQ7B5PGVgx9yfifA+cwILyh3RfvPZsXDMitpQng6kBWloBB
0J4YEx+5lMdzOW/doEWjNAfg6OekXplJv4nazCQruQLuIKH+E8XsHmKog6M3N7cxXN1qjnpWpGnX
z92wx6H5kNGtQwdTz5sSV5KlMm/beTPO22H4rUsYabQ+tFoDo6Dt55vST4iqEcQj+Ch4sLy0h5Gw
T41FanAXrYOIuMKxdw+VQfpsywpDYTfEZ4k8ZmUY1oqcn2BrGeEH0BweJw00dPSrS6X2ym2SLa3x
X3brnRiD+f660pV2xSGTeC8lO1j/iIKPS0t8QkSdgOks2Idl+SwaR+wXUswSP7IPfQDamVVhDxlv
E00ivgvgKIKZe8vDptjNQ/eRN0a4myNwx4XISDlWwdbO3xtJo8QU6MKsjk2RSqK9Q+MYFeWr72XJ
jtOb3CH8uJNz9xaQZ40ZjlZhnOgMO7LHTcHeYOn9gz9FbBCRp66s3ibumocAZCubd0sMewztNy7H
h5UfWGcyT5BazGzTDbbJLn7X1VznF71g/q26BKs+qhBzsP9JIXcg2hvAdjo/BhehWqWdCXpTkHnL
QM/buKmMhvVdsM+SJiczH4YvcRzIR+Jgf922ZrG9jeqZd9b9yBXw/JDTDLqeetcCf5wCiaXBI6fO
mninNjdoNMj5kNP6ek0W23+tyuqROelH5Uf3162u0u0rjNDYkJL0LHw2b1mkni28xOJbzXxudOeX
oN7rnTIJDrTGSScEL7CWpTns6WFhkjJ+c5k7mARD9CIRal+bFCf+CwQfOmvB+LSIUgaoxKTkhg9G
jnA8KPlWPQI9LJp+J9jatSUbjQKSjgUL5gDe3G/b29jfOhxMd3WCVsSB0jY4GL+weW0gVzFthMY2
xLQRegh+DIumpsFtTPVhC5U9+wx9FWIflE2feG+0WD+WyiQPsUWdbGcX4XD9x6XjxMk5jbzz9NRw
x2iUpECSxnwvSi5ulT96w3S/eO5L4ct7MpN/1Q4M5RRXKM72KtRDzF3OLus0LmVYCWndkR3XvLj6
GDKSNFjTcD0YTZ7vLJ8sc9lBOhhAi3tOsYsaf9qGCWA5B24650vPvSaFXKuhkc/R1NZX1sj48rct
lSqfoCGTyczhC7sdOowuXAcLC6o+luJq+CnUgZRW7qkDI0w/oVHfZbQhl5sU7ZFfh0SEg7m+vu3e
l8jNrGg9WJwWSOI5YAh4IKmy2khfk3w1GF9I7yXJg8MVLWsVw7NdBOOqgNGAqvAZowkeVTbHvceF
Z2fPAW1XJMkvIwgmZDLDc9aw70FPc4qK6k5WPSfTbrghjeF8vQe9Bm7ZOle31+9Bz6tlpc8W+nxs
xvMPB74gwtQKdkECgzUMsG7ZoA6vp2Q7B1DoGfemVjZJk2I1PsqLNeQ8XPpNiK5CSM/HLWVxpzdT
XCc24vqwWqfLTe++eSlBEUY1n0ohbmXDmOjc+QlQ9a3nzTd5ph4EZYjZWtDj8JtZyd/Q/7Suf7jR
8DFWb44kBrWnjZXyjJR2/BhQ0sPxfqh6/2c90AyqrQkNHJvd2Usutj6ijxFbsvDHtfx2ffOWXnNo
rYG1KChUoKrV+dO/lCw3Y8VvGllBnTdAbBqQZxbY5Dt1PPB07e7DglqKNZGHYj1NFjrK2J7uCGPo
14b7YAwQoovqTU8YPbSjnEaiyWzjTVAmEoSn12Ob0WgnYt7dstFgE8xZr/fZWTUv12oyWgCbpf6n
4UuKZ4LjZYayTK/LUJJ1e+67HRjT+lA/VGzZe4tuhVcFtw7EQCVpE6qwmgmv9LdsMTBwcBK+6lFM
iGdgxPYWmtvrqF10dQwy1Bcp2O76+sz7dkOwy3Wg7fzpVPbdz2ziAKInWiKCk+GrbXALM5Xouxov
/UFW7mXK40tqfULZX0edzAB2l0wzxsNsizszqGjxJTwVugQxdIyeaJqeXe816+PPxtotJVWVVgL8
8Oxj2DNlLPqaDOHTtEzv+mNKQ+uImRRrJe9dn2KmZ3DvdeGy73CXsGtlIXkTjI5GUqgYHdKEMGrH
m2tvwFYNTF818SlCG1aitZwbgxihOn9ugmq34AoJYoY/ElQO93F5JEXKWF+5thbMz7YTp9Sk6DWU
77NMF9TAnDt0wceNwF86VDWQJBsAzIwjrZ69xSYR6SruNf2FkFaKU6ukgJ3ZmAkGwzk+yJyeumaJ
dQ0NJhoWWzlOj57M5+21sBC/5i7Kz1BAlGlGHrwo4QCuAhAqNQ+4hZwC7gjb+vhXj76cnRl19oyq
R0Hk6rXiYQfFpWyhCOViN1A7kdr8qotygiRuVEp74I6c1q/ls3SfBHZGOHt4N8IjnDtm9YCLkwo+
Jh9xascPioeo4kfELCFYOYuNX2EV72qw7q7jQYUOtxBhbpVwoAJtvZGF/HIXxVmomXnlTO0iGB6u
/wPJ58FXC4/4dfh13qsdkit3PWqHAAsnOz9Z1BhRwwpihUkpImk21Md71vuhiX7hAkJDlKOMhFK0
kn52bMf+OR9JJq+FvTUo/q9my4kwkky0z/VBkirs9aQV6VJZPjEzlFiwlEKM7+v1kYYLalfGdWGw
6iYU3Ur3djQ4raYxs4GM2L2VxK8NdURxCtIFr88j2SyCiZTKXQFsKU7qA8dTtL/WWFEZjPE4aIhS
oADAzckLolGiYP83e+ex3Liybdsvwg2YTJguvRflTQehUpXgXcLj6+8Aq+KYvW+cE6//OgySqpJo
M3OtNeeY+94imEAlqbYyKJB1q7gPMZAs8oZMLL++mCBDZMXy2sXPTUCMRlezxGAm/5mrzrjcas98
ssn+gOqR1rxEjZM9q2Y89THoytFvtSXufmPJwPUTXw0nhktgiYsYsu9bl0bTeNIqRTlb4pO18bdt
JVI3GbK1gYj/vdlxVEzWVcXHVlIae5Ik5zjmeEp0iBOChfPmllyGXx2nrPsLhga/Ei7nogwtyK+s
WNhQacBYvHaJB0wz5YyMNfFaxJmzmZeSW8x16TFDgmnwKgb7ux0EDUQPiwZdBEJxYEpfs5EtJJ7o
KE3FWz01d6VG6e0XmG/HVLKgsr1ZwQhcivi1W82cW3yqb3tbgmJq3Tj2r6rG6zs3q6e5NWVKvpO5
lYBJKu7oMiwYVqOdq1tMy/gDaw4kpozZs9rsUxGriXIp1Nz2fPsu15pJjVpOd7fT3O2JcvRC3C8F
azNFHp1ZcEu86RZGJxudcxeY0X1gVA+1W/7wGDCifEb4rb/7kuN2yRDAD9IPJyJewQotn5aD8bsn
YAtO1321L3JcDPOnfkgeqgTPt+amszwj39b5+E4gCYc7J7pM3n2P3o43wG+O1uwzaGwzP7Tnmr2U
pVRB7swzZKMxHL9hr7slRYEaf/qW86oJpCCU51sZkEYtvLGFdpu9lRXpViXIccXTcvlozeTqDIJO
WH2VAAM2obzzu2JP2MH7FLjOkqAeoLFNDfY1KPd54iCoQg2IBjkluysyz4PetY+jnj1nSQcIVg67
ZObcat4GscxD6YXa2qF9h2ALa2s7lkA2C0291DDrB4k5pHZXxWQRdWWlMcHn4kj2N0oUs93oXXXp
EuTxWopTIjEJvrVJoQL220pybNN6kxocG+IWi35k6ScTdG/YgWvWQbIRp+d3uyDun1Rr2aAqiIHg
uE159AmPUKx8F55KsoFfhQGz1D6awpt7pKiGUMkT8qEnrwBRSdeCTnkySL2E7plf894NjKUr9QeI
BQ0WKMLCstpuDsl8ISdZgQWNF4E5OIfbhW9wrX0v8s448Fmw/1zIwjk08cjxX/c0Gh1A6TfdWN6n
FW612wWCLBxsfHN6OFoIikp+fZrfESIdrMdOWycukTuhgeFXhfSL7ZCVxqiChg4hq52PA3VlF1AU
6jT9qnW8Xm2mv+clAwU45MY6I3oSA6eRHW4XUeK/e2r01qZVycPghv96cbsvJqNqHVbJj6jAXZQW
455XUxyAJYjD7dpfblpha20DqdAYEYMqRIsCyivppOaxfvjnRdnj0DK8Ml53lU8LpxoiXHg5Qne/
XMMHanfkImNXD6vZ+uGwCljRKQmsR4JX3E2PVnEAerbWw+h0ix28XbRzdqCq5+8VDf/1P38Qw3VY
pwkdDQO8yuF2Qbvf/H2tnXNPcU3zE6efe5M6sKm+iipMMzrDvVJ/qBMDNAf5qpskpzUY+vY+hOt9
Sszo2bJVdRINfjBsWNlOw1Z54F16KBpwTYNePuq2OvHj4WIbLdrBJMUakXYQVpAlL22XQCM3V9a9
NDTzPgr1EtUt6a2eB6O2MWS9EZwIWHRGj2i01m34QM03abRX156/cbs19NJY0+HXVj1e3G3b8nCC
fiwfJisrH0YhHFrj9Clu9zmUYY3X2leh3Q2JXtwTK0FTDNongFqhF+ldtBooDefg4LCjuz+JRLAR
YdKsWw118u2qzMOfBriDtT2nNeb05g63a5Di/lz7fZ9u15suEG9kZIVk3/hA30znXdOdZjN4SXUk
EjA4ZuRTQvs8dPPF7drQhY80ziZc8+zgTq0Ph8BOv2MG7euEseHhdtftQk+8PzdL1UDhxcK0ZtFL
9yZzBpOe5EGGxMYZ90nHp9wsGsy5qbiM917jd0ybuHDH8YvtSCxsZ/IfR3Nb9OpRYjT3VTHuXGGt
zflb7Mzfzmb09C349hM20YCPH7R2LW82dNwJZzK4xwxMzv9SxwF7cVqVHKVFO9xSsA0jlppVWM3n
UwU50CDvef6KA6rH7d6UgjAc8A4iItc9bg9dYrtk7MyrTTovNIVfbKEhIo4TFdbYAHbDqjQxAerU
lNt0MC+hG68ZJZo7v9mUTuJufKs+8m+Jpp1l4Mn8q2xdAtjP3Ls2bsIjoskJt/dQ0AXX4Mra+VdV
8bfHrWh1HoJQWPnmB4NRkjPG7aruCizFbhCvaUUMy9yPSPyZdAEkg2u3C1+oP9ciWZqbzHPZOdv9
6JR49fKqO4RY7g4jQKrf1273yeAZyuW0p3vssc8NtMfDaCLAiayohUkKzNrUpFjURv1BIsBRRg5b
9IgtKYze0hAUpzWoVViqcWcEzbOZOLzzoDnGUSflCDZnR6fz5EfuwSSIemk3fnkqPUmTzg72gpIH
RSTxLqX+w3fFNnaOwFl2YTF8eFX5MsnmNRk4MRqjRUALjUyNc8hhNDnCB6P1LGO8u22kYlaS8E7P
6WGQMEffQ3zoGL6WuNx/gjo4NwgttxCey/W3VWJbNsiz7ntX7sPRBJrpICPDC+PaTrkqEqTSnlO/
xTL7UdvuDwqThcShgrc8+DFU/ucoFHz2+iEP5Ky8l8xDhk2ghfv5Cehmv02XpctXYggtAGqc9eKR
w23rQshEefHUhP2KJssSow1EQAjd4JVCv/KWhuVc0pDVDvdTlFrvauKXqInAxYFtrm+jZRTSajRk
9hqUAT7I0H0yveCH5TQ/ILnT97qPEkAiacAJDicxiPJMvcGZOk3WYapMhnEm814bObic5kTAsTFP
WRG9sQqdEz1U+zlpLXUqGBVtezUreG3u0I67KcXAi4N8bXU+CWgRG9wEB55ZXLdQ90Mu+zWnWXWa
bDrgjKK+wbwPv7s8Qmsx5unH+WmEcyGQxk+dA5AJEi0nanjmzOt8rzHBkOwyX90bOgZch/Lp1tGL
veB7bgUNt4JKp8PiZvmyMf2D1s0Zm7J/UR6uGgnPJ0ZuoTc+BaS1BAn1bWrULSImHL121DWp+rVl
J5+Rpz9aHBbpHVIzw3BaRg4Mu46+gLy1kJAStLSF0ij9NCtXW+xE5R3+s95GzBKzf5OCeTpVAbIm
j6mgZYi/6IvqaQpEW9O+sgBZ5yO1SmnouH4ntRiYkThl9oOTHj6vCiNGhj3p1u7yGKi1AHNwuRAQ
zambBkVEBtxcGdxeytnvJOZoln4fmJSzHHnmtnB9GWKQi62kuGx96u1SohgZv22LD0EbcybUnR3q
ZNDddHuK2DY2dfWO3vgT+5gGE2ZuHUDvYrnmyB+vslY7ATFf/+cXxZgFXX97UdCQGo6Qs/7xr7q8
gExdl5bITmXGS4ucSCWUrPNDgjZ6NpwjBNLAU1C1yK/6z3/b/D/+tqEjChTCQAAFGeTfBV+16GRG
qz/dlfPEO/Opv/hDRvgiaTNoprwU5vhgoxYZB+PFdcw9AvzDXIUxFn3wvWCkFIcyhK5lbBvCSL39
IGj5/OdHaf9NFObphu5Iz3V1z7IYGv77o8whPiTCTvjYuDzKsKFAdOu6X7AMU0wSiYDAxUiWpY25
NvDQVSEZq/rkexZzRBHvYgZ5B0WGuylm83JrflpzLeemqD+dIv+MVfZJAu83n4mNMDmUBXFIcnvE
4fZ6kyAG+ly3z+3AphKX6i0eHbxjAUXhTadBmfDNINheOWkIkIpCHl4VhB423GAajsn8KF0Llmg9
o1gGlZ6HWBDnSyYYkIuHMQt/ETd69+7Z6cNcsNHn+bQhH6aqnpH5r+bcZIzsai8xSSHyIKy12ypr
fEyHcPefX2vD+ps4lhdbGiZYesfBvvVXwWo5RIXm0vrYRXZCQoUu1mhUqX5nvYmaVzJRz6qorNzT
o8H9DsVtFWMYvRid2NiDXrAd0FF2HdhHGiQUDG1Rv6s7nLvzfj329HOmLHVgPwT0T5TXPQifAXBp
FKephuiEFP87m7SOxa0pNnY1Ejs3vychHQsLP0wWfgawseBI0a8mQuFzHijmEU2yuGftV9Qo4I7p
ZWWcukwaolZs7kqH7htthkLRbrPZQtdxc+1DBlOJgf0oK9I3Z6IiZqb9mZlAh0mrWEK/RnzpOwRT
OpwK55+HKRe3eWur/UrjvtzQc9CMhuSkvPnC+zRPGbIMFhp/IiX3LtTzz9ak3ZjhXXLDhpGXnq3z
ADhKbDnzaARoX5/rzxz06FfR8RG05mC1nDSaXLNpmz3Nax5uvXYc0RfMjvuw1H4V5hw0S9IsjEL5
bnQc93x8Q02cUGDp6MrwhyBkKYpFDqFBy0w4PHFVYpNhP9bicl9+mlY8HnpkU1hW5Ivkh0wIgDj3
P0QfKg5nG1+0Zwt4QjmLBOyIUYPy7J2ltA8MWyy6PNRqH8C01frhgZj67m60U5Bfc/Z41w4vli8R
axCOkPSNOpDc8PxfPq7/x45ikFRr6DgB4IvNHoB/VawGLRoTwIPJDisTj4eN1eE+znDQZHCWODFF
a0h3ieEzwebz8G4emBWzkk7MMqqqSf+Lfvfvim/P8tgkJN8jk46k+ZeH1MAQsEvQRrtUBu9lFl85
Pu/n1nfaY+JW496fFWdF373M0issW5++Xr1arvwvr83/sbhbHnprE4uEQBL5129yG7WdD9El2jXk
caC84VtFCNNMe0LZ0ixRin8pSrVukl+2Yv4SIDmv5/6GPevH0FMs63HKgdW5T3obPUGeHdd0wvxl
VA7/RYnr/U0m7wmdNQeFvGcYlvirDpcDtmAM3oe7IYn9FZGpG5QVwE8wXLs+IE+Pm4spJS9V8rYR
NX8MTb8/OLpQa5P/SIP6NCZRj+d9ZpdMhKqbczcKHz9Lr4hW9FktXKwI84rWe4FFgOBB7zOKx7zQ
FmXn1fs+GZ6zMS6I/0MVa2YqoMUhVp4mvRePWsjUH0z1CMBLrW898UCL2H3UtDMTa0WnD9p9T2Mt
fS0l7Km0ytt12Ubhhq8FNKk4eLYzc2Nn3sUOx+ns4UnGsm3tcSytAlHah1jxtbHgBy1Nw5g2kae9
qrJOSU/taK56+tuYItbVrN3cc7xJRXN6aq6nPYUMcHX2iNAMrx1WfvQ2+aOHCQzBYQZu0NL2ni6v
eRt8ywKznW3t/DhVu6J2aWgXQwxHXmEln6pT5ZXlQzoSdm8nrFbAXYediqJfTR8Vv08f/98a9V+s
URYnX3bdf5gC/maNevo1fNb/aon68z/+WKK82fiEv4ndWc7mJodf9scTxWGOhAqqKR2tA+elefH5
44my7P8Rnk06N0cpz2CP55T1xxNlyv9xLYmDSXA8d26JF/8Pnigp5F98BASbSPKVPTw8PCBLmLPq
/l9U9XoDF7gqCp06V8ETqbvHqoN0gDqaMbZjn23PYnLilw/ZDJTwpvGUt94qmuS6G/knJsggy5+I
IfDIYHDVgyVpqdcQUmjkMCmZNqHewbU02OS98L6U7mPfQM+Yo17CiXFkhwA3n8RzotmIO3QTObCl
PnO9Rb+MbRmz8gDOzzachRXRoYupH9rS36G42zht/Qr1VrI95KeknPGslbyvrPoi1TCr5XrMo/Dv
F1plwfG263VegymDFi2H5mi2DZoY4vSU9hUTlbyxE9NZQB1iDm8uTMcwGRKDd0LWuZ6cveLkTF4E
KY1uMm1bo33JdJY5I+l5YvlW06Kn2kOE2Dsw5FpgAdMsm+2jwQT3NDLLzjauX39UrrFplTi1zHJh
PYV72+H1WFq90x0MBfXbGQ8kJ2SY3DUegEm2A0W4eYYZph+d2P19C0W6eb7dbyjb2kOEP7uOMC4T
izOjfuRcBT1RnoWo8V0zxoYoTjjIMBkr0/agFMsiuPrWFFyLStvmRT+R/mDFa5U2TEllpV+DSU5r
F4nA75tt4VfXUSABizzA82O4jmQknhwGvYfCQYcDQi48Q8V+DXwmwiQNlxsoaiSpaa5/d7vAJKrd
4YR5hBsJGNWBuO00SH9Se7pkQdEe88zclmgfCURS1VrzeZfjSANcQqcSqCkqebzdBRCW2DTCY5k7
1pI8FkZjWuKe+txxTooRW4g09yi7wTl5faFIlvLBPKRdeEVmHF2innP8SHlBhkbbIswyh23aE+aL
8pfItLF9rMco3I5BVK9aRzaPuZKCgv/SeftQGOpZ1wou9I/Aoh14u2FKtRF90V0dWi1GH9vPuLeg
F2jRG+Tb9GjBB1syp4rf0FSWq1EH6gHP8G0o6vHJt5qXzi+6H5yHGYpOQtx3tm8c6JEPEMx1jLY0
247Azy4g57Vfla3xAR7KS1ehB0CSUdDcDfID+h/5xOni4tlxc7H1PlpBkH4cEGH8RLW7p3BsIUtT
TBt4zt+LW5qBt1WJgOfgDjb2goS8PlhGYJ4L93GMyYsJdCfc1L3tgUnppn0ak8Ba8T7fg9TvUOO5
8sOdgn3ZJcjYACjAILvzhqZ/rp0C7Qnhyxu3tuq3ZCL9wrdxaftkrszyYPRo0kfO2AcvpGWKTQlx
aY2ELXjJEstddzLQN7efEmy5NVqI/rFw3FkuM746tfE6JlpxrQVE0oG2/t71wYvLuu5+Zp+aUfoP
yQQwknHWMc0671IPiF8D0MJ0QiMXASDocJHX5VNot9Cz+NNpbWjrKp66J9dX9cHuzGfPFGdRpsFn
pjGuVoGYoPvr45lkG85jGXNMuB7JsSqJAh1cuiJp6g2PBYfrR1Qv5HlSIvR13m3i+X7amRMZE6Ox
vv0Lp1beTnUcgzv0L52TjfeJcoZ7KZr+nEeo9P9xF+8lEj+ytSI80wvi48tXvbSy7eSSl3O7OY4m
E/DQ51FlwVH1XfoqjYTRWVLfS+AvzyM6ETvpP+zKnc59FeZPdZ5eIjB3d7dbQ4ByxgwBXCR8Jwas
+E+sQNEyzMbgNEaJ/prpwcpVUj6NQ99ewX68SN0gjYMiuCA5674p8m3e12KJsEiudSDKZ6GGFFIu
IaQWCnY3MO3ZkM8E1zefcG/09I5dZ1PA0nwsEfswQvKrX0jz2iruTl2FJcAGlbCc0gTmdVWrO94/
DQhbhywUfM0OwclLQDnxqOVGdmzZLjn9RhjDGErvShtklt5FMGmMOxc7xBdST8PeA4Mb50moPLQe
op3bzRURNmKlwH7sFbbKt5RPVRoaySsBjN7RmSShbVnmvvUeyjadj9ci6ktr7dhB8dau2fLVmz71
/jGN4NAYZfPdaXyfqIPuSlBaL7ZmYeGMjGyvOl9uyAgAvx5o/n2O2ZKweGvG2wK+crtKXBVBeSj/
+QpXOYNmRP4Y2vBL7MArlC9OwZuSOU10HKL84heEBvVk5gJNA7nHQ46fcfkAh0jHN9P3FEE6QfSY
6UV772JSiIQePlaIZhbSt8udLIr0hH3qlFRudxU4o/max+2rktoGFFt+sDWQPUOt+iVhFjWoDlyE
piKMNtJ5Rrefkv/hJBongmzaBxjnfKYkaroy9L4HgtEef9833wQUX6zLTH/xy6k5k8nXnG/X+pzH
03cS3OCQdDCAze54u5akQ7BMphJwQ4gjh2YCAT85y5OuahJAIiTjkQnBJyaDc5F5BHDAx905Sf1N
/WkQ99kCyhUoujq60CZ+pUOU+wF6QYqMiReBz4+7s4IMgXdIx8Kr3i3b6PdJFOzCVG/39JwxgMRs
7D1NR1M5/oloVRxwTXwxD2WirpnWZPcaq+xsvDRAefwyJg5Egk1hm+ngnBKzro5dUs6aP/2xRyyG
Dto30HL6tJ9c5cHzKvdYUd4DzBxG0JnroUv6nezVDxZhRNKV5t0FgMMWSPxeKyeJz50YPmn2Ilwo
IcJI9oc2AU1bjo9Rl6qN2fliYcFp6BI1QGMXzcFyvhzYjhPZPt6YMIoMjUWthntDTqR+qurbJ9Sy
bZW+qmwyI+rGuGooyxaW2f20Boikaqix00FbbDRZLQq61Ts3dsRSivoNHBBVKtN3paNAcuw5diTC
YRCGMejh8iuoE9Km/PxFaySQC2tNs5lpcYBbJvJerMr8MjLt3Dj6RcN3tWzFO/DlbW+498hR4bun
/S+nxZJXVRny78h+Rnj5AuNnW9u+jfImYQw7ki5ckx6eMhRqhlfpl19dYXf09oMjRw3HIiBDH/VV
MwAdDMP7YKL9JDc6sqK13/kfhacB7Pg5sxKdBC6gRyG3pd3VLXVlbBtGvmM/hkuZynrZRcGXiQSX
uZq8L6EnVekXSYxvsC1WU9pt8xHyMWTDEySqA5IupsfSeC0a/dF3kgeqWW+TYXBw9G/YMj3uIJ/W
UwlotAzkzje1Q9A1d/6kHdQICo8EXFISQWheh9qFiEaUtBlqGOS0z6Sv7/VA39dJu4o1m9yMYpew
EiM+Hp5c0wqWhVbWBGExnIfrQCjIhGeMWKIufcCW8mRGE5Wna4QrKyaWLSnBmLj2F+w3+NcmX0kw
fZUpaxpy+nLoyUvENn6qKJ4DUT0XRGw3Hnu9dYjK6q4KmPqpsD5xfgImDOl3zl4ZjOFCdpy3SkU/
Wz3xqkhQoESHbEPPuau9cmEpev9O7uPP4Np87I50FpgseJOtn19Sr3t3MDEUU/6VNzqqaQ0wON/H
VaOIWxGOtctMUugAvzCG4ItIm2dJIeag4hqvqNew2cYJsxgkUbh+6MOGKFOS7JjNdmly0mGfWSCA
fYW2bgDohHY3JPZAf9EL65LoDF0GDzFlJeP3CefLombI1DDeXCKxW08e6UTEZLzUmfVez7/HMOR7
oNKLheF0ObqIzcfwF2jFDKNx9dWVEc2uli6J/exk3gf9lR+x+5Md4OorxUMtI6YlCKhq8HTZ+EPY
5slsagS7eQYYM2qvSS3RvKX2KtLGz85yX9C//ers/tcYITQof9U1wWJZQVIfabSy5i2XafgVyuge
VwaOJll+GsBWTw7NIRLG8UqwF3VR+WHHfJbZB7Yuap0iDM8cmN+glb0GrXyobfuCkOg+Nccrolno
aNnwriOWKqr6ICrtyNEIdaYKf4bG7KLiA5gJxIB0EDddG+PILO07ldjHdhrXgVzYmr4OwN8VBDP4
ecKXUuV8SCaJMcHiltZfNSO+xqX4IFL0GrD/2tosThmmYtPVGI1qzIydFa7rKMLivmIkcO06v8RS
5CynAF6lIr0nsInwI31MKSJxtJa4m6pnKO5+CLRqaPqmX63bk72M0KBmfpJBXYqxanBowHM62XQp
5/TG1Gy2ttFdXRhyRao+fMTCSNfijUDevUzrepMP0bnFrLtuGsPY2hHDT4G3eqyYf2lQ4HO73QuE
wRizgVVS72/QTSnOG4hYBJl/bEm8Bt40hGcBmx8xR3h1lP8EDfUb0Cmqkw4+kJXS3xXuV/AQP7qt
9Wh7efRE6+8VUVOG07TUVho9tk7W2YZTVr3HFaOjxWuHHXSKO1E1r0ZIDHqvmIf6EYbApMd4uaoo
5Xae1p8xJOgPWvoUWe6ENg74D8JusWy7Oyo/sQpGVpOgA+NTeRHhTzCcDBs2U9XFcquhD2Lttl8Y
9xSoDPI7B5zwBmF1vdJ955jwrh01nmndhHuyBwPUVOmdpvXmqpLuHUPuekcc78aOPQIthPKYPQO6
dFn6l5Y2fNjKaffUiXv4THOQtJvtlEzeo5ioCJVRxee1/tNolOJLjia19wq6yJaIORCPSMKa6q1m
ntwQ5zRS+D8mGcTnybfpqVsgqgrWvg+pwXZ3w5ng6FI327z5i8oCNFREzn2IY4KyFkwqAdR2NiPQ
lPWimwwsa4WYmAheCGbuHSjQ+9FngXdS/YwgBr9V7LtHj3xHtlc385qDq1BT5uWoPdf+uNRQtayU
F73JFC+Dkv2Z6cI33U+QxgTS7cokC9ZGJSiskS3WLTBtZXflIU5DdMH/vH27k073a2JO+Jbmf9eD
mjzY9YyW/Mu/u92M9ehANVZtb/8V5QFPlGbEX/7p7Ye6z4lQDPrp9itvd/UVYTvVrP9x2Wh9K8iP
ujMiIsgKluV+W1ty36viEqOrbvL+Vzhb45pRf5sdSBHBSTpUP63ZF3VDBBp5NbR9FhETqry132TU
/UjK6ZcT4+S00KgTM7aCi0f+Rv9rQtnCSCB8YhM7ZiESxmZYNhlnBWky3ZyE+WscEacim1WlcS7A
cyy7nxPB15s0ZRfopHFCErsS+EiXRUtUg9MQSYhu02DlhLSXzBfdmPy5NqXESXZ9RYuaifuu7XVC
Ufnh7QJMW4auXD4Dy9PWnRl93uDyepPuul5UlKsEGQwwwTDZwRgsPDxyItBXN4x5hSKD7dpt/2DN
bxxz4oiSJr0vpKFvoY+By68LOAJ0k0YvDA/obPK1JTmdTWb2moopJK/Kyg/VRAZ1HsYfE1OrRWcF
5lHvLOP3hfmPawCaIFVWAV/iAYyi25nJfgTaQNzzYzoj4WvrAjr5J4wiaemPOCRf0j441km2aiLj
7En1hX742YmGHVw4zDUXeHhgQE69pSPAyQ/CaLddPJ2tWRttC/MUaNVaSIgkrb6KCgxOQ0U9QwQP
RQ+fDYoUnHLm0Uf/SsQM6edI+uEw3nclCaVju24YImA4/oBcys7g5Jdo8H6WIzmLjPbmI4KUHGcV
MWZeet8a8ujk6tBU95jOzmVeXTQGdh4MQENH0On3K3p/HPErbM9zxGv4YUz6Gfwn35EpIF269emm
qIZmg351c69ahQ95YpLb1vYXbzDpadJqBwAy1eLYAREuQrJUypPQ4y0GThTzFUg618TdEt8lwVAt
h7i1Fyrvtx0FNdbshKfp8AnOq/QJ1d1CFOlBzimK6dM4kutEIuGroXVbX4upL4aDZ94JR/UbPW2Q
HgF+VjFTuqhMr2a8t/TGAD1SfifluPRS7eCObn00m/YgbToCbj4rlb3iUrLwLwZOLdIt9mY+jIu0
7Mp9LbM1kwmU9O0JoP1zUdr6SheEZFXwd4vybhQIBpV4H33/EZNZvmRrOhTxtZXkoTd1ifhShpJz
o3GYWsYPJAYskjre9EX26rfuemCgTdpoSIc1jJ5KsW0zJyN0iCqAAwcffSY8pXqcOO5jAEReo2wA
xbUgk16yeDNkClZa9R7SdnCntU/FhMKn/hKzVFYk8IKj+Csu0LnTuKUzOfYrsz+LJP0YsJccgFfY
JFbgP8YeiUGJYTSxCchIw59zPs0lEpweLWZtCdtY6nqvcQJO2W/bp5ggVseeRdJ5/1bhhI2b9Fdv
16+GGLdxMn01XuUtWmSoG8ksD74EIeTTY2oS2ebpKPMhSyylrj3jlPRWIiwO4diaZKPKI3n3aRo9
kMtxF2gDdoDxvgtKDCXNmxD1TsPX70RIgst131Z7PRUPcT4W2BCNS28grkorZMtuJ7+hLZw1A0Ze
Fd8VUDg5oZ9Tv0ZWbo0WPZRLnXa/4Ju+kzBiGdVrWohylZcAa/Tctja9zYomZbPp+vDkdX7wTszU
l2Enexy3p0G0d36AhiS6tzpOIbiFUIv59waRXKuAowjQjseq1l+FjI9yyB8DM1vVac8enRynKl3W
ynnMYrUXTfGJMQRIU+Qb4FI9gj6S9j0UXrgtJ/HDj9GMOu44oa0onsIweSRF7xuq0Nacqu+S0CTd
J9dEZ82BuD3UvkML8wcuox8+i4JhYHbwjHPTlgdEHh9jXH60E5AwqVa1IDaoLOj9d0aRbVDOLaGi
49MBIviuxBDvvGl6ql3jMa3AO4o1365nIpPuUxd7mZ8wT41Itevb2RlH18wdhp03PrdZ426CsTjk
81HVL/PvRmvQ07UGplrrWbEFgGy8E8igFjr2OmPMN8XkbDAmZ1gcgjNb34Zu230K2ECTXyZbWOkT
nZSY75ZxaTm92WN+KaZ+3wzBPXnLD7bgUDbRKW5pe0jQrX1yFcUsMokQ6TYZqalWvPDEOcLwtYgs
57EisWbJ7FoyrKTj69KdNt573Xsg2A/4bWSuHc6GekD0cV+ZClksT7dIJ17tJKYfMnKCTtd2wIFn
Kob7+SVus/LJS6GX2qwIhCNvzCb80qjLVmNZcMzhKYTv0BoWhEMgTh6NcVHH3rM5GOfe5kZuEP07
KVbPbJJ7CWvTjb46TIFngR13IaX2hpjt3YrcubTyVu6UvKgAwGb/3OcFsdlZdHf7IjUpH/3ym8PH
cxY5BVlmOAQbnRrNvd7Mi/3o0W3XTHPp6Ab1B8LIUR9eHZsnZfqc2bWJYtFu2SaT6Wwa1EV2cmI8
xu/C323xiWFHr5Ym065t2KL4xHdvJOE16o0fqeOyyHvVNTAavvd1vx6Lkm+lyQuoYjrYc7ldjCRx
F4FxwutNQzDxLrz7+y5H0+0GtEO0AUQ0CRWLNuEJBu4caASNHuS6WvnyWVawg2VFd8d49kMaHF3/
zRmXWIlH2XbFBuf/yu/tYsVnK134eEUXjJ3YVyJXwyaBNlPJ8QDbkEUhSb4l2IF11bubZBgfgpK/
T/5nuylbwYZqmj+w4CI/6Q/xKP2zbNvnPoVhWuuz8NtLd03N3LzWjybenkVqU2jPSTRZO0parpxL
a5pPOnHvHQo+OS2nqCI9PCXRmR0dfr9pvE/GZ9bHLyMjGAI1cMp68wpZwU8fuk/bcpFb9eHazjrj
5KacQ1M3Mxd8VJAZFpj8EBatAAOzbwyAXFHHWTN0dWT/cZaVg/XCQcnUYr1TMgYdn7bGmgY3udix
m63KBvVzFAZXRwsxU41oVUWQuIdmtgqkjjGbwZ+xgwysWGqjGu910set1f8vYee12ziwRdkvIsBc
5KtIUcmSc3whHLqZM1kMXz+Laszti8YdzIthy7IkS2Tx1Dl7r91/D0CwN5O5zJxz0a3I3ftOp0va
G499M73WhksIJbMMzPNvdGwttSTwjAjefaHQooR7xXWWC1qSzF9JPO+J2AXBnrWYkxAtt5I9K3M+
bG8EwPWCCwH5IVv66+4hTL5o2wtOoYVmeu+Vhv7erd0ULhs/k6PCshZ8cDEQq6X2JNkeDxu76yWh
y9VLjJm76nkBMlbRirRrnAJBuBowpxvFwrTtcohr1TrdlFHjN4Wxa1AVBsBzvilvnqOFXW63KD4O
IYg5+fx7ihFKtUSnJYLa1U3WYEebDWQYqNAILlo/vODVmDZDdzsVpJCFJxHRT5qr8VapYsMfJIPg
DqkfhsVnCF00o3yKpcG8CLuZThJMgJdHlXYTE3O9AQURv6g1Tv5mjMAQgHKiQf5pLmRVRaCwRSjP
5YRAxHRW6EYMAnrpApZnrFIkWTK1YYPVuTjopyc1q88iYs1zSQgl930+CLf+BCu30+Lo0BcTTSz4
VDXJgTb7Ji3VN5hfnqeRxIKkQfqMvz6w7NXhpALz1+bLXHW/SqWxsI8ZIFD631r9ovXMpdFa0cxL
kq8aDXBBjKRUd0q9i6301i6IRcM392voiKzF8lOVtKuVFRIfFSYjaFTJ8Uwy4pqIImVBJFipbrDW
AFrU3Vd74h1vI/lZwhnE27p1NaQfvYH2hIn9tuvEPRvapzgcP/XMEZu5J9ihJJ+gV5FmF2LGqDWg
MJ/aD8IPmE4mQ0psO7ZZbei4OGlkMCc+Kdc1rn5WPqw1Z6VOAjnFhL9wTGZMU7Z6yCWdkr3ed8Jl
iNPalKA5RJKlo0Yns72QShfY9s9oqsd6EACBSEf1Q5WoboS6mo8yiGSeFWFTpk+CUPqNTifAwzrM
yk4TkGfWmQgAAFLxlyjdh4XSDocohbEa6luXtCmPIOGXSFHQhw66CgtnxCFTOrNPstD3ILgJLfmd
s+Jy8DNHTF58GmPcOj301rBsRYzMIK5OaIf2dUta8tUGrWmtP6O4waKnSAjxy8PcuaGPmS4iyqfE
VeDYhY/zYhUVUExar6Ew7s0pgsyT0CV0NIcA9vK9WtmBw8uQDliwCMna5zLUTka700rRBKYOjqd9
ErUufMkCc8TQdmF5CDDLQd0Oc85kJk/GPhUK+KvIVDFnSCMYJi4ytY3zUMu0X8jmYS9MXGhdK2ir
iiUbJh1elmyeb+KxG/dFvuRbQlZII+ISh2fqQC19Xw0Me9IxPiuQ1w9JPpFR7zKjy9VDhMNjvziU
IbZpAqokfcDtwh2adN9KjSQoO0oEE32XI0ly6hKsQ6nNhnzplLdqRZM0YRbUtY+9+aRG9eRhPR+x
szgg9+eUmLFc4pPJFtYibLfB3M9fOuKJM4lZPtOz3FeLhySaFq9RxDkcsokhLSdGpG6rKs1usIs8
hsNI4eHwyuaYrp0JDp1R7T6JM4wqa3ehHR7YxwYDOvatljKplaXIj7Ksdgvht3p5Z5UMFmr22aun
8mGUkfsaYopLNlVtKT9057ZLb+9yqePfWDX/bneLIVv6SgpLh+f7jGXNqoktCwsu43izrgJgE19q
SmY5SjF/iQVrrGL025mOiBmlF6vUMQGqD7UA4yjKwrf6Acy6ib4zBZyHBd+E7SgGmm3iG/1PuUfK
ik4Xl+1W4xplVwRjVTr5q9bayWEeGQntq1Si7jTUym1DIlwsxLMzq8zcwzy7VVLPavMARxpGriqK
wbaKk2LmJMVGtEOQRhyyRveQHC1eqhZ38wCsXBANxnBno/bdXdFmjDqIbdd0Ibk6NIknsBswXGLH
1JJmsmTxo+Eg1W+iEpcKVph70jkZJSrGM+76Bxn3A9uOmC2nNICKN8FiEkRmMnQ8yDVosnVHEqZd
Aq66ovfDcrnLlYup9OWO4+5sZMoFUQHKj6kFly/pS7CHQ7yTNJgolc8mTp+dNxr6p1x5GUk2MYCD
+xDoCaFwufSov4wRG3jf5S9ZiROcXhATh+FTZfNl1yiEkDfcS1kRMpTxSS7GROXqFPbWtBXGg8b4
KnWH8VsJlYIcb8QtwMewX8oZx1YcuaWfFUBdjMp26CM5lxj4akDwDQkLZXwu2lxcFBJAopQYPMvI
aK0N7wnqIbzqzsRhHtKoOKtK/E53kJ0IaD7PhpylD86GHQU4wzbeMvkwL9j/vHGAd+DYe4E22SsY
LiteY8vO73U62VxuT5IhnUes7Zddmfh+TKinhnxjba+ZT2o/Ghg+4EjEb6JjJhvUHc7FzgmlP7Yx
GOWyY89L/ZsNcufmVUN1uJ2HhC0VTfnGKHUgaXWJwpTZqJuZ4VaDQYXYmra6pPFt2S7X5zCcyX/P
Bdfs4jTVa4Dc0Kgkuxd7U3S/Iy2lzZX9Nsm68ms+EUcS5GY3yXFAEsN1IBCx+UXCwq1rKUddS7fh
jGwbAttzX6WPqUnbMh7TY7iMzzP/jS77jzn57C3E2zk6lG2s6n5sizIwodWDs0P6vshx/ZjSh94o
7F2B/kfThrvQdf2ST43tfvGYmRN00yXOd7ISEZTg7EePmfKodvUUhtMe2cT7wPh9g60zZibcfS5p
vKeSVsUi9nkkmXdX1W8GVS+LDFjKeX66thuQmS9Cm7BhO2EQzrTrRlmoXlkVxN6AMAKQwcqpn1xd
/UHmS0VL7U996zyRiB1Lww6qdLyb5+biur1NVl+8R1gzEIZZ1t5Y6d3OIXQL9XvG5pMKOFdFcz80
5inBiYGdNQsaoYTHXNMf+35P7FzGoFBNuWiHrwym2oBmBZ8NmFQTa5qfdXXrFVw8TToaMPeLD8g0
/bZaL0tOPLHuu8eU67g35OmuLmS3VbhiWhP7ydq2odUV3S9GcRW7D4RXEUnakj5diSj+GK1mz4nJ
9siwC9USRmTJAcdDszKknblrT7Zo6HSY7qMS5xbii+4HaRebqLynDLDnfjcbBI4yvlrD7ZVdlVBs
atrLoio/bTSZR2yfh1Z1swfnxnnSprg8dREhs3iC6HdGj7bxy87TDgjBch8NBCLCIAyneLpMaHiH
dcfVZS16Ows9sL3MntqcifyR56rv2p1jALuDnKVCwulLUF7Vq+Wo6pvdWQ+tYX1VVvYWFVpIAsis
BqxqUjxYNFh3hpulJ6RRIHEXCs6q7K2zXbBAZqaDnYCBjyrkGrfrHKb6NeuW6RDW5B6qVvNVdbI5
FrXhDcQr9jVMQJQDRlANNHzqViHGsK/9KLJ2cY9EEgtNBLTB3JRKfiG1JTtocp5vNZHe5BHC/TBp
1YO9qLc0Duhmk5vTwstqWIxViAn73tQ69iXkGfd06Ilhw6IWjR0F9tjd4OEMf+KCERs+gG1qA78i
YnEXMl+C6KVsh2YafZoju8kKLwr4tjWcqOLkTsl8th+1KjQeIM/jPGpNQou1R9Tnxn4iFZ3SNDxW
lq3tStJjJIP9o+a4Z0Xooa9O2rNGh9Ay5RJkoaoABBq1o244n2lN23FuzTyYC4vhYUY6qgbKz+yJ
3DSHnvMdCTb6ruzkqsmLBiseI39P1Jfp7mJWmtJWCn9u6ZCFKKQzY+o8LSdmjY0wphUyjg/oQIhg
tD9yJBVeMZZKwOwd9lDCGIjviH9K1LuuKUhDGTWYNfmntBrtVhsk0VxfoWplL3mY32OG/MKIte1r
LHu4uCu60luCJIMhxhzEoYCitm995br7VWDn2j99278qDVL0ZHVvCKwPOUaRXcN1Wa3bHxvzH1Jy
0bEPrG/HXudKKY9jVS9Y46MD6xS7qTJ+HVOF1Xf1yRVuuJvWHedP4vQlwXjJe11xXS5oVycKZoG8
y44FBzXmLEz6KJMOBnAwVpgJMMZWGJRPc7R8GGyGJ8HYtU6zrVoxxUj6t1Bv8Z5n/XtHNrEX0sLz
qJB/jW2d77KujD237zvfTWjaNSvNYhjnbCtEUCgcr8s4dIhuO1aulherl64XJUnL608ZQ4hTzWIj
KhOGRaO+qlT3vpDySY3aftOsbWKzSmp/qPqnAhRf0Hf2TM/JMnwrHkgZZnGSaRYeYVeoftrFzyTR
Fp5eAYepdcjZ7aKUgRqz8qElabaRMX+2ffG7z6YaoZS4q1rV3NnuYgU5cwcP4cpLllACjkv5Moy8
b6YxLH4uqotU4Zu6OtG4Tj0+qVIu+8Zfk2hBlTnIEDorA74dHmI3mvhHzfjkFlPBWU5m7vU7+imI
Nf//t+ns3nGs/eeO8/oIfx+mphTy7Cbuy5NGNJN3veP1PnVjI7S7/kwf35lxM/zfZyTJnF9df07m
mF9d/+C/vv37+H9+Y7HY6M7h//kq/rzIP8/I9a5btv99S2SGqS8AUOYnu4W4en2Y67P/eSHXZ8Oj
XhX7v09cKxklxPWuTWYv7Z/378+DX2/9+yjX71QxkfgsOUgPrvyIbKzjTtFVh7KY9EOvEYSsOQkR
xOt34Ro0+89tzrIkqLr+c58UkRVdtf/c8/pdtK7Uf2/rALNOWJn219v/PML1t3/++O9z/f27fx7G
IofIIydK8zSbPvo2WelODMRu/76QRleYQFwf67++rTqO1e3fRyvbMgr0yXrOCiIoaWmqc+AM6i1n
YXm8fkmxBTF/4Ms/t/398fpd2YsbkZUQ4P/zp9fvrn9//e76IH9/XKhC2fuUPe0WnuzvL/4+2d/b
rnfJaWTRgV/v/c9jXW/752GuP7o9Pk6ts2KgRcxe/vNv/Pl3rz9fH6ocIM95/zzMnzv9r4e9/k22
uEe3G+qdXdn9sSspyzQTK+P1RxEmjNHWL//8qE498It/fj2qQbo4QequHRcVLsL1j/5++ec2tVop
hBMct7/P8M/T/P3bf57qf91Pc0Ne09/HQl/YHNvjcr35+gdmPTID/OdB/+v3/zzJ9cd/f624BF3M
6bD9n2/B/3pd//Nhrnf8+1qv97neFqMg247C+IUZDgaXjJERaozQNuXYM/rQCqPt7yK8TcGf5WI0
XhSry8PlHOv183U1qGjhkRRfVQcT9lPMFZzuQ7HVM1ISUb7KwDaU9SKW4VbXPntcBzumv+1pRoZ0
stbv6Na1wE8au95KLSOwqqgvekbrTHWKJzUEyoizfZeRYdAMCS1HhZamIMp9M8GRRb0QBXUobzut
OoMvuIbmjn5XzHdzLX/MMPSzGD2Bka4JJcxh6QHCTM3nGTpugyJNV8Ndoak/QOSftNrNgrhBFFFM
FeKilkQLMra2ekGVFGXnglj7TZsA5C+XOr6xUUGdo3UOUxnwD+biUmhoARhiW/COSwQBlMJM0est
CQ/hfd0Mh0mdxUaMi3pvEkZDyCmvzGa7OolXShO2Nn2mIWGn0AFQt+bprpUYM3BZsNXnPfUr9irs
9G4JfLI9Zj44ZJWeWS79GEwtCP2XZ8PMD0QXn1Hp1l7Sme/N2ByraobcOchkC6ma+ObhJo6YSBHg
Sz5xXGH8LA9zPNzQlWCPkdIGVNSq8yOoWarBFCDszSQYG947q8cd58TxU8QMcan10VNCp/NrNuad
M99mcvoNWKE4O9J9Z6bOeFS6N9GcpV6S8zgrekir62nH7OxGlyqsNSNl39LGr438nYYUkKpKRTAt
lrMDty/A5e97nfG30jq7xLR5p03a6XU3mltqYwIe1CnoGrUCitP9iOSuiBjaowvkb21ayTtDIcVC
V0BqDKNCZZ4vngizj0668ZbxfbGvFRoE9RC3gbNo484kZddBo7HVTf7xCF3jPnPup8Rt907Hi55I
RmSGVClHteSDBmkeC9djBmlsnMiBlJFzLvU6O/tY+d2HxeID1l+PIB3cwjmPl1+MsCmTO8YDjfnR
KyKEIzB8N7BlsDbC+0IGKDdEJXSIekUN5TOFlYW7hjEFmet4Q8yum/wc+ZZhEm0PDx69cz8zFCmY
LaJ8eQ2TDDE/iBg0axL1oMYL5rkA5WFS6RfpDZOcj+1goaNTgiLqwvtZg/beOF+EVZubSI0+Z6kE
vaMo3qhRl2nGmX5CfIpLrFxu/KOsytdqiulrT8ub20BYtU0yjH4JF4yxDt/6YGhq4bmper/0oeMZ
gEXDWD7NmoM/zb0ZHKrvSqHzmkkoqEr2nTXaECwNhTGNR5zjzku8VtCQ1UJcUuXgm7KkF6JghOeU
9sZ+pCmuabcRsXvbgunroH5ajUnZMwu5HdrHLmueEdPn2PRdyAD1u0bQOjM0+AhGH5Dc+1KpoeGZ
XUpnPFQLmjQEHALAJ4eUyAjkU4w7UhHvLROel2y0Bzs1XwjobExsa3nOHqkrGtUv0/poOFq0VbVh
rxkILgm5f41c+RlGTcvUuPpJl7dFz0ZkavG3msTM7vVnp4mfJe6DU5n0WjCeXC1QAQN99ivJgnbV
NCPGA7vcb+xQ/w222O9V+z0dwU5My6vM4ZLq3K3QxrOhor/rFxOEF5KWvu5uQvQhtKbmXRbDJEqW
Mt7PXzZU5TB/ysrhQxtK5kL9fGemMG8GPIM2nURMEqzdJoOwRhJHi0WXjRn+W44Jj0Qo1HHpp+RN
2rQ1QhhsFod6woKFTavxevaIsUrNLvD7rHjgFepshWC0ln5LrELqrSNkeyIutBxYCBQ6Dnn+NkYk
WWguYaNdSzui6woMwhqsln4myTBL/Cgb4Q234AEy+C8qKvttp+Qvdqrfy2ltTr9Km6lvk2RYKRFE
JPpPpWQE8+nfXWPQ5WhRuatWBNa3wDEzUK4VYQb9CSGNkzPViufoTUOlMBXoOse5elTT5tJ0s1eU
80090OjsaFjpIy841gO3WxHYvd5uJwXS4KLWt8ytNkllm74hIvatEbFAGhcFsAuZDXwZxD2rph15
qXZomaqLTmAeyqtLkdHYMsShaWyy6uttNZl3MamY/oo7iTWg8oDaex8TP/oPZzz2TNYjuzT9hqvu
djDSNdxdZr6tMLtB3Id/3iqnNVX822kY8IVy2hlExJnziEZJ2Dum3k+mRqxvX5i7Cmq5tYznLC6f
y0kNTC1HiB4jD5mb/D2xOMyU6s1Vq/QovQjgtVU3D2iAn8goepmXPvfNtsNbvXxXk/2qV+hqaA0X
dhPY0XReHF9kNFy1DimrZtvnCqK0U3VMUiuGMrZJLEyIQiWxd5CDcJegVHtnav/hRvmTXQ83k21t
UnVE4JrvOzN/zyaOibTvAn2gNjDkTbwgIgJBsVVbmlpZrd/BvfeNlvNzpVHme3bdqA9zZn3JaCOx
r8gdiKwPLNsfUcdMUORIQknl2fQJE98i+wYq82w007tsll8pQ1oZQWqSyWEwiyfmq0zk1OqhxlU6
JArT8YzwEd6PR3NBkFItRFlkmjH4BYZX040+O6c7RAO2HLqb29IpkH704lcHH8TvucJuhh4JQ2mu
mbXILRRz3DSlSo726hGCj51FAMA0hBFbTFG7yXYP70WXrg0y51BNjOkxqUWeMpsVgFSuzYp+avKB
/XKIoJ20wv2qo27qkNRxkZ1661stMB6p49vAizqo9WtSZw2wp/zFbZUTK99j0obQIQfBWx9dtJoy
wdJ3fTrupyoMun1HC7njbWGRQCqRYLnajIwJP+KZweAg6kvirOqFvtuqZKT6k3uTVdVjPgDAZSiE
SYWzd3TCX3k+HauM/K1yal9Rhdzobn83kOYhhvG+7qMPq0BMMLi0ocB4vcPlQX+A2dPrFppahklv
eOHYyEBFkVhO2dCuyIoepgr8SU7JnTnMy8HFmVwVF7wBqG0wA+GZ4XQZXu2ettySO+Di4ZTmKQ0S
XD68myZ6TqOInio7/1WvxpWiz0ek18NzQiN+38ZMVRD0CFwLeAzQnQMpOSHdijdoGD+wwRDMMqwA
A0IKO3k2WvfcV3Xmk5BrKznAxIbRuqGgK8BCXWSoU50IkKexWDT5Dd5kwdsoBA6CApWVP+jC3XR4
2OmzMFktHtFT1xxziJnQUG+srk0eemJ2Qrt/4gJHJXnv/qgToSDa3HtdD0HKCfsnxZzZzbnDB5rf
zUzgNHbZ4aPt3CCSDlONhDRpF8kcxLZty1QkryoiQlSFk4cirEET2ESMz5j1IUgtsj0RwM7BWfJX
QVFfcwUfZI0OnNp4Hjk9K8nFMLkx8WPJaLydCF/ZRE3yoLH8+N3AuRaGGWPC5iZKqt+iS2iPa4zL
MwO0vXNBcPKlTahSlraj9MYkBCAuYNx7HqLmZFMsRjTZpBtdKEE2aWud9SR7odZ+cWyj9qwIJOtC
5gtdKYYtDsh7x+VSY89+5gyfEYyMVNj3SpTSHrcbpNsNZ8fogVdWby1ZMG2yc+BgMLo8OzeDNEp+
y8A1+5NVae2GuTt8z2l8tqpxq+nQ7Egt49q6snPs4Q4bKsNeJbsz6I0zc/2iJVbuGLPdNs3CFHOJ
JakiG6Njvq055TMKoi92yo1HAA6yV42Jv+CgUX7rof4JKfkQ2kwHk7g/1ealIMTCc2PExHlBIbpY
EYK7zPFcTDnpYp3bwX0qlOEXox3DNW+SKdwieScRBYElViPimKK7VJILpZbN+9Smx6FcHhaD5oys
PxoTGufkIhpTq/i5NpGMTnX47Ky4z0aNqDsx5aOVxQDuoOVQQQggTmG8suzBaZBOZ32mA3Hz8D08
M7L1wDTmJ13FvJRyBsa8w5mZAFKzlF8WghIfXhDBXttYA5ZtTx/LdGTu85wLztKiGJttAYdvY47m
JZoKkuoR9rFJ0inHunOXWa8KjAETGxlyVfmmdydFC2x1YgxgKY9mZQbSZDvGIgUrWnXwgc4vzurd
HcNtnWUsbIpxMuLuXcbGl24rcxDq8lEl/HjutdSbI7jYkAMZBLsc/ZUCkJXCJOIMIaaPGr9PkPRV
mfHbYFyxsafhF0Pt67q5SRoLsLau3ieo6zdxI/zMZXavgJfdCEv/hM/zC4o308SsOhj6uJez7jJ5
0B4ay0U6pbmIig2sc1llrX+wTRKr9xFg7ScnYzCuz56GKFJo0qEOSGtPg1uORKx/S7XmALT9pCBQ
bCpEf11eP6fwUGLVPpI85i8V9fPYu8zgNR3id75a/lJ/U3XLhVbAW23+zEiS6mJJfQZW+MS64V6U
47voxu+k6PcLQ21b1z7Qd1p+TTKFVy5g36cWW99CzlXHwUNSl8zE/cAwdDOnxVniWCKmU91Uqfue
WuhP0D89hf3DYJK8AfQ02pStkzPqC32GSmR8mzemxuSTAI+tvUwYNVRxW7PrkIAl/JipgGuOz7pU
nlV3KIMonh9wuEkftMF9EYKplGl4YKv15rgPDr12RCaF2JTMkb2+TymwKTBtgS8pBU48j9YR2dhG
tsOuFzH6IVzP+XODA/SopuGeY9Jr4W5vp1RjJyYRvOE3KLeKbtN5PoIDRuTe4fOLEsLnB7ynpdiO
jfqm5PnRaQd9F07zjpyzoJI5ppdGDEiq+u+46fzZMg7UF3jCKTBGsbGoKtl9jbdqdqCStg7KqjyR
ZCFplbR5GlLIcxcCuuG+EQiJBs9Jf2YRv8V9vJ1nDMlgeg0vdXVEV4SjmEm+DfVdDoZkU8qy2HS4
WuyU0Z45vGUlE3YyEiM/TPnUXLtFC+OOuB01LJxiz93SVXxlZ8/TxNXbqhC01iMlh4SL5DodyNZ4
KBEJuUez+qlDEYHIry99FAdGZiWYXqdTnelfgCD2YZwObNrQIzf9dzLOzxkqtkCpXNjtnPFbos3Y
G7qcSuPYXco5cHPcqjM5u3rXE3iYRYxCqzAizG9rwqDepJjs/DykF5IkP1WY36gCTRNbMIttvVVv
lqTbx1PVQ5zsxBoC8zMamDryZ43Z9Q7h24dAzSKWif6JWxwyo/6pmAEFosp/0hyrL6mZQaPHlyVC
qNrwxevW+b263Laxuxek1AwfnIoXnMqfiR4GgM9/g2S5hC4+r4Q1ShPttpDixdWm09wqKDkadvGV
0d7K1kRXxvRPML0CD71T1lZ4XM83uaX22zwphyBBwGgzbIb0Pr5wjqIG0Qj2Yzm0t200w5x1YTsO
5G6k8UHL1Wc8qIqfMP17gS1PZmcT3vfxjzu9No7xin7mSRQD1SbUFQudhdeFYbJB1IEiCS2lYLdA
wcu5iWa3anZNawfGu2rr+D+MlwmmI29o+1Dx5tEUNO6VHER8bxpvEu6HFo3SX9Bq8cm40Q0Wgqdo
scnCpkA3o7ijFN5QAdgcWXwcOpqzZjAK+nC4HqV+58bRff2LhTeMEPM1xs0Uy/vcZKdmtzCtoO4j
IVDfYmIiNrNeXax8fJrQKQRznNylQt6Q5KxsHGayJmNYn03gzYjNeyIJVvtESv0pcC53KgdmZr2I
2H7UCSHBn3+O3WWX9VhQ8vnYtZwtEdZpZ9p3hvo29NaXIpCE8H8dMFUFuHFpxqRc/yEyw8jS5aEZ
LlljnzsWANdccfy99h6um1dHiW4WuFgNsL5MB2aoyO67bqZVK/CSD2D/6ZCODP8ovEmNgyjJ0UIV
M5SVu19U3FQWE+Qq7L9KU97X8bDAB7DY0wyPIjdPiCw6jyEFNRVSe4eJJS9MUXyzSH9RAGgMZXSi
U9PqOy7ifWplxxZvsZpZPwQI0adq25r4NS0KJkJi5/qS2dnktU1+qOWEnwTadUPkSEZYV6sziXWt
ZJtm+G/T3viKw/K+TawtL+E0xLfgCy/dMt6UCvSbzEa6kYC/GI2HkBw9PQx/L6XypK+eNRw7T0r2
IdE4WJCXFWCR1Fw62s6i9o1e+xYDmddu8ggRJzpUZfbTh+ubHecfsyZfsxKrSmngNO4q/udkvMzZ
eK7S5BELxSclxKe6ypxFJQOrnj+GOiLoSuVCrhRu5sVLZXqLLpA3D9dO5bSbWDJ9Y6Y1qyb6EdU6
3YT4w8UStM5Ub0j4OaGCfiickfAXVYHAP96osF5jF+gZSzhQlF1fVUgMwOmOCBYTMvCSvDW9341V
f1tG/hXWdUgBX90XCkhMUbC42LhjQswfdnMiO3AbYnu16ejlmVaTKlA8IobclAINSYn6ZR6xMMVa
+JqmqGKtAfLLMopTspgGY2rE9EoV7eymHD3V65cJyrZIsmCJxIkI+k/bbD6Qjt9KyHTbhOOUM+QV
t4PYAt0lR/mcDE6009vUE+NAXqlSeka6XJSwPJa5XHYNeYnEIBlcfyC0QFF0dM4uVJRyb8k1og89
9eRgsVv/qdpwHyZB8wZME7tyKjqO4vJs5C8QZPw4r+7auH+LJdrX9RBc5kYHRungyLA5UOjlX7D7
7eiIv4Wiv9C5vSV4AXZ+SJhN3mhbK61PuVk89rH+Xky2yUYvpqwdaxLklm1s9lwYy+QR9QLXYdjO
W5rHRLP102M/k7TQp9/sfp9Gp+8PAj8IAU2hD0Hgzapv2jp8pzwYDnFMiRLSqCfA0Ny26Kg8xPYZ
KCZ9D96Ytl46G5QMDTjxWbmpRK1c2Gu+TgW93WUQQVsnpY/SguSoHiEOhho642ae7cv2DD6PAQEP
AMNK+Wbfu5kH+WQmobOfFuVSsys/REVGE9OJjjIZ2TQqbWDMa+xfiui+nq3d3BXakQAGDddhEzGJ
EGzUnFjdFaFGiK0L+VRxkOMTyEdUr1E8KHOHpgYyx+7645/b1pBezkvGN4BYkwwtcK1zreqh/oqi
2hFp5kfl9OaYyZnBzxDYAk9VQ05pJYoMx4H4sOkjaxioN8IYlD3/T7BoFKqDGdLp0wqPrQ1Z3W23
k1To7cg1TLY0IJP+sZ6qz6EHAZXYXH0WZTyYmnR3IvwtxAzsJWc01NA3XrpGIpdERdDhTVEGkuIq
cqZIddV+4QbmpKHCLsLwy0hNsDk2LXTAaaaLRR6SKP+TzbLkNEecI2vzXEG06exFKL5jaI6yM2Fu
swiHQ3gwluRGNelY9a7+6maXASkCHuFzsz5dsk5gDFuDMxx/jK7z4pgQMZxyb+K/8YjzvVlU+6Go
b+sUDAPKmscywuGOkenQ1iYtTXGLh3HTCuennSzBxRCSl5Xfp+vowFUK2oZTezLVaMQFYXBGuOVM
xGZ/HCS6R2Kqpk01I1lD6MZpbRxKaf6CUMjuDX4KOvEGZi4KunDYaKLuOLIMsdFnjHcgpG7bVL5N
RUc5NKXYGo3i95gs3bnP+l1Ee1u12CkbEakWHJTMBwy8gbH6BmvxDFUbFVRKSuPqRWDDWZP5yPKY
kvTwEhrYUqTDHi2OkMdCit1MfYVKuEKZ4absnQWyPBgyuzRRtdfMZbXOeiB1GS0WaFAW8U0nc6D7
YktScxznyVaLVxI8c5KZMBhIDQRFRNhd4ei7ZJXCpSgy+RCJqRNrcDrPh5DUW9ueGH8XaLB8xnqt
NMeFzKrJyrIdyiD+Sj8ZzMIC1bE/FwyJxUirkiCkCe8Gf9WtjLce4melGBCWytzxMtvWtuEin4ju
pVA1GpzFkH42Bg0rq/7J0uaudctxn8+ruyjHM6Kbh77oB6Q7DKbIz5mQ3WSfA00+rjaVgtmUjlle
xYdoTSe0Kv3dsvG/0q2Mdty7vVMLNEujjrxtHT2FHw0dFoxLCrVrf4NxANMghkqyBumsyeE+BPMC
ZI5m56Aq7k5epLIiaIqh3rql1VLzM/aw5egchoaOH3ReElvAqAWuEWUwOFof8RzwuzYb7puCIVBn
dXw0YwVkPT1HFlyFgb7NlCNHHmlrUkvVpKhgoWE3tYsb8/+wdya9jTPplv4rjd6zQDKC06I3miVK
ljxn5oZwpp0kgzMZHH/9feQqoKsvcHFx970xvqxypmWJDL7DOc8BO9Cn5kWzdsdRyiHm2cDBl/RS
SvMa1FLspUns6UA8KukVGDQyUlNBoq6WmIdDHMsuHJm3Zz6WBpVNb26JD9TUr2zN+PzJXWIgUDDt
6RQYXMbq9K3EoqAvbMWwK01BoEdTpmftsT9tWob2tZiMsOUqhgEGLFAj96SB+EFSx7Z07vVnpZ1w
GY5Oxkmap9Vb6S7igOdMcYQRkye7+06oNY1VbxX4tryspa7NnVXVM1aTCZeFMUo7ZN9IqgQvaDu7
zj0FrMAlVkZrX65LG0qEM9b4ZrlFu9q/35LXfOJHZDO3sMhbZy0leRW8wWf8te/a5b2NLO1C2cvQ
0HDbb4rprXX5jRuHH2lnGMym2OVYYyXj+sM7VF8LKXhx9hlKhnH1aDJC4Ypi0c2nsk0yUhEFSIRt
xM+26nknGo5Q615leex6tq6PElzFw0HSuK9MozC2di/LPctikTjlLkCGmSQDP6/5MF2pnwo72g5q
fgfHcK4Hb4CaQNRogfkS1A4rogWAwJQufJPxVxbkyjpO/LsWbr/xfIIp2KEyOAxsiOzxzNjcrT9t
nfMWzeo23J26fuS/5cngH/ApDdu4qeuVRoO6sZvm0JchgTaMXiJcU9xIkFnqi5yB8FdTaR89G2cn
ZYXDNSdr63OKnQ/T/jtMy2dfNo/3BBvHaW5L55qkeGAs76IPtHv8bWm7GLpfIshSm6nmyMypeFxj
HB5GdsxEaG9UMmy7xCCBR/pIFVpQs2TfXtj8edt88f8kmWSnw9prjTKWWmOhFpmpWOlr93bFWVlM
c7bhsX1UIppPLlacVUrrI8ueYjaupp1Rw/iu02dt5Oau9W+2NCgMzfltmABUdSZT4al91QMbEXfE
dxeXHRigALzOlJOnlMeXpNM/iaTvOvHXHtKbT7dPE8xTcRimd2nTDvT41VZJQFaKOrQkXF/jCldC
JVgbUKuMHXreavgJPAJNd3TJeuKiZP85+gz0a8UIfoiNF81QgBA8WPF26TL8EK9DRHuoCD/bogX5
IBET8pBH5LyXymOh1KMh4b/791w9b4ENXgXMryFu6xXUOIb/dfllivG3HkwqFnc8kKNT7bOygvWZ
/8ZRTmKjg7kERDAKQq994jdSXFX4itrayfeJAONJ4ndmqENhwhZqI3FrOpJOK3TJEIHhI+EFnOsg
5Doq11aD1ybR4/hQY82SLUKWCXQWoVPzXF15wiqqYDjtdZXCRC3RgdS7WVXdGWcZU/9A1TdzqT9V
hxZEJ+rZNoOI7CNGr0nlQOhrGJxgoOuvpbtOC+MPs/bxlxEf2L4iYzckSYys2Zap/ON58EE9SWvU
dg/N3ZmjLHPZx1Dtrun9i8P0rTACcqruf8Kn8mdwmDzUmctv2/kvgAumQ4FAfJUhgWBAlO18I4As
2A5kozWcw1Ftvag+VVwH5ntXkyFi2bZHNOzBhwi+kUvwHqcJUJmWmXbVFeO2jWhkinGhFiJiumqO
zdS9DF697G0MSFsw0w9TJmN2x2znYIE0e24eXMQ+FiXiyNnVsomjhOOMdVHZ03ll1Va0HYmItf+U
E5Rklgt+1dpqH8g+hW2egqTk7yOANzTrjWZU1zaaGfIzZsRR+HvsLZikHmt51Vtvwm081B2/6qaM
9smEwboCXdZ614KN2AYLO3JilPNRbewGVqxWbnSbCmiZwrQVuQPW8OqUtUSvFEUDPCx6AEp2iV16
FdoydLA1vFgjYx5joYcO6poiZ/riyAXG5vk3S7SPTZ8xhnEhcczsPyXPpTjXdAJ4M6PhpiJc46kj
ho0ui3hn5ODfGsv/6zkD3kP9NmmUZrKl3PBmFLbdzPkslk85+YdWQGdVfz2XCxTG/59mgqRhepra
z0D1X85xOIr6tc0QU2guLrt7mbIuDFoUPvg0t+jMX60MroEXyD9yaO8JshZoucAW68j2znZcr3L2
L9shdo8Bkp9TraZXgpmjVUzqgpOT5Z158hNuwL4nXBOnSL6bIl9tRpW/QIhgb+rh5EdGjpxuvg6C
7YEjo5/JDQUKp8o6GgmHtPXGGNoL4LGc+CByhIboWncsiD1mEZk1IdXx+DexQb0XpfPVLtOF7LEr
VSqBNoQcRXwHV6eBIKjbZRKfVnavztijXEnbwtKddRg2B3FoHH20ICb1xfRszIt16dEC2bXDYyA9
wKUglDUQX+DFwRnDijAq4qr7JeNhwPtmN+uiQfTU+kmo2aUxcyMtWesz+k9Oe+IHDa2DTQdHOZAJ
V0v6mFdw+WLO+qrdd9I6ugOhhRmA5G1u1b9yN8VaN2FXso2v2Ok/Mpn91hCVufrt/djwuch0XOOD
ynbu0oGrZQipVLE1DMUGTeDns0mtXktcbEwY2Ng6vM0DmmWET5ywJ6XVK5//k/e7xS+5iZkXMKZl
6N8FJr5D2ion/iLy5qmzva861+/+3D2zhYBCqggKNzzSEwLcZQ3Zg6zV7uod9qgGnmtXgjcyk8Bf
9cXS0PKbbJ29SIR1Y/0mWA/MUolO7L7NKnWM8CUnb70q6+MwueHQnmYx7z3uoBL1XsHBHbnGD9Gn
f1sbJzYs62lfAWoeI9zz7Vfpde9BHTONLqtrI3dWxJOTM51Y0OBQyOEyAZTAOzuyPNn2foqkzpT1
LqZQbWov3zp3mwuHz6dnf7HQJPFuCUgEKVEuWfJPXsSPmIWTEwyh0+Qs34bySw0gjMK9OLuAArOy
KfZ6JvML2ZxDdQGxsXT31jjF507XzS7umid8YFvTqbj9M3lqaUpj3RgY5UEPFEGjOeExkqmvBOIa
pgV9FKXB7w1OUbpMcShvacKIATTmEQtEEoRMNtbktN2fg0T7TV75ktTtTfRiMwF14GWkmxEf7cZn
Wr5umfm5AHNXDevyNenUpIqK7Kzc5jGGdbuyp5qN1cQSYyoUw6p832gDQEl91YtpQW0eyMQg8wlb
4r6su0NVgvromQmTYsenN5VbP1kuKfzqdZQ05dasSZz01TEibhV7Nwp2AIxb+DXvKc1iTvwZYFxK
AB3DgaPoBwDxSTw9iRiAFQJA/htjtj9c3VylqQ9FQJqutqh3c407hLraWJd5BWt7vOlY/K5lGAtO
zSkdya60/wZoHCrpQKwcgi9v1h8Mv2Tjv7FB2U9lzK4kCwVNaRJTRhBid/XUdE1GJNUjueq9dazj
vNhZjAfcwr1NNmY4xlPtvm7ME1wZ0Gat/d5N8G4aBqZOAWZFD2odlCQZL+I5EupJcqbsfK/fZ+2y
D2rrFPEkl75a9xULMlKQSWFlGokFTmGRsJtJbJBR8ic/ptip0cV08IxNXRzTClQ14c6e1lQlDBuD
ckICYORnObWfkRo+M5KFI7WQBPmUN33PTTNjhal+oLv/TCfnqydZOoJ0LkxCcExjYl82AzJs6Nrd
5DcjWRb2GMgYnhlXUS0vieO9KW86mLY4YspsNoa2z+lo3PGyaHR6HohOh9f2/Bct9bYxax4YXbse
Arkjs2SlzfE3kvVbnv2W4g44yI4MdR+xhNl8ftX7EgWbFvQBVifrNaha1EjBz6RH2s6m82yASVgh
tOsRzk5np/Cf8Vox4C78V7Mdzn1UXb9R/v8/9eC/ST2wLSsgcuC/Tj24pH/Iuvko/z344F9/6V/B
B779D2nZgWcRZOD4tinIHfhX8EFg/oNdtxU4MnBcBkUukQP/Cj6Q/j+wfZl2QKqAaxJQ+X+DD6T1
D0oRU3i+tDxCW0hS+B8EH1j3H/LvUV62LywhoDO7kuGRNAU/6d9zD5rJmJi9dlZoRNazbpsKG+BA
/ixblmoMfk88608gfBLmkxpDOsDUa9vMSRgs5DPf/9TDST8VkEFm5u2PRVL8aOD2hN9/cqYcFZWV
cFLU8R+JP7m0u8fKMOQ5IdITWWedbzIM7id7dLdoyIowztAR4aRvyMztSfpwCusgmrJ5mqbhZ53D
z/Tc4akjWuFqk5n2yl1N0uBkdifb8xH5jcWV9/rWaWOC8OqmPBcigqUDs+WZ1hdRqBUG18TurtLW
UAdofwgXeLScftjMMz1L6nSaCOeRPCvdHAqCTBATDyapAVb53LDgA+SLRzqdSuZNScS6yRPycSFu
hl2nexvA1wJ9cj6E05mP0yDbMHUMXnTzx63i8dkrAAMuKodXW9CWAZ78FZtmDTeBUZ6nHJq/woWk
b08h7YXBKIU988y+67mI60Pc+MGZOX8CmjsrjtFgQGpsOBS1IJHQnwfMG7iv1tJSydmXw7XGXdHC
1wKtZQwcTNOulnH5NVtIyvqxC579BQWWbaMNQiaA4VeZVyz37gaTdIGgDI8AGQDD2dXuM1qfaG+z
2FrXrlVeyypfZ17hnic9H4gewwPbTacyESQZO2QSV3z7g4L1YMTtLUUsu1gGfAgFI9g2sLby2x1N
P3Zv7sLHkjjxoz+aiJa84WmJTAylsExm19YPEvXm1hC5v2FU4DwGuUXVpdQl0cYvxIYKV0DQhBGk
WdYTb3Ghq9AaWK0SFfs0NizRHY+qbx4yH0md56xt8NrHwY+7g29bW1/ZGZMQ07p1wcQecFD+HhYv
tljBtV2P/02goPWfYoNsEkuk9DkSTAKXHPs/33DY+MY8AgIVji5ZWoQeMA0lYFXoCU5Wn146s4da
K5hJJLF1LNPuJwaybpNIFPlWjOz63w6s2z9D+/4X++tblZa6+z//27bs+y3+b2l+vCLJfMTjaY/B
IeAk+H+PAAPPZm2gAwuDOBmPOd7xnePQm+T1+NRnhTyaBDhyT3aYp3v3F84M4zGqnRCQy6oJBMta
1bjriM2Qzgv4UznoqbSI4l+jHM/u3ZApC0QrfG6QFVX8gqQlcHBd0zWHQ0/8uOVAGZJW5u5L5UfA
hB2WNoOxHtAzs2FMLi6w3wagyE73/MXYrYdNHAQt0xDExaLmSSjvgoM74uQK5fsy9DgI5hkV7zD4
8N6uFjyQEId5ihxc52uFg/oBJIMWUfHbIE0KPqvhYWNJLq1c1EuMAnK2Ei9kTQFx2hyI1EVHyoLE
vWSGFV9cy2QvCAl93deJhnxQPtuzwVoinp/8ll1da75ltpJnXCgn1zbkbWnpnCOLOZqCQhUEtKqq
tl9MNMmMT6SazCOr+6epthXj5oBplsrlUSbT0TK8ApDm34KQjD3Js69W63JzpxiYG2EwJQySh7k0
uY09s4I1rzDBKLBBxc8CYBar0BK5ah7ojS6sD5Qi6OyY7e7JOHiHVA75RWeUH2OzqSkijwaqtJVH
1bm+72QNhLPbeSlC2ZWMCeOqPbSZGB5LWB8ISI+8pOqQzFVLgzhTr3XwMJtxwo/R26AKsazUfdND
dLFWtjV8emSRrFNVGWsNDtGyYrll24f53PBQKii4NG1+QCPShUnGuHVwcHVjNViT1vwTTjQ8IRcB
bs7kYC9xcW+0BgrhGBmG/J5/VN3vkdYxWNvDW4As+z4k+O/ZDe30INFZElhXhQ0kauKb7Qhbp4LU
VgdbnLQksSUSFBGIOX6n6+JFzxLh/1bJdLh0lvsAGI68zn6yHvK7vqCvsL/hczloaL+IfLDi2FGb
7i37bWhmumDujjUKNm/nMbd0yV2m0wx0mJjmofJFcHYiiLq09zs1oudBYc4QPQr8c+yk15ZeYKX9
V+bP8pgHs1r5IvpwgjllUEWrUlsJrROk9gwkZU+wYJ54DTEd5F+zYX9yynXi6mpTBlWwD6YB5KFo
73R7f9hPstki+37p8FQ++R57aoMnQNQZ82Umr7iUU3k0JLPvqXaexWTJ6wImzVoEwgv7j9FAqpoW
fs8sjV6E9N4qByWTIco9W9l022A6O88tsrnprjKfbrn0u/WclQ+1arF7M7fbRmX6ZlswVAaXuQ+P
4myj1My2JgFM2M0DCjG20gC8gm3SsZYzhrRk3kUt4GNyB2Ke7YoyA1bLU6phHfd81xMfGoOdQgUz
1k7JN7JMZiNpQyT8PAVbv6te42H+Leu+PZCWclMt3btuwFCm7fxEikSKTyL/RRYxLpz7ydMs7a/E
JFVmSIx7QG/7NpTBa9ejgUT4U9AiGRJfNO9D1YKzVMa0ycCeqXxBvx+9eP0PQiKh0Vg3zW6IEmjy
VnEfa2hOGlaSq6EKEI4ymum5ShzkRrnh7Mda/qlTgrfFn4JBOzUDkuNm3EnHYl1YcC12EW0FtvYu
dbe4YdpDGUW3xG0PFhMm9PeEN5LexjScM44emptBUmR0njjX06DDWZPwNzUGamanOcmx/QVAUR0M
qHt1l+5bU/8igabZtD4C9oXojZUa7D0Ma6z8d3Wcut+5tpwJdXaXbT0qpMMI0J3iyWG8AXwIcdcy
OQ+aFKLd9x1Z4PVI2FA8eB66BMRjhxYj2gF5H3DHqn4c8NDDTW/P9VzPdN4zQlOUR3iP9FeB3e6h
6Pud5bHZjmzUXK3l3wIzDm6+P8MmgNWABssCqSH689xvGl7bCooF7A3ogekMfcCPRPbkzkYo67kL
82+mUpocdQArFrAM7bRxRx65wUuUC/cAGnQn8sU7E7vYNKm98ZShIF6V9gWeCRLOJcGZkxhMzGjd
C38xwxLZ/A5X0N+RrdMq0dmykWxkw6GEwMFpfMgI4NlKi3k3yBhv54x8B1VJtIZhW55yyIdr0cef
WZCVj01GSnBUVT/NSKpTK/rHCiF8WHKYPOCosMO0X4wV9jvrTPdwzOXkHDWDI6sjFrSMNQ6t0X2o
Sqj9qTp2oBFEkZ/At0fbUc5VqFl97VyRfxgLnhvpAqrvFwwyXhxc5tSkIMvd7nyPsGZEqnkYXctk
mjcJ/ncSmxpuk57BwYJkY10Wc7VFBvcwmklzIftNrrt4RFEgwZlrbsJBa3vrxHIOwTAwBLICAFoj
WwTesbU5zOOui0AlFH7CAwKwNqBxtPeGwc0o4csdvbbN14zpBIMnouMNNT4aYMg3338amcUj+6lh
cCzQxjSPWMizuMKWxWRGCbMKIM5qKOIJvUOUbcyBs9zCBaRINn0kZtRh8SF8P3ovakSa89AUOz2Z
V9M0x9Wi7GCL1/Ej92pC0WcQNC2bxhVWb37vWL7OLXDUAFTM/YBN70dtH6saeaxjrgNupaPVzz9E
sSRnG+DQjr3YbuyQbyFyxxnU9Dzi22ReJ8mT1v5XhoUlzGzDeumQk/TIac/5fQxaQr+wUBQjfbce
amG98HLUocxSRuOmJjXROYos4ROc3GIfx81rV9/V21IPazlFmvEntpbh/rGno50+LOP0lo19veEo
MomdjAsneGDAdqxmZkgi+5veZTpJMu9NrlXcde3jlCRsTjIeBov1J3bz0Mn8Zi8Se2twk3ETIhtn
zz7f39xZqV3ulcYTjy7ij6yHsjVvJsfuAQJWzkqVtWSb5N4RWfVPL2/asEndx4VR2FPdour0p15u
q6Jn7c36MXWC6Sk17Q6aGYeFyIEnEo3HTiIm3iWIxWvngcTDB5cGlb6xpQMc6Kp0x3CwDL+/9KX5
WSnFtxuITjx0mmGica4NRaj64A518Ow1kK1jrxvWIJNkGprwmxymZnL2msyqtXad6vzPBrJNveWp
zJGConbJep7LNdkh9wCFHsOjyRVWErg+twKGblJABl+YXypkWnCI9DVvkxK5LsYxYn7J0aknRf6a
i4S7yL+iyA2Y2A5ozyOWfy5qkmPqMTfHNUpIaF///L4qizieb3dQcWY6rPeb+pY0cbHuJqdG7zr9
TuiQYDS31Q44gr0bAyrvWs71rvaad5vubj2mmCyoruuTn+KGG0pXfvDKeHm6xlBITb/p3azYKzTw
6wnF6G4hoMq7H/3a78pt3DMMLKGlg3B3aUNrIIpjxHNLVGFVimXjlbXeRwnkn1gt5CncwTBB96C4
Rj2XE8w/zibEapFRmneD+4QNHeCnkYexEfyZets8yTb9kmn1mxZXhlPXeAc8rRYaF3+ravLhsUnk
sNbxjmG8yH6NC3Sn2fHXsW16POS4lfnf3X2r52qDFgcRssBH0TjgZWL7KAbwqkNv/wYae4QwGKzF
jNiwrxcSwctxQQYXiI0Ht21DGJaPC4zayvGTdFO5KMmqwc63TeI/RhJ5tRyJKyJsLTqT/8bJ9jCW
1hOZvifD8ptVHoGkMCv/mJMw9eZU6YS90iQFpPXEdZp+sYDfikes4/5hLvoFTbr9AAYevomBYxfs
62zhWkpbyg+eFeL0x8MCCxctTjYyaEB6u5ztdr8cU6jYYBxjVgV++8xO8ln7877vmxyH9+idBW/W
lgbf3tgKUlEMEJHdt7LYpkjWXlZ6auqMeKlK4OSBVY3dGuYSy1i7AyDiJMVj36i3CC/lHT/mrBUI
4V0asDSUFgcAkVO/o6wTZ6ef21UnvdDK1PwAfqss/Us+5hiKk0AczNZgm+vYl6qPspAX9hFNC9zO
yC4ILLknuduOeTGpuXdZQ20dyxtcMiCmHUw4Um1anmSpfKPKfc7n1eDZ7XEq9QM1QHb2nVHwjdfZ
EskucbL5dgfR4tXMT3XKmAm8DsP8sqb/zy9O0dbh6AQZO4UJ2oF0LhAOun9WcyUcHJSBMRBxz0Qi
T+dgtAwPNLX7tjBFuiffITibGUIh5Vvh95cl3bYA+69RYpnbVtms49BY+V5lHlzcpntlj5+ZzZ00
DhSMNrUV/lzjaSz7KhxbgAnET6EAre+DryXIqRUY3rBdRbPbWkeiC4ewreBnRX5WcU65SZhOKg2/
/6thrR8NaX7CEeVi+K+NVeJXzZkKzT+wiLyyg1ZPzCfLK3BFOjQOgnWsqpmtolVuvKn/EJHKbtwr
2Q0iM2bNnuaRLKadF9s1kMUxOke2Zhs8YLPaSWhlIaV+FpY+D7vWV6x+zSU6tbkVIJ7SJDRpX/1Z
cGXXK6MsnhiAWgdrBkhsa4M8pnGdNoUHsC76GfW6OOvkfmeVbrCRvfJPvUMbMXjNtGZfa7yMWflO
pdsjsSdSZFU0RxQUxToPqmjb1CnAr2Jpt2iy0vWwEBeaMXuIxZQ9Gaxa17nIxNq879/KwAr9xC5I
WWHoZUwCX1sAsLd0Y4RtcfoST6ThlZrXYqRm8sIpvZznKv48jzL1ns3G854Tck8o5Uv3mMwO/gwP
FhWPcfVYESiW2mIIzSqnU2k5G2dWRI7V/KoWgQzbIbyndodqb6SFja8yeh7o2HfCCdQhTxDgzFNl
HInrOH7/0kpkO5JO7sgv+yKwgJCHwrWiLetIN/w4Ugvf6joH5HYfQta2C26eUcZGRjZcPeh81MlY
bSFwIAmazXK80X0hj8nI2FC4KNPRn6mXPRT2qDq9ojMvSfO6kFlHdCi+wdZwnwjqGteNQ7JChb0R
/YY8Nxetv9SSVPdNB2Bx9k4M92wevG2h9i2l18ZJUy+snIhEqeBI9mN8GYS5YkqYnT1bTevMzyKi
PCdAbj5g6DrmV7LSCRo27q1153cvJQXFoZ0yfeha5EAewU8JiSUX7BVsqOwmfTA6AgjzUtwd9iyI
TLSlm3IZCzQdpAIsQ/RUkKh9zqRsDzkHOk9bc9oni/VVFlAjuzGHAkFw3hrxrrGP2AaWKijCfNIR
Y1ckFCNeuPD7C64rvV/G8dkZbC8cRlNQUk794bsA8Q3YMnELNqCbrJOw2Boui3XEt4JStjSBSLqQ
L6lSRKGszbKMX3VQIsxuQvaEiAPS6iMWhLmmzMa3Nk+oXaD9fp3Fh46hx0oOwj8aDrMfU00eV/eQ
4uFzGmKwAeRn3VuQN69tbV56awxey+JiuwksN0vFD0VpWRfHgBAzGR6aLtAcxswJ2mSdf8MkjqNu
IFrOCxawvQvY9wXGoJ+KsGmRqiZOFU5N90OQBdP6wXgB7Azod4rl0ZHLSTpAIots991Iol6hb+yL
H5rl5rrraG6Nojr4EmpgjENx393VRmCkPtJu+aoSv8Wr/27AIFxc1yP0L72w/2x2s0+5U+QwcHEE
L/ulMnAC5X1yWKpTGnfY/XzaVjENx9owxbkyhkddJunFicsfSWqMVJ7BB16DLixwhN9L6akc7pbI
go0Ceb5utIl4yp+AJDqsfImlpeVobOZNERdtEWOHIYNk3bOq2XHQdLucY5xdno5DmSK3x/jX7Onj
7J1PttJmzIEAUim/KlbbygLR6FbCfImdGmJCjUasreFSf3/+lG5oYIwlWLuyfjcGSK++vdAK5QMh
T25L3Sze5oIibC7yh4EpKBR+n+4+ts/I8EnCmlO5rfNOXObSBxczyr0RlJKmgia/zeA3dlZXn4F2
rDOelVdCzcbMzla8j+JIJTjdupIb3WjrfdS6elO489/RdptLx8nU9X61QzvnYQ1md52Y+O8KVtXS
L9SBWRKY7JGDsO09jkqBVKFlCQrQABaGj057iBhUggh8cUfaman2SlL4iBiJew+Soo/c2k72tAkj
+lC0tU6m2kM68+JQE/RmMJw62DM7K2aKSaWTnrbgSeLjOIgfPrjxh1a6T2WRYa014zcyVohRsTH1
CagzG12Rwiu7CCXwAOCeYRGy/fYwAWNek9w8raKSMdeKYTscReXx3HUZL/lMhv96pdWcjTw2nnuW
O4hqgn8OU/qo+cHa46lG0wxGNR9wVi8rVbQYSN1SnYo3N2EaTgQnWddI6c/I7j9Fm7LwtoddL+gu
SsPwThCU0Nol9SFY4LEyBTUPSQwErqis29wEycYt2HJTzezzqbsTcRjbuJL5DvP3fls0mLT6esTU
6P7Kxk6cuopzZ7S98nHAfhXXzonKS+5yFttbcwDG/D0KUpYssTqiNag+Ej2MvwLtvFScHAuxYI8q
uoh5KB9NhHK9DyZLAGWkzbTqn759d9WgpcaQZ6H5hrBAYsGLxvp6jOU9ZbUnoBeVkXviOv0xMc5K
mYJ+T+4F17Unm+ZB6PSJMMpsEyysIjRtLsD5ZJ2kUfA2BP5Dm+FzQxnHAdqORtjjcV1/TySQjtOR
oibf+WoZyVEf28PI/iuO31XaQf8lRXfly4mJNxYOlFlBesBMHJ2CgcKP44sZl5ug9ceSJBrU43GE
4soVffLcwWFAgByQxWbVdejdvzipd8nNWO+/i5bEnh69qjMwOHpxaHPpaMu/6+wjEq1iq1O8btKT
VZ1u7zMBzMsB2TAOfzQCuzgH9y+gNd/cqvJWyI7IWwhG86H65l1yVJOF95iRmrFBHeobWhxKb/gl
4tZnmkEQDW7kZTtqm1iDDqMQY9JbNMryNGV1c+5sd2XOdXxalPvLNOJmX1W1YnowRY/dmL7z/P9d
NTp4zji52JdgG0RySfzlXY3H1CZ/cYkyMbTCqKTK+/gosPc1e1Nk2rzQ1hvEOxSYP4iV4ZeOHaRR
5cbwQwr8WBlE/gBJWOF/o5mtjue4W2xlSw69mqriZTGLU2P7xVHfY6Gh47D/jVixZnXlvFICHQav
QxxDHuF2IbjmokD/5LadnviXIbwG/j11hqJfBawNAm84jA5KP62KX2097hK82i8NojjfJCI29swb
ua0Emaf5rrHTYkfiXwVmhSmYWPSrC9scI13NsMMaRWjZ1avpczkHYmGj2UMaA67+I28IvhfOD1Fl
Lo/UsWZdC0wVBRLulZkCJRiKfcEy8GR2NZSLknx3c+NWmnUkW9rzEshb7PJW5zlBKjg6/wJVox1k
6naGarAzOUp/YN95ihWzm6ysE3CfPFj4iIx9WqfdbcCXwvjgzN1hXVSK8yuKYBYnJVXtkqIWyXsb
tlXiP01x4K6DwYx3S4YSVk2oVZRKfoCTifce2NONleeYFDphnIbcaxnGcUoGmgrTxcmFfrCpf9Z9
7ocB6OjN9//LM5O9qLlmjFmeXaOCW8bycV0v9BOStFZfzNe+oElTfYXfbL5FfTIcYyOxL0OO1Nid
xxv3YbrnVl+zFjPR6jg96rKPxoBuYSMpO0YEpN8bI4QyTFgv0pmZUwfU8jBBOmiBnXp3qs85iRW7
tooheCRHzogmCeM+AdatiikkZRUbSOM/0r4xhGUFuLREoJGYIy8lOq98vDukewWwnABZD0NOcZ6J
IGdlg/I1XRQFSdN217EoxNm0/tqYgL7X2pmiwg+yHrN72j774zuO2hvpmKw2OUY2c+r/GXLszW26
kOTSCv08uU0QMsy5IXT8HPtSP8ViywA/QO3ejLCdcA4Nlvo7cVBt2kZ8QK57cWNgYA5g5t1mkjHg
ngAU7BzPcLYncZVdutM5NrFUxVfl9M8S76qi+dgOfUT+JZe56xqfoIblJrn7OJkkqk2D56gyuoum
t+W97Ha4pU3TJXG94/ZJ7vKzACs8wgoKEYkguSw6DHyHNhoeIXlqJACKVzIUn5YJEgvoyn2V4kKy
QcIF6s4qTJhnlOYs37GrqRkeezqwPjDygpl4j2AYeWde/yIVw+aWoXS5Z9HXToALrDmbJJ5cQFoF
l+//imPjDBUtOGpIDCYKLjEc0Hf8GGP/dYyZEjgi+sa2xqz2k/gBgOu/vhhI7v+DsjftbVvJorX/
0CXAYnH8KlETJcvykMlfCOck4TwW519/H+rgfdHtNBJcBAgcdx+LlsiqXXuv9axgMLQjGJroGpU4
Zid8042UGZnveYMMm5AxVcFJq+7f69fvjQqFcWeyTzBtJVZ2dQ6NOALJkqUCv97/QqgV7UEcsEms
3wuXWezbjgmJQwjWVUeId6X0X+O7i1s2lSkS8f/v+/evhF7Z1AStjSgafIVGO6Wv3TTAQnQxiX57
wD/8k42cJbZx5rWGzLadVmp+OoBx4uej/x5A1kgawuBnMNBUpDYHnme+GTNhU0Jk5E6BmBq0LKX8
QtBpLE27Ex7FL7iMZae5ldjphKy9YIklGh4SsNC9Z9teou1sJunRYEUIO/p99OJvEBXjrcYiqNw1
4p4OGTTMt5GT1waN/adKr3+VY/JZjqDw+yygn9wxlIAeGOH5tjrC0xBG035vzbOAeeYXErd41QUO
mFp0/D/K8pttD++C4V8fteI44rgQ5GLkzpdcWIzVYrVvI/vizTSLOdtRtdmYLogkelbMUTPLQb3m
Nel2oXO2Aa+hkAP3EEg3s+YNmxjUaZXp7yVJHJv4rRffndVoJQszqMYJyHqjM7UZ1gDtNLtKAzmn
OdgkvfY5oLsU7LGXGmIzYbExq+nRbIVOU/rbQhz1vIZXLaJAUuE6T7mdM+KtW1Kbhj3H1h6heKvT
WzPDYo1J0U5hWMcUq3SiYwvTFy3xrduFxDjn/VU7TvkUf5FW7aBboT5IKRq1zqSP1+XkC/MD0TB8
K10sKXOpWHabHZvGltYxnDPFz9QBG3mlOmbanGMm+54PGPZSS1aYeyGxaqFNhMGO68Bxjsgf9was
g+/ZRJhyVMVrIV3ZG0/YECq9jLbNnqkV9XAB6dDA32swz+OQI38sCIGp88i0HawXr3Z8fGI/JlTI
zvpctHq8JQMqwYDh/AMJCEtvjpA8dmF219m1KsInZsfkD3QG0CbUkHu7Ja1aOjwFJBQp04WivCoA
moaQQsZEntPR4okFcL3Y+ullP7Ie0NukUG4miuhzescE7lT2sYBC7cuwPNg1YEfwiqDDejyXTvEy
DsA+QJWcjXQGu1SqlnOX+RIbhAEJG1xwnQ60QHUCqqwW1lkGjh1cE3sHRBsdLbqxNzIAgiPqSlZ4
mvHktZUln0Apyh2a62ejtRqcwRYqWQZJUnOePGdkohA5Nf3fbhMRSrjjnPlDTPLWt3QfzZCMiTLu
kClDwGySn44p+CCT3mdY6e5xd5IupSJgYmsmidMewA09Kho80oZtkRMAu+8y/Y2h5Dfe16R+xDHH
Db7GMladSznfMaDvtR1Ta/aYijZKjUE2j0aq+hUoFyKJ2BH4yWggU6e4U0fOnCVTNoshTE3THtX+
BjP7EUxcvh/n9Kbs9UyaWSRlNGRA0EFjw8HFdXeovdiwLTcKN19qdrshqZgbmiT8qL4idh1hUs52
OII14lSebuqJrSJy4ES1SbZrFlTdWJ42gC6LxhY+mrpdgrxpl7pQcLTsqXJTcxtasD0Xzds5CWOd
uddMFkKsTjb+2q0n5JVxKHZNAbhmtIFBjZ7+vQP4lIiG0j7DRFeEGO61+gd+IMLRa5r2i40Da43q
9CCqFfRSWkFGJgP3l15Aj2r3RWX+U0Q505X5HWXTe8aKtnGsJsK6Op1yBVBjDPW3Bho/tEgQGJOE
cI6FzHktetHtF0D0BvAJx+keqoJRbWjTiDNxgJai8q213jRHjBAJIWBEDS873R2zA9SmFskLEMzY
5e1RL0DYgKOVKCmrIgqshA/V1u29qUhfHRUkgey7iImItViMy3beeckYH3TXe4XV0kic8KxEfsc4
ao9b6lmnXR+TANqbLiffJPtaLU28i2rjn7oiF4+nDtQMfL6MCDI80W+FV/x0BlUfahylEMKiuv1W
2AjSMQMyalguVStpncYGzYh2wtDRQb/RhptQRcwxPkwedD6LIkwR3ptIP+u0utAv/YE64C2qhvFk
d+6vYfF+hhYbbpNr+7HF6fZnedqqdP0gTnMcyR8BucaTsNX+W5zWVIV007wOg36ly8zul9rG74dm
FBbPCAvQkLh9+5bk05LYWqzO+J21BzhjPZR7OvNmhls05wk7RFRHf7k4539cnGWh67UR+TqmZ/z3
xZkhoUcxs4QAW7Q8tWv7y/aSbu/gmKFFTz8/9x48XBlrRwsnnxs7+yXZwutYfMLdu+24kOUJSeDS
9ShRjfn5LxeIuvi3d892uDwPpaGh6x+kfUNc2b3yojAwOebhuWypJsp4ny2Jdmi48G2sxmkzhUwc
9XxE32RvpUGi3Z8v4zeNsek4jq4LPkchXc/88BmSUKG0COlhgJqGIcWSEUZi+1VhvVU2RWe+fpg1
nnIwi/lf5I3rj/5vbaNLcgWfjCt1ML3WR3lz5Dk16mA7kOtIWjEuTJPE3Vmjl2+X9TeO7HFEIVO5
/p9/Z2P97D+8srBYP7lz8egSj/Lf94Zwq7Qq88JiBJU0j8i+gm7UfC9U4thFyWEeYdQINb2Wi/ur
cpbWd80bqfdUewWo2VBLfhVTjnvVG+i/ldj7EDqc87QdHiyrei9sini0Dn+Tp0rr98uWugs5wpAm
t8xHeepMWEuHuc0MZN/SX9GWYFwVBBVDBz+T5nADdMWkoIW/jJORRNwQ2/8FAW6LAnSY96gS09Go
LlHGzB03F6JrBazZaMFI1t25B2jTt+j3HKkdmBsjIl9+FKPbH0aVMnBgNLEh0Ky/1AZcY92xt7Si
yVJWqXFgNP1A4S1e//xJ/X53upbNgczVHcdgyPjhg6pKs9F5p+2gp2+8UTzAuJaIgxr6r0pSCSYt
DWByZb60dqbv//zav69uvLYjLI8zCYRp/cOTkYNUQf2u7EDo9o7gaLVHpNnvauBrhFaMf1mvfl+u
XMvxhGtZtuexbH14NRtDfoNa0g4S3HIkqHxC473GNqLjJkMYvODPP/92xrq8fHgGIPJJXbpIi7Es
fHhrs6Zo6HxUVgBW1tkl5LNREh8EqcSrNYpmxzoiSCAnbyPtua7bEpmXZLetXJqA68iraR3zJKP6
+S4aLWqAxSWuL38Mfa0CpZCxYC1dZD1iHwuoob2/LB/G7wuoa1ssX7xhpuSrD28ZpO5wHnPbBKev
OVt6FuUhVe1NgOsJJsebjkJgu2MQZntcLoKqfg0doce2yhFHF4VIXR5U2Ceb3JzhSVU26J/6s5HU
0etSfgqtZjn8+U3/H7czTn5Gu7zt7Pcf33PPgP214McMaDXQ4LeYdlhuUx5RAJ5EWAm/XI0OtMKj
Qj//+aXF/1jzuJMdW9KAdkz7437o0LzltQsjmFb3QFMukExdlDsDbjIhmeaH7TA/iM6tIWJ1zLpW
TW27+onR+A1/udvFend9uPswyJiuMHULY7Vcr/af9+ekjNDBi/8z6EkpY88WAYG9rFeremhZNT83
7r/4sNSfOJXzwFEfao5W/eXJdn5/tD1cOhaCOoeBze/LCrMuVy9jokB1nfhxEtuaWM5fLfdQyPyZ
8G55lVZBCzRcRzh6CsUpJ+oI5e6bkxjHMNfE91Y4x6WvLFy/AZ17+NjQwtoFNQOoyWGfMLh8nExx
W2JKjDo08az34pwNzRBYsPZ7WP6Hzirt1dK9cPDvxDVKop2kz4IB2rEIXG3Z/Wab8KUq9/zULJ4H
2R37xivPDCXWpcGasYSHrGBHs0Y1K+YIqkkM5SBXlOleK9jLRPmW6tGzsbiK9A8GhaMIj1G3dblR
/MSJpkuUGkClidNaXc8XIYf5bRrlUUtRJWlF9txqFG4UtRc1jAtzMY9hp+JElfY6nD13cC/kWb50
UXbrVSw4neGu/PPN+z82bE/HCGXgzDY4QNwXs/+4XcqE0+OshVYQjaZ7Xki9QGnwPY2V+zR0+tkF
LYwLHM1AKjjIKIzAZVq+9lNonfQFi+3ago0adMVGnx88MdInQMvIsKRuT31jfSIJg5TCfjH+cuHW
70+8pzusspTHnivd+534Hxce5QOyFWrA4C4TtdCYQAL41ROV9r0o2jdXm4M8t5yHbFlCrE85M+mS
hDVQqnwYbKdIaArqL9asRL+EebKl+yxRD8JoZ9gpT1lU0VdMP0dMq3YDU76DGYJQ7WpmDYqxlvC+
ynRcMcZaARAvZ5JvI1MPxFTf7pVVx7n/UtwQK7AwkrC8y42EHjKz5bNZyKcJVgURnP+0IaJnf8oT
JoUsmceGDl5LkPleeyOQDlNKkUgCFJiWLVT3knf4sQinYoOzErstCA+C8sZvf74r/oddx9PZo1lF
hOQhNj5sYXqj4mVw2cJI+vVo9lyV0zU75Gz4i7xcYlEuCKZdVaNZZVYB9EaxnWJEERl+60Ob/WV1
F79tqbbk3TcFFiLWNvPj9TSJYnCJNzTg4x1PjkJS4Ti7qdLbawINw+6esg4QoVOje5z0eh8vKNVL
h8FbEsPT6EHC/aXS/X3V55JwNUndtj12y48FFMwINNk0DwMjTiQyU3tDj56BIfOGLBa0ZwzkdY6t
zw/0++eTTeRIoQ8QoQRAu798XL/V++u1oDUWulyLV+vDml/gzqmB1c0B3Gl8gbgTTqprDgljwA0E
v4Vy1UD6ytzT72xN+E7PtWmYuImkh3HaFDfm+iH/TQ/Rn9Muh8kkPS/T8vaXC/19d8Lgb6+HEsxN
HBA+Hs1yGSeTXTtjoLXGGgyOHamI9AvqWI9zWnYnU8DaQfP/GIbeEcJUU/Foe0mBAzh5hpVWbEfH
+hRHbUumdtJv2tYtLvk8PsT7CaHvM5BL4C2ecUd+vLBCFGcmlhiO1hyVnmWY7JLan82s3S0VwTDE
2OlQjQ7VLMO9hrEanVVden5cIgi3UpPm4iqsjoGm7wfXQlloqzU46KepHOtkNZCx27lwdp2BP7/G
LHS2YlrbKNP2Zu86h17lq4rMKY80CyTyINvbw0BO/D5d5kee6ZKu5BjQGw2RN2rutjKt8jxJxsL3
v+pu7laalXm4H0AqBnqoX2V3WXBL4g4p7cdlRoIw7AqisD8RxAOIIIs+FUb9jdAtJvcQeDWzE6Tq
ur9aqI3BIBd3S+/lIYpB6dp97z3eF9GUpuFZd4eXuem/6RXhkbqG1d+wL4nQYD10GHEmtBSOCcek
/sLAP8Vz4HmB3c7H+0k6CdtfU4mCPfUG3g12AuDMkbgKsPMKDCT5Cdb0l5rj95vfEpz08Rt7ltR/
O+wmJQ4Z1FwqSDLJaQ0+11pD1+POxQO8B77NXGT+f3/6LcFjbzomQwpHfqw3OwiPHUHpbeBmWbfX
KvMh7wfvnGplDq3MTvzFlYeuS+jSoMoqMPP8q1ewetu9/PmhMj4ccEzKdMc12Akxg1lALdfF8z92
whLrh2hArDGa1l5Bx5QXphhswRYNW2S/B+wb5smOwweNPAJ/9WssDneiVTne5xR0YtyOjMrc8SFJ
yu8UIjSODZiPCB0nraB28hjlL/GTZPznVyizt0vV7qGZkRIyGX9b6V3x26/DGi9tW/K7GJIz6mol
/Y9fx8yZVJqItoN4ahLf1WIRLIWlB2RO0Ne+/xvLogjuX0Ep26p6Tk6jEy5wS3BCQ1DjSzdE8gQH
sQDSK7XP05Qtwf2vhCoeiTusUqBo/v1blgbYx6R1QUJAtwTGRKQuPIyjRAjHEKSRfpZhoHjs51Pb
LAxTUlsGiZUCPojr6f//UkeZokU0nnGOy2AFu+wsW/0qvFkLkorYSEuBtmgLFVowuqp4I8MB2VIu
iU22smMKlotwVHON8r0MoVvza09uuSGyqA5mzEIMJAJShcPg/pWnEg6UeqnzN+5kilWpP5VWh1mm
TV+6EOJdHjbRkbNofoRXejBcHZnNFL80PZsWqxiKuea1gKVlNRq7QGwQxxJ/igvCZp0GOxuzBPTi
mk2iS0vI1urM/Nd+hV4Qy13Ub60JP1APvJoQGbO5acm7WENoZdFcFzOmAG+TaS+xaW10VUVHwm4I
T0RLYjDceE7FIF7LuPcVWpbdFGaMCnIGrGI2SX7EE3TIWaW3c+G6F6eQPr3ncF+bYn8vzwCvEhhE
lFYdZcRym1187DCK3a+SGfhDyez91CdtstWd0nrpMiPxvYy7geMLk3kkQr6da91Fk1V/SRE/cbio
kdwTOQRFmV5TVw63MGz01zTSPWjdM5IbL3zB87/NGp4hXWsk+5KqNT8mpw61n/kQkX362KQIZqsM
BZY92vbpbtdh2yIwZ2R0pbUDYooOntk8Y5fHrXXkHow2UxkjXpVaCWmq5bygOE57VlTtlfoH7+yx
k6N4Hc1MbrIm0vCA0pKfK6u4oHJZ1U7WxVpBnxE+ikOHyPWAcwvuW8f5ySOoxc9C+xXBmLEj2Tw6
VAV+yKyvsFsmGvOf6DM9okesVrShhHl081icjIKQSw77aNQXg3iPNiCyG47VSrURX8vC+myWxVdX
RQhL+xhfKa74k9G3e21wLOigAitfVJ1sHYt/TZiP3w7GF4Sz1M4l4fQjqM2jincjL5r27XTjMjed
jT3+3w6lniE7dAF+A6kfMZI9342p8yrLnRrv1UDfxRCGXqZF6Xcpp/6xEku/LYGh79wRedWQJ19Q
wjaHweU2uruLQxS2N3NgwqQldvJPG7/r4PMOnhL5YYzR9816bmwBH1fYWjmu4zLgfl2MpwVlzOuI
RhyGWB4jTuKfIFUeMPIIVlvdRjdCd4HcGEQtsZxuUNAZghB6vS8SNz2SCnchFKI8ygHfc5pjXpww
/O1M4GW4sElORi/Ayy/ty2zkjq+DDEo1+C2mTSpBys4LwpSRZ3Uy4Ri+QGYg3bZteoYnZr6VCxPW
Ml/1R1hvfRB5uY7lFAFBfjSjykM0FK1b7xwhttWRQLbxhWZJfALQTbOEGFX6Sz3ZxzIjaB4Ygj8w
wHqwDUUzx6F+Gl02fIcJtQfAb6fhLDiPhzn7WWdIRdH21Rc9SVZlCoaTHGHlxSufOKlAuFJTDpCU
bInGSeXerUxnm8OMPrmDosq0o+aVunZbuaX5RMWEZcVTD2XXi6sntRRPxDPGHZLPYIojWFFL7g8d
0L/QnMYzv38cEG64TXR3uqVWORNZxUi3xHJFkkGzt8zYvWmREo81D1PDcXZLiHQaJPjg1wbuGAyN
dkld/MQRQ7Je/1rVEz25cnzNDC9kpySbsaujRwTE7kuW/cPGwIRVSTcgtaoKOEk2kYFtEzGveegw
WQzhgBDq5k1CvdKWJ0WtmeWWWKs8mKB5F1MwZ4mDtaR7z+eyPSSFjLZRnRHAjCzpDMv7WemTxVv6
HvfRycMnE2QeIrgZ8fs+YaxNXoYgv6Qdik9F9qlXcjvhtjonqMmPw1AHTBnTs2axxQFNBxZYgr9C
7UFZWbOkPGtZtK819B+i8h6rTnf2U6u3hzBLn8ySVl9X8+BXNcFemo4njWiW8UROiH6CoPmJLZ+F
Co0q77ZOo89TPYYk9G1bamIPC9JEoArD4EMENHyKqvE+TU1rVESmq841Htxk0xMr3tQ8zbp19VL5
K4tsf5Yg29AF4JK2JmuXoJoqI+bdCGerM6FZS9WEPmljb2EzE77Sg13rXIu6Oc8eUd3zMaS17itI
D0yAR5xf2oHsFFo/Tb1cGUnSaNMXzxe4iQn8S7UdrpiCSMcGr4QnsnOrPxi9Lq8cW9Cqwad5HFuJ
kx9ZK9okQ+5cevaHiQTvyjHcCwK6fldZVbxHuqUfeF+PQ5fPxKtl08mSDZ7z9UczFE62YqW1IN1x
eTiml5FVaOewhLqsQS+NEaXwj/sJ8cTNtKT1QnLcpnBUeVvmCjDq0I3bpbUxnAwZFp+wh44GzXPH
Owlf1LHwUs5qtYwkly4ZUeVBYH/Xvc92Rvx373xbI5SV1eT4tSogi9M4vKBS2961v1WWMGaJrffC
IVceGVF8Aqu3a0LNfChKc4bD1d44Uv4wkuZIguZyErpvUkpxMJp+IOfAfVioJ8cBfUxqmHU0e+ea
Z9HVoMf9aKj522zCns8jMsSU7h2NttC3i0RqG2FPJKRyFAdKtF2fkNOgME8AidUTenGcOmIz2doz
bYZODTGnZvtUkMjoV435ch/L9J3MTrbWwjRNyzepo+DoBvvSlc3ZXMXWU4RuJ88uVWq2JyPrGSeH
EUbroTMR5o3TUfIqoqjHs11WhySKxcUa7PPi5j+aLvWua9SdpMFz6Jb21kwy49cI521FrFaQiNCP
l3M5e/UVfRmSYrPWTkyegbzorbfLeDsSIA20giAIzOlz5bnxg4V9QpA3eWlWCOgiLb8Nx/e7s7yD
5ec2RbxrF3VpXACLlgdBhkD17X0Y0tVES/Rk6zWNEP6EtHU3JfSIKhrRO+b5aFr18ZSldey7hXiq
6Y6k/T+6tSfI8smEsXlK0JRs4rAG/6xjuDdLrPc2ft1/LYw4RPEJt5JBXfwdafF0rDt5Q9Fa+nPa
1ogA+jDgkIdOHmv0VjRueyEauT4khvWehFISdqtWo1J6MvT8aziNgPakKzZxgXnBweuT6GV3bh37
xctr8pdSLQgLkp3tihNoVkMsl0o/9yYIbM8ksnyGCVxIdRTYfg1K82d6e68FYUZnIhIPcgyzU56A
RwbdOxAKKeMrcpI9AFyFtg8/pOg7jCfjkAT0H8UOU0Ye0BYsODBbN1tLPrOMt8FI8+hxYTOWyFtP
Eoa9r7o7fN17pHViJwgoEyaCCCwZ+zVqeKP7Vz/ZT3fACeD76XavQxFN73NPxhfqfckyjqRba7p2
p/Hk+1q76KgLYbO1PTfnYvqm2fUnRB4E2kp3eNK88aTja37o+hWDF1lQhoioOZSx85jqZnvQCsLl
Q0hnPswChCoq+e4M2XKaxh7Hqlc8tyJjQyu0Fz0y60MqlcdyTwzYYo2YwZPw5E1N/VzCqZYCqCI7
Z3QMwQ4DyMi+DFK9NGCfbTGGz3SL0EPVmfE4YLKmPQRgZk4VYr6MaFqVcWrB24Q1b1jOiSKExugB
D7TFqL3NMn/EidTbmvOLmB1+21Z/5zys+a3RXZKW6Sis2k1NpvCpzUrqG5N7I19NVTjAVI3zaLDV
eJH4Q4820a/QAQycY+emY0q2hHMRZFVDerHlSYwb0J3+FQEr4ASIRxmnYi7a2M08BnB8PjUEVsVe
XT6hxq5OSUzEXhf3T64snPeRB8xbsAX1uSqDCHHkc008SstqckoiF/vx1KcY1ElUWg1+9VSAwzS/
2o1GPVgqJMm1qoXfIVkLVN0kp5iA56hZqr1pLuFXotQ28USITJUOt2gweeZSJa/Owq7cIv2ek9i4
hdJ89KwJD8go88uMl9pLcu/VJV4qQd730Dcm/Yu5fbJUrZ6GAUXkAG52u54f7vftiCZ8O7YwXBSw
9AMMwul5GltxTXvpfWb38XbWjB4eo89+rgESDOhj/dbpW98b59Oicc7jhP3Z9EbzrBUkFmu6UUJC
dr5MbWkxo2O1DVN9W3uoQ8sW0uWKlKlbxPFzNpkAmuT0UnRAC8ZsONo5xm7ahu5L7n4LFwsAivBe
RvAr/3JFeKxbMhMTtvV1XNAb2J642zAvViFjxBJwizLrXUoQ94bGGZqrcjoV+hpj05LzbA4DYH90
YlVPPZA3EsBFnkFPzEfoBnllXthqZvgQBgKkuvxFK8PbMVUxiDQo+q1mTPNJB7WOm8uS+xSR3oOs
5B4xT3YuGDadOofoxyluAii4vmu1N34c4l8SGoC4ZPWh85BqTHpHZvM8E7AZ6i8lM4DzTEP63t5a
VPxPOTDD9XC+boo+TC9YrFmaDfuVEfzrWM5X4pcoGang5lKlOB4JiNJU3B6rFq+nOIDiVttuZRmp
1PqcJHhwGpWrXbi6mrDqq8e6GRRRjx4+K+GeWUiGA/5qd2/Q/PKTXr0bXS9Bkg0L0wSUO5shWtew
ciajDPlyZHEysGdicV3jyrBs+kZWqZPO+yLPbUrbaWeHI/L2qC45b5XqOnZdFoguDIifrM5uk32P
ugZweDTh6CBTBN0x87A7IqlDP7tDthVvuswDn+uWV5g4xOyo9kmmFJJh2n6fY2+m1EaXRcTqRoUF
3k+DuYudgHIGkNKdh6iTAfkMNMwqqycp3E0APZ7rEG7y1MTjHhMAEExGJUjAwZzYDFmtmPewREW1
pW+B3WwaT73T2scknK4RgsvjZBi/nHa2Hgrdvcww37Fr40lp5nQ8xsgyfV2TbyaK453NiYJD07Bs
B96/o9N+Hl2WBkOyrffj+HwHQVEbgXQnkkFAZrtjJpCai2s4k8nWxO2DZvWvDarFreraYle7dsiB
PekBIYv8gRZyOFbTZbSmwOUMEdQgwHqUdTsUvxlULbs9O6nxKEZXPXM+5/ZcDbJFch3cInAzz3zE
l3uuetIRaMdEN/r3/pB6gHQjkNSdg6xy1uLm0jZ1v83b5lHU/fyl36Mp39R61D4qhOgmrjVnWNTV
6a1zNMR88uAh9qFVvY0t/8e79dAal9Kf+vIxwyrkiwj1ZYOrYpO53Weys14HbMjYjGZgJ+bWAUV9
MmEQbVn5vxdajActN5qHkdc8eaP1mZS1N2qVTWO6+QFbLWUuTY1D3pYYaPL0oYGzfD9ltiXBgyvj
J69teSodsVeC0etisXfpa9fSG/JrY8QUvH0OUPWnAMaFPbyZKauso95Uxhc3fIei+D2a8MyYsIB3
sUGSYi449k+GdHfYLIUfqi7a42w7RrhjskWqnTnAjom9+AHn4A+zp5BzaAxsbNFYm7DDEYRgGrea
8ZpJWmJC9PYP0jbLN22REckFJacdV7x6KxY/sr/JAQq3keSnVnfyc9oUz1HLwQvwKdyXcHoaZ1ND
gaVlO8i1LiEztXtKOuOs+mjeqVFa78T8WVB9rROIX/nIWfTCLV/ZajqhBzB8LcFjPN4hFKyuImF6
kaA65lciQ9UGwugMJZqSjpgP3fkVC/pRuDIxevfIAsaZZ1WhWI0dzq/VyLLjKflVca9v4mjuCKUZ
JpxVGtl6+rxjmUj2STeejZkR6CCa678gyFVABvxp8tNQJwlW0pWYiEXzHYvOe0jM+jD06IxLUoUp
tTZ6kb549mqvVAgHUfse3MbUfPRv5MBoYUflHJJPGaYPuMZGQONLCXoHi9CyTD8dGzjfoqceHcEp
Xr2C64KuftRwco+wRLCeD8t37QCXB8ePdx2NfgzsEeTyJEmVuOO7oArATpqQ7UdGVwejQbP2Lppk
UJwFNs3LTWYBdLGi6WA6LV1YjnUuXOODOVJ2eznHKbYge0DPW2Is33RDtjOiqgyGjtCVzk4eKOWb
TWtL9i7qplNcdU8jbPATyd1sKbN+b5rSyVu/p7fzRRQi8qVVDvtoHL6NZtvtSYkpt1lm0/t0CPDz
XMJMOVtjUelGhDax0o/3Hb/vIElUxI21nLYaAswofW1sqEDtprwYv9rKOCUmrmdHv2Ki1S1SYcuJ
kdkMcAjoChHw3XRD4ulsnJZJqU6QeA/aN2SR7V3S1RZdf1rcTFzHFkBI32o4tseRZ4eDqLsedvIu
/N6OUBMImeRuboBsuEQqbHRvTAMT9Nd2ce1Dvg4Tdbx5HKNG5PSE+zE/kacae9BmgZhxDBeMVSJs
3vjfML8Y/a5LEnFRY3M1xsk+aTMGcHrpNy+oHrcQW2y6RTXdKVwtMIR15StRu75hq5c6N9Rz3qbk
QZgdrUStuLVXe7TMJyuLLq1b/aO7uburB7M5uIgTaFS4/Z6Or3ht2KpOJVOPqq1uuQXLbSQKfQzZ
EDCYw9225uckB2+Rze6q30geUrjKrnW2+1z4LB83x57BBYwNkZEEOG6WeLYvVKLD/EgP2SfCAEMb
tNMnNKsM6RoSay17VDyN2fwocblhHK7zDT5I+aS5LLamodxjCGSGZB4cjZyViRfP1ju3gQqD1beH
AN0B6LLKiEG4MrcVWy4+7DHeFZPh7DPRs69pBu1qL7G/jfMPN8adpdUhR0xjyq96W7wTw/DWWzRN
5vxVFYZBrClxuqv+EaxHfTas4Qdn/tjHNEVuGepf0pSVb9pGeVGASvYS1zbJ0fjFkVE+txaRAiyc
LxWL0Ry7gUXRtI8n83vdzMln9AZfXVHvwPy2Py36nVH2yS1deel7PX4wWZDJiK4uRs/4wKXdcrTK
5ecI6xprAwx8VNzm5zD8xonotaBj9FxFwPyTOHvs+lxnkpHM+yWGhE95mR0p6C9jSTtdS8P5pa11
Hh9w7Hi8m55kN5K/m4WeVGxH6gmP12eDEuhB1hfNSPSDKAHjBnNMBEPTNJ8zq1cr5rz55q5WhHCs
p8emqfSnUZRf8dPVt7lSv8oeGpkxpvkhGzXnyzIbK6GOeLVqxvuREXaxNzh6HVUPzbqSmiJZ+NZD
QaoODnFo0kkRBdNi20IgYa2yV1CB1TXZpUU9HYQJETH5bJAzFdr4eZDJklNo0ujyctJWjPJlTKcv
YaVN+xiE7iUU41murRF7HgaqbQ5zRdXOV3R089VgKfO1aaKr2xOG2kfmbZj5wRuTS2uakWo37xhC
983wEmPZPNrEpoCx4J9zHfYvuncy7Vx/JFzqUDmV+BTF484x9OJby3TlkIOp2LeV6D45TXGi8PcH
G7f7hozNENWXDqEGVKT2Lur52wj05HPsYQN3PRdWvm/Bc78UCzIyr7BOTgd9ilO8a3fnKu6BD/Pa
OEAIiWAkneJ3AF/X27vDM39+/rwNm2GD/50/7Nc7tJYHeCFn62rc3FcCCEnrwSK0UWRqSQz+kFwY
G/kdFUTiw2LHorPzWIWhA8xH8MbtZXQBwL+gYydWJm19VLMH09/trrvrtyvOss27uxHbcDPtpp2x
t4LmlNyS2/DZ/Sp/gb2h6q0JlWpo52zxiPLP9Lnpdr3F6GOXkSjzfWJcddRP+f9l70yW3FayLfsr
ZW+Oa4CjN6tXA5IASUQwekUoNIGFpBDg6FtH8/W1QGXmzZv27DVmNawJRFJSNCQA93PO3mvfLA/T
g3jp3wnu3KKb8ES5sJ/2NK7jnuDkQBvCcTrSy8e9ihIEB4l+ly7lsreb9CUdm7AHiIZbikHl2HjN
CRAiuWvZaGHF7/x9Zi7a2ZuqO2x39Z03pu9TTaAFeYEEXxXm95yNwI7trAYaNHdPRHsSC6kmkouA
AYyzVl8WJHcP46S/rkkV9pMq3niQoUyqE/aYsnijk7y3OyQIuZ22eMst681UDh2zjO1mVt2YGD4q
fojnty5wdnhslvBhmA44MqOHHHBV/PzgPuKrbJvJOdj90kbXQ2s1bdSC+/z91E0z+ogNrp9MZF3k
Qm2L4rbvouvT66O859QYy/LWYJwWMfm61dLbks5t2Iq5jvzGqZmX8+hfnnZMR04rSc6ZZ1ZRXbqQ
PNKk5UjeSR3Ohfd0/Zs1duy9tDs6xEZZRXFm3roMCMPrX8a1qqJWJXW0/QTTJLR/er2pXJpweHCq
ySij6yHJ4pKLm8Ofr10fgbXZbvus2QWuZWP7nn3Feh2vcUt+zfbz27KhrmSmu0+MBhvO2ERxTzrG
MpB/eKM3YjzW4N1W2/7bV+97Sb7m9r3/5bWsBeBkdEW3Z076Za3aNOxcgZGpT+VwYEGDCKW1VUTl
U0U9tk4SXtYjOkYSxoVIcQgxqBaF/s+H62uJ2xW09OobbXvXrwfmsfROpZ9znJ0Z3I2GRMLUuesr
W0LZ6gbCc7ZvNDHe/60d/P9k//+S7E/Z/0/iksPH8PG/Pis6zMvdR/n57/92kVX12dfDx1/R/tf/
9Xe0v/8HonZUsraF3BoFFwrgv6P93T8on/B9eI4O5gkbyJ9of/8P04PTA25bbPpsFxFPX49D+u//
Zpl/WHic6ByaSA59vvL/BO3Pt/mr/ln3DRT3UO8ZKsJNEVcF2j/JR8w098vBqkCU6lqdbnFiLt3t
m9qCnxEsPS7WG7xU5ieeVhLmG88tPHPXYft3X9pMlMkv1zAn+ydnYq19sWK6ka9T0w39r2Sxivpj
dU2l/VQQu7tdtnLLWc0VnMncKGY3redRLhIR58JPrRun6J87210E89y+f5WiolzIyMYaoS2yqG93
ZaMOfag48Q9iweZkXzgiETdNqor7XPPM5hBPGvYpVWtDuSPYECLICFuAzmjFDnmne+mCio+oRfPo
FJ4tjgIvL6OOTCTyoI9F9U33PCxgg0vEwKErcG7vyWzwSYoC6ckuBw2E8SmWmVlzDw55RsaZlM0u
bWdyn1SMiYkGzdg7t4CJcpXejxWyM1RhQ+H3Pd+NNEcsmYmNJbrMChJnPty0y5MzGKBsk30UOoTn
Kc+z85SWE6PG1HqyJgwmmbm21LO1awwbj5AQra6O8++wzQlA0Cy/SC9DokpABYUbM9rWLasAVbGm
cLOQDfnxO3Z/uAJ63K8s5rZZAjSVxhIx4DGzg2LjsLmf3cV/GDGsTV9MwuXMZ/6h3/x00jn9kvhT
8UNH5dgf+7wF3pJ15OeGg80sbr/Y5vDNYfMXByYowrvS5+YoRGy+VAY2bWmw5Qb8jNmOzifEQ3iF
s4hyS1iPlVOYWADoRbT7xiBHet+3sftldLHxh5VqhvnRH+E7cs/LsuwgBBj+qOv4VRlCm0iNDkYv
6Ida6+A0D9hjSL+WzsJy37V9s41LxQhVpodnF6K8WPtlJzVVPYDG0rxftjuZ/U7z1wnk5kw/Dp5J
jTuDXOTOZe+vZCK1G+BPWJBL4VCyW02zetCyHeUOe4y8k4sMxrW8Y+ZN9D6aAkxzEOt9CZyAdpIg
MpIyIXQot/S7plHGM15ykdEKtqf2UqB7Ti7anMzua2VDjDlB//E8cm7sLfVlTByCsQKpN3wq0442
y0R5NrJzWhhqOlhro3xNtK+NVS7PyjXNJwN6S4Axk6UPuPOD7i7JLVcAk5LBtmlw6bSs5qGQPwtS
51+0rp+OUwWBCVm0/N4qUHezJuwb2n8N3VGSKn2vrI6imYfARYMdUKLWzW7Vqy5Ii8G8sTqjvUg0
7ahqaLxo+YqBTWrzS9E5pGtJr74p3dYlI17Pj348lYfEcB32H1Z57uxkenbaJD5QUS57EGjZKRlN
cdbjxH7VlzZOCUWUNp4889Mqp+UDeWh3Z2nKeqzHKX6cFMnkgMyqx6ZSCe9HT0hcqvpHr07G74r0
r/OoS/M5pehFiTO66cUrZv4hoJdjP0/G17LqJdkhGRPShUsFnFgemr4EkeNlJRGiXoUURCY52lr2
YkDvktukjqW3QyhJPcsd8h6vRfWtmq0saEc/eXCcDhlrl8WBa7sD/gushOsyd7DqRM/cl0GLjwIA
y8PQXUxOxaOCVhdamAkelBVrH0ICOm/HunmF3zA8eGNGxV1pC/yyDFofKq6zk+kF9wZngAUqrQeM
5qQM2qlV3uX4CQ4p+eO/Sj2rnrux7O+M2UuBcGCBcZBtlOJs9av2hrQVWIhyCxoDy4JJWU9zcLFm
gcNd0XqFip4cBEMgZm8+clnF/CSrEXzRDaH/ZxJ4AEWByxwz9Py0Oi3J00TsIeOKFwwOsLpPcSKI
RmXucMxLD11Ab4NGL2kc7Ji3Y+qgofBjNETGGYKJuSPU4plJv3PXzXYPICklb4nP54QRyj6Dk5vP
ohk0qCKZFjapaUatNOZTXpAN6pVivmiZKFitFuhpAzjmuPQ3ELTt/ugmApbwEclb3dxa+F2DqEGY
zXHySNYwpd9C4nS6O68bmBwuTfol7ovlko5oEoXQsxCpwHwcwHwHPl7jyPbKYZ/ReofX5ogDOjxB
Lp8FNapcyJxmygQHLrNvcNTQ4Mgx2CCfmR/jEgE+74HLLbnKMmreuj76+jbHB8pMXwPhmE9uzHHp
6CnVYm1CeoDEp3Xk3GmJUZ1bUWMkcOLhzl0aPFvFMkZkvMSw4aG/DNw3gzlxadLXimhSR8WA/xKF
pBNHEwuCB12BzG8rWeNj25DBGZN5dxkgSP6k1wTfIiN+vNnioCuvLo/IgySI+Ax5SwlO0fOm+azl
kOaydWSClWGANN2RT3xZ1DllAnqqyhEkkmlSPuguWnUkYG8uQrcveeeJey12xwMLpnuc/KwIywEH
aaxh2eby5iY6LDEtMlYLtFZL2Fqm9yslavvGkATzaavWPUGJo69tgwnNJtg3KCJRDpQrgtOVxDxY
yUyT4NFF44pVNlPjdA83uAm0sVR3BneO4wrGNChcJ96vs0qOGfF6QSVdSA86CQa2BtWVNoOcaYUQ
hotJLIswx/eXxi8kHhZz3KCQxWH2Y3LGalJl/BHb2g4J3krEr8O2fU1h+iEDBKFHXBihTet5zGiq
OytpBy5YxQMzfjqHBldGaVVLCDquP8yVzzksuy4csgzoTjUBbsr08ZhOZNlnkrznhfWOwYJug9Aj
hGwqM9JM5xi9VLbiRoU0kAWZ0llDO724lcs4PpFfiEumXKvTatTOeVhwnWv2zMfermg/O24zvelr
Jxr3doCMYg5k5YzHNXeUv7OWvP+ouwaWl66sY1XPBKkW80g0nNY26aNyiuZMcHqKi8PruzdQ/mto
TmtzZxXZVISgNYV7yBLKubDP+z6+zBJZ/UGXSTGGqeF49ongqGm99XiTGBi2qzO8zNZKaBv7y244
WDTmLizqBVmxxtamdqyFliBwilGGmeUbBKEhxF/suNl1yagt+u1IItb3ZFWWYBxz3dr/v66Cjp/1
Vhz0/3v7wj/qZukQxAz/569P+9/Pk896qyn+8iS41heP42e3PH1SFfJf+UJ/+5f/3b/8W5XyX9Y3
uAD+8/oGpdPYyb+WN9f/9Gd5o/tsf13hUL9QW/y9trH/cF0cptfosX8Elul/OIZhOFu5AWfA3L75
36oa0/kD7oDAqm0Yurc5hf4nVY3gHvyvZQ0qyc3SiX/ZdPFk/YsltzOcrB3bJI2Y8oLtTB4boxqO
eSJwX6ViQFhYYN3L4+P12fXgpAZDWT076UtOgKbx89oquB48BiF0tbfWAaExzV4f1rtcAlW2Ukbz
Q0EsuFd/G/Q4ZRpXdbcGjefULD8dstoTiW4Hh9hOKn8KF3jSezSECGPL7BZe6iGZBa2+0bhH5SOR
zyagsqqUExv4XOWPWbAYdFO8cQUHbOTHZl1vRoCVOyd3/HOskevQeiXpwWDQejj/PR7yQ+dD1O4Q
7twTzeVMbtR2/vqmE7yF5oM9a4Grh/9cxd/ZIDtIzGLIdbvelCzhfc5WAUryocYgshfeUh084qJ2
5jhPkbBjoJlxo4JZYxUfEqDd6Vl1RryDKgkxjCQSoYHTNYk+kkQ3IPZhX60YEBk4AuYk/TBI596x
Paq4j+mfpnih+c1dcKlEQEGVB72TImuwUXGtJBfvaouAliIrT2ujvmyb1/0Q2yQJiSXcbCtmkx9x
xf5yMvcpb4U4D3lykAhJgsF0H4o0efCa5TxAND7oDnpPOnl7q+3h/43qCCel9+jPJwUVQ6C7yIbI
q9hqxeYAyS6+TDHuoVQkxE217oO7JbKCHmb2mvf3bAVhjaC62qE2hJa+8n7kcY4YJCMfzpgUTFpw
oDXC/XH96EU4t9Pn7CMxglVDiheUVTQrxYGSzw6Kuni2J5/6mn10XbG2tQPxurA+ASP79RwQNYTu
jU0lq2aH6lJjKU61IlrnRzxNKfPfYgChbL34ZUdzb0BjpzwipxDb8dbcuOxWbxLb/FRrSRURcx+e
DD5ezdYepOLHtA2kKsYR1QYnTgGgyu161Kqjq3aEIWQnYPYVLUREF3Qwl/NULzLIO+MRmDHx1JlI
Xzzy1hkBENm2ebzaQh92LPDavS54M3NKXFtX7/NINBf6b29foDKqDAcaKQnywNkgW4B8SrSCkDlc
F1HVVz9l8bikW555rmP9mqyREtD+oogpP0zCjuAzlvuaKepBzcNZE8aegLvuyUkyaO6kCKcD15nX
TbzjNrOoht3y6Fk/i9gov+F26FsbGV0ZWQsjUwNQqGVgu3W9l2St3o1qZHAnJa1gGa9hXz8l2GbC
2upPvlkxmddoGgvitQUJu1nK6JwkdPPIZpn5I59eqiGi0lV68NM6BqwsQiMdb0i1pvgsGmBZXDwt
KMxh6bUjo1nVHcc1eTBnh5gGJ3Sscd2XClPKUJGlwgQfjza03cYlb7ndCtlGR8POqBtdExrlotyr
ESsG3aSzTerfRRjyXsxNHVh7Kc3prly+DL22Hu2mK/eadxKlljyb/PNLBtVO1713oH5nmgntwSBn
qy6th7nkRGY7pW4aYX/XUadJ0niODpCt/a1sSC6SPGaCyXQhkV/k1I/Up10aJghdY2NEPgOyYZty
mGs97PWKAXsxatQtZc65YT8s5O/dq77/qqn0LbPyGKlJvQQrwY7nLiYbkK/R2PX3LnNoDzhFuDKJ
FMm6BAnbFGp2/SMxmNCjlyklzYt4SoJ+KH+lhSIgpfkZA9i7E97KvUlBt7bpsROcDi2kWdb0IHTN
28WLBXwT3eKOMSzewpZdMr2ooUH3W7jTZdAkaTEZmLLCuFlX596UcXOsnaYJ8rH/bpUgAWrf/4SG
9pUEBOSzFTwFCRPfWLZUo3ltQV7pDTrMDsG/RUwQt7bDIsHDZ1gIlmX5WJAJY8VdTzE41JNe1hC+
ZHoxE/NmArPLSjTf1hIQRltNRNfmZSQ6JmKFFA+dCDozJjlNr4/NkNDXwbPAlH65a3fZsL66swVh
rEcD7a3ez2lR+1qwRBjxeJtO7UPrJu0pq5HxKvkjq7wMBFQ67mqN8Xq6vLlD7gXdQiK47c08QORn
2etHJzuul44gxR4L/hHWttoRBWDvOllMp1yffgGqrwMjty5TTxyfHBBRZTOZ7tWqBUAbwfPL/FG3
ntu6tn+606sji6+Dm+fPk/RtbDysmlgw6O7p0+fglyTJZeqJgbaH5HVeSOvwb/oVzx0G329ymzfl
l6yKI72eD/NQ8xmX62GMjchw4Gk2BdnqceIfaFTqO/zWJOsq9aO03xLCUp71tKLN0XNXKe8WXP9H
Herjfvb1V7N/HJlBBw6DBlrvY0Nptaw7/zv0353hL8AavUkdF9oLel3mdyIFrS5pUw7NTKCbUSCd
QGQL2McIkrr9pqF/C8xCAG2lQxbqqsn3jCnMIHXmL066fpV0lugeyoMx2ehKsvFbjY8xqPXhHWeD
B9EswSNmuNOeMgKhTx0iZCQxhjQmkO44l4wUXdAioeED+vxKzZfd2HBCbW/Ig9zW+6Cji3iwPFft
bb9FlbJohDglQLwgHYE7UmfqWvOhNqbynFR8rG7LIIuEdqTNLplEjUD61IONIP4QXX5WMXu3nWPJ
ZqNoCaVJej0+stbe21hNPLrAGGvqNNIFiYGjOR0g1ja3jdu1hB30p7ZL0G2MhRMSgvE66uqrKXWW
EDJkdJP57Jwz3YAK+SNd1MHpbJj+jbXzBHLfxigQvHI/Zzh0dkftyfHUw8RptLeZ4XQ9l7HstR+A
YExr0l58Pbunnksuaz/cgWEphnWIfCmXICXenItm/ZoTfoAki8kPaVxMIKv+K6uOHVZLFx9mj8XM
tVEDdfpKcxhG+Gga3Y7bZnJfJxKcO/NxjAjYtGd70/dH1VBMoa5BYVVOc+7m/huqZLnvFldGnW18
SvJHEYhBmNfa7Gi7SYhO0yBuyNPPNiVtYJcwG1u0QHvogcYD6toCi2rxZUaIH65uTlaJ0OO7bqrW
YPCpft1t9k1nhMgS9gp7OMCG+ZWfckuhh2iFJTl57REXBK5/tOgRHEecdU5XVxT8espk1c4iLi+m
TPpU7ux6BfZVEWzDan3oy5I7GKoDqySwyMslq2CTaIzacnakKFoe60ZENpolxh1+mJcGxESEOh0g
mGPF8JawglOvTDI+bFS3vhQ3+hyT0WNbkOL8+uT0w4EponcZ7RfOT2igk57tFofIJKsuI02VVMvT
aJxZvDkzzOGAG2QIGH9XbM2wiemEDZuAdMqxZQOjiU90Dn1QGs43a8CHO19r7Hw6kxJ7SKD+7zKs
EWGTYxi0yC2eNeCIJg0/KmCyLMkCZr7PrZPEAPJ9+nuzsb7NUFmh/Xc3q0+2e5nb3yqvGJDU9+pl
0BHEC1p2x+vTVkEewc1WssjrrCC+/5CNbE4XmyQ2Lg7M7AzSs6J+1jurCktXrreTvt2/Cx/rkdWo
I+0oWs1T/dSa9m4QOQU1yubXMukjiACU6y20QrYjSIX06pINbNhtOyVGsT207aOmT9AyKjfFeEz0
saRM6Z02w8DhPhjUGPtY6ySga3Z+GXfuspExJ2H9SsKZcyGU6p5csrdGs3oWYQ26K8FPBLYRkXjy
kIgFrmPjVcjyDVrEbhjt8+0q8u9zRluhSLN8h660PMASv7GMwUEs3Nz7dGUDw4cX6fjL3hyL0MP3
QWyEWO97aJGzA3OzN4+Wb1F/uCqk5ujfVqTSO8arNwstWbSB9TNtiDgwUhwrBAjeYOt0boFD0sjI
OzRofHFAOcITT6ii3nvpn0XqvsM/Je8wT2GK17ZJYy3ZZxO30Zk0mgRXVahwg6ymTPlJyTVZc6xN
/CKAmfZ2snKa9X2wJt9SRIVRR+MvpoKhcPgK5DA79oJlVaAu5tb4A2uB9VgY5U1HGwrONFaJAb5C
11ROZNnNKYnS3iXjNVE/GPp5F4OFfb9ZALLFIqWTEHrmRG0420yQpfakkm54TW2S22T6swdRF6JG
nG9X5PGFJpAXRqs1t/S13327pDWc3mPckhe3nfa1Qj7J3pUpSIcWrl2/Kj61jyUzd+2cV7+SAP/1
hc982Tu6MR79dr3HWMA1nXotAFghCO9YMeb7aCgCTiV0JToYyqITyblz5KnxRiDRzPV3gIt/CAcl
DIEvFilT3BnRXn9Jmj472YS4GFykJHn7B7FwHq3+k5uOt1WCuAWbA+uA651ry1iOuN6eND1j4jb7
1gfx2AF0vEACCfgpMoTPyuDSbtqWHW6158PhSqYGDiDT3M0L9KCETNRBFC/oCrlB2/z+jUH8CoEg
MIpFfIYnYQddpbNX5n0hOAnn6KqDE10Rux6JPrP1Bd24Mz2Tj8kSKXH+6rq6jXMk3H3JsrrUwz0d
q3ezAVSji/FWWUqEUkCwK1GTFXW1bax6hKRWxeVorAEhevMu7ZdHocxpT+DLa4nuIXQo7mdLOGFn
L0MA8P9MAKsTSnAPqDCSKXAc8TaYEFTTeJrOWiEmhBM/eg89sO2Wv7K8hUOQyYuhkM1SbLPLzPE9
ZaI/46p88XPDuemsYT2kOWv8bNLEZ19wW4mJzVjZYoI10SCjQ7k0Tf/ZOJoT1BBr7cJ9lngk0L5o
RZB7mNjo41cHv2raS5ule2wTr8zFZOBzHwhnWGahoSvj4nW7bkDvhOK83g/EAM+Fi3vMIjKtl2+d
g7EcxkzGzVQ8p4PD3lG50aK5mB7RZ8BNY4u1ybETfjY+NvXZS+MLpm7rTIia2SU3ZF1KNnOUMHoA
q1ZLD4XiZtL4o30cRf5kLeTyWksbTkzbAnoQkDpicnqMuapvdEKNkPlsWGI0bcTakXmQL6x8g9gR
DPBF1PJzFRvL1oSnN+JMKObiOzvfD3zeGR2H4TaZOLdpgrbIcn0Cj7rGuvMTvjz7b2dxnV3F5q11
sXLqMOkxZMb1rmn1N5C4Km0wEaml2RNRdq95L5LRH1h7cnwWY3yoHCGiVtdExH3KLXfX5wC9zOj6
6Hpoyl08Iq/znF6hR31suzo7+BvW4Xpo7daI6u1wfcrNG62YmAqQ/4WImu2QFpPFctSld47jZEdh
pRiFC59Mrzw+X79bv/0I10Njtn2ksMn/44fQBx0bLVrRYN5oEWo7XB/9R0/7CY10pfVnd/sB9Q1G
0bsftV4Z5+uT68vzZqHIVfepd0SMsQWh9F5WNk7bD3t9ZCp5j1paC6FnmeXvv9XQunDaJ2cG/yKC
qSB+v0lmVll7QxiEtG/5YM4wKvYiyAOjMX1gzEB/ZhDWATs83LKuAkG99lG9Ha6PfPpzvx/RTm6u
/2JgAyAC0cXy4EyWwMwzDBE9kyEy+2TcKR2/rjZiUyA4Yxojc/t/89xTgPIxWbGvnzqVHOqqVdHK
RPL3YWa+DID+Hy8qVhTOEsJpqXUftC6fIkLtFdtIHvnb4c/XKnbrGElA18/xFA140H4fCk11Ye7J
l5mxECNC4ylBTBDR/atBqU7GrhmVPIhN1vXnwdhkR2yym6j10ZN5etLjwXLIJPVbNJ9a3pwWlueo
gJ0fuezROaEbjPGd1vIJ4UBi4zX+fqrlunHwRxyK1tYhzEoHVxlX4tlw3vERThFhAujSU3k7mzUe
8u1wfd2rc+bruVTarsaMANsa4ft+WUYV+S4lPBHxI+dzTqz6Wr4b2QW19xjls130p0ZmY6S5JORM
04TiKmmG6M9DIeYhypnnhvVcPV5f5/tngPT3mb7i2kkMEtdXbeyjptJTungoG4mHaOBWuJFp50R7
oDrZl70zwFH5+6Havunmhim42/Pig7l9BaNNBmyufMF2+ynGpSB9/Pq80xYACwXJG3FXv9Q25x1T
C+TEM2o8l9ukO6F21SmTKpLZYS3OdZgOrz7ImT1SL+7phvVNIX0BUDTRF1nxHbV0Z93MPE+5dolV
f/Y6N91pMcS5Fa7DDnAnkTkwIPbKjt9JF3xM0u6odGWHEOmeW9N/W0qA/4x3UZkjRG2zByKQMUUb
7XBJB/KhSsf5mWnP0HLbADcfHiHbe13s5NbEqhCO7NbR1E9+WC4/S6xIR4/ruFR06Ri+3hWaZYfM
0HTInHhwK4qGE4gWcXC8SBNlFtRm8Zp4+OKgF/h5QZ7u6IM0KRPFLbV4rhtcoUk5/GJLNwJ/Yleq
5a8yx9bmZNwv9aMiyfMA8okh2dYuZzKwW2vic33PHe+zmi/rEYJAl7K+4HOt9iVqmjDrgHQVEyPu
Aav9aP7c/BLFgDuzcDDXZEJ7t3TOi3pxXK4qlHXxHB8IUjJ3ju98aMVrX5L+YXeOtvMLCi6Bu3F0
gAHVEyGlfmZHXtah4kTzcHGrDn+xevUrdVFdvURtTXlm8ZuR4NOOD/2I20kzv7QIUeuRzTKW0DdA
ES9AyFcm11uVWamjAWUQLx/aRfxO9TsCnWFnum5YRGXVvZE3Nkb07ultaOLsGsb7aLKquo5wg7qa
xTmZXrNh6l7oZO0cMR1zH9qHXzBIbOPicU6wt2HcCbHFZ/vWN0hWN8avyvbY7rUbYt75YGBTfHfU
+F655C4bbvp9WF25a+C075aJD0NLxhnfa/WdN/xNFIS0Fi7EDLTCLv7/RImfqlTPckoQDNS7JIkf
AFkvuKToe/rkPww+DRDaEpuiUR47F+tXSYKlxXiDnQxZmrTf78HUx/qMuFXBvjYJuj4SfZztu6RL
ScZKPlFS2ORUEZeZpFt3TT2urbaeDJHv13akstMbd2fU+EatrD3g9/1ChQAIbKbExDPuyP4bvYJv
E0acQ7LNRic6jIxCWEpSWT8sjOvocuAhMT2mIUv6RXWVwInU0aiiv4q+NL0pjYfuaRX84jlYKLbg
76vpDSFKBIOCVNEIbQ/OXKOVN8ntsIUCa3Th0uLssq27bIG+mtj2u4Wk6VSNT3WJjW4251fdKK0w
UcO3WBsLEtWIC2T3CH44S+lcZGx8anBUafWe8MFQh9uHOkmtMBvIvRipGHtwQ13Vyl21MGA12m0I
VcYvqOw3WOcW6uYiOkOfdeHi2m2jjMIdB9BOCxjyckveK5qwkMhgXCb5T9ZDg2YZ0T0JsbS2Unox
EEdb7yPxapiQiHgpz+37RjTQ6jPSL0ZafYujwTzJvi2Wh5G9wcZp4IJOSFaUaWE8GrH+1cnybzS2
MQkkNTiq5tx4RnLDvTWoapKCF37ZbkBzPVPapVCHDlCkdiNr79EeyJVaRPeSMlihNPmpafwZp+jJ
1KzZmJbbQ6+bTugV2g/bKslRU/qvbkLxss7Gay3BiIK2z3FwlsTTTUT05YppfJyPgUuMVwg6kjAk
Rf/Z5zbMfhoxPY3uHbax5n7WdkW1RMB6vkz5IB50uDVBX3PmxQ3R5HXdJ3uAsh9VX3+psPPkLqCE
vDVJDfPaU2tb1b7KkU7LpToh8iKDsiCGsEq8wExYTuXEHZx4pdAbllvQX3fcsFBwS4obAX5mBwbd
obi8S4tXW21SlK59FWsWRxrBMa2fDPRn5fo6AaYE6CDorK32GYst3gqTFq0IG9TlJ9Lcbi3pv+aN
RDnvIWQxCLWgH1IeCRW8qDwxKLoQU6KjcNPle4JW6YgjL98Vynlh4/mmp6ZGG2s+onqYojrFfT0M
aleUCYS0rg90/22ErrQn7cTgmpleYSvQTXYjfTIpRhrcvO7igqowkEnpR2hZ5g7YVU7BZzeUyvVH
Xai3lsnBztgc3a76kPWEhaYznvoZSxK57ogCiFEp62S6Vfp43xOYTTPQIn0wXVbsZhZ9MeaWQHHQ
bp2z7bXrX1wPclNpl5t4GmnVK33NDCAmu5TroW3ZnI7cdL0ypS22VMlJOtbdhNuEzNinskQ/l9j7
rp2iQnXj0SGeJroeYp3tyvXREhP1sU8NSZBEbByaOfDQ98hGMFoZNXWzxFZyRIC09wzUIlJPAklP
kjGdRVxri0UBIjJZx/UauRb0lCLOL2XBwuP7zX06s4z7meEZ+2rq5giy2DknTpIdvpyj2Z9abq8N
GqWa/SuLZM8OhU2s4xaIt8huvr4OpU0ckZtS1HuPLe37YB0ZT8r8aYoHJ9TN0oeN77OxVrjqbBkh
k6dTWOK5Qg+VnV2PjZDTQwVCv0NEoFZXO6FDcQcQVd6ATyxuVmMsb6xkoiNCeZUsYNZ2kzP4MIFq
e9PYcu2JnlQj1LmRsx2uj64H/EGUVNeH1YhLoA4VYsKbStIYmnPTYD5sfDajBffN49qGitZQWeEi
plv2M9GxPAyagxeiRn98fUqpR/yfNpy6BbPg9TNygXT8/rTw+k5HK+tuW2JYD57w8VF2WX4AoQoA
J5bYZCj+9nL7VtZc0TtPqt3K24HW5VEvCU0wLafEtWoH5cK28M+DSQxc1AtJK/f68Po3i9OSI0K9
kOdpSfh8gp+6kndV2rxfBf2LjjJmn0u80tWERW07T3+/Njgk7hlrxoVK5eeAOA9noRiocnZfTQfX
R8yjh/NYvU4bhe/K3ytVwpUAW+1qhfBlE1nb4er8WFcrJ+E+Hg6+WdKb+Q/MH3Y2k60DGf7QT728
EUo7ZhV9apnhijTp50UaxntMFZH0O3p5JvGSomkBc3HSqQgrB34it+Mc27b614MrCbYViXtXbmXd
IL3PeqFLyrJ+dhnNk5rJNpwtHByFmFgItuFu0ruULTNtg03TwcBO4ozocUGMDcpCw0EoRo4PNc8/
DrD9i5ORUMLCjit2vIdlQMTFL5TuTaRlafv74P/jkdn69t50OUdtwlpCrKB3uRkPvwUkztgGOJua
E1Sg1dXxVuriNDjWXm01YrlVi76NGnJJ6ONePwhgWohP1i3rtu9cuDaMr+l8DBNDfLbkTT2zooKT
uGlN42ZgBESDspy149V2kmQr/VS/OaXuwOQtaWp1HBfrNG7ulLKJn2Lfr8jy4aMn0w7O3wRvkW/U
x1YYm9Pj4K2Mc1yEw2VMRJZtkUzkKNB1YsSbuRVCpAgHKq+/9psPx/y/7J3Hkt3IlmX/ped4Be3A
oCdXq9CMYJATWDCYhNYaX1/LPTLzMmmsanuDHpRZTWDA1QLC/Zy911ZSl5iQYpvYu/UvLh21aRdN
t7f87tjJSd6A/WcTWDoea1CG+B7lXNCPavTods8MpEVx2EU0njyYvrbVf3PN+THB5rRTDhghvTDg
kEhOVNsTUnbywWJ+i6HszyKDHFJRVlASnAl3JRhn+RFLuX/+7UFSHz2qX2c3a47KT1RmFIfXcFJu
RMtfOCgbjXLU1Kj4FiI4iSk6l/psHSP3oF5yxj/056urbT2NP96bVhXxAXJhthMf9Lo9oIddF/by
oPXp14i8GZJuvX07zOxmpty72EMMUNCLdiDPnpOLvK2xXbxndCE26hvboi8ymkz8DonWvi5gNzcJ
gmRdTtKjS4EY5yRw7Z26tl2TzGR9HJvqIw4AaFd4aenTyWl5k3vfgrl8zmR5pK1Jg8QXdae24C58
H6Z82IolKCFPTsXajgLS2cXAoSI/ljpe1KZaLPKOsQc7OfjU3NUnn2atRuRpXpAN3oZ2hrqEfzcR
UMO5QCLftHYpyYVQ5frjkOc4xS0OefK211TQX7mCaQRF5tm+SpsHLdtldfVkETd7IHbx1ijgposw
WMEyAN9ErWVF0sjNEOv3jCAoRnLmMrMOAsYAJziu4VRZLuXr2og4BrWTWfKrmtXwXlHXXCHkf/Qq
8zXp3C/4PW7ryvA3zCjtPbgb8mwd55Ily7KvkoTLud6dHHAbOM+/OIjQN7WjP2qOjQhcoMqZIzQG
bf419M1l3Q9mvs3wjxXIH6mU6KvB8tJ9HdvP/Xy26uCmzJhOmg5BYWZ/ix7ya9lmnGftm37MC1yD
5Tvl+PZxoFY54H1upmh+zAL90DEe8+CqrhkVHkWtdRv8O+jjM/eGMv29BzpiJR4MgVizstOZi3t8
N2WMjJGKQ3Kc7a1F/vmaQSoDlW48Vk35zhG5rAKNQZkZA/QwdRBvZKU0MNeQP9AtKM5z7UDhsYrj
XNT9t1K/d0RgvxPEgf1yli2ekjHqgALVw80Y2tqdT+Fimxgpuvmx+2H4jOvraHggiIWI9lLzd+pg
pOgMvwHXBpRjfT+63l55/fzGhLmkVtMpNI/1fESGwHlt7ow7I1vI2o0K/zQhCz/+f1Fx3kCzLNvy
R/dP3abSYl5Fnf+jtJ7CIxLgP35Wk/7Ty1YW3Vvxi5NNPedPqaeh2/+CMOwKWzcMWgo2IOI/1Z5o
Ov+lO4YhdAvVrWnovFNRNsqu5iPsJAJMN9HzOjYyhb81n7b9L4vMI1+gBXXI3rCNf0vzCfj9F82n
4+quwdFuWY5nejYa0n+QkKulBOnKdPHOnaUAidGInrLbFoj3V7mmH5eiFLsks85kJyXbbIi/evjb
6A+5BjqDiOp8RPQQ2he0FET0FT88OSPGNvPF9LpHu2qStRjITZ4HiIoGUV0MDTgqakFfvXzIR4cm
pwkhozx5+qd07r4tRP+WIlm2RhzB8mmsL1E6vRego0jy7u4y+BYPEboq9H4g5FMPnQrcFMelfJHZ
E9Mom0hv5rtWel8vy4vm5J+xJMf78gfjaMZ5zb7xZIujp4eMi2zZ1+iz12GQ7UOexmyJ0gjF8lf0
fD2Yofn7ZNNq5NfDWG2HByILVrrdMhQCyx8Ob9Oipw95V257H0d1y6D3IkxxRp3FOGMJTMwxcwgq
DpN27MffQY2ciyHDkOcAmh42htnqe90r9+VEoRXBzDa3ofTwiAn7UACslFAhPcJnHBFCvCK9AF0R
39ye+v6SUFgKpfBNQ4sZVrm36UdYIVAjN4kJqTTbFdnk3NVFvjGr1Nl0duitY8t/0qBwE/6r35Nr
XK96jYDIJY2AHVVPzLUkWI6ME9POXvFF4aoxszejRzxGszfcoTaiRwrPjJgJb2cl7RdsCXSEFqvc
Fr1+Mv1yvFT4eklS51xHJyrPmnIXu8zzQn6BDD7nSEfkq5ENj+5iAyuAcMlIgKsS4xz6hctCZqM3
39Vj1JxjL6Nxp2mrKfdA281EM/r2YcamsF3S5kVU0hQo4NFEmfnGrAjwooPQNomGYwYUdaNnZXDI
nFr+sdOtZtXDOiG4eYoZUaJJRKwyecY+FmgRXf0mX1AqhQkz0lR8LZauWJf4DlfDDLUFG3wNTHO0
qjfMn8lG49KBzCG5rY1G6nwWdzdZ4OXcE4Bu5nhNMsIQ47KSmT98PaqOUd6/6jGV0GZi0uc51nYq
MapYDQTwzg3PnQuk8j3FhXlKCohcbgSgE8PrfNF1IUs/5oNfphiVmqF4jKKXgJiMM7pcJJwkrPB5
oo2W5MYK4QhaUuhNU/w4tWuQWZis7HenBvnX9Ru9uRMUIElhrzyUUeso5/gWxobeOrIBg/zVxk6P
M+VJZjMgnRzEMTGc1wbw2EazxVveBN9pW+prfTE01Dk0c5mctfMEI3N2/hDFdGPpBa+dkIWZ132/
msBDYjxBeDm0Bh1EJiM7g5iXwa+qA/R8KNPZKizaVWMw3TKS1xrx3FFU1nKPopviM4GtDeHcWztH
XBfTSgyikmwFnDObPjvwr0EHnwSdZyBmK89D4YYWoBTIcz1rxxmYxFDnO794wVzbJMdnpL+FNIII
CRw06Ca0kLFKYR8n9tkmPJDoi0tCL81zGo9vtM12ZQtC1elj6CBum68xJ6PHjnNqsUM5HpHyvoKx
u8WjSUC3lIoNNBZXcQoy1s56a+MVy8Yv7Wid0ZyfcS/udLuY9pAnyGHFselrPgOv7DXEH0e2wGTB
JAruiLzBvrntm3Y+kihrZTb9OhxkO9PW3iANPqZZ9OYU8V2RW86dJjDVjDCnNgzwHpIeK9ZzHG+z
zMD9lFC2nWjiU+Ha12TB7nQ39vZmZKy6uQ+AOADaqiaac/QPsuYuSkhr72SloegJV2YOOUuk+DI2
UOad5pRBCDox2yKOJ9TP15vUI9pVoJu0vNRzPu6TT/xpG9UfVIaFimTiaQNmTApHao2e0v2iud8t
TAZJZBl7NcxXk+xfnP9p4wKVD+0fHZUHMAWinfZz69/hbyBAJy0Zdk4Ox4I3hnft0h5dE63dEIxQ
oiP7gp262bgRBi/PFNptRPVOX3TMS8yP0AECW/BoVxDCJFfVoq0aiuN8JThhUA7UQgEOFOrgehu2
PoLAIqQK2rQw5uQyOjLvpi3FmTBZmkcrLmku03wJzeUTUGpZh/duF2c5RG2cHWa7v4MWRwtYLion
NKnpRMe+zRGFSRAnAmz2q/SEwuXeDcPPXZA/0PPvkIwwR0CbAN7VP1roTjJqkGF+aFLI6ob85xyj
hkIUPk1gUfW1ug09N/8mFZ3j2D3n9AZOHtaFlGDBMI8P4Hcoj0zeW8fsrsO6dsY2+KOEKk9oNg3x
RLR3jpwUqSKCMoro4pbiwXK0wcyXBzUxEua7P7jBQczlLnTDBZl+5KxCw6ewJBe+RGv01ASzlVo1
Ok6PTUiKfW3N4qAhJ607IqjF5HMBT3OxquySM26o8Q+pubxCRuBqTk/2g3CmJ1vPB1wEp8jFNRi7
EfJpQyc40UWsKYavOpnju7wDxjnW+U7PjENeDCZaudbY5DZ1AMBVqH/VHmDhh1939gBmWRaR1Dtd
F7/cZobQL1uoYLSnulzfqjILmRLTeqkwE6tfqYnRQedx/ce1yKLW1KTxl9u4MjY7NJSPg+ziqsWC
+B0pNLXNhOTTGV8GNWvZRqvs0Z2qfe6Pq0GWdGJZOVELC18znSrztUinTO0Oi8bhG9oWyWm6+cOc
zYGSCzmpRbAfPfCh36Isetcm0iXWtayVTHKX9yQ75LqZp0ORH9Q9k5iaZavuIq+Yjhpx7sQViDkl
01w9Qt3XaPbOHtooWbcUYa6vNBTQeFwTA4R6rCWPObX28TIfbyE/wfWlPt5Gbfd5/4yHnP3074eo
NfUyH4+7vtX1Meq2knKjPWteuM8T8fWXO//LTXXHL6/58VF/+lgfN6jf7Kev8dOqehXkLAsjkCmd
LlmjEdMgv8P1pX96+G+/ye/v/+1Df3lltSlyu8e70SPUZ2BeW210nuwkOpezMaGt1aFnNwtgYnlH
QKcf1b9czUPpRirlqtp28mcOEg75yHkSbVbvwgUpgQcDlIv6b1fbiiEeGl5pQ8eiY9Bi3ViT1AgI
2QnQzIzioHqq2lYLg7CkQ0MnYDIGg6J75nWbqp36lV2fCzqrO9i4gJJaU9/oXEZBLQ7IMjI337my
6DWr+pfNhQhRV3Un8prgSXboUkJqPLnLqc2JOAaMY39vqxs1ueertV+eUo5ZdwDLR2QmMB61QMAC
fkZumin+KTthHAAZATmufJESTMJMMASrQxBJ3rd8+1zdqlZ/uhXp8GtBxNXWlYiiGb7J1ivrL66x
cDKOqPH0iZYdu6GiKpCQJ7udUvM5HqK30HSZB8njVi06uZYwGF45gZ9szTn7VoD3QsLJuW+Zzilg
hVXr94dInjEMCBPd4K8rr+o2URluMf4UJ6v7TsM9P6oXZGLKx5evCjGK7pc4uvH4fRn9+zqnUqK+
B0krT4FUERTqhKBuUz8D515x5HnXz2fKKybhUyWhYn/9ipViIqUSj0QPydkETq68eUCVNP91MHRr
Wy3IXOgd8xBb/sGNlb1Wk+Fs9SbDdzjLc6AOtHM/e4JYKutxajCYO8a06fDcwRGZDpOs/MK5KBaU
3iEyTeyRG/Up/bS7JamCmpx8ffW5Ahiyx868W6yiY/RmPXw88O+/Vm0Wff8OASteYeagMFMmFFLV
u/SyXQb6jBdrI6YeajtVdW0jP1RlKlH07ahvjRwlxex0xXjTk014UGIiT1Y4R6ktYl/4UUV5/vH/
qn+iVS8t/47rHxN71h/ZMDMe95sNJiucyTWRcAnOgoxZVoDBhmtpxU+m/hm1W4f6YK1JPIgCQP7q
26j71AIN9p+HyvWf/Nih5f6rHvzLpnqcuu2/fykicCbGHjfqkFP7mvowajNX5a3rtlr7uHEBBo+G
VmQf/1eo9e5BXxxaAxxa6m2Za3Ikq1VSuDnUPlbV8a0+HCO/vw7AVL3R9SOHVQEJk3Gi5vefIABw
/MhjI9ICbdmqw4SySYlRa7a/wlau9gi1UxwxET529fCPVXAk+Yk4RqdnTNHJE4PaU9XadXG9bV6Q
Lszk51QGWSz/PAepL9YNBpd8tYpkhNGPWv349NUy3TnJzVR22W5gvS3nZedOfs7gOKNn6drfPPVB
7OaE1ls/qh/bl4ecWrv+9tfbRNkzMw8dbXV9sHrL6+b1uWrt+jde77i+3i/PjYvnPkXyqH4LdeKE
NUJUsdpWRx6/eNqd1fbHh1+A3Ugjpw6u469/Wv1vauEvb2TRU49VPzzO6ZlDif8g6oFSrNWO+PtV
9eyPU9WEbfngVRIkSo8skQt1LlGbak3ddt1Ut7lyFPxvPU49eAzeRyD+x49PL88lFO3Zba/HTODJ
3fhjZ1a3+kSMLuhw/jru1NrHo9Tqr9vqSR+v+tOjfn2DX59FtADKYfeTsejJWp1X1GVErann/u62
60PUvaYaBarV60L9H9dNtaae91++akUicgrAgv9RLdQDf3mr3932y6v+8k6hPOFP+raRbRp1zAL3
xBNDarQ61q+LBUQW+kB5PbneqNauty0f7UP5mLqzONo/HqlOt+rFrw/96R61ioxhWBn0Hz72aHcp
ENddD5Sftj9W1XH1061qWz1eHWd/PtMX6wkxR58uBiU9Bsf1O1Y219Tt+wxUBZOnbucUFfEjNcU3
f3xOJwiwetvrz5xOJinTEg/UhUs82n39XKXt0a6xAi40ib8UdkGCgqU9m0bg3w8AdTdmMDyRD4LZ
t5l8XBJpdCSIdtJd57GYElrfFjZ/ujnVZZnjYiPCLgGeS14GxKgtylmUHjPKH2/I6z25SliLMfVq
6hz36xf+OJ0sBflwclIlLQ14+fnR1OVVXVivC/96tf3pkqtWf/fwX25Tl25128c7/O55H+8wpv6F
zE5dj5j6ySGdXHjq2L1u42NnEkPpXMoX5fErt0e5Y3/c+Nv7f3m66wARFa6AN9vJk5p6eu6JIrlT
jxygjO3MqX5Qd8zqEPz9KkiRcO1k5bsRk3KDqYb+FqCDbOywCce2tPtE76K49FrFH12ihbDFIS5e
cRbZu7glkrloxWnEdkhqjUMzu7Nf2iq+Nxr34k3+rVWgOfKS6qunWVuzzR0ahM4j2rD3yiTnI+b0
vI0Z+h9GA+1pu6DJteNiXC3kHmx6WpMbDd0UgAbwcLWTI+NLOuqa1Bn3ndafm6/E0DkIIBgZwiTr
eIv7MNMxDZAwus3mssFKhHZsjECsxMiffTy9a8MhL53r7IFL/GvqmssmLoWz0bTghYzSL2E0aesw
y82NQy9zos5GlQ+uS0EhfFV7sgIfQLf3hcuBMU0WlYL5dgDOc9BcC1oyRuRdkJKbRpDLdq5YoymK
CGdc9mHbJiu7DWDn2OV3zfDvbM2G2Tp0e6jjP3Jtmrc5UOBtFfHJM+clg9xCzgpT8KoU90OUvOHp
DA8wE9aUCdDMBZ97t37w8NV5SVyD9eNXJZBubX6z/KK77eduIZdP3zmJsxNN4G6zvPg+e9XR0YZq
VUaTzE3M++2cFvdAhgnrmo134UcapmDhHUSJIli2RY0ReVSGIQOYN3XeogIzRHltcRMS7IocR2/W
UrnJtkzbqJy3EZivwj0QvIs4ZEAPOOnNbixThp80ESAR5jujiqrNKFbF4GkARihbGHazsTD+rbTC
ekKM7Z2dubY3oig2Td0++wvwICFCQjc8/ymZunkt6WQPidO/RhFUKEQfn0r8uQAwjE9IqXysnhAI
OUEl594IboqlKXaA4Sho4ymSfelz0TjLthgMMmdGe+/59ducO+WmWlITuZntYaXM2wvhU+Pe1Yov
vXeLz3YGzdW1iMs1CuWGeCbL8I3ZJ7NK3O67oh0OU0AiCgkMFJ0Lyky9Vq5zY/jmjhkAPxt/Qaa5
l9oad5bAzCzP/lBPOOtRb6Lju86KnppsRsBqH+4j2+iP3dhVK+juOjwurYq/ICOdiK2DS9I3h/zO
7sj+yVx6Fb7RIKJtv+e4wbeZ4X6ycbItMCFEZUTfZkv/llQTeLOBgLrCKbuNWxobdjnjtiPdF4Ri
hDthPPtL7D2NBISSa4AA0K4QbIeXqQEqNjpcV0o6bL1Zhvu5/yMUcXGfjul3zxgPMbT/LXlqNOc6
93ZuIvzG45PZ698WMvRuOFOkVBAQKnMZ+pJOc4/ogNN/U9evWeLYW6RPcJKamMlhcnSkECTto7el
Q3fmW9nJL5FLN4H9SnJiiY6MeNGv7kgrIZlfw1HMq6UzL9D4v2oeGYGlhuYTBJvePs7Ve1E70UOi
582qIvhlF7YNxaZIWw9W01wECDPUT+MXU7jsJNSI5zgO2aXFuxFE7m7Q8vTOJdEqdq1mK0qDKAFd
fJpDO5cYxXJbBhNuudkkro4zhqmzzybQ1wfZS8yqHLxU5X/PKbXl07ivgnm5ZBHJQTWxcF2Iilwc
UzxhqZF99mOuhsPKK8j3nLVGe/JC3sMnwsWk7lk4UH2t9MH0MJc08S2XP9ch0MatxTHkf9zO9VOp
N+Y74rpqKD+PKC2wrkf6bsyCdZvxQ2pGdh4TzAsNb7cJ5xfTGT77Y67tsnneTpB/kID19zmZKCPO
m61FpAypFHl08Gx8AEbNUdvblsWHdl4Gp9RPdfAZoAk4bbFF/fYiiWkk7IgREb559hq81XYSPJhB
vC2bINl5fUfY5lKdm0wWyXWNH6E0brw+PuAPm27tSQs2cOa5Qsxcl/IQIR8NgPnCeAaLZAPu2nYP
9QDlA9DaElTefrDSnBm8TZ12KY5d08RcX3vAbzYzQte0exqaHOVhaRAHjp8SUZW7m+txvAmqrsaa
3Vi7iqZN7FfNIYZ/Slio5GTGqKWjfqSfTWEXdGjC2UXYNGUnu4Oq8KXq6JmaDa2gUA9/aGH3DkVr
AajyMIwWSvByyDmggNjYKcJ4ZHeFE4U31mI+O3pVIzBP03OvWSdrfgO6qd1m5sLuEmU3o6ZhFMqT
4UhTblU6SHKR2u9hb+4pFKCEyYdgPQAuxZvWnr1QoNqm3v+Z8+PZ9XPyHnV21GIm+MXiZGUaWrW1
RPpIZX7T5WW81/nFNqnlJ3srjb4mRnkLiwkrRjsSBNSUy4pa/o2pDfdLl5z9htNbH7jfmDHv25pi
rR9D0ad65yQuovGUq5EWhDema1brvvZuA12L11azRKt+MOhWudODEzvRHpktX6tcDlZR+OeTUdEL
njgcz7r2nBn8uqE0qvsBgkAr/qy3o7fN3gLixLbagvd5klG8cdgf4vllAEy0HvD0ZWkMYMl9mGZr
T2MuRUm2o3hkobOfL/7IIV57/pZIGro3U/+V7jYHaMALlXBIDgGEVCc3ntM56h7CgMguszT3XkTA
T8YvBJVo1/hTcga0iqc92DbVZZxa/zGMw/HY2KsyhjpgukXMaGBYjXlZbgJ/PCT6TEjYDsst2vMQ
aIsbD5zGCfnjCnUy4byuR7KYtoOTbgszLvFU5tM2iEkuHJb4qYdTuppzl9G0Sk0ufFCvGoRSU3MZ
pNX1c2DciyW7TUeAMuKr5S/keFikqXT4j6wIZ7fuTrLw4zj0opIK3d8sd1tNNi37szOQG1WlZ1t7
ncdU7EOLzA8z0xo8vu0XvF6rurGWT0jW7uMWj3xRSEy8AemJa9e+MFG2j57zBX8EZqfqPGoZauIJ
I6o15dkhHkZojtGBOPr62CXNtHZFunCROwZIs+jsR/3Rd+eN44cMmOMI/Lx2H/VI0hk3VWQAWka1
PGIwpzKcRZq9WkL9VmhkLQVjvfNTmk9mwnC/md+otAWwvKPvVbHglBPBln4tv0Rs7KJjKfCklDEO
71zfVNYTKglv1caOBu+ECyr5uDCSQBzUpNVzVaIT3NccgvG8CvL2dUB9gbel+uI5wxGkk7HSSTj2
/ehHPqdfUJrgi6UucWmK7hHxvb+LnAE2X+h9i/L0k0MMNe73BKSnwNTSZvjZQ8N5isTnnPkP7Wj8
BQ35Q1t46pfcuRHaVxFG9T7umTvM2lkbl/GCav+rPmsuJCXGLSEBvQZnU2C/0WM8tGdRLoA8ZNBB
igs5njkp1yYSzdkQdH3HYW30mKvye9OyICOP/Ys3ez+a2jXWVe5aa5/ExiGabwZkAERORGsXz8S+
cWDBSol62lfHWLv3TZeEMpdrsWdC6hE93GYgPCvYA0eyMZwLkwvmDPlAdfk08VcdMq+0d9prMZoM
1Eu/PJsxzfScnBqMO08xZwfhHTmjP+eLtwH2Np/15j6ddH9HoMz70ts/YKwBhUEChDo6Afh408FH
2MAywzEx+DtivzaudDaUjg9Vi5gRvQXTH9Z4Zxl2E8qGRLknmjCpm40ekeoUxnq8zS15BuLkZ7Xj
fT9NJ59xEKOqbL+0M4pBEnZXtT8yCE/1vTb1w8rq9MOU5PYDaBxELzRCowNe4S/wTSCShs1tV2DO
n6JGQyhq7AAWkPZUVbcdE2jD0wtwd9PO7uTUhEyaZPa+5rlJg9BKgbC4Xs3e7z1H+JzI4DlOQfWY
iHlfGjZaV8SavTVVFGPbhKil8ZKB2AhpS24S13xBuv5dLIRiV07CZEEE2a5yrHyd5cmeacNrXWLA
Ilh3k+mw2LQU/KRHnN/KWOqDTybw1KMk8AWibtIMzaV/RnorTkVy3+uWHKGT8OMV+VuRi4uIKQAB
vkHALzPYe8MZzuiHQejjJ+7ZC0eS9m5B5z1NvffueM74Wnr+5xrEP4aw7HucaC5hPgZqG4HZ12L/
yuzbJnXMl6wRn1uUPTRIjW0XuoDZCpPoV6tYa10LCWZClxQQL0+4+0vV2flTi8J7AzlnPZGDtUli
7blIAIy1kGaCcs63xO5YzNWWz+Dw6q0+ZTvSmvea6yTsOUSMhQ00oWDqo53LeKCZkeN7CNPWJbU7
I9oMmnU7WuO4qvFw7SvyTFYF/FGMeBjcMmMfCn8+uEuCRQozZuOC8YhtBjq4skdin3VvIxqCLYbw
gQwr6KtipA+TccnFdsE0Y6VT3kSsQlDVYoY78mix1YcAotB/enCABoYcxLxvRwrFGVf/UzPOhzGt
Og59gAtzR/E58y6pXkPL6jvnc850KYE5tC5Rpa2dpskwUfHqA541T+/ygxU7+qqhLTY1uGbdBGIc
7g4bN35z1yXY6zImH5zJMqz+MOSdXZRn4GTzGe3sMmaECy3uyoULuhm8dp/HnDXzfD7MbfKQu6Ik
dmg6clCX+PLR+SaduCuCPNh5k0UwPZnComqGh4Q8QidAvBUJm85JgzoNPGYCGK3jgGMP3OE6gWJX
OMYJe18kQ71e9ATshMlFa4xcbe+LiO4I1NRTUxJC2b548WNkd5g1IfH0YVquU3TqReIe+TeakNjv
IFlrPhHcIMaXTYp0t8N7wAEtcFuUeraG7fxCgly0pe/9YJihu0dRVuwFnllymFKCqMDIGYuBstbM
kdORSAS+ywQhGwKviX5k/JbrWptBecXpH/HofqN/v5cf8Zi4/VeHKhdQj+y5mUaqYXN3cAhJA4GT
r7ygaDZj/2oGYI6Ef4mR0zswctO6c84/ahJ1T0EAs4pLxKPJFGRlhYTc2GHO6CgkAG3hL62cYce8
AntoG932pVhWzjRg5OzJbymanstA/7yY/WtuhOZtya93R8rwrT7FsiNQ4vRwihYWW1bs/MZ6ImeA
Hqwrwo3RyRrEfNfXZbNrQX9t4noiktQywq3ok+zsGd3qf7XFikb7/+LI2mRH/Hfa4rs0e4vK/J/i
4o8n/Sku9u1/2aQoCce0DB/9ro929y9xsW4hIXZd4QC0gukqZb1/iostIe8R4OI9w6M56xKu8RdQ
1oI16yCkYk5kyud6/5a4WEmYyQWcCaM7fv+//8fhBksCbfEl0zm1eLt/iospNHgFQmFMQiRKZuVs
ruCEn4RIiQ8MopexWdbVtGiMReG59toT7BQLezc9WvjcjBlIA5yBY60LzYZ1LC14dZev9MS2jz7J
6SfdxoRj26cCZ7O17c1jNBbxubf2le6ka4toCUiP3bepBsSxtOW4ykFhWJwR7Nk4+JGf7mxp0Fuk
Va/1QgJ55NkQO4TAJu68VA4Cv6aVY01dc2l5T+Kk1q4LQvomE8/gDI/cEWCh1V1maAB5VKv1CB0h
5ay7KzHl+zJYq5oRdalF2FbmiXIRczGHM5PaTPOcIMmlpZjw94PVHWoRy2eotesLwA+l/obhHdUG
jK3mR9SiiNM85oGLtBKqBT4IAEuQhw5OApFuxjLmt7BLPta6EjYXGtN5SQcGqqI7BrA0cXlwyOc+
5FXf1x76OhY7qLecUmnYty70BSssztcFBlSIQ27qEWkbcKoL4sHBAoO4znQIeYvd+FKTdLdtsaw5
I9IiAh2KtARp1DBKHb13t8JHRwsGlA8x39lC0TeKKSB7Q0LEFQ2JMZEjOtcrEQ4W55YyI6d7sSF+
hPJcFK2sgeYnp9C14U/LoXTzi+U5cL6bXmyAPpk3IfLPm2kEH7lKu4CfLXR1SAfwi6M5PWrgBoTZ
hhP8DyO6aPMPqzCKm8HPiGdf8hsoRcQi2mTWWf0lmPtt0pnfKO5SOphg1hQo+m8w0jPybjqC1pzS
uqkoMmLlHz1quoSaMeKYUn++uBMlqsZpGUhrWMlplbF3dktGocanzGZbhxZl860d+UAN82bYW2M4
UM5MyQ/A5Ab3iVoAZYiFkETioM18vBSYTy6W2yHAmCgKTKVz0bPY3QtveVH3+ZjBSKLVcbOZlJjk
A9zE9Y5mowFO8Kyb2ZutG0N+6q6NXgYNXHATI+SW9y1y4cb53UzyzibSl2eQsc2+s6kvUEBeLs3I
1xrdmN/DQRZqau9CmisXabMcpeHSmfsbt2845lubZnqSWGLX4sb8+bax+dJE6W0sDZ0oVvKzJk2e
FMJ2KBG7U+OXeEF5c6SNclXdeF2QaL7Vcup0nAAJeVD+TKiL+6Sbz2rLlECXVKd1hDaTyYeJ5hxZ
wLZuHhYnfOb6GHKGss0zyWgTCbEnArRNVIjuPeN7ELz9fMKCq+3ScLi1Un869Q6DK79r7A2FcuRO
bmEbR2+6TyUuu0o8UrE9uLmyVT2CPDuUPiBL1dVSDdeP1UrYG5Sd5UEPKpKw3jOyek6KC4NheDyN
2Zvt8M950ktWSEqLAqk0Q7dpU1Qs6ia/qYESGPYA2xQBP6eEAo3J6OJwgqc7ugZ4kTLMqbWmHTLL
GlMvtj6kn27ynk6E3Ed0IE+JXODM+nNN3TZ5wz6R4O/WgDfVBp6zoQl4QD4Jzmzwl61dtXjyAv/N
gqC9U+AY9ZGWPIRb3RgQQOUvSY0dZA3tFXQQiIHtbEO+93iYffzCpsOgmMtYs/ULAnsmdmxEC5EJ
M7yEuhWWphyFc26A8wOCR7pTO712jy6xDNI72+qFfkKfKke8zBscXFxFvc96P9rlmjvvhqR7tpbZ
PdWeN1E8Lj65AT96PNQwyDRKyTophhRwddlWQe7sdpaPk5sKgZzarwVGTManl5b05Z0Ta98La/CP
0AOMvnAO4KBRXCK/cT+6kHK1l5ocJcxRa2PtrSwvpvxSajrOc9noVzvAVVfTluVjpxOvp9qd6Hd4
PYeI7vVHu7OXFy/Apxs/wHWXC5qAsXTBKtSRXdiYM7IGtltnzVgSzXcCV0mqxAy/IzrqAQtxcEL2
bR0Q48/tF6f9Q9F86jycGeVLKyt2Y4nCKnyRgviD+hd57g/ad81WPZIEdGszVXBs1KNTEiI3QQDy
keS/rciTSjIOgTZa3a6Zj4zqvWOcj4KKLZMWb561jbbY8E4ex3oiT1J2P6/fXW1+SBTI5bmZpetU
/QwtgaQAO6H8SjGMWigtljO5Fwq538bC6EFJ4dG2B6vYOiQErcrFx4SSx2KVUNPIdPaOVO6gKa2d
ZV4EiHdcNoQ5JIjrB/+03E7CAqapEQMtMVSU3qlplOk+MzUKmMyRsPYkcK0NDUU/jOkTPh8RC44R
A3SAru8qyIPo8xgF6EP0pHecIPq8Crd+gvkWW0J/0AFWKGaWWiyoZSXQSpdmyizaQgtKfOwh6LWU
0iVPFvpLMbYVl2tB1VSbihn3SckYrwt1W7v0D0Ru08uXJzu1IIfnzzW1qctTHv56aCmhwJyAos9l
Nzuooz/UDc4GalUtPGIL1jleiRVe5wuIeG9V6UDOFT3rA6Fl9CRytQS2K8LTwik96gDvFyBEWnO4
wyYM6cfWv6r3Vefb68e4bi6UiPeF1GZKZZvwiR3svGOQVrTGh5q6NfSDzy2wD+wZo35Si1bL7E2L
v74q9dC+GP/J3pksN45k2/aL8MwBOLopSbBVH2pCMYFJqRD6vsfX3+VQVSorrays7hvfQdAAkmKw
ARzu5+y9l1PXB6OzPnPmX/4UadGFdu1uKaoJ2fkj8FIIp4U6MiMZ+iXQJzIC1Ln51bCXNpneLti6
L3XLGNTaqcL5NUT63hjDV7J5CZ4iVEKl87eOQhTWJuX6sk0PX7pBJQvLVwWfoTZXmcf6yPfDSPva
vjdP34+tT12fkNBYO1HgWwPFnDGxjmPAWKecy6vcL1Gm6e/dry3iik7myNBe26FOLjJPJhAM88z6
PVaQ1wY44OVBEj15MPnE+Oams0wycZUMznJl9d5pqDSXUkY++3FT/I7zgcxn5TWgzbzsdc+7/3cy
pgJfuQpr+Kca6vs5/+4+zBiEaWohVWklifm+yQunOer1sPu+629/vz7wrabqJ0rGmmbKr1OvqvJ4
vF3PwrqxC33rTmRZGcRpbCcG9J4wsDogsWBNTfu+hH7vrlvD6rZfH17318vs925u1rt8WOZzN9FJ
KnQx+eslx1AXH7LuqIWu+6M6jyzp7obVuxApL8N6Q8QCUgMXfcZxIFUUx1h/td5MjoPXiSsyzfq4
3VU6DpjAcEh5WMPb1hg3Io+DliI6DpiZ3IW+PsoZbZldhRPISrU5UbjEjKPp6An/9tBfnkUiJXLS
KedauT6r8HtRVqdl1ep/O1fWrfWmz0VLP1wNzVVqLw2qajZZtdQELKnN1eSCjQ5R/7o5r0qWb9Sn
0SoMEY2QDKxPRKF6lf7qqwTl68X/es/3S65Q0m9DzdQa7ql3tt+s0vWxdTcC9jx/PfK1uf7vX29k
fcF1P64dnvX19tf38P1SIiGuHgRLV1wcZ2aA+POD/e1dfL3t74e/X/2/uK/ML4lTiwaIlAqKDOa5
ZT0ah5KG+I64I4xtRzHOj1MhsYbEI41/vb6R5OztCOhl0FuK5yR2h13pVc9pBVXJ8hasio2QBz1w
7tp0qn6yFP5kiv7WOVHtL5GR7ABNF/vS4Ol6iX4nNyzaom30NFmF2BGaFpxtb9nIqIcHFJCo37b2
7GcxIOKu7B7NEoJH5QIkWLiibOxheFxGd9z1KpCzhGDW6eRnD84lLJKLFsWwKQ1kFqn6mHJiFTD2
7T7TuPDZzr6DN44jJGXZTguIc4Gmb0LsF8yGihCDovsd2LRv3WkMtpEYXhGBx+S3/nQpIm6cCuDU
TENWwnaaJ/0Xuar0KiBUTj0TbZe2r62ZJ3JDzzmnyzFtsUNpfG9ZKy9l2fUMffFr5HYFzi4S/N8z
DzuZWdArooGwD4vopRsEbVQzQtXGgpSI0nNomgezg0FQheQIhDWs+bD/sAncrihXHoyAikSCPCBs
WLlBWnrRHPuDZlJjqwJGPnNt5U+BOcwP6RTszXRPbjiRx1VO5n5mw/0DfkyKnEdp4nnI30U/+D1T
rtu5z7BUMtetsZGS5n5Xz2gZytg0NmyBVBgLVhwg8Lah/WshkGUnC689lSnFW5HJ8JSYuDxZZR+m
puaXtTVogU62bTLpHTy3exNLS6RbEz63E2IYPNPFlsIJ7gmWj36hDwdNpiT85ZY/NaQVxlUEr9p0
3xKO9HPClXor5bDs4Zo9EgD2FDhGwIxEu15sJqA5E7PCsqGgdAFisCLEG0zy7xjqP9yxkQczKzG+
1vIhlu4PZLU3o4eCNwlTGs16eNu3CRLEiURbQ/NpCAIj5Ss/xLZ30Ma68sOc1OM4CT60ob3iX41u
gWY/aaklUXMMcK3UwatEDJMxyaQoj3ZJCTHYktnZWsStFzfilIZdcxZOciWGeb71Zi095Vp2U9WS
9BuOV10HfCwrasAEVxF71/pynDk4+8UkHGgFVsLMTiRiHVmf2657N9QkyxUO0vXqRZMuwypNgsys
IKiRxmcBqWdO1FnX7lJiAR8i8jXgEF8Iy8faOTgPpCUms9jTOQ0OhZX+JLD83WqtB+kK8bNqy5dK
CXrmIRUbt0aEPU5Lo3h4w7UQ13GLKsyZ0H9Lo2x4Vs7lwCSqq5luymIn7Z7+cqrf22XfEsb3Kegp
o2q2L4ysGzFFjH2PzlUtvPShqUoV7y4pYGkflLufC/K2sog+F35WFR/ZosCwgUBldJSAmxHeMbQf
QZThyZDeD8upyTu69ElL00pi4ahtlZfXT5LLfzbSOwg43azzQlWLaZ7rjxrxAKgXrtrMKHGr9r+Z
5KKLmyAdBAxOZU7iOaQGGqFYgPLWw/8REUlqYbMO9M63w/RXCdlmG0CLayM40mbJyOdgKQQcnZKZ
VBDsGgUvOCwJPCQlD4njMRrFj4oW8hnk+z5yLM/vanlJhUPo+4SaKdFxqjhp+zF2XnsIGKO2YkYZ
F3esceXEKrprb4pkvAsHcvF6+zCW7uPYp1SlbKzJqOk/YttAsWYaW4igb/ROtkp2sw0MEv9ajq99
4Q3XgdE80wAbiVGai/1MDT8ynoch+6zIe964qJ+OJS0nS+Pwrd4oU/CZBiL9pZ6+ApqDTVg+6hFK
rbZMPyj7hzR+8DYmEmp2JM38R267e8/zYE+RepI5V62Ja7QtswcoWJCIpC1pLnWZTzuJBILZ3FVJ
1fmRvlR+PL314fhrcustWNenLszO1K9UPFT2w4uHJ21GhJ0bqT9h+5q16bYw7Peh2HcZQ01MZjAW
T/rPBfApZ3R3k/gcI9zPoz58unpxTKMB8aWH1bpYOPxi8iUpZS43tF5YPbjwQzM6HCQSEkWawk/V
9NxDvVyRcmzSFPSYH+2mPn6vRgIzy9pP+gEWbN8xE0aZifbpCGhxlx2Iv73OgEAD1A1JR4hlvSVC
+YMEuopUh59S1mSMl4i0ynZ471vs78KrOC9wR8WR3u5owu2MX4NieASV4tNToS6HbWv38iZsYxC1
YcmxMaPOcrZ2R0yVl9tIS+gKS+t6yYObqXIpX4/0mWXQv6LWOpeshvfNCDjJtm3CeqJrMvlpeHly
UMlkN9SbXYiGiFvD0Ct25EUQ0jNXaFv0I1fh2vc68imdGBVtsryUSs9RJ2Q7DthzdxGTxs04QJcl
IPvexm6NipcaSTS9SUOKXcIv0rbZc4MqhDmj8dso70KLMhTUIHrXcmYofLZT49K+VVHyJBftrfPi
+jxBE9zqy5CeWK7ezAFKliWMbk1iy2WkFzCRbvNCv3MXmIOFl9T7QQO4pQDGYRfqp1kyGEdBve8H
86kDSkprk+syBYQHSYwrzXbSO+JK3Fdh0R+aIjEp82gPsiT+Pe+9zTBU4bbvcuKPoGpvpmTaGJEn
DkvX3qUNO44iSvbLVSxIlS8FxWp+spw++hzOjA4yk77ukMNRYJ4uy8pCXJbt6Qp6QZbeMvPrtqHj
oGtvLn0R3TkxeLNykO8SipxeNedSIl+Pu9nwp4BaYJS4Pu1e1JC6KIgICv7Qo+mxX/getaRGe0tY
MdgKlGON16KPqpnBDsaDboE9DZObhQ6doZmdLyKn96sWCqWeRDs5FO9ZOZZ7qya3LErIf/SIKidr
5C1IhpgiKlNA02tvxdzkKKVM5IoOxOTBD60y/E2Dlio+CX/eS6MVD8BFMBLIeKYkXN2J+DwWJZRi
JzsbyIMJ3xaenxoo3frxgVUuF2rOukbXGOEsl7InzrBJkoNg6PMji70fpdGmVyOiwhGZVq4VE6O5
dx2pZciSP1isOnepINbBTZfr2azuIY7qF5WXVBXapU3IDtCbivRhhyiLZamre29AQNK4JFaGSHCX
sEKECKCSknhUBzgFG8LtW+2nRnLkpmXttU3lXG5LWrtUm4q7MPacW7r90Io8uECYBAgwr/dVp3t+
1k/6zdAgJRSCxGqu4Bj6Jq60xeT3WUwHBv7GbJmn0pgfKjlPd44p0Atgc9lRA4evHVeY3qhMHqVN
lKXeH42Q0leRwxBt00/HWhBUcE3aib74o0zkB/mXM4ZBcFQhU6sNcq7pdqTZm46PBVPCgwGaHWJy
TwKbwPmAKOGInsNlQPTE/dhNVxHkvdvFtTBmUdsF9+szTYI8OqTNljXsNrfam1RGDWuvadyAph1R
bBASS+RIfBg68LdgVU64h9Dw2XT+O5K1Ds60AwyOENKI7X1J54Zrx3tvK/pNxqgcG2iYrDa4SsqI
9nQQfcYtFCjAM1xfmUYGRyuvHkz7h+Pp+mPQgIwLx3ZPAiaK13Rn1fUrCAJiZjrjWRpM7skpus9D
66UycXTG4l53bRiINfSaiTygHVK5AKzu8lCiJdxOOXxCwTc+Rxp6W6W3Sar+mE2XoU/h8jqCYvL0
0Nuj2GolLBRnOjs9dnGZG3cdjc5tJ6Y/rMKdkSOM5Kr03IUlL9iIZnl2HbUuILKVQC6CSIKIto/W
/uqBSewQlCHwqQRTGPpiyJFyRJ7bYuZqM3bZ45wjUnPi/MMkQG2X5+QMTrrb7vRYE5uyNs41bv0o
7/Y1JEfUHP05nr0jzGWgkQ7dQaJzqqMeAIhIHMz9GS5bVjkSFWmyp7d4ndn8z1lpVeiDE64N5q3o
uWghC/WreEl2aawjOY37Xz1j/9bs4+UQpfZr0xFEs3SujyGTOOamf7On7jHtvXsJHYuAS2oMOiLr
YPEbUms35jy9zUXOpzO8lwEGMuVyHDtVDcB6qViuRTPKe4JzKKRdoI0ihS8wT7QUgHIiI9JGU58S
IZWV3AJscwbCx1qCFMrLEMfvVgyvYWhgDiPdGZPxs1m4KlmTtbfD4becl5s8VT8g5CZ+M5ZtJPVm
eTPvR698cmuuH2A8X/AjHSpn+N3n05MRhacylAem9W9BGs2n0GOyXHj2g2iLa2CAj2kSbOxM686d
1QPTBYNYLMB5SE6yXE7IcpIIJs3pmgjbcxkENUWgN2Mh7a4acQosFcFScUijGY9Ii6S11K96gUbV
tuvp0skbWkPhzl4gMEULHnZYej1U8g0/mbkDmnvL2oVKkKVdOuakjMIe5RrR9c9LYZY3rFKMFJ1a
u/CVVXMA/hlGCTrSP+jbfkY90ZHtQuExJA3CsuUTo8RHTfNsX+XmQR/CmhMDwF7nMWqTK73j+hxe
DdrARTRE20RnHdkPrQWPOCNPq59t/Ln7XaKF7gNnz2hVKauUoCHhhoYeZHqBWAdhsPVaAq+aF0lM
MmmfXvxO6jZFP47J1oGvONGu3sQDzsgCUI2mU0xsm/IzWlB4RdEMuXF+h/oKOG9ITkGg3oAYiqMe
Nf2mAT1Waz/7ENc9F9cb5ggvZmf+aIzhziy0exd+IrHuM06dkFIqaj6UqYe64/rEQr5G0EbASvQU
OgFxFaW3N8PUJVK4S4iVjVghAx71jFI/RDnBTaxCmQFkYKtJcS+YgUsqzIxq+GO3E/ZcM1OqWEN5
EZROjK+C1Ew4ZWNpEXUT0ruJZljHYi5RWblSv0qpMKD+JIPZGd+AdZATrW3zBUVtjBCIpPvkGS9H
ZOivYU7Cd9daKF9mrs4dubWD3t7o7sbJNBolk31tmI51qWKuyrIPiMpCud2IC9UnXN81nqasFfUN
GYUqmP0phrZ83ZB17JKzOBjGe9kD10hJ1tlrLOPZGvEoOHudVCXiRNNPjzyejVaLc+AQwNKaUehH
Dm4tzxxxPc9kXuZAnHbz7OwyrSz3+KqmUnvqx08voupt60+jVffAmNxfmvXkODZXOVOJ0UsHyTOr
RfpEG6dnBCCWnF5qBryG5tcpqpwbqwKHvZShflXMpJ/2zFTrRDJzSPHzlaQ34och96pztrnb3kUa
TcE6lQwPyZ2HqSfE7aGjpD7MvIVtpTPy8Z4j0y39mp65znS08cS1WqNiEAgw6MCVsW0+0iSml75H
ng1aaZ9ohgEH02L6jdNwU7l3EBHxRozoIr2w8vXFe0rb5hM1+6fSlFh5fDuAwtiwUglUhmsdP0ej
5+6M2CUHOGN2rv0kv8wjMMaar534D4kyFsy3daoXhNw5885hIQLdqM1r0WpP7Uzk+mRjPyJDf6M/
50EPexfMZFBCydY78lGGMN7X6XFidb/t8uqRi+Y1VtF7J+TwzH1T/U56mnjbcTD5jCjVt0NtNMyj
OVpgn200Jzb8MAL1K7wHc9RfyyTz9nAFdqZ9qhI72Uam8yOiAL1x5XVqITHIguIMO/uOety4scb0
zrFonyKzqNvx0Z6Tx3hYHqYpvg/j+RR3aFHbfN8AqU+N15KPEAxA7+o/qojFxqjdtRaYVlPDW4Ga
rFicvVqYQrDZcOIyoQ31WzMN34zAVHIyEqiW/tAn9WcSOQ1mvfo85J27t7QnF2FkZYnroSebq4kR
TpYBH9eq7V9yGe4Nfi0zkD5BeyKSP9xleazllBz1V5oK0B0xOHckAyYDaIucIwa+W7l1rWbXLZ4f
i+YXvKNfNpEd6ism4P+zb71fZt+/F8X72AYYY2hw5CJ4oo10X8M2JUThE13rIVuqzzBKf2RW+VgM
JqzXAhGrXjjvHsfzoQUCBhiz3SwxQ1JSz6hUu/ItS5pT0zg/yMoGg51RKJhOEqBTZlQ/LCu5NK14
cfT2x0hqXDTRKi7d4N4lGXeLjuMzddN7L3weCXIyWu0qwunai+yPStBVahwNCFm/RzLibIXiDjTQ
4wAwetXO0OsXLb6rlvg17drfeXhjtg1SpgpJZ9i518T2bso+ug10BAuaee0M1qel5+02lKpYZZg3
w2CghKxsqkjMtKPK7wAnBt2LCYA3Cn82U6id8m6+R0vPIChQoMUPS3z4P0HffyXoM1z7P4aF3vx+
b97a9F8FfV9/9E9Bn/X/TF1KaUnPsgXBn7zen4I+gkQtx7JNx9Ud0zWQ0v0zLVRJ/UzDFbbp2Sj9
zL+khYr/jYBPNxz+w78K+IQrLWHp0vQcgA8Wb+1fBXwZyAQxB9FwVQyym4gphhhwvTZAvlsq6+7/
532hUsZ4q036P78Mcly4MWGJLnenm3myX///r37S+peDBCU+OLGcqxwQcnYfKGxLpgAujjEeaogu
qUK7RONz6ZbGqVhGorvppxL2o79ivD3RKaJGZIGIKWDFgLiGG5NUKETkW09Epo8rikY/THeb2pNg
AF3MYTmMXvUYuMT/KShNA52mo7zRQavJFbbGUgCbRqFsKFjP5wC6TZYMz2gMTpnC3ngquatTKJxq
dE6G2YAmCTRijEqSYJqA5dIcCtg+zw5EnVGhdaSC7PRkxFQKu2MJ1kopJJ5cIXnyztNPMGM3c29+
6Lj18pFyIv8PNjADraNC+1C/uvYU7CdV2J/ABQAkFAqoixdBiCcO0BnKfKK31q7dOwoflCiQUFcV
z0YSHlvb6k9SGz5HGcF+GYsfqaBu0SsgUaDQRBalSIUqIlvmOeSH8h33TEHP2JXm6B4nBTjSj1AM
K0ujoTUWN6ShesQNTH6hwEjFTHEZUNLgIjWRCp6EMOuKhO9nL6QiSKWs9ofmsYC31IWe2EoCqK/n
WEwAnLK7JqqjQ9/tF4VrauA2DYn+g6qpRThUdWid/H6p3FcyT4EQKOhTEdbINPuBvIMVCQUbaoIR
5cKKMhU0yvTMP4a4nv1RAaVwGP7CeJTughHYVGY/i9GEZK0wVFLQMesVmiqCUcW6b6cxC6B3fBM0
glr3xIxeLvADKo9oonqbkvSN882nBv822ICEiioyEL7DYa5QDurij3IYil1ivWlORFdN5NWOnsgG
W0F95Q5ZTu2In09PG7QAWcqvV1a3Ve7ZO4DUGoc0LUG65LeE5NMjswiDN1np5Z0JKWNkvjEyHQvt
8plw3+rYAxqgTjeMUJG1k52bPqYvX9Z1sjUWZpYzE98wKjE+R5LiFJAAc2rOVY2Awnbgusx9yUy9
ZPmV2yLxhRHd5OHC5DzTjrqd9FvearTTa+c9a/L3qO53JV23zSCdh6TLfguhMm0scAuqYmIxmdPk
W4G9bePg1vKH1cdnnVjTfOBbDXyzu0ftY1B4K9FSZu69jjvNCLNfaZT6Qp/el2x4jaa6OYJxhSfY
FW9uBUqlBViumeaTW+GT70d+K82oQQp2F817n/TqhxpfN4SBe/xokk5nce3V43TsehgjSjGpjVIc
Cnw6ly6IP+00f2B4VMu15FBC2PBjjMOajfJwjFRvw5e9+WgU1WOTFsFRExYmBVRdXzeORi6ufInz
uaeQY9wljX2fdpqH04DZpNVCaNF7V5xtA24MswInpd4tPYI0bHFZyAkG5iTPEyUepk1TumsKokyL
/jox08cuJ4SKs0tqy54BwLT0B41FkNnntIR1eak14PLxi7VQq6Oeitiopl8xt9mFpUGzi88hk729
ZY44VpJxviIv98Bn+VhQoF6b+XRDeC6HhlEf+1pS7p3u6oxiuxO2ztHJIbg76dOsVdUmdCpzR17w
dei47/TDx6sGi5yborYNWvRZtvtQku+7DzMDR2HtIFhjVW9RHoknFykOUiJWiLOvWQBTKSjP93gL
i9ugthAG0pat4ZkZyav0CHussD+F0MI3gqU+gk9rG0lSeHMXfIyrzBvL7yq3qKdjDEPHXfiGlL+q
YNq2/TV85wTHIw3RlA74jAwnyq071pu9jiEdCWNAVwc/WJta+Y3ZxA+63W9romVpETbUgBbtvZcu
SNSKtakh6eVAPAEfOPQxDXXvrgh2waCF56xcmk2nQnUdOeHonFnzgl3fDj1COUzaxhJ1OxN39XZO
gr06taalx/pl0aZPkw8jJ7TJkudmMSLs6gWsqFL7XY/DTwYk7k0AuvX6VRmVH1U53nIxuGrIZqDu
w6AbSdV6Br0clldeMuM+HD9jA8lqkTe/Ixv6RBeMXCq7zxlhM5q56DHp2uqIKXJX6uGyJw32k9yF
iQKaS+qbI69iqyKgTvdTavFc9uJ+ZytbVUq0Gn5g93PpctxYRH2OKWaxtsO+l4NN1mBr6R6q7D6z
boWj2TcmESjbeYrK64hy5TgZD808XxFr0CtRXHE1BHt4GYi1jexZ7yQqxdQcDl0BNTWJ5zscNU+1
KAipSjzOHXzE1kJk7xyArrJZ18xjcN0hK23dihN53JmpBcismxyIfr+9uGjx3iDhxMJAorG8eBSK
/MKdXrsRI2DQmG9BHbCO57VDp/8ks9dhwR9flZ29ECQb38/5s4vi/8wFyJEsAhyRhX46259WBtPe
NSl2DMawCyJVpbWcB16SeN+UQW8UyV0sVMvBCK/Ssdauhj66iMpjzQ3q7CgJ+t9gSObJ2Lfqer6Q
qT4iNiBKp9kNFSk/eeZlW8H5tKl7cEBxORD84Sltkf67HjzfkxS8Rrv6mdcW68+k+PQGnf65qJV2
G/UJAe4omMPj0LYz8roBywWtD9FQX5fNQBGekv0W6S8uKgID3Brfk83ARjzsJQ5BqcVpo8gfPjYp
jyLxcMc8ssWPFMUAcElwNxmO/TYej507vcF0Yi1bts5+MMff4RkNk3NsC/wg5aK9GkkSH6bW6S/M
FexNl8mKiz39zEpX8PJJ0mJP63cd69OpcbtjoNnplSbyS9m6t3Nn0FTAybGj5AtsW9N3fS69naQE
NUNHpPwOnauj8dPyY+FaJwLCldVOzPTTMhOTAt9fQpJi/bvvGTBMs8TPFxMOw1iGrAKD4E1tUcFG
JDBtiLdFuODk5XXH+l1nRbnpqVtsBcnjm8HMfzuzmbKs7hmLkPrEHwW/ZL0YBLbO+XhyEFkrqT/d
zilANu+QQOBa9CgtzeA00gySHGbrMFKH2Vah4ydJioyA/9cbVWVvBnctBH3RdiyyXSdzrLCTuNda
syLoL0KDC0/6MCTRQ0Fs8ZWlVSrBmgkDZZdrjgHmIBl1D4FEB8s9ZeDhw2nTjyUR71B2fgQRcRb0
vVWNqv9VR4vrz71rnZuk6OhdG5FvWfMTUSTJ0S7y6boJzEeaxtWuJEGGmg92v+FDkgNFJDmE9Z5W
4ICjBcd2BKocFDptykth9n8YXWjdetCKcrTtKgbnMc/d6h66YhxYJ7eGXQ0xB82N517XZYy2Q+dC
TueItpiL73Exw/6qdaa9nVC0qgEM7ghcZ4k9A47BlHyL8Gk8WA6Fk3mMQIpTRyCdVBse4eLdltRF
SNDGX2pKxPfIZTYF1zURQBSNqANDMI5vkpI0AkQcFgp0wLyIa4atqHRO3pIKG8ZriEs2cumEMC0G
5bi6EkmIVCmtf6OvqGmEkZq8bvXGeGtaQj8ZGjJFuuTmZnJGEpwiyySbYnzR5lyjqT1fSYKSbiKH
Exuk+XFO5v40KrVH4mbFIRGDRmhtcjPlKRooV03bMR6BjGIqZ5SIDrQwuIaRPO2SobL2MI02CQrA
IxeKq6Z1uksG0ObYBsv9nAzBcUqpn4zCOU8ORcGUtgL5n85DNtB792KZnoKkFs+5a94lJGxMOujt
lKY9vWjHn3XqmbMwL301Jdd14F7nDCS9Xl615SLuJgTYpj5HV2A2X8mox4Mgg+CYTuVj3S7uJa/q
HxaVj0UUztHIH1rhLncLahW/XvJ6jwU58D2PEPzYsG3SgwJnP7oLeGJb+yFyOkABK4t9McSEFwj9
pcNtwcxt0wz5eDMaRQkH8yoMkPcvLpPTlSCc/4kRXgHDf7vPTbM/4pAZRyAAClfuwGWRXGSUCd9I
YVE5OyI0xqMKkjmvomiRFYjDvvcJ5ogJHFfrB4M08iGfa78ows8vju4qoF9vylV+bw7GJazNt7gz
+y0GErqfmvJneF6uNgHmnb/2u/otRDnokwFan/VUU3g3FWNKtMauiRCkrw+sNzESVuqT/bGXUzRc
GMgtfF/p1plyrGFrdmEugwTZkFL0gqhx/V5vX9Zoy1Ws/H0zKgXvujtr5G1Iq9n3Lf3JPqQ+vwp1
19dYbwQDOwsQ5/B919d/0Ch3yhARvaAiUNdXC1T0y2bd/L7TkzFJN4D4VqX2GtnHXCuYv0TajRcu
JwrTf8kF/XLQ/CP0DilarSz39BdvVyU9Cw/sB1072QcE4vtUada9HrtdE2kLS1SCZLcrihiWMOuN
lUVMlhmhyCoV8FvQq6lvyb5KCREyACszYwyIK1gl899WGtqbi+7HGoHuxKivKOlVi79uYUgkGUZO
zs+eEfxLub1qtssK0+5xdgkTVfxrrgsEEysbTlooft+6j0GLUqtj0ELWTHob+Gc6ldu+bskm7Y+W
AwhBZby36mbdyppO+p0xvQ7qqYHYdV0efTGX14Mv1sHsxa5CNwzkAGx1IoKJ4+FoC5nr6KiC2ORH
UgdiRXvSMVM/VpYhiGT1ufesqTqOAKmiRLcPYQoJbr2xBnhYlazqM4VZBIFgrNe7lgXpM+1i1sDF
EwFktB1WEbWrgjN15ehZdwuIMf5k9h8WBnYkSpRz/56n+BWgqPJY5wh8Ruop5IXy23hrIPy36+bb
hLNoNMqspvBIs8tZhq/2GrH0Vyzigi+ricaSwY+CnDQxG9lToz7B+oHWz0JXulTZ+2ZC82ReUXir
GpxhAvSYUQCnQYy6ujsczWnPMCqyhsSkhKHEeLDkqGebfsa/miii5IqPTDlRdmQK6ZtCuRLWG87p
f2zNtiLWfe+vD4v1TtTfo+/NrJH//DtbqNbrut/1Rt78/NurLQjBTq34PVWKwVZLPBdfm5JeFaN4
z9xE3Yn7IdjkTcw4//3MgUhvAv65WbfWJw4T12GqNzNJQxwSBiagyoLfuO5BNuIgUvd7ZvOz7jvH
X/ca7L26L0KUt+Q/WbtKK1AxlER3mH9CJlfc5N92beRGns2oMrosUjffL2+arbYjvpo4ZfXdrl/r
N61zvQ8Zcndet/7dU4gGtI5DwYi+0iUoM3EYluB1fS1sbIAFkVpmy/wW0ZWyRSHmF2GIUAaZWHl2
1jjddZPG7jUiOHvvTXflTGKMu+bqrk6/FR/xBROgjFvvlloRKsp7bf01e/Uj/mVz1boDKD86cTQc
4CEwSH5hCUuvkMcUlv3K0DPtwfUrTeCpwgTy/fbX3XgF7qkH1t2oqkn16dGPKdkqFh2GfAYv5EN/
7gcjFFkaogD4+GQrBnDdKhg/pwF5HWXiBp+e6L8++/qg1aLEQkJVIBOZWeHN1P7UqMIJhG5l3Zw0
s9xS0+62mRp8c2VfTNTWujuFDSvQXLEpO9zwiAVPK+RgvTG56jM2ScgHo67dGJHSIv7LQah2V+rp
ekxa1N/2+ijv/nJ8r5uYfOxNOtrudt2tzAhzl65f/vK89cgWnX6jWxqa3++Df33O9/9R65UyFVWE
5SjaKjwkzqdiUrxN9J5fb3D9k9ZWhKRJ5XS6YlzQvqvU75Whi3LoHyDdv+2uD0ADcbb/15H5rzoy
pjCt/xSxcPN7ePv4137M15/8k96m03QxobfZunSkLf4asGCI7waMQQPGNW2Pzg3ybBo034kKFg9Z
Nve60jBcS7f/Vw0ZS/Hi/qUhY6OrcGyD7AiKkQb9oH9tyESdnIaiqUx0eBBAhsbyWTomaEkRDodR
jxQXtNMWoNamimhbLMm2SyPrCtKys1mM5ilAnLUZLAIkbQ3leWc0vkw2lQahq4MssO0a2CulgaZW
06c3HZB2xATa72FKbUc8IIsgSnyAFY8wA6/J5Dw1eTBjdWRG6OnFXdCW1kF3z00attcDpWKjxC6+
NNWqN0mInsGPaUbusUm6HybuLkqC8pEIAV0Rj7q93ohwK8aBJa8xnESnCWLiLKDr/dQ+d2HzSFTK
c5OJ8sX0SNAsphvPDVoCukbiQ4dx2grKwmdX1rfAfaBMWgRCWSGxpqTB+AHBUkAeHf0SGPKciT6/
IyVh4+jRuPMMyGzkqap4ieweRwQQobzZFYZ46VUjSF8uHkryMgirVyDllG3m66WK8FYPNd7lYjy7
WHA2Mekz/iSW+3R8taAjbzgkWpYz1PLGRX9A7DNu1r8ggBkGGH6creFyGeRa4gEkItrIaWkkdZON
gSMZBpY4d2gPK5K08tY3Gd/ig55nLOdryZddffa9TiiO6LcR1TqCrmjfY3TZe/LDZoG+bd1gm0Wm
fSGgOLghac7WLwtupNuRfCC/SG9l3fUqhQdUhTd+Ou34Oll5fSTPzw+TGAFRAY2zn5wdtRmWGUlG
janIWkxNUimxqLWxQN8S6UEGDULpaDQkAU89rRokIhsCf4oWJF3nDufhf9g7k+22tWzL/kqMaCdu
osZBjnzZYF2romVLHQxJtlGXB/XX5wR4I+RwRMZ72X8dmqRAGARRnLP3WnM10KlCx0e3WasgdUag
N62i3RdVF5+NoYrWonLPSD0nYURsrBOfJOG2PXj3fqSE5yRuQWexb/IxUq40SYpEMxZjjrYR1hnn
gRgImAOOVqxwayb3RakePSuvT86T0GN/58ucfkXz06pa71xq+XvG5HaLc7zdgJOzFwnUv4NXqF99
U7oLX3Qmu8cDnuHmaDjpzChIlltSa2nLy2WX+tXRYJaVj53xNS7EJgQCHFbghRkm0F13jWPEaHGZ
eea40kyQA2bof3FtsGxuaXDY1ipel1TlvtbLbSCJRvW0vj1X/IokPbjbICRrtFViFJ3gqHbAUwkN
tdSFJytxz1bvoLhwzneJtR5aH1VTnH0l5VmeBLGjS2lcjSRoXsome0r87AtNFtxkbWLt8CnLFbEf
fdv5R+S/xX4IKibWhJyS/92Nz3aItQu6mfKmGOFZ6yS6etWV60LjGiK8dqcpyj42DfVSTZQ1b1Qo
cobpV32qhqU6YDtkMlNucmRtobwYF5GKU2Dq6W66XGG/S2FT+lRhXkheOteqaH6UkLxPjuqdRsZN
GwrIBDlAXj1KlX0w6EG+UpU6P4cKNC/iKV50q/CYM+P7BXUBY1lCw/UE5QsSrM3VqPTJnefGcmc7
obdH2ZucQc92ENFasfQrKFhWjdDOkhLcGFHJ69IO9JVXZeAjWjiOqmZp26pFu4qGDb2M5z3XJP5d
mxQ5cinsJQMicxnjtjjk+JilL8d7vmc9GOwJnR5E2KLwyaP0hE/Gvj0kUXTOLG8vHZPTjZ9csTW5
0Lq6JhW2/8Eo0HqK/dBEO0eNHvYYuvSeYWldHErVfqUGCaLYB+FSMKCKTK9agpBWVlqWSqZPPBjT
QwP6BdHR31/PzzLGigmtXlz+t78PpIKwv3g9//3z5W3J+U2nclnT/Kdfns5/6ulHbGSv3c+rmBeZ
3/9tjQ1DmYNBJo140wXjTrA+xLeMc3rNNAS9PVVyngbT6/nZvND88PmZ2OGIIByGZYSccqY///T5
mc/35k/PfwBXbS68huzCwUng2cxv/ustUObtmhe4/XfzWn55evvY/L/cngJPPXK6MwH++8b/surP
DZv/fPvL/OYvr3/7nvOf+wovWu9U1fJzvZ/LyQqGjOXD7frcj/PHbl/w86t/fmR+9vvi85u/fLv/
95bdPvnL6uddQK8P9MznFhZ0OBCWJ/SvdYU9Pa9/fjAxhDGdmn68XzZi/tP85vyscM19kVgVMW39
iw+e9PaB21K9yegdoS3da0Lf4jpDaglA/hwhql/mPqZaEVBNL/viIZ080c7kiY6KKQQInSiHy/zu
559q5hxb21MOv70/v7SmD89r+PzrbS2S0HNEip9rpFGLfp3pTl9S58WKGE1T3rDF5LiYn+IQYIow
vx5CcJVBForVL29mXtzu4/zrbZH5D/PnvGDQNr3a3SGhc7kOKDaliNQl0yobRi79WKsT4R7LmPkd
E+KSohfPqmkCbzSEqpv451Z6eiCh5hLiG9t+nqLFfCko9Ite6zpnZH6s3JHbVcxvxhg42wvpLqVs
fzjyB1fyycQ4vOLpZe6CKik7jNPDMM1t5webtve/fPm53Pwxfo1iQV4c7nBoGH1fHHspnb1ZoOtV
+/cMyhEiRUltxR2ppZtG9+Kl9lNOuwjZA42aGXZBcT2nNs1/Ob8s+3pp4pLcDd3WYIhD4hg1GNWF
1OU6kVzCeWyoUiINnx/k9ExAS0AHkcLRNyeA+dC0LAxuR52ezS+LGol6K/K90tvBcX6AXe+S9cPd
HBsGEBfuwMCnEjIAGLqJW3rIXMh0RmOhd56zmzMj5rLm/NCEys9Cs7p1kReYJF3PCLd2b99XnQyP
A0DoJY461Ov4Q+zEU3ZJT3KRBcvaNF0HmYpioXK2yTxsRwabtQEFqwS4dnAcaRxISahQ+kRE4swM
n0pPGUFrUMHb8oXQtnPFiITbGfst6h8B7ZOhC2RaXxuxCR67rD1aELa3J1PLGkaNhC36HMgEHBOl
iKMJhn5TsW3mNMzPusn3QHvsFhjW66C4ExIV1xnzlkPqN/glVOXPZ67NZJs5AZRZoz3MvwFHdlnv
mD7TtySbFA8J+9+ZHrpaaPsyeZxrgupUWrtRf7zE2KkIXLefrIjYsSjDzLXpmRiRjBlDA4Z5c9FP
n4AcFv2IdEcVk3Sv0PCXn3kwM39nfvBnnoCRmpdOwQbjoMxjz0/HtzVQGl2qE7QporE5hzR9HoDz
s9/eG+oGXFkPdFhMV0PXASKlTOrtqWZoTGXRuWT4y2vbCcI18zMgEzNe4xN78Vk/n7+yWwAhT8fO
u9XP5683H3A3/shctp8PNOGRwkf++1w5n7/w/OzzYX6vjmkwTvFyM1FnLp4zf6QMNder5gin+U3Q
Mch0almu5rNuPoTmZ58P8z6YX3I3YbgamTtrKirNlW+/5Ko/P3y+HBL1pfP9hCamel+HHQrvGXdy
e2rQNVy0wjIh8FNfmQvf0XxUTw+/vaSjuUkN38NAToV7Lnp/PgxTxOX80tch7XJYHERn9IjtO/1H
jaFunRlefZgfgkAW+Pz4vWBrezvTzLa+pNMfxuZ6LifP+++zJTG/9/myTmA96ZU2iTPsbUMgN0h0
DqPR0FcDrd0jtWEduVdUrKIOQDMGG01uB+558xfCzMPUCe9pp7aSYjCTwAXczmSlkyjAmQVkSCc5
M8Im1qr6nZjIVXrr2JiQTEyZAw3jOFCTY29EJz+Mrl1XkwYuiwQFITaDWz08FjhZp2C3TOgkpU2Z
M7ezQFFXbdbSAR8JDiZG0z82ZKZW/gAcfYIuIVeJN32QXGfd0u2XnmRMnweDQ1X8YD5lfZYtK0xd
q36aG5nJW6/lxsGtMuvoTA8Kk0GlrDFkT9Xeer6ruV14SAp0eK5L1bAUu1ANNm3QPDeFi7OuSvxV
mRigy9sAe4euWSdKm/12DLoIAw/OUUfik40hl5ujo3CeJ8rCAki7GsqmWWEGJJaBph7ijhy016jH
u0ANd1oh90aEL6fJkGwhIeNrTkg6E9YBRffpNUQACwY2t1qX/hOKUMKBTW0yRwuGzeo0wO6nUbQD
XBv3ofJs0IrI9PaSpDDYHOneg85CW1pV184GR4FX+7Z2M+ftJPbEav5/6PAbyxLxeuYAbajKRYox
TauJlLRtmIwScGU13d0BHhTAZSa9Ra2dsFXgeJ3fm/86wq0EVFlfg4ZrzTj6Xzwv8TZR7edHab6P
pgIVTPraMY1AV7G6HqL7ISxbOjESw1cKGqNJ8OGo8QgYdtoBdCckuhP9BMH7rqIusFZHVEoKcElW
GpTtN036w1p09drzOx3BJojynsRNf7pLzw+ZoviUytUfpuRcFBXRyVJ9ohUb7qpfGiFzS2Suznuu
Vh8gbNl7p71zRB+toyBolrClCrC2CXLVeQHOXvIy3py2ajZ1hEqtVb0Vjkgxycq623cLiklg34Nd
LG3uI3J6aCcWTkuRZYVdFC0lXuqhevaVGrtdOGrL0dHYPXb8TDwEXZHYA9LghMM5qjOxMgoY2jV3
h3nvpMPAkAj2HKQqJYeZNWFkmGz+c/DT/OYc7KTI4ZhO+Ld5YX06uT6zneZn82L2Z2jU/HpeQRxm
wMupWf++3LyIqtvx2rLtn7fPzu+lUbcPMzVeZtZHrMIyyJOkxBxV+8BP4WRJK3rKUqy77qjFj0MF
ZC3qHqOKHFFDx6yH/ocSmjJsDM/Aq4gFxRpc2I7p81jgip7tpE3f2otibJXJ30tEhV189Ztsm2Lx
pWRBknrQoInOsLOXsFihb/dHOobVh9cjOuwK9zWf80IHakpeWzpLUzYdmhxqkooa94euHZVHtG4f
GsGdwjBfpSEA6vudd+cEfnWGyKbhcguHN6cKTyNQ8i86ta8dJSbi5VurfY2V4/z3zkgQnZBjROpq
5T2VWvPF7kcc8oEMliHAswutXwgPsiGhnpLLGwLOx0z3yIxOcp9Q2dDa12OHGHX6o8QP1DfxG2DY
ZNOMGB4j38m+4LC/zGtlr3Goh5Z5dkN0eBZ1YQhq/Hc1mNIggmPeFZV+sEwyAtKhaOCCM67P1XgR
9u74UmqoxrLMaohIdsfnrgj285cY6o70BBkaJ4CL2j2zn0m/PV1pbHIr5IDr1VMr78EZQ+2IvxWX
7LS1IzUFfOrxt1Spxq3T19pWS5rgG2GwAMDZqmYIABZE8Cs6BzWtFaNkvO0dH1EUCAzjvvUH7GDG
4N9WOZBL2vYWHPoMdVM+YOWLQbO/pEih5k8GuYhouxvGQVpO/ITA+nV+Hx4pAkDf6+/0IYUpCkCG
njjboAX5RSRq+YXKYL6XfYVRVbH9Nyix83c3Sw6nsJL2voW6dQ3j8XFeYVegHGwtUV+CobAvOeES
tx/QEtkXXUU6XSIRXgNhiw+aFYFjn3aJKo9uoHevI4kHdPENb6erjoXFKYHLytaMgQPpaDrESD3x
7ubDbv6gWaofVKP1R1MdwmMg0K3Nm59pDC91J38Oc3uppSoShLIw92jB3YfIp8AKayP7yBoTFFug
f+3FWG6YKPsHEKr9g9/jy5yXQFOxt2wl+kb+WrQxh6o8FFyQHqRi4QEiXOwj7M2tR5rHtybMcIwb
qHWCqTqq5fbOhXV7Ww+qYkJnkuCF0Za+jnxDHDTiz+6HWlDanNZjhUDbO6V9SejFrxXHShk/AEKo
Kj+kp8sSfpqvsJx6LxLb+Tou0g7oEzx0ysQpWQB8nwrsEPEN9as/6Pzcns6NXqTlnYrS8bYOG+5B
WlvidSwdF3ykFp2ynDp0EsDInf+XBuh9O47yTUiAVFECdpCADPViTWFt8//Scw1wI/GWAA9dZfQT
T9IOiosjSRKYV+G2O5ukgdO8gFo0cuXUVXiua8c9c4vwbksBhi+iwXlvccNzT3fkORb1yCGoRZTw
ZfKR/LlBOUEAvdkZZ8PscqzbeBrjqtPeqWvetqdUxbJRlODiKZV3CsO6WZWGmbynynHeHmgqxjKj
GX0pWsT/jUeSnTcm+ltrfp0XIMFuWFZqaV5qbShOpkztVe3X6iVv+HmI9VlSuq++MySnFNnV6iPJ
IAX3tlESHpC1j6NQyHjX7PK7xDqRgCZ5Kw0oUwkWyUvJ8XnM2MZ1G4XKs1L7j7e1ucFTIXLr2VMS
ZU03Kz46mmJeOJiQkAfCexP8WPOisVGjd2zC8hFSCsxaqFU7I8+tx9ymoTEvAjBrmVGcfSP+IFoV
cVldUJZ3x9iSdJnbovyqJuX9vChnz7XBHvFMaQWjAqfEoRxFcNflrsnIJ5PvRgDiZvrGBpNa2Ku2
8qANg75j8KRsR9uInhyfkjQRXtV3orJXqtsqr5FiQrTB/ip9pHK9eax90a/DlNPLHM3LvHtsXRAU
VIXPpqzLDalp2kEPs+qulwqYC7OYRkZf5yVHSKmLptW0h95r3V03kHxVt9Wxb8rmiTzK/La/Bz9Z
56Y7vCpRAfCADIYzCpfg1DeE+TSeE3wbm/g8fxf4Sd/UtgF1AmV0M2aiBjysqneao3QkW3HAae15
3kElMzly0sfqoSV+aU/bf9jWsW89YeUE7DjtGM/2N4J21auH7wjckNudHV3JT56pQT0NZf1NS7Xj
vCiVurcwyLhPpvifSAZJtxp6w72dueLBHlO8uIVhfjRphRqgUl7ixvBWXZ3LE1Lu4IJILEQ3m9Tv
qXgYmtT66JWEm6LrKHcGCWbYPkwSGvK2+Vp1w3leV1CrPxVgoVf6CwRE9U2/a0Zu3Y6PkZSttvDQ
uIRte9o31xoxuNtBf4zGzL9LZU7w57Q988P8svFd5SJUDiZ68e16/tj0+XkJwz/8d2/8v9YbJzjg
3/fGu78cflTyx/DXv/yY1zgh/UkamD72Z3/cMf5wGVs6NL6n+AEs73/3KzrWHxaBBKbA+k6JiD/8
za2o/WFMTWyhW67uOMZkKfxb/ID4w2VtNMyRRZqa+v/ZLNedyZ34S/yACUqP+7bQXCH4I4k7/9gs
18sqSwl2qnayZ3oUDCDrarjYvsscK6pA7kgaLmAbAPMgt78qle2tlBBSmUzrVRN75dV368fGL8Eo
1VF8yiSJdSEtG/KSiLzsp2JplOQRzRBEz6KxX820945koVyqHDCGNozGwbPsvabKeF+6drE1vkVd
Wh1d7puLHAkmD5hEtBrnM03TdGXoA1Cx0BieyjdPi94rkUcPEtbK2pTOJaMGdGIC+aznJZk0ilse
E8nIWuIfXiaRgnuwU8xtkxT3IqvrC06xqyjA81it3GL/lXusNkhK1WfXgrcXxC58pX74yUVxhTGc
ix0o+aJH16mYTInBJtOUl1u/T+84Bb1rk5kfShe9loabb3NVtPclWSl4JPN9nbQCzcBiZCZ3cOLM
WKh6GC3PFekvICmjc1Qp4UqqBG4JxMEIjfN0M+Q4kjF7X6NRczalGadry6iInCzHFbaqdFv53Zeh
qSYA6RbrRrbVO9Zc2KDlMCBkqyFkqJ0TQoi95ptfIO2TlXutKERixLvmZcSNrCNgK0CLWJZkiwYU
XotqkzamsyxJn4XuNdZrdNBXS3MQPUzMwayxMEDqvKpU6GhI2lskkOuMnbiqWhPwjJ/Bc5b6K3m1
zJnJK2qGaFd3EE+aklk0hMBmSSjqMo+A+qO53TgFK0+8+JhMSmiXSZJB0AWX3cecDKiFkrbGkt5O
TXYQ08pUHTCu8InOdhSydRRsaZEGaD7ivbQnyKi25H1dDztVZ3dU3GuWsidzrzV9tBbPqtLzowT7
oWY7Zx9D75q7sSEHIKA5YZHbhkiX5jl4yad6ykcIvbM2OuT2xvWp67ScsafercBW+AtDa6mRUC7Q
Y2w9OKe2Q8vubdMvutM/ulVlk79ZGIswPgzCnSqdYPrQO7BrOehQmZ6olIVrBtnxWIIOsg55MD7r
PYcatMktxzBE9kT3lmB86lEc6rkBOpZ7I+iWUe/CKibDfoOvZshQUZoOIXk6ho+VA6DM7gwFJlT8
LRvvclM4R+T/oHzqBE/R2NMYRtre02eNXQTIZRdyzLfdO5zRgqyKp0b5apFMMP2o48Fs6JCXhA2R
BiFOPVkMKH2DbwAqlYPRjTSdBt/em0YerVM9R/aq58+lAzaQuKFtH3bZDgQH8RdlZu1zrXqiwF2f
hKeCEoSRoHlRRQYmWKdKa7d2Wj/kVaNvPXKzQYiQDOykjEaTJBaLwFZXjHwKrEfAV2CmaGEcb3Mv
N7Yus+yu4ODBntmS4anoYKWqtDhN+tagDQQIyp70UiSc67qxacS7O/w3K1vor1ptPVTYgJlGJU9D
N/onNsVZ+ve4DpplITL5hAxn4QwVPganTdZeM+QbwU+6UmXzw86ZL0ZiwnlYLIbZxtrECphODzbU
2HfXxJ+kIUQJLLwkgEdKrpHspbHItTbbIqJ9wOwA2n+quMGrfA8JR12mQ/Q992MIT355jclGhoST
1EtERvhlq45BzJg0KwffHWWEXsGTyOwONpf50xd5uPE6fmfhjjsYsbSmsFIzmE1OAzNPOk3QzYTT
PiUJqDPInPA9Khj2zBKeFZuqFTnBqHSyddcpP2I1/oJjVaw0pd0bKRkbgaRrmRGNWOY/RJ7tCo8K
pq4ycg7CdwWq8oI60q6OC31vS4Cmeh6/V1LBA+pvujY0VhjbGL3XGuheUhKWlR7f5TVhymbgcZ72
DGOtRmxQqx+JQUvX9rQQ6YEAZbIM6iDOOVEm7ja2tJXIprRE4rfXES6tRfaqGzrUh6DBQDLAMIWc
eBWkvW06g8hLg0Mhy9fKPvOImSzRJU61nOYcay5KDNRdXedFKzMvvE2TOUCUwg4zcy6pP4f+j0jB
D9xMF9Xwux+0Z78oW/jbcN5ora6lwP2RKemwIugDJSiT0bollTj2KfSYCuqqLPcvsWowkyCrdmOH
4mfoKPrJhr++HTP7RRaqfSo1qRP2h92pNzwVO2m5NUzkTVVKhjZZg9rJC3GiN1OaS6rX5b0O4EJm
2In9qniIHbO4c1olPGUJ+awyJZZep3jtjs4DA/F23/HHk/DLQ6pV8QOCGqym3FWUXCm3pq94D209
XFwjKo+WE8KdC8V3ppUHX9HxzdQB2LhG/znqkXXyUr5EpifRQgcQeC5lVoEy5dJUc3pmOnh6IhqM
dSkasmj6F9V3h008WtNhsEsZFpPaip66zYh5nu5bjaBxH8kL/LkahyTLDSViD+fAbJLzPrcvgd1E
uKtVZD7BO3f7lgweFuvT9qmv3pjLpBjXCCkRbQ/ZSy3jTUN3b+nk4aM71vHBb84gxKotQzO+cBh8
kWVFBgaOYGa3TDzmk3FssKgVpE1XnbfuyQFfWcJfF7E57syWzmME4c/utRdSb92tnbgXx+uHjVs9
gzNxlp2rYvn26YVWXGpQc+OrCCH8hf2lwUWB49v7EKapwk4CyIaRz1tkYMQWtJd3LvuT8IpI3Rlt
+FgrtDuN5snpna1pJ/qy7sDxw8Z4G3XwqqiByZGeaAbA3lYNiY1rYUIhrOO2nRybTLvJmFwLqf3k
xmxq2nCJmkHB+9Zc0kgjpc4gLrau8Uyn1Yth1BwYXG1jrzhJLR42QFIo0w3aO1mdX5nV6SePYeF0
KzOCjGyZsF8oBQMkqyudVc/d3NGSZOWo+haZjHfQAhOTd52tvMFF5BtSmY9eZKhi9Yl6bQMC4uqa
8kJEaQACbeCLsXOX8eTxH3NlWCWF+bVQCDbqFFoNobCsfS/uqrGuzrlm4WHRD2oQLCUXOcYmdJ25
MBC4pzfrpNhr+gpsoAL9U53Mj+Eysn0HB5KdE1pk84M2kxQS4djaFG6356ZYAaALqeRLVJHJOLiP
g6g/xGg+2YXX3lMb21QyEo9p9pTXA24yPZTHWAu7I/XHhdtYp5x7c8q98TEbDXZRXLtkXSXG1q83
RES6qLgd4DVm2WCbGLmi+qBziK7Qba+7VsJwcc8Y3yMvG5/i/DQAyH9qeqTgfnudH7oi+kJdJLp0
jmyvJtyCJTfcduf5ZbK2VX3Et+ep26KK8mVITcayWVONguBBUbjR5yaECdvSuAaS/FGUGWmzRW0t
hlzlpm15V26J+QX3mbrx4TWtA6t3rqqvk7xtArAVEVDpbKydvUEZC7fw+GL3YIK1bFCoHnbaI2Pl
hZum1lW1BuvqxfEGrqx8uL3lUsHIgF8fhwELJyLda+xzcsgyp3zCZByfZqlv8U8NOH8afQMLtf9C
nki80RIisa2UrxD05oc10HBCQkkyUa3wLT5k4Vorvdezc6YWZNAUdnhxU/1QTUkV5DnEWHjGLuZ0
hbbUqeQW+uRmt2VMFtVeEBCLkGYUi1MpAvGoaTCjTLv9kiSJs8iNalgaBUoT3XwA7nvnNLDYlVE5
EBOFucPXoH2g9FqOHWx4pJg4neSz3YcOCO6pnNCuu8ZzGfATlOtl4XPiD9XO1EmQxuId7LjFhZuO
GHk8ydrXTgUYFXSE8qAtJg80/2ZTVlorBreSoNV3tb6tRuwW9AgWUVNuc/eYpeW2566119zsS7dQ
+m1s++yCYGdBYE5t9pDGcGGXVXpzYcLxkBHSnZJdtizdFt49NzssxFgO4aXCmXQ2ARg42qj0gDE4
XtM+I20rxOA/1nm5Bdm9wbUzHKhBvSdcKFapWWuL1JA5JTbz2HDe0AcCm5WNxYaEUjDfbondfRjH
6BthCwwQ86afLqzl2g9VBXgYgsoeznqECQXsdvs9epVUYB4YizgLqGJbgsdPlnG1LZcwX4dITIKk
DErsxanSnWuWuuVdOeKfCizSJe16bRJtw0/dHGK3e5dxYTxwuTlWqBdxaXfGFOCbLVzNrwhH2fSQ
Ihj36MauVfR6meKBJdvnZxrgh0TZUq7tMn5SI32rWwN2lSkHnQy5BbXiH5bNuaEym0wluXyyJNxH
ERsl7R76UE13vc6pC+IlDOClmd98Gh2GH8ptO7Usa1ntNX8YoSKocmVl0ZMVaN9QRKirNI6BFuOe
NwRSWkhk52xEbem1yRMFpRPV1FdhY7pGoPrUZh5q36H+7nPfBdUjljXduyUmuG+iZIIK5cpfjz3G
bAnGlrgM55VcDWaxvd7s6VKPa8v0KUBSnCWbtqN1F9vL0GYWoSZCPQF3Lfh2Pq55PWpO4diu/E5x
9lLAofaNR9pB020QZmUHAR2U9M/Czze6HNttGXrwlxNUrsF3x+msbZ3k+NKF3u8im3Ip3SfIoTa3
bpiWAChqanHLHjw7CCOmt7njrLu5hN54X2JfOEuAr/t+tABix517rHoYxQ2NFJ2bxLUdxdZD+rsS
rqPtvDZd0TYrjhDwTraW1hRRzRfIXws7DPQL/HVnF+f+HQklyl7K+uwRMgBcD0ygOWEAatdJ77rR
visBGXGg5G8MDz7iCdCLXChwcTz1pLM7Y3FUHXn1pzBthnDElVLSnERiQJMtjVPeVJ6tCVPecXKR
XsvlItTh2UET5TZX2YxaAJRGscZFEs77SvElfUjkFFstphNpa1ixI6d2zqOun+UY4lCv3m2nqY9m
0JyNUhxwBDFs0O3gkulNt2Z0WO7dkOtDQ+1433SYmyktwaugmbwUpYJplFFeXFNRLc8B96M9R6Q3
Ib3PnuIYK0ez943mCYg8EFEQ03KONu4XyFf4sSzlRxYV78iGY7TQHCc6ZyzCYEZhSCn0ZRMhn4Wl
e7XKD1Fhl/DGJtulZAXYo4U1uGDjVCyAubQx3SM6I8EAXInCyTSqL3qmuUS2IPuyOkOHTc+t3G8Y
NZqeaRwzU95DCNWWBCa/wAyH6pQvcWPkGxsQuXgcGmnvTJWs3aQSDaaOHlBIgOEtJ+K+RbOxqE3G
2SR2HPp2TXF2IN/riNjZWzIK01RSSgGsEzoNOQWEgskEL5HudnRBSmYRaQ251M4xpPGHC22JLRPX
Z+5cP1sgKMgf3IfSwIMV4fqKJCe35zeUqDrqVL3IdjJ3jXXdpTjOVfMpRftB3C5D8lENNCCZX5NA
VbdN3W81jQpahVKvUscfpp4h1LDDV3zlx0zJXCB9w1tLBXppGdzYH6Lce4WCDBohQ6tnJEwmLCm4
aozmB62iRRM11dqwC1LbgneTwjd64F4hPpQhmsiJ6zJkuBlrhoZM/dZ4rNNN29zhkH2qq/xoJxN3
cGYJ0BVYp5p1P/bEwUO58pdBGT2HkrlMw9AAdQiJKVacTkj719FRq5f4LjPh+Hh5FazouwCaUj4C
EluQgL8CEQDQyTh/myn5SuumADBjvHfQnMOoBQ7TMnu1dZvJgR+NG1GCjIgoZ62rwV1nvWWSHc43
0PDKrAyaX12vKGs/id4Ru7gTlcBnMBMdM7tGboCHeaqvUUYrvOtgwYQYUODPs7iobFCZGhePm9l2
9OELWfUqITJkO08lhPRYKyPGgGZrRaeSPGB33fn9IRgfOp2yDawgZSnpSQwgklJJD8KPIO0wmqi2
Zk3Dfxr3F9HIUVR6R6Zn1sarOX2BkxlTDU0dKwOeJqeMkxU7wpbDhc+tH6hUR3cntds9JKb3SGmZ
3pPtBU2+JaYqJxk53TvJk6JZ3wBFQNl3mBJnZUItTF/5U6lyaKEd9zgwdyPqUBcZ2yrusI/6Sant
fLO8DsJBvxSl995AyyYJ0FrlckJnFd5dwsTp3OYD2i7P/+hogR88sg3MZkiOgEcears7NW2gw0jw
G1xTgG2okoyLrKfoghJoeARt9LUBXEWNfLgkktgAMEXH3Ab2NuRlt2m0hujmYqIHwXM2i/4phJzR
cYzICOexP8AaE5p1/O8Oxn+xg2FjtPuf/+d/f/T/y/+Rr97qtz87FZe39Md//PXyo/vLC8Xw3/oX
04f+1r/Q/hCWpkMGNzUAenOb4k/eouP+4diqqYK0NzX+0X/pYODp0wiyJ0TUIQbHdvS/dzBM9Q/T
dWmFaIYqbg2Rv23e/a0xIX97/ZcMk1keZrX8j79qbNk/9C+EZRumY9FboSUibPu3/oXW2iU3IT/f
D6qf3LXQmx49yGIR8/cOH/tq1DxILrRRG9/7admoX2dZzi877c+t+oet+L2LMm2FcDWV3cS++KcQ
51aqCoVbLdtniQtu3/KeADKfx3bQLha8nQ3VxnNlM46BZk0qHRctC4hUXwTbwCJkETlPdcsMv/2O
/2KT9N9ckCabZKoYKh3VMbFC/t7YqRRDdwoBsFhn0IciS6nh8qPgYl7zPa0j9T7pUc/ksqbM7r+b
Fkw+ZJn2ShPwxS3l0csYhSH+IyjKsjxWMOni3JFBijqBXqiUbAujnOoqtb+eeHGrnNw6gkJ3na55
KK77L//JTp58m7+2qvhG9Ko42gQHlNDM35KyS0WV1PWrbK+6o3o0nF6j0phX8OE9JmlU73WvCrfk
fumoF80tw6gFRU47r4sTtMVrmDs6iSziq6eT8vCfbBuH+j9tGwe6YU4APOFMx3vx8fYYZv500P6P
WpLg1Qkn3SO9evQ6e9UZarJnYj1sfRXnnHS5Wg9G+WK5DcZuC5ib3pV7pBP90vDi8S5V7nyVu9x/
sl3/dGDaGichWwUoFafv717YiDZHodPvAZO1L+vMWRLQGywtZcAvoGWnGhQlOHY48FoWbXW/e0bD
kq9AvoDutEbtnCJc//ebZE0/0z/8jI6lGlTTLRcUK/Ec0yb/sqsGqakj8qZ2ZxAptLFo3RztipwJ
XShnNwmrp8Q7IzjyHyDuRddMs9cDpKzlaNrhJq3gUBIB3F8yON0kPlDhavuEaCbD32fwdOi4M3xD
wXYejWRcJIJqnBWbV5vy98luuZU25ibTouqs9XfRXFCaSktg8EfmVBQbRW9AyBnAj8OOE4rbb0id
RX/itGAn5d4y8pdgqpdRtocMQwnNUChgdUBJ87waLvj8SXL9GZK0QpCJ3ax6BxCTM9fkpuqc7VYh
UjOKDF3WEfFIEe/f717dpAX8TztYA+qucd7DeYDR9487mDmxoC9YE8/RIUXR0/yCAPz4f9k7r+XG
te2K/op/ALcQNzZembNExVa/oNThIOeN+PUeQB+77zm2r8vvfkGRFEWJJLDDWnOOWeWexyRu1ce4
CuJVUtGZHHxAhbk9neH7549xmD9qiOKQl2jJJje04Ox19c86c0e0WnxAY/ujD4kfoKLunxPI5OfQ
d7+XFUSyKBo9Pl8MTsLuN7Tkyg8fGXMYSm+dDmZDb8Z0TxhfHxNpvnhj2B3DxtVvWs1huZV4QXBS
on3sPFGtrRDwX6MZ4cNySEPvxtakOPaQJ7bYPM5ukz/xNba3VA3DoVGO8dLhIL2H/sMAmuYxV5mx
R6prvEwNDKqmDsHulxWgdRoUnDzTpiHXwCQ62aGbtoc9Q5SPQaAOyutqB7MgP5Z5jLlkSq7KK5Or
6XwbW8KEhsEIrmA+9d00temRjv9GpyK94+IGCWfWyKfHxr6IPtjEl8TAXCsk/72qUhRoEVFhZhDc
s/h91Jr2wNRGBJAxjee87owb8kQE7eMNAcCjdCoNfF1NwwUg96UPq5oiXeHiyR5IuihK48jETj1E
z7pVTwrM2ZCEFpIY2Fxa9EqxIp1TC+0BtCr236y1yAD0P/Oue5VlIU/LdySAUKyr0DI2Lj6RnWXp
H07oGRgSCPAcese5xPStEU7dAhihW1cjMItZ9ehVbnR3FXgq+IWX0Eiiu6910Z0iZ7gqwPpbNfUi
TauMZxooaAd9CYdysHeGKYKLU/IeK5mPOEo4W0xq/Uirx4vpxjg/WaTePRHFR6pv7I1K9TVSAcHS
A/Fco9c269a1WWw6w2l0Zb+2Rmb5WAuyrexskz+SxhfqV/GlAbp18PvwlkwuZm9w9PDIDIZZOTzF
JEieEAxGDwPR8LsY58l6amnc5cTEHLuQTUmREzPogzuOojg6VmP7OUcHPrbUIR87lb0BuT1PrbIO
kzFYiB0r7SHqkZHO9yxbf6Fuw4dsFN7DyKKWrZh3ctLpiHTHfVgO2IejoyfpCC53Jy+Xv36QOLwP
BX92uzwGwKcHTFAOe3qq02V5suWR2IJ+0956WSR3mYv0vgya4I61Prin2VwAEOTXLHfHisG0tsLh
St0BuQDPsHHIwVs2TkBv4LV4MtybGMCfkzykn5fYIJ9MW3taDjrk5RBa3E2fnxFKnTgaqfyVVV7d
xhKPy0HB9zmN9vh9uZfVcrrx9hAJGozNDd6JLgrT5+UwoJeUk0u4G4P2qmHz66+0WDdWLjCmOkVa
Mg1V+eilvQKR6KnnAM8xE+x00cr8FLeW90aMkotooemfrYJ0pSJ4I6XFxWvljofWidWqEE1Ld5cc
PVzZ2q0FYk9uCeT3wa/KD0m/LhI/+iiJXtXISYyphPxJ580AMs/+OHOPho3jCHSri4ls+J4WrfdY
Syzr5leZWd1jB2O6Hd9aQTlG4LAIYbkIDLgQzLrDqKgU+RSl49aDF+vHx4HrYqs19oqeQ3p0Uod8
0145SPGcS1tTII4ws+4Tm7144E79epREZQHWHfcp8vNd0CMt76gVHfUy+sNkaNvhdrIZudjGpj3j
RA1DfW3saZqws7LyDWE9/h2TzFd4aeHOZvA9ZND68rqVtwLi4EYji6XRu2yvl7FNqrv5GiuB7g1q
4qMIc4qm/Ys/aIJdryfXgxP6J2ph4P1TL9z6Mrim+El/fZopZZzjlNcrwzGtIy2yfhXF707bqkdd
iU1ckfi5jE9TKq2XkXO5br5IXSvvzFQ3gGD9mUY4cZpyeHYF7IbWOQ/sQ/ZTyqMs3QWY6qE89f3w
1W7siTj75taSP71uewYJAWqVoi+dhBLRrR1Ph1DK6mBYqJx5gY8gnZ4FDthLFDQUEYil2Sc5O/CB
NCndizQ0L+vQaGrSQY3szPf3KANaOipwH92SPLgEpN6W1AMNC617cNKCpqGBupWl8D73CVS1JeRd
3toIUltWmwHi50oLc9RUmvFN1/Ka9SropxhrZJ+3xTnurJhnKSSRlnFWoewvZGhbRk7SX9ud8yLW
3if69V5mb3qTuBn8ucnBisrbNDdH2ZCle7fKI9jF4Wnqx12YdO9RQT8aTuaLbiXrINFno/y4sVsq
jpyO2lvQEpgTDsXeazsX0UowPcrqXjuxwQ4/ChDfDCV/fg7dUHRB4m46y4EeRjjSChhAcz3omcQ0
mk7XKI7XBAb1R0KPYbJLVJIlLfDViJLiQjSOd8k0Asiwm4nAJtaymV0mQR4X33WspRudLtbBastr
RbrlTfd+hj2uR9+3vrCocY6JU/+M4kJD9iqso6a8B6O1gLiPE240Qf4q5Z7+0LrW8CTsyTjnrs10
LCnN41xy9zqZaI8ImukB58L+pO9XfkRu+AYPzDlZmFLXvV3SKU3RAgvDso52S1kQ91It6nIvG6gK
MiLQT6/ErcKkVEYBdjOEaFqDwCoRj0acFQhyNkROkArqUVxHrovQJiYOR7p+fVz+eSTFzb1sPVKX
Su2kVxHIZtpsa9VG+tXLEopOmbELvZeuq2qGgS6iXz4w+0ub1g1N0mpW4qmkgQ7CJ6vV6gFVfLNq
7AgReggq3aP6C1e9W1dtZyFrrx5SSLSHodk1DbyKois7/Ac/aycvriRxEh7r13+Uk7RWfcAEHhO0
lSEgMuJK20loeYe0wIrApJZvicqkk2WAaBZBXq3CxHVRzzEUtv7wbmJSXROSlewTVICbBMXAkchF
LhpeQ0GPWee5Ue05g44YrdHaTzFAfjNQqJso9vYJCbpgXdaMKx50V4GrqwI6U2qXtFMpyiyHBl3j
bjlNTHB86ygWP1M7Ah6htmZEdqGpkDvVUHJSe5SntmyRsUVypqbQy+no4DQeir6WTGatklAianzn
/cYtQuulJp5FBhiBh7Z496e+hAnvvZgtapBoIjGgRzDIv2MRMUhCqhQyfm1H/Y/aCcTKH934qaa0
2zaj9dmB91lPBlwVA+jGGvlyD8S2K88pDZ+X1OHSVW3C1KTim2hc1qZg/g9aCIV8udti97gws/AR
d/IMlka7dU4yPLdZdkw0b9tVvbjKPOzPpXCIPBwFeOYsNsG2JNkXI/QfkRh2Py23OVJ7uMqanEAT
X+66znJxNulSIZ9s263emaeBbdzySNT34ixNioXVBKgwTiMCz5aflMtvteUZoIeNts4lfD2PQJG3
Qblp9QT3Yab6s3BHwsJCtkl2bXJX8394hkmHsC/1XeRkX2s2ZGcif4LLcms5uGiuNrBT2zVxiLiw
K93Wzl5MIpLZwemef4NEqBPhAdp+mLw/XGUSWKaPN82JrZPQhPnrkENTwuNY4Xanq7ty2X6NCFXj
jaMX6QNRZx86Usadpt+MQSvudvU4pEI8ahBV+8Ivn/TUdA4VFZyV1o3l0/JY65CgGNSd3BM3rrGU
1gheBPXyVCQh7TBUNcs93zCh2kp0CMvd4ODkdPQ5jXPEcBmZ3NIpt5wy1j0RpnUfExhCSVpTP55G
EsGothwri8bMQIrBDbcCCWtB9Qw5kZaY9eQaMjgVIwnyNjjhdV0bxBd4CTk9vXsxlDxKu6c5pZfB
Dh298aQSQ38KhYEVjH/QV569K3qdHZg5pzRLOP/tfPlI8O2le2C7UVwk4+/a8Rz6K5r2YDSefhon
XT/hrEQOutx3S+QoqIaqjSwEMNxiOmujlGszS8d1QxHtZGvBk9XKej9ZlHTpsvSnjoUdKorptByK
VLbZP90ndjXkehumrcnnzJQ5ip+R0Yw0tw6UwunfVc49LYEKuFxEZ9blsPYJmc2y0tvwG/F59hft
h6a6mf4U7MzI+aLpZMaRy5NvWDccUUDEZGLIdNsG2cVs0y91Ib4RJxGcNdiSuheT75FFlw4FKV9s
cNf7+OZN0a2GxySU+cIK7xAbLfIq/tXRIEU1zSAm4YW7KGYB6fQaQLrha5WGyZo26DtdHDD5Oizj
OHoB7ExVgBwM1midDwMZDGzEJeh9p9vw6U7uoZfdK4Ja4h2mj0wX00bMeUnBS1j6Ea7xuCArQWMH
KAPO0gbAaNMfYlvdWZy8h/MMk9r9HokhkJ8KuerBNGLkyUezDh+TXODqJnhVx7UKzoY+kN8TRJaO
wUWzxyMaEdrS3Ulv9M+ifWKd72/9aiTHCfsWvUzXIBTdN9dONxw6G8xTimzwkAquqcqAW66Tmj1z
h2zNbXfCST6HZCpXkN3ezUKoY44wzWeFLoNUHCm10XhINzE1JZCPDJfLIXM2og7FwYi9n83E+4zb
Zk+37GhIpW9t27kL3HwrVZNJXaDd1fJSoojRUQci8kssTSN82aRlrD1pFj61ooJ5Bp3z2+C1LOLn
8k4GsDCRb7qJJ9MXuPIqAtw3Ypw8WKY0qAvQ6xCAcTB2bIeKzPjD56Muez/fYEqlCWSwEFBJ9Zl8
WHGZPZZ6BsK+Qo48V5DzclI/GDgeGIZIgrRM70FqxPblvVsdrDlWzSHF248dc2cMnvMWCOvmVWhb
I+VRARVQ+MkDYX8VWq/CK7/UbZSeItryF9vzs3Xo9fHFJFUX+YCLZm9efeX11ygvyne+kquW+m91
Bbo5qqtPWmlEm4lq2jc9lHpwRXDaSLIj5tF6YtOenJH9Ao5HPb0dXSu8aam3oTVb31SSurtGaW8d
w08esWuPxxmMWTJ9SZ84djAZ9RrTZ3hQqUbLSkcod2vJv943ZHXeySNcO2hOsjYhYkK4LptyMjc6
wt/Kws8uXVqSl9i+6obSL+S9YOG3FRpMgmfj1sTmXqn6XCJk3jhpXcHJR3/oOeprTuFohXbgVJhD
CNvEYPxydBIlDfcxpECdawKHOLTLUf8sAWIANXftM/Fv4yHW868Va6l90sm7PokroabRmn6UsyfX
xSBN3kN62yMWT18Agrmk6cTdhip19VBU0bNrJxtt8uWFb41GvEM9CVixu5UJJeW4IFUVy+rZTrj6
j+6QVDhlXQUsmnkDBeSrN6fkslC4QErpN0nDf5/a8V2K3n8tYpB/5fgG3KzfYOvtV2BTKgrVdYHf
NSYWr0/uhkbUJLR7qL40bkleRRtAvEjT+P4aTY5cWUH10BWE22pZSegxP0+IagAE4/tsi6pD31SE
b+c066lN9CpBhgdkbROUg3UyWpACInOLne9Orws4wqF0/SdDghBU5O0NnXGS777KNvVXg/5S5N5O
S3og+X0jjVMJPQ/gFHvKEpBCWn2TU/qN/pw8YQJD1dKZjjwt97Hzk/wchceF9rEwZxaW83L3FwHE
mGlW/+OP/ZkM9fvZves1Ozj08OjyvVH266oTH24CRr6xU5PsGygP2Zgnh67KENfNT6AydZow0zKb
jOj8a2D/oVv9QjB3MZig8UfIHtxCacpi7eKnbXRMtYyl1wMEBVJ9ou6eI3hMcFCeMMOka7ITPseM
MALNaiSnfaudJvOhybyWnaYmt26C6twQYb8LaFM/+RVSZ9ef8OP2wd3d142fPUdu91pDxPwnSvcQ
eKuhrs3zaEwbQuu83n1ua9oqXiffdbRgLx7Kx5fJJVMzIHGz649aIZJTb8kR725UbRxXI4ijgGHo
pcghuhRmdagfAqS2fHHAGflojpPta1S0VYaLZdCyk7RMtP2B/TwwcJVlcvKK6QdftsuQrTlHuvFy
Jc1Y0QEev5i98m59OFmkxIuSjSLpIROzcd0U7ABHe9MVkrJuSmWlTYPiwYmb6wzTOwPR23ucyRtN
zz2ehbLEGtA4YPoz5ZR8ERmWHj+n2OBHTb5p6JddkjS/WfAa3kpP9juXNcIxVUF39zQPiibZO9+H
JNy7k9p3k7KfXTcs9lwC+cEPw/ytyP1znsfaJ77Ecm1LowP3H6Y3pmg2SkjvShbjn0FJjaeN1gX+
x48uCO/Cj9yfKLw2naqJOtTEQ+pbhLfRwCeedDxUdiO+Zbkl2Xqh9XIJswXkGT55Aw2drqXIy4ba
3RTodUgp6NHNZIiCUflNiLcZOkbUGMwtxOFiydgUUGn2ejXsKXE0pybHxaDCVtyCKkipBxbGRhOt
dnFrLdiMjWdv2Oz/YVXNgQ2lOCJOhVvq5g+J0RkvFNtARiOZSTNvPDvs4EarCJ9r5bfb+Z5b0Y5r
M+XelEmgCqk52qG2WzRxY/4SskdYxy274KAmMZ6A9GJvE/Qh/DFGEVlo9yG4jrHjYkLCeqRr4nst
m/HofM0HXFIteTTDoK0iRzfPpQWUiphJ+9jHOA7qsnOvfZ2RCZZHF2MOW3H14Ux3EkBUN147I27v
ZiY+E3xBIZmim2JOF4+JEF2bIZOUQZJRJdqntmEybgJdIp2ZfjRV1h0QAEEIoriKSTLMd0C8g0ON
XDuukey4A9Hclkx65IMtuwRiHoiGqGdx/kcYKpbofT3jiilLeY61p20kngwdI7CNOrEgM6ZT8oso
oWGGZWid0mhCDFuWu9Y0OcegzK2SYHqLxio/mGP/zLc1zqJO9kBJN6F5b+0VRM0ezWBr7pNAn3YG
JxhDRLoWRJpOCdVhBECkyFv1u6fQ0Ha0kapRb89dqqAxVM4FDbnbZg85nOh7OOUtFehAXbUME5PN
lFb3zbB3xo/R629e7gFbSNTW4eM9jVH+JZ1kf0ZSeI7NWNwI4n0PENY8tpV/cUPUYVYvEggftGyI
2nnwiC5DBAkpbgqaB5gMnFp0bOy+RQtUVOFZRe3TBO59K50flUXgmmNi/A40FtukY2wbK5936orK
pCZZH2fbtrfcvRBOsBl69V3vx/A8aQ4Wtm4oDsh6axXts2Jor7BQTCxhVNK06dpX0tkDM8UAUpbh
dqkcNBkGb1/NOTsBGii3z49d0rXriICTw5jwcRC8eIsy6X7UryODsuOrh9Hs6tPYJc8Bgc03ZOnm
OVHGRlS2voU84xA6XhaI29YGnOCTZ0L10exoF45sPEMKen3b6vupYftPqbh8Z7RnFa7PeeRx/lVN
R0J+Tq1lRzeh0WtmkdQIYtR9/SEKWAm5dJ4ew4bh0KqVdsG7x4uawWPvUAwY6ukqbd84tEildgab
kG1AV4IwCD4/FrbiDP+hPbeF99pDhNmTeeuvjTrHC22PWNdyfglt9ib0W4+gWDSo58GPf3ZWKkig
w26Vt08oa9ovRIt8aRUzrJsjgw0NvmI7tQkQr6fwGLThuA7pz48ZrTEjFta+ABmGClrv4HDQAy5Z
+MXKvpAX4x69oXizjTi8OI05W8lMDx29T9IWKlBOQi25S15iExHjusKu6JPwuG+nAKsOWFf2/+dG
wftzvFGcC9aMvqJwlHSm2rPDra6OprenAdRZDsnpGoVkA2Z2i6rZeqNVAfsvJ3MQpTVLC6Om4WvK
hvqSydlnynLGKfT2asD+sGV20EgiChIKJz4cOqbeE5iZ6UQ2Wbe3o/FisKC4WPMhMhmR66A9+z0r
wlKXFTkIcK4iQbO5jIwXYCtq74OHgDp4ppKanQMLZmLTa3+kPnbIpvXLFwt99IOGw8yRH4u2vcEH
+zJR9Cf/6iPSO3V1gVBdnBaySm/APpli/8QngkWTfaIaS+dG8AH9PDS2G5/C2TlL7ewcojJb5zV4
xsqo8vOgoWqfw4K0mCVfqM9WLEeg4zSD6KeIK0gqIdlmAnnu0VNvWVDQOTBify3cBPeIYGKn3Gpy
EyjUdIqSstz6lCxWomHAWChZv9BZXoOkvQso+rnxaK+hbHTHmLpQ3ZNdegAPURHG5hCli5YC+w7z
y2T6qP1sVfa3EDfxLk5pxHe5ejUtfDw5dqmRjjYtpjS3+itJd5PHkJw07kNd1c2Dmg/LsJNyBaND
SZDRPtC0ZK1eKZnf3LlNbWNDvDqATwInPMiYER71ZUr/zEgeSDpPH9wIH1rBpjtXvTigm6c36nWb
rk55zM+vouiaC3kve8ky9lxjT9iWU5IeQ2yySReGdFlddqCe9QoqiWnSJktcI+OFmTsQ114he0Sq
eU0A8HtNnp29PgmPRBFgsfAxx1meISjGZs2elLrP0AWYp8vMe26N6JqrWv/wLXKvw17kgKCMx7Zh
459lbYkGJSFEL6ryvV0XmAf09GtvmCHKPO9c5k4+d83dN48sbNb7J3Jmg5daGeeoH8Zz4LQQeGMX
QIolv4+hTWy4XxAvHprnkL7RB2K/DZQYsapZkt6MkmQjcqNJq3C6rU0B5dSx1DPcwvhGetpuijK6
ByxCc0n1L2u1mt6mSWVn31kmxqOq8V5ihJBeSEYjrtTLkFJP6PBTGEaN1l4vHijRb5PELD+HTv/p
BO13p8iLg+814wtp72dKCy9RaUWHXlFcWs6H5czA5rm3WXJsS9TgsDcz/5gGyPI5uTnjm+TVrit9
LSln7Jvcru/Ecm1w+GB5tXAGVZTK6EN97UJlrA3mjRXN+PoSxMYLDXB9k2KaBOcxG6Yn/gZhZcO6
jZqnLsnsY4WNeNaqJ6sO0/lb7jk/tWbioTTV96wzzVfUyt4mn8xpvwzC5Jqhscc2uXcG9b1HlnLN
6kbH1lvBTcvpbNaxqUHMc53r1LhvYVGolxw4/jW0zLekugv6/88icaIXrzaoUOeRgR3WQyYwB3/Y
fUlGwhLSsdy3ZtrbcgvXUX1a7oajjcwqinANOYopIYq9o7WgLpdsi+WQ5/07/r10MyDBsGemYOuW
dO71Odbi102SePRjP14pNpNZMR+cGT7mzduu5ZbezrjgQlEA55InB0tCrpML5JFGKASvX7fzSKBR
ra3YQaKQHv8WbewtQC5RnQ1V6ceGbJpEZdU2nmYEWD/nGak50WG5ZSSFYAwX7/HCp+zm7KRfN4f5
ZjTnCFUuo1HYONmGvnJ5wmtbYl7lsNz9fXBmOmQ10yGjmb+5vMDygr9e6j8fqwm5m9ygOGRswAh3
SlJ/6wz92/K0ZHlseYFEL0BmLv/C314wKRFnQXd4q6iRngrRwxzV4hCw7HJ/PgRzYFKPKGNDjDo6
6xTYXzMjRendFafl1u+7fqixUA0UayWe8fvx5eP/22O/7/5+HoB1OHy/XzkNnJTaQU4W8fwFhr+/
xeW+tvBpoyY4cfKT0OpH9sm3awj/cE2ttSK0s6LovO976VE6fF6eoNlEwDflcXCHEhzUTGNbXted
ciBvy01MKYQKzT9ZbhmhbLZ6rL7/fmh5HGT5n89oPAnX0S2Ov19uecav1ywGCn9kkorNkoJCBe/P
KJTl1nJYftBG7MAxW9jrqHyGIDYeFTkDq7EDSkceTH1Kq5n0reioBUDhl685XE63318rkcDdfFEt
V9IwozSXQzffsgV2pGqKQkJu+uFUzTFmJuV5inrc/X1YHsvCiZ0hAII4UfheVJoV2+WNLMndywGI
AFkBST0gF4G65cUdUif0AqlDAxmdS40F3CfoFM9gvXMFubBjRLnP06EHZu4eaxmKLfmiyZZARl/s
4wzwud+JHQ6LH1kUvpIO9WQllGD7YTvSyl9ROgc5FxjIDkgKG1zzLNG4R0ZiEJyKuoDW4WsamQ+Z
GcudOSY/pMd+h0b4qyj4g5maO4suhM68eJejdezyhlBFPwz2IMuuWBjYKlUI9QLE3lRB38zKeVCk
X18CO9iFYFi3DBEXPxHhyeUfXPUrd2y+UYujV05jdIUADF0+3wwviCZjhRVnhI9F9R+7NtVNoBIp
SQ8lK+2jL6yrb+PWtdrrMPeGWwXEQsQko3pne2z8NdW6TlX0SFtc4E37bqf1IxWzPf4hQw8MPKAS
KNm7Qlq/LpR3bILkO6M1zKme9xNE+1iT6LWq8ftEHLIGouQEGWUrRw/sUOm8mr37qel7vcni9eBi
ClX0WUbP1eBt0i/wG4Kys5EOTmiyWWAaj2xY1g6ovKhNiFQmLakFKHoN/OhrFUH17VtMf4Y5HLE+
3mM6NwTgHYXvP0aSfiIy+H2YQz5xS8gB3gZQYLumm0NBBozLDgjq0VYA0dCjQH0oDIXUQeLiFyvD
4pNr2ImdfLJBtACrNH2FcAfMmP65Z3wUYm96bLOsjCV+WZP82/n3SN3yYrS2RYYL22vnPB6ZbRQk
Afa0aUMIF8svGoGC5qBl7H3ENliaKiADNlVJ04yuXm09j8r01r6A64E24okS1ZX33qzKMUJRjN9o
5wI7GWrPIEEe21gp8jeuzj8MtVETdVLif+DFqP5oB5xchmEe/Mmmh2GF+4mA8a1o9W9sIPAJHE1y
lji34w3rQ0xmFLgG/BXl+6gsUtWL6FtU9qSqSn2DQtLfYhwjUCMznkbXgRPlb5z+VCYEvdeKz7it
4b/5JtQnCP3+vh7sgz2bTfXZdqrPBlQ1W1HN2ZSK32TcskrG3zxbVuvZvBrPNlZ7NrQOOFuz2eKK
dQg1wOyEnRYDLE7YabbELg9h01jVs11Wn42zzoCFtsFLa86m2my217qz0TaeLbfTbL4NZhuu1uJG
tGZrLn1FBJ24dYfZtuvNBl7yarhAZ1NvPtt77dno6/MOmtn6a88m4BDTUDHbgrURTyU1nGnnzabh
arYPW7TRqExgKR5mc3GHy5iJontZDmo4DbMROS4u0WxMjnEoV7NVGQ97/+LO9uUYH7MWTz/TKGqx
hPfRY2RpctVnO6v0yeYmfvfgzthvv9GipyB0T6FtXQoas7JzunM1OfQIVKthhnmylOU+DUa0G9Op
e9Rb87nK6++hnnn8aKRWDVTvQdiqZqNu9EdpEIKi/BqxTWEMG0zs5Tbz6n1hN9bNYGfXFbk6I/z+
ZL2T7GLKiNT9hojlot1f3PgtK2PJ6r+vt34zcBb0Lwg91Mrs+n5lSI+lU8myMNWvlZD21TFH+5qb
yBWBUMY7gY+cKznG7QRuh7I/QdhBaFxsw75XHZ4m8IzDlnJVsyq0dwsS6NVScFPQXR2ggUabLJvB
ApRNNzWIPNTqWbhFH/5zTM1nlBXhs6I8H/oqexX9eZwaD6OoYFxJ3jNj7C++N5bXWMN4Patuqpqq
ZATnJ5jqQyf48/9aWWzMVoq/CLclqivXwtlqGrjJ/261mDoz9iLXKg+JIZMDeTLlVmW+Rny1+yoR
LT4PGYnL9TTunFncMQgV/S//gvlf3B5SSgZUnXARnUag9bdoJ88PVQsLtzxkGnInvzUf3IARQOtJ
UmYi+0hN1ucIAsodZMDwZnvYzczMWGvErawbCIAo44LwPItN9c6A2CSDF0Vz+ch2Vb/NKtClGvWv
PzhzFlz/7YOTM7JLCHT4Nqr3vwqycTOkVlwMfHCeEtvUMeQx6PybYU3I3ovU3juw9DdDZxw7Qfwv
26bkY7IOhp18i8iW9xvb+xzIlpHhN2HqbwXFHIo/zk8EKg5IPkA21In9RxDymNGiaPrFf/ufrST/
xdzApz7jxoT0BG9jEZz/RbEf45kxRMFQl7N0t/HuRarhTZBzmiCoPqLKyNdInoD4pe6XTkQMDzZM
YE9tC7Owt2j7L7385iRxfZiE/OLNFZAqLj+48h7joSz3A2ns6yYLsQrH9o10hvb/A95+IedexhIj
1yervHwTNaqOvqu/urnE7Jn6FxYwqrDhv60/6yKN8s//5lf/wwjm/MN2TOHaUjgupdLZSvKnEUza
/7AYEqiWGLawpW1h+fgTZWeJfzhcslBVpW6Z/Bq/9R8oO+sfPJVB1GT5qpNmb/1fct8sw5w9Nv98
mdFwgCTuuQ7MSkO3XOuvl5mbDFVWp00MIN2x92IoXx3JGlCPu21emu09ttzwHsQ9TT4jRSnIutAq
desJ+xnJG9nUnhy6rUmfi6dSq/DENGa+i/AoX/qRegOZtM5j56N4KLtHUj1o/uHcR9KELjjqs0sz
15Ct+uoZyTqJ9Omr3+b5Jvd65CsqL8/JBPA+iBsUg5Hh3itvgkLl0Cp0E+j0gQiIlvKtJ4kDYKdM
wzw7ReSdWQkDaq5YtJghLtJyoF9YjM3wXXnaNZSGxn8u0rOdi/QwDX42t+X7L3pdb9B1Dh+RRFZR
ITUuYYMzFYviHWzosKpCF4FeypaZMIrXYYQaEWrMJq2a1GuTYaMu5vJzKUuxEroRvlJ+22ROiiB5
os47FLeRbGw/tI+drD4918s3MfVRoxrAEUWOvMRiCvd1qyEOI9GD1EgLZyghuQOx8+GG7Oru4iEd
kMl4bnyWK3xYb7oim7wU1jH2ppdCZNZWc+AVCGH/1FDDFwV/Tm8mWqCwcnGkDf2qgn9D8+aQT/0T
gjtv65qwSE3mYTvb5brR7DS7QbBZXOKm9d70c3zXQTg8Bu3wxe+zfpcNaUd5PEZ0XbfFAZpUTzR5
0yODIauPHJbOeLSH7mnxZ2RtPGDPTcO9x1swxUWTCEZBu25VwXKSEmCG+luap8albtPadfzmI9FG
voizRtYYXglVO5T2D66j6pDEmX1wR0E/wfPTDfCylyaBUgYafzvIsHmQZmauXccvWeZ1LBodc9iX
php2Dl/OTnkkxetjt8P5VR/TodLWQZwwHWdjutGwOB9UguZFK53wbFDOLhr9G2Go42EMKuuuayfm
IAtKDuYSgvXY5fOi69THda90EZwsk56fZK8yO7O1nebH3l4JbBxx51mPdAAlfeuMCBkr/VpbenIp
5wPN2jORPdEhzJET6knKeR9S6WqsEwghYoO8J6YI8yqjwfx3xs6kuU6mzba/iAiaBJLpgdOr76UJ
YVs2fZtAAr++Fvqiqu6gBnfwKuzXkq2Gk/k0e699i6mzilSJGAOU83ORtYeMJ+siYyhjOl+IKIzz
rZYEGCe9x9khNcxKccZ7ii1sX/UjHoSaht/M8Gt3Cnrxz14xQZdaGT7IqMnkx482yWhI6UuJdI6G
ZnmrF5tJPN9yxmtrd8zj7WeKVSqP8/VoV06zcxZvOvhju7fafNy96Lker3Of/iYNozz3HS2i6w0h
+P8yakyUbdAVjrDV+tOyPsFnunboeR58s6rDytq+fOLZdgjPkecaUBsHIQfotTysbUyJ1CBUjpTV
FmTUFZKhb/FuMuV9CBob4XpxyWIabjuRb6kRN1fmNYhxt0mmlzQfVWMd/V4huuUEvuW18+4OCVI3
BdzEKtfHdbaXs+lDYOkzfPFxmx6Ix073ad2gxoHcDXuA9Weepz5+/om971LKKC4LXmiCY6JvWqyM
GLjunCzrbnN6sbyvv4QA7NCA3UTaHKr51SAheRDZeNvYZDUvPYv8YMwh1DsDE6OMnhxIez3XMMlE
AyMKJbTSM9q0NfiQAUvCtfYrusLq04pjGEUk1nfSaD4ztMOL6R/GDrNJAibkzgvm+Ym9TRWWfpve
+Mvq7QD3gNSQgPoAqnmhMKrxfvB7+1EU5r2N6/Feav9xXdn4sdqm60i86a4LoI7Jzv+tp3TfNe45
afO3RANFkVUr93XUTHl+Zrbg7kbsTefJ3/R0FRwAGjD8buk2c7SN/JS3xm83b/RzHtv3TekeRMqY
wjO9jXvaN3vuoebGQxtaL+O7uXDyW39NP7XvW57+PVEb5p3axju1ZJqQzBMBjcFqh8mIlTCbBMp0
ZYei838B6wjenHiJ70RPnmWBvmhuY7TwOdswnVfzjVcZ9mHBJw3sIt9MQfPDmsrmK3e1uPcd4xVH
1LXqvfG18fdAroRDYpVE/pVPB2QO//IsGBHQEvpRqIYtYM1cBsFldqoKsVw7WXyUmfXMuN64yjiN
yCcvXvrlTzvF92Nqy9fcMD4qf7y2rZ9H6zb6AbmjdnY62qGN5WBfVWhbOLwhYafVJVnwJWNg+FpR
cy0e7znREEFr6wJKy5o4qWSBDwpd/xTwxEdDHPRoQ5iCO99JkwZvXdK5p9VMGJoQkDIWMn3Ol8IO
9ZI9zWbRHeue/5CI3FapE1WA9CKrJS1MKDs9sY35iFO3C3VRkZZVpFM4ybVCg2zkxyluET0y4z+S
enhSq9u8jOUIslxV8/HH1CWd6WTC8D34PTQld3LNm6Bjt4u7Rh7l6um9jwDjnNSmjmQqLNCYdYLf
jRUB8+8v2zIjvOv2KyDRGZSL9cBiJgl74blPwEpEovXBg0R3YcOJJsy13SM3NagwBHoR84d/RCj+
QpBnvS3W1Zzq4G0p9ROF0a+VyUSIzjPYi0K9JlOAznYwR3WzdgYAO/krFYu+NIb+aNXFsBzUkl3b
hNBx8TgK6/qfi8Rf8jM+Gm7F3Lf2ouvNU6+4E3H12NQAbNmLHgxsKlSFU6vscV/8sjvTJdPVtM6k
FDg3duFkh7zjpk4FSEWhannqh9FkT5U2L8RwrntkP3I/2hsLg5iRUwlI6tqzWT5DJCGwvlguZlwS
eGNVuzrWf7zyqdxcpx2r8ONgIfnqu8J6KkjA8YcpuDpdc5x0H5CooPuL79wnozCfUK/Mqk2uwsou
/dKQVIouAzgMSvU5RrKRemrnqlY9qiBmyB3HN3BjyIoFanJUrPxvpjq9eB1ambxl7kVg4t9uJVwC
liOsHf3YVTzZmO/mp8QcnwdyCF56YifKwSMGG6rLQQ7J0cAmf1PlX6WDI18Oy3dvuqSBBTFzThZa
m4Phdl7hRcKGavl8igSGrNmMBD2VjDELC6ZhUn1perSDTa5NqxMZeoVt3mUlz37T9jW+09k88JN2
kFR8ygDm6q5rRrWHxJic9ZqT3iI3aZYc7ycPTYbMGSEs6CtiDTiFrAARCdmBwpzs9MZzm79wE/GY
AOrzUiBhisyns9Kyf0C/8K6bdFN2Pg++0Tznx58ygu2Jhyviiem0dTC7roh0MdYfU7cH+kWCw/pg
ucUfP6fsELaK2Jz4t5K6MMI/1B/TlbGkH3zW7hO2VX2P9OeXC+zoWK0n9vagbKxcPWIgZUg4+FdZ
lge0xNYN8T+DKOtrOS3/HPA4N0MM569OVi4FP3OgrJIinJPjch0YtIwZUcy1RTr5QLzyA0TNeRZ6
C/IdH6hZK6IVZgBiPhIHIZLylDoFEhojXXYTAcyH0vfeKlvBPS5W81Q1RHPZPuhVVqEDZH8UPg4S
cEEiymmRy6tQY3Z07PjFN/rsxG4sO7q5vsdxT0HQr6ioyV5YB17z7C8g3xgvxLxjlu0/fIhilEHt
lHf3raj3TqIfAwibTM1ReObNySxEHAXWYl5c+8L60brrcs+KKGTgivUItGJvIspOtG+pCHbF6LZn
OVXcne36VFj1zszS5bYhMwDm//zQYBAYncw6wyt1iPUL9mAOACMbFOG9btR+UoV5SMv6u665cmPD
yW6KemFXtrTNLh18cTfICW7V7K1Hui5INYYDGjsl+FbJlTjW7UZRONUqvDvnn2KIz5dh7UwKw9A+
q2wk63eb6CBFCWO9Bjd+wRBuLNvs2NstBEzYSZmV5YcuLR/Z6ua3/Pml9CSKnwIft1EQ6pe5+MTg
Vzm7WiwohreiTPt6vslTbHmxZ3e7dsiDq6mrLwZJKCWMurzpxrxjw4GrwDc20hbEoZqeaB/4S7uX
Xkd4N4iN0zhj8vImrDMdbM9sLt3n3sHy5zXsBk1uS8IB470dWo1+cgLYH71P97T9IfGVKZ9Wu1ur
dmH7Bq40cCtm5AavXY5jeMbDuSGhHE0mYTcdxfZhdEnxzMhCo6oMzoZD4Ttm1NRG74RkCTcn1I5Y
eVA0HVk6n3Bj39YBwHb+ZuBq5sT2Ag9IM36hwOGxow/YeS4JnGL+50tSFAnOISRzKP4I2+QF6UAJ
Qe3NSwX8VlgLD3yuctZIr0A1ggDCGdc9SyEUpWUwne1kgWimBvsOJzpgP/RjMSwE0JvcmF1UJvlH
TqAaY1XJtmM7BvjR7VX5liNhvydmzGXqL/vz0BXhmiZkozRan7zeIrjNTu4CDNovVlt/BD0VcEPe
BIu3CcwjZ328zOlVzPMzjorp2AymJEPZwZJLuTLMNCxmuRlfxgzrf7EgnSa43fU9lD8Bxjn/ucUc
zDZl5RQtRrjjWP+opuP+6BvGdCzz5T3IO+sO+RJSYNiiUbA9lj1UGWuzKoLou22X9j0DBsfjh2RP
1k6GjmP5VNW0AhjHiw+gyztIxT5drzE/UPDbYyAJxw68LCJJVB0IA2OebJCiqBteKHHjH0ovTy5i
Lq5gc7uz1bnfFvxVUveABjeJh3+X7LbTnMSae1U50TI1mD1V9NNwZ3IpkFxVz8tS8B2frH8M/G0k
EWm+T5Ppz+K2/LgJQ3E7gXqP5jNMFe77oCJSbtxGdljuKGwrQGZ6IZSx73yT2BLo7QUq+6hJK+cA
r0KFaS9PSrX1SVhBGmU+8vqitSnsLA+CctbcGgIBuk+1IjIWFhYWy3Sn3D8ZnO7Y7Jo93l1In/GA
ZxrNMBtAQimJ7OTcPoC1/+W5yx+1QihEQ7KqObhtJ8idTV0Ht11snNuZ1GoQgE704wJliebxM1wY
kOOxj5h1lGGrUJPZa3xLUskXnSvvUE7xZZXDu/Qn79za7vDQNw943I7c4sN9zH10FIxyog6pWcrQ
6jg6WIzK4GbV+FcHliiE5g3lwewLKzJZ+TCMW//KfLWiuZsx9LY0Yfkib0rbsF48nCA3Gap5bIlt
B35CI+m36qcUg6jj2sN9WUryUoYkPXqS/DxZqXNf36HUFDfsGktiyWLVhX7NLhFemNwppv97i2iI
DdaFqDJG8GGIEnuyqthEurV1Zw7tAV5JNFRp/MYi9ziabXFIclTrlkO109QKW+d6swbVEWlYcUdH
MByxqLOKKxNzT5Yn+EOs56Hn2AAAtitw7m2TNUP+6vXDfEOAwzwtxWldeojow4KITYco3dQL1vFK
OQMhOYF7S99x3PLgHobZfEJzus1z3tBUEXfgSRiDSQwzfag4VJErIpAruvcmBkcTM6Ifs/XYxS5R
bArkdtbb04mM0EuFFfJsrPLRqpT10MivSWHoN3Xz0FrI7hUEG5xsbmRwHZyx9Yb9KK5irY3TgioW
5oY3H4qWIZUvjICXcXZeLIKr2vQWoORHORjqrZMrA4P692AY2bMos48438SAcfr1c2PlJE7GChIB
oD4cHqvxOjGIWS2vf04Lzhend6DWoEBOx2E6csjZZ44VSvZHJxnKt9Rx0gjGpHbwggOKgaaXVMcq
m+x7AJFAp1WcHElOrwe2u6hKvEadAE5BL0GIQCNingKDh5q7+g6Od7AHxo10tRYQJHINwgnHwzlb
jv5MvZdoaznpmMUgyHiU1bnNrMlK/nmrvzywJD6ZMGueZkpAG2CbO7afORN9OeTMjpyCFJ25ZDYl
mitk0n9Eapq30FX3boW2E96Ufc6tWuyCGV3noMz0ztuzMpbnboYz6uXAmLsj8nrgmtlaXLOZ5Ac2
nsMhmTv/FtW1cQIF/tywbzmufcHuoOpPKLTr45RuYfJF3hC+l2a3pXbtY4tSZ5csZEEFsxC/tySs
TpxbV6sPSwU7YTHVJF1vvWdjn57KPKbEVz4WRiO4NZtvOQ/Hee6WsFcD9ncz+EwNvluS+Qw0aEYB
Cbfbg2IzbK5FhryAbobKRj90X1KsDaDkvot65DRAkZubqjLcpzRNo1yZ7+k0OF+J8RHHxnjNHBcR
DPnAng1cL5dk6OHtuvcU8aWWDRKQUIBTmXHOc4sbkWEYDGMq89HIXWxlWEXuAHmjwMRvVKBnf66h
+wa4CTg12xkcEc9ssw1rHa2e3KxnmElqCTVt6u/X3K7DRtQcFmb9porHGfMboxTvj+2kODQN3ANC
IBQd9QuyZf9e6DMIEvcm4F62LR2fXDVXoQKASvENrX31DMzzFcGSlZTxkcE5U6za5x/JS9bvMYR0
XNzkKiSJccowuu9qcOoHOJAybCcd7+xBJQeA/qSxbROLCWkdW3G/OhpZI3YM9LcED6M6dH1fHDCZ
BUfyscIVuARDoPQBpOtT49CNQxS+G+dxekMSt6KN6O+0kH8mtwmei9wKnlvBhGBmNiHFg2YVC74H
8xojZ7JmKu9sYLINDZI0n1MgVwbF3a1OindgOOrCcZmRMtEFj8xHwmZuir1e5wq4uNcx1of4iRoC
u7+ODBYEl8XC92ywnN1lXYW21P60mZrjZvT2Yzlk754P/bfo3zpSnCbQTj8hHlDp/nl4ihhZMv6Q
CZVzOgdnouqQj7XdHQpBCluI/Y/53Dx7LP6PVF/zuVwIWkace07MIj0FKUqCFCsYviWD+LKGVIO4
sz30RogtxtG64KrumQX3Gy2Y9ZqBI1X6NfURd0Vus4vAdPJ7arMtFQOsKki6h7kCSSeN+pc0kCau
RXLM0Nxx46AANjiS7ZJw02EGplL2Nk5m7iPPY6iQ+Fu8tH/nEzR9mfqQJAFnp3LGxkX5RJQv6qVg
vljbG/N7zhgNVsVy+kl0HjL32WSEcgAR8GV0m4W84ZgciYWguIel3zNxNXgno87NixzT01JJM+w7
Qp3VZN5TgTgHLfrx4ivRhRLdaogCrjm5mOu8gevLVxg20X7Z0EcCKn9vhKZDVT2nEshYsDA2yvaz
0+jLT9T5jDZM8m1jdkvYrI+hlrYCQQfEXqcSd8QUuAcTU4UaPVRxa/co4s3KWDabRjchO2L7PIvJ
W/l6XXrsciCq2+H7HzSv/tjc5iKxQrCYUTnJ+URJzeHaAM6zMnfLDIRO8ufHpuappbvkCzqkagHR
1q0KIAlvUB3tioaY6qVjOKh1ofYVKqF2iA+AX9+bvvwmJj3jLCKkRHmkNGe0jo5b/vObccUPPSra
YoLJi74eohSLKx4Q/6jn7g8+MG5Rg1FVgWsh+Fzjj58oa3v1xalBEeMavsKTzZukAMWfpIsdOZsO
0zQk1irwCf9PnjsjXxwh7F8iI1imC4iq4hiP001h52haZ1vvm1T/HlLi6xO7eEY0bYWUe+Qj4Bax
NB4hQVhgUleapmHLSmX/f9B18VQTuIpvsHYjlZk7j9x6poPNAbkkARNVdbOh2o6Uus7mo6yXfUGT
tZvtQu+BOTQHqLm/kbh8N2I9Dq3/sublX7KLD2YzEZiMCi/klgQzFZx/YrAtJ0kPAJrfYtOf0Poh
kVum5cvFLLLDjk4VWB7JD3pQs7TOS6t3q0T6BcbUuCzmPO7ihKTHbuEH0dWvhHuIaDRNtcs8MV7k
/MCTyxXYuLdQKeqLJ3KyrFR8bTQ0Pitv1yPzCR6eJHmbxGS/ErhkbeCNk8shcPY7LNgJXtvD2i6v
Qek40c+OZFVNf3Xq7d+6u7GyBZyaHItPQOUAsag+XF8hNrfcl9SYbaRMvkMq8/Jm69nbmxls+Blt
L2uM5FgYZLK4YyI+Fg9duoWIxIpF5GzKWiZWixm2rE/oZeC1izQYeAhg91rujAeoSRyyaxEsopvU
25tFkR5Fq/n0n+fSRk2/MGdEVue9imy67Rf/pQq+3eGtz9InY0ljAPndLwxlmslFgAWq9u5lBUSY
pMB/swnHJkAB7RGVvDMCBIS2kJvF2thEg6CXixgFWSOcU1v79sXgg1MbarNQG3OsHvztMg4dRKIn
zUMJdpoZ4sEb6dv/UKYEnrMPlLKizBA3uhRPTBzDciy7i4HsQtrtl5lNvHjr61RQAHvPs3pYE1BE
Afhew4d8wbjhA+v6u/oj07vK8kZyS25MhQR/Grem2sYIqp4FaeSGZiyzTE+tHDeBK6o6VOoxsyCP
JG7TQtyJq/W16EEsGfI15V0vfmrttZMXp5/I+Dlu9UmvRljNWAg7Z2M6jpcqtfkWezWaQzWyERqp
eFcmZF2HipCJNktmaAeZ2qHCGGgHO2vBprM0j7IgGMVmk1RFrl0FpI4RmUKWebomCbM7mAdNljwV
dsc0orYwM6jiTqB5JA5sWrLnhPET5Qv2lYBrJyEBKkqdidUxDP5tpGHCAkCPt3gV+RDzd77JsYkJ
SodIosLm/AGShKI0ahenOverOKW9GxwTGiLLG/TJWVA0p4k4IW5tL+WmCzdzcRk7UGgu8vuTbzgh
IfAHzHb1adKbsb/raJOc4LtKDYynyUrNXNko0XxGX8wHQsPLaSqD4Dbz/A8KYpxreMIlB8ZlbPFe
7mbXOiV9Ak/DctSljLHeeXy8lYODdpeE10Zs5lhLxmRPMGNHpaQFavquOqyLeTPFeJSoJ5nhYS1L
nOaybuisqqOsniEV7bx5RrsVTAc8vW/t9mFxorjwOn46ynikQhiZMMf3JufPz3X386bdznaBe3yf
u/KhM9PrbKd8fXGjdv0mPQdG+dy5yHGS2KEgxlYTkXOGuGjq6FVs+sJyujRsqLfPFrEOURrJyku7
rvBA06Ai46p2zZjcmWR/xEGClWq8bwcQV17BC71oll9St2Q2sEcb6p6mebult8/851e6/DVlsb3z
yUII58b4YIEJnLqu3uZHp8b1xje2beEqLhS+LeUM41kZh3aNk6brwxbuRo74j/tK7/uhewqaXGBz
w8PkmiNLAMvCUFT5t8FszeGUT++2X/0aE28mJVSjwy8pfyvbFnTIzu9gq05cwOIcz07NUk0i/jco
Ty9FY8lL7E/1uQcXLsAeHEdLv7kudwbHOaEzMe5KUAo9Biq88FXbiX0pZR66ZU6OahBzdZWAtuD9
BPip7H+dwEDtMseccUz/3NsMsMazoX45pvEisvkeBih4XCe+Jol36izxpNDhHH3lx2E7FCvTMrYI
/rTcj6qcMaIdZtNjOdl6R7j7b8uUJzze/V0xzFeHiRCu2nS/OL14cnpIFTmBJxS78w0/yQEhgH5J
Jn1PZftItyYj6fY9ekgPT2BW/3MtDgh65SgwN2vJWr5LXkndCMMqxqYLGOs0vBdoLs+rWvywhoIS
eskEEMr8SzgL1VMDv5KTLj5mKOf3Oo6fe1pAlOmqv2ci2scZLYuSp9iuq11QtuSTj/ORUHVOwW0w
5/hNciheupw0tTpNHzknYsaKjDEI5C0lk+3W4mS0EnUet+AlhXY6H3xyn5IGRHRlgtH3jGPvdPHR
LVR5SiyiVpjYbR4240CMqnk2pTpA5WVcUMnPrJSwvCyKGH+5n1iJXPuMiJ4axc2Y6fshQQRAYVL2
4684r3+b/Ih3nlyW0LVG8pJ69s966r5qz/4ySABzBvdqtg5m5Px3bSFhIdkZtYA09Hl2i00xYqmw
prMm2zgNjempsfWZjsfiltzlgTnBrnPsPfdjHQUFdmqoUqSGrc5bACHvZI3fpmWclGXHZwf3U4lQ
HM22+5Dj/YsGsANHi2SoXdLlLz++dLWMp2KKrYt2/8YNUsxUJGeXXjLsPTLiguZf38TlR1AzXlHV
2VZp8RUcu6BMwpwK8kQao8Dt6v4NWuXtc0UUILHGTO/jawZ2cuetswynrD075Lft+QJAEHkMyIRL
Bpms7YgFaBESmQEFb4ZRGAvvjYcgFOvGElStTX+EMCAB0rRt5uOggpFZJid7eDInpDsGGB5oSRR4
W7AAU2cz+YUDot7WKX88shUik9/oHPxllgBDHLBvTjH69MIkUhEbBi/wCm+3p9kQWTHfTp0waXru
+zw5I8FacPqQL0U4xUPiq0Nb2GRUWN+M790HOfoVrdTtsCJAn5KWpI6Mcd2oGLqX5b1Fg+1W8LBV
khw5oPKTbFo3pJX+qMZzW5rfca+ZTTgz6LEgQJOE6pTY8foYMxjitKJKMfMIXh5AEmiQPjA5MK/z
3G/5jPDk+p6MGSK9YMAiG7MF1OUeKo0rvTUcXH842Y7/d7pd95jc2clVxHItQlhh4+Usy9do3pss
0A5xLr7s/sXxAfuOGo1CNsNYYH+F8gf1x95UHoQnhlyNg8ylqB8RV8iDD56KhTIShkqeCmFwHRVI
NQUdlLuSdNjMtPHwtkiB0+wbNeuuWlxnc+vWUOgQwpH7ZXL1zObDnzHreDg6OAX9DkYWNTXORta4
zCw4NAzyl3eqqH4Hul/gB/GJuW0A/msB+FrH4pQpCIxks3xL5sGdeTXcud4nafFStp11XRo3dDqD
/m6ChtdhmjK45qCER8jBepLwyCMDAwxqpXuiy+OSJlU7bLN1b2GkLrNxOYsSHVCvrL1LJnhaaUwZ
JAxhfcwjJ5t++737vA7knDHmj9o2P8f3nkQpbDmsjZg7hmUwnk2YAxI816VR9t5bzOI0jDgG49I+
5LFme+gS/iIc/MsF37vE0k9GnwRhytPRFu6FxWgZdnF7zIWBfwJQvDuTeonOsogS3152ibL+sPoF
V94SxaJyiCKrPT+YUCOj+YkOp8ett4ZoTLKDkCsmEkIkm7gbGHrNH15zmwSqZ38jfpeavBapfROw
Ca/zqpk+Ef9U244uxvAYXFkEG8cS4rbkQw4lNNy+nkcqvRkZ0va3aM8Uhw7KSCdQOQ1N6TMKAhYF
sdOrwESXwI3Y33iRiJd/jZnOJ6dG2S4Dov5G1hH0qpFjp1y8RSMOdpLeYzzdxfEg4Dbaz1U53SS1
tHaOmLrdRgRpu1ZHptGwaGZvEaFfZweNGKnV1T4xks/efqyHen1tK+I0sr3QlNbatq0DrMU2VNhK
mE6azHp9bUKzCW7QjTmgN/p5X2E0gQT5UZcLcbNqROgyPydVTnPv2hDZQM+FZrU9DcpnC0/AnguO
tce6ujfN/GX0rHfJ+oicK+YryESl1RDtnb+W6BAPSDRo03k+EJE56tFJZXplTXWrER4SfwSvPLCt
q/Ti9zRo4mgc/ANmkezqif5SVHictyn+QN7VvhoTkGLU/6uBs8ViY1QtGlqtSAuMQ9ND15b3sQ/c
0bJ4bKToY8R9kBu7KrtUPYzjvl0+87t5FH+ckpfr0tav7dCx5Z2CrwwK+yENuh10FDJ7VmsbQ1bX
cqW1qKeB1wRqsImgEewbiZPv2+66gRgym3s5YBVGPZ+9EdGcU3jYyYZxOHumO1x0vb0SZ2pozr7/
tk125jgNUAtfpe8PZyJ/8DNv1fXPm//8lozAnbcIL/rxnxpLR6QQKSS6qhKicbfZ088b639+9f/7
/6qcvfNA47kGpYj+15845SYI0pk+c/FG6yB7+WzSEhZNvKA2wv7fE92b54O+/Pwq/Z9f/fz2//p/
P+/yvx/xf72LEDPNQuaOkRJWwUnT2VicwJCncIb2ibXiMGoGlHlLDDSHGOkiXYFCpf2r0OI7AUt6
D3haQzUr/J3oJIZtvB+tZ9YHgRw59HgvMSEzHQjOoVZCQ9RepD0xEFxYu44D00I95Tc8eUeOWLxL
CzXJGKTzvTZIfUthVNbuYu5QlLKpZMxBghB305hdE/6cVIDxgI4lHIHbbLFjX1gHA4x//zgz57Ax
OeZAYbpEpA1HVwRgB61fSe6M0RJDVq81UyQr55R0fEqokUQmsOJwiEE/Q3mNvaiena/Wjh8WqCBH
nxZ+W2Ibo/5tt55FPvgAPJMlqOczF1pwcxXpfR/kDjNDAlCnCUWR7cmdvVWUXmy8jdU/UwXVs7Y+
B2v5y3A1jVYzfk06zJCFsxwdNbSXpigAF83oatbeFmEvj0VLIECs6ez13HyvS35L7cI1aKo39NDM
pVeOgkWWd5QLe0lHhEfSJyDYGp+qOJST8YSKCOCP7b5q6Np06RnvYYIWsrM/igEF/MCMBKEAz4/d
y5faSB1eaoRnWSNJnvTL99hAPuWosc9QOJhuRsVTwdBpWuLz8MJdZTo6x2xdAdg6nXuZRuleRCNf
SmJ+qXnp6OZqJo638En8mhd5wM98V45QqzrINGE8eprF8Hfn8sIdOv7CRjnGpZlzBlmPCRPYzgfQ
1sBdYFe949AkO6rkoomyChrj0gRkas7VIyzL5xT3Lut1eyIPGginYc0+qDFyhOSC3Vu5tThjokT+
zjgV1/yR1CyPz45ZelUtx6A3OVAC+wwQv7wuQbMfikoT3UWPNzVtwf5giOFxopUIGr4XVlLZUO3W
dxpFgFYBdOxAp6c27i9wrNB8z/BVtq/f6u8dstEicyYpN64v9rp4dN7Vu18UD+7sPOQa3Vv6hlux
uEqzNZElMFhmKP1EKCFiAMZPP39R4IIN4WsyNCPn1DMOAzODKe29E7qNhVBQZrGkzBHLvcgYT7t9
rOZAn7p0gra7QLVxzYWllc1WvbkWmctxdpfX+YUEe/7diZn+svMT3wsNN774ncGDQz2MxpXuvwgO
FHmffUovuMUCVFJP4dJSvpXw3fLsVrrW+zC7degE8S/VWjdO7pGs5+OiKT/mfkLTCHbH1/GnE6cx
W+x8fJ6cdGeuZnoZ04quhpWZcASS5/KHbPJhdaN58MHdhF22fMILWdj4M4+acqPYx3nMDxbA2HPj
dn9NfMh9WuRPI0KGnUngU67Lo4bp9FSnbLbGtXzzpR9ALaRep33Y+2ykWE3L/L4q8pNpxOnBaESK
L8gLQHdC7wsqpi5a3DRzYJzwdLNxJFk7xuiAxjuF/GzRzvzy7LK4qVeiC0bCgP2nmVFOwsaxRdRx
wNz6WG5dlPaJj7PBhPaSzQN7R9yhpX6RJXOOcsx97F9sHZo2+J3jPkDNNdZ7S5bLxd4ev8FlVB8o
vu1kV6qQ9fI1tQHlJQXTLZOKNIypM3C+qrs08dhbtfl73pKDC8IRCizrV/gEZDxwbycrpx9+VnxU
2DgTdMCg+DWjcKAUAUmaSxDQ0riwQ9DMsNvRn1OQzRdnBKj68yZoiQTSNnODNutva2uawCl7d9JB
FFR2RAyt+SUebJM1Qvs4WS6ZM4m+/LwZWwQqrmlAQpbx21zM3g7fQQuOMxv3zjR/V2bjhzJA6tyN
EF5PS4MbdSCpNoLRTJwmhSLOCb2bGFhfcNwydtrerA2ximAoSJZTWX2x7OxthfXBHmHiVvPs8WqT
OrxW/bedFWC6to9BAUBjtZ1pmAn/EeoDUCQTbwKSJBxnFtqdw85z6m8l+qbPtmWD1yI0q4FM99sG
G9DcRgsvvpFLpedJtub9pFC/+yPUgiQjXlFE1RpnD4iMh3AmSYLuohAHrTzFrTmzBzBxvLayHiPG
cRua6t/CvJ5OQlw9lQHE2nBF9Wr1f2W7r8PSnZJQaItbxfnQI4ti00SM5WqZ3Reiu2F+Xh5RZNTU
ZeMtMQDnPqibp9h3f5MG80yA2/ppNM018PX8t3IwRcOCWtNPEH8NRDg3Y4PTok6WOaGfSfNmA2fK
V1cfppwJ/oJlYE1ZogZ2m33YY/DpaLf/XtQ72DtwzOZDMgiPbkm7kaidf7GPGDVvEgC1vcz38WTT
G9YIthy8KJGVJikz7/hvsYr/Yu/MmtvWtu38X/KOHWABCwuoys0D+0YSKarXC8qWbfR9j1+fD7Rv
7K1zs0/ynqqzeShTFCUSWJhrzjG+gY66ASc0IgP08ym7HRUS0cqY3Ac1S8DdvHLe8dI2RX1udHmx
y5A8vMqP97XjbJy0fKJHxeAqmd0CKdyzYfwio7M1hMFjVhm00UO5Chnqc2awsqky+iKSyj9KiIg3
TWO2G6rsYi99RCVxnj/kaOQKT6/RF9c629kSFjOqfdfsftrqMd1Xj0VQHCIq24XMLvbYgm00pnU5
gpeNQsNDK4CwaywLHweMgSmKz9EOVLH3HXqwYvzuAvCF6LfNYVr+EGWwdyok32ze7U3Y80a5oMlP
LVbTPUthS7J2FT3g+WKfi6fpu/R3xkTI+0SFu1L+1B79QOKYaY1zBTH/PFSMFZVtQxzOofP25e01
MaQl5W4bi4AWMO22W8fW7xvk0siX6+zWL2OmqxHN1A4sJGt6a7zVYgo3YUwwjprHFNeblD3hIX7p
g6a4zeKogDsT2msHI/Xi55c08reEA5JLTK0yWlN/dprgNRjxeEFHM1lQxSVyiOMy3Q49VRkW64Qc
lq2qXOhvQbOEDqlY74YY7zkIxBjH/r5R9SsW7fjGl/N7XtC5sWLDuilj7Um2cMDoA2TrJvhhKHu+
RI7PjIM69qiE2HcWamnJOLjF383Hg8qxLmJErsl0qAPp3XXoAcykP4TBGJ+dh96OkRABviBpo0Ug
4YJFqzJjTsSA/aGllMTCopdUYJrJWYx3Wpo5a8eDqveHz/H80xn4Z2qb/GxoxjAo8TMKbINCYR78
FCjWBh4IdMA6O1vUmHimWtx2jX4IQczf83ZtWnpTh9gys2ZB32Ztg5rgKs7kf8owpVBKIWZPxjBB
0RI9dzM4NZ/BqWEcajvkK2m6dGySMfvC/GWFMpNALPNKJZBa6x050RH4upDaOU7sxyZxa7wfrXE0
Y3T4uSF0Ggn6tKafFOxE4b1dWUq1W0Z70ZqnAib27e8bJ83qXeK3j75RMtciR6DoUMDpo7KBabZ1
sS5049Iq1/s3b6P12R7M2+iYBvMuSzlkJV/tz3/YgwHIGMwYGh8YmvpWdL7x1lZRt4zNyIHnrdl0
OLrwdXotRghKE17oFW1884LaEXRBkuT71krMC/PX+qSI90CzgIHFSrG/0Ox+4MTFjNOqR32stX3s
AuujJXce4she8d7X69y2P2Cb1QfEwcG9wIaI5CJ4T6oETdEwpaTFDNkKKAKNUytQS+Sf3p0y2r1D
jtURSei5Efj0rLrcE1OKFoBezLNjMT//58PN/Gxe5w0C0UUJKGxssupzRlxmtl4eoAvYkZO9GmCH
r22v3hZ9zp8biZFSUkawBMvm2OlIWYNuE3EMbHsTYC3t4Ttv5j8GTCjUCNz8amCLZFPupA9CImXe
uPwmi9Q/OetymMandAjvBj2FExOjZdS89A2sXPeg9dYRDc8//2287r+ab/nj7Pk/5MKG9SmHMSMd
ncS0Cdm7nSR75KW0Tzd9bobvQVFjgfTzklOJD4LplbWBcDosCi3UvsJ35NqVUwRXSbGzIpmsM4dh
K/NTMG9jqz9VriS/oUppdXNYLeoJxhetq/rkmyr5414sAzByZnM3tkTdaCJuPjqWSFsfsxcbRsQG
yv88ksCVa9xNORBa39fVm1ek+9RiGpcN+rPeRG+h6MInqpt2m+CA2VnAPS8JQvAFWiSEmD0kzcnX
Xuj62A9YJQjCjUKCi9hzLPPcBcvL3GQ3QkUHlciZYxxFcK4c2N6lbzjkJ9UHpOXtsocpf1O4INvY
zLIgeHgpq2jwgIFnL11td987hl2e1bzn7TiicUcKKuSl6dAxxEqWxO3AxC3o5W8LctoPDhtqcOYY
SdMSOZ9qO/u1HPKTUU3yO0vrju6nd7ShPnLB9ghqb2EfRJ4FO9+Q9h02OxwXWrrDdAlJG5NhFGy4
blfk92JR6Tf1VNRv2N4Qjtd7zl38u73b3IgIl4vVcTnqq+I1U7a7IBTlCS2WdYgCme4asxq3skGK
2UWCyL68MdcJZUbg5cbbPx+F5r+uRFIpQyoTWoGujM9nGAOeUAM9kuxcGqY7HemySWvzVnUvSSfO
4Uwzs/zKXtNMFMcEEBktP4CySOjZ8Tt9Q/zUzE3UxddU0ucl2snfKp05uT5KJr3jSHQf9g5R4xRo
Z1X91DgL1dQp8B96kMTLrM3cpX/vBW8I2xBt0B1dWul0qzd8Z+L0cgc3/N+cfLO9/pPxHTUFrjfo
Eso0dONT+KQmS21qhQp2k8pPYTyKkxhDf2knWngHPvCYZoLwGj97zKElLqxObx/Z0Zy0nuTzsarb
c23hseyUYPoj/VvNS+y5WWkik8GzXHSov/20Qzk4CyGn4YuB+29hajgA/Sh64iQqVi4zsbiq72wz
OIhc7mhHx5tk8JhPq1KuEpHKTSm3NfOv1cQ469+8BYb9rx89RAJLujZ+D7qPnxkVqtMLHMFlsOtE
0Z3GxHdu28pkXiZebdU09xOowUPphx/KQrthhcVLH3qrSvnDxlY6DbnULd6S+NR0xkMyxqiYU2E+
psq3FiVcRoeLyFGWVffihm8eMoVz13dfy0HXd6Ic8blplv5sRgTlNDZnWh3hVxnzU2N6yPcZYwd5
8pwxeDtNYfWi+U24DL04OsARbR9cRfxRVjy2dIRWZQonpG3zcwLy/lQxQr4Z/PHd0esOmWm6qYsR
dbi0n2tgzacGANmJ9fKViBx9ZQuDw7QJmwv6IRM2Yn0nylayNUyxh/TabYurCKiQRfJYPxWnmlHN
qhnF7VVbwpq9rxO2/J0Oj1mO5XQppHFx2iI/tmV1Mc2ZXYMg6pKyGSzcCcUxeskts9ajlhd4Tpos
3DqtxE0xOYBh3WOjl4wKej1kyXPupdHGW81u9BlJa617DUEqNkW/sFCgq8K5EbLWEC0hfxmshK1H
331TUBHXuKnjBRawDNhO4p2J6DjRcUi2ZM6TPeWgJK4znxgltu9r3UjJ4HIU4jtDizehiLOzHrY7
JKfI90L25d5Es1safrwgNTw6oumuF7ZG01wGjrc2SkMQ4R2zFDxTXFH/gTUizwvjc/1VGoR5ArhB
yjV1b7oy6+0UIELBGUnt12JwLMA30z1h3wB/9wcRV2d0m7cGkq1Tn9IctXCYEk+G4YNt17lKWndt
K2muB+i66xDQKaP1DC2gQm0xhvojPvP8PgmGcNnbPDPwbGr1yXlGKbYwFfs+FKb2TdqODHgKT3v6
5wUVWuq/Li1KKMs2HMuwbPdz5m5gaDSGOqXBXadhPZsIT4kipQBFt1iMk/WtYxN9yYrIW41GnazJ
CwDzGBjvXaZ86Ak07jTAzLe56w7nWhPBvnW5rKVEXxHnHO4qkAWbDmbuzjTtlyYD0l+M6a3MJdDY
UUO6V3b1wgyS5s4F5OxKJ2eDdwYjHJzncd89BSneCkOodZih+vUYzoMQjbZO1zQLKHY8z6edMqgs
4SpkxjBiET90sm9XkGvkrYT1tQhyw2AynH9hbE6n2slvW4hZqPs5HkNpqDuRNGSS2mG9CfoqIikG
63Y6Ni9pL9S5j8O1idts9ult0uCQam39Ae1uHxLIhNDyLMRX2hfdTsuZlufwpSki7hQVLleSvt8B
D0F/YoPaZkFe9x2v4gtbMpfypp1p++cmi5DcsAVjNDfu4V6QqzL74KU6mjZtvQQ47S6lY0M+SO8+
Y6O9jccSOoV1n01orii8zUMgXeyADcEl2OfB7PmuubawYS8m6GGnOKM0R5h0gw5zaWjFzLBLD1WC
MqbHmnS0M1/fIGOfRW2zEgJxNXoX+RjhvKHzBS2u89BiRnE+7VwnLu9C9CAT2Iq15WPGQyUZ+VH6
4cYIA9xIkD/jiaMgZuMnIeq//w1W9DMg/CMvGFz6QfPpy//5mKf873/Mz/nf33ONFP/91W34UeV1
/qP5x+/afs/nmPT68zf97Sfz6r9+uzld/W9frK8Z7fft92q8fK+Rgv9nsPn8nf+3D/7Ka/93mB/2
sJTc/2fMzykI87/BfX4+4Rfcx9H/Qv3j6roABjGjeNi7/Ib7gE4QPGpLZy7tqS5+wX0s4y+cAoKi
n20//yfN33Af5y+amTrLhilsQ82J6P/5x//amf9TyrvFD/pbhaNcl9xxKRUkIQN55yeCltdDqKYJ
JfcZIm3lWOPJcwd4AZI2eerLr2ZLK8356nTGpXChSyQuUBF25K+lS2SitKxu2fS+t66sbl/6iBYr
HnfNaNrETndOcpoORj94h5wmyC7D0ind6r4AeUX142QLowfEQsQMYzzGHD7Ov/0U3eWNiJdjgpRZ
6m9xjDBLZQ47hMcs35KXGuxSg3EpXYWDUbdi/cen9+st+rN5If6Lt0TovOe8K8K07c9FH5abyjN6
19pPmsIdKXA6+4l2h1123OaatrUzgbi/LihAJhM9Oy2EKX7XqKyIaUpXiHCnXVOwQrUumSGAO92C
EFnoigsBoGDDZIvut2u/0j8o9v/8uxt8fJ8+UAe2CxHu1Gy6cuwrMerPEHAvEMBKWuzMnu+9piWQ
+cJkCj+Q4Zc2Ll21yThl/UsWAlcYi9JlRlVChqycF+Ix+61RIToeiJ5a9j1yD5UjyujJfuW6bTPX
WsATXgkMSIu0xPtQKPQIzDRzx8dHCWW1lsnRTNCopRBfDDHdh0ZJYJFWfU+RlS3AshyJa+Zqlg/H
sfNfLDFhNkalSPLiq+j8J1U0FooJAlknyFA4Co04Yq7vnP2ANPG6aNsNi//TRKgha7jWiX2qeVgG
nYnRD2ZqC5+tiVePQdlSn6yvFeb3RWDj0szQtzrWMuV5yz4gbsqo1jW1y8KwQQDZzTcRkNyLrG3h
RN5IGJhfrwPK+8SyX8p+4PvqEgUuY06bXBWGn8tOaB+EEXKVU42kK9fuuOKPS5QBDMs9LgC0sW5K
9BSLPkCQIXW1Zzj/mAmaxtUAEavhh2i5z1Clte65an1giosWou+2KkLcidH5Szw+Dh1ivXiwvjjB
3nAYOyFOOUOCQrFYWIxbiaMgxuEYp86GCM+3acJe7RF+nFeWBVuA6VqY1relNZkbPTDThZzEVmXZ
lykeIR2g72AUW67arnotZMVn2YcFhFoi1ctctAvLWTVVcExdXL1wYtBRRShukP+ZJ3r/hE7hYPCM
G38s2/tYe3DQO83mljWz+EU6GYLEqOGQqobwOFKHA/qazWRtAohpmp1Sr9DaWnlwNqCtTve+Q5to
RHGRdk9Vh808KbPnYrTeUUN+VQnca6t9VQ5VdNdk3+oovBcBQxgjDE9VTPkbtt0L0I23SS6hz8MD
o6GznLRp7aMLl5Z3LCYmZ4NuvcL/RnUpbkt9qqgcxDYcSdGMSYvBJ8HetACEo6OSp/Pg4AW3gP0E
MN4DfxE37IK6dhuI5ibIq23DVdsZ+n0dVx9K3NMcPrRu+kSyX7L29eGLZsh12YLsRwAy7/qIDOVm
GhfDnARO94YRr3oPRnqXWtDuZUoAHAqsJSkvL06sHhNapZY23URFoDMuRrYURL6+w0e+bFO0l2F+
iez6C/6ltyAhpcFPNpIzCXhk+944KIhqXo74Xzg4CCANEDSobYmhiVZ0LFlY7ccpZ/uukq9MJX6g
m3yvmN1llvlFq4NiKRoWdFVjPxzcc9jJ14jPkyiLU+yFx7gEF1KVT/T7DmXnn5WUHyj1iFmyvlhj
j/EbgQYm64tDvz1yNaTLfgQGWF4Sq1o3Fsg1Kudg4Xuozaa020In+Z5x5i0cBNvMypInWCUbxlyY
8mxkVlIPY2aROcRiwq3DGt1crfKLwj9sxAChpiaJWDUo2ovEPAGAosEJrTnt7ok0P4dDfB/Z451r
artCuSujQJcxIq1a42Jmucbr2td3YxibBLTm1tLMxb722n1UBfUi8b4Kmd7gan5wR9r79jg8FYkt
yH9lY+b1+vnn68bNtPLsfNN0/o4C+UsSq9V8fo91DlaFU4mUoL0HJt2M9LUxokyy/Dfo9+NiIlY2
Sf3Zs46QWzOhgBpnrzDu5wciV73GPVOBwf0qGu/i28mq7ivSxrx6aTrOO6adG9+BEbZXtTvPJ7pX
glZ00K6lgUQJbXGeTMM6dNkllvRge00n4hA5dC5oJii7ArwQSFK77ODR6xHrR2G7F+Tmsqlk1Fob
Pobz/qS71T5rjBdTrq2ISLBYqTtb5S++W81z+dcmYQlzJovp1RddZey72WhPIR0jGArrrEWOGtHq
UlldLIoW4z79kMe6Iu9SGsGyH6do37vkoykub0tAfai5zWczxIOaGP16yES/oWFzSorq2QuGs60w
kZNj/mwgl47i+hvJDeWCKdQ3E6hO3tBhyLiDdnb2XnbV9aHRLS+FRUlOAvdYOGxnAvNdEEs2FQm4
vcpfBe4E98KinTug82M/hlc4xqdjT92PwWyJV3SXg59+tRFGHAjUZK/B1MpF6Io3c6g2udkVGzHK
0zxahIKXIlZuH4lP7RcoFVhfuPaMBn9zbHykND8WpkdnES/eQpnyLWbquUKR+KXQvJcqaG9NDxko
aI+MbFR9a1okBnj6bapQhQshNcIXRhgWIzppd7RuC4GxbnQeIjmsNEe9pgz+Fm0KUuA9KkIC2HCx
2dL8IilEooaAQE00KIyRKhZhk63jSt0x22H/0nIoFo19ngDa4G327SX7DhSC8S4Im+pshSBzdWZL
KvT6hVOYDf4gnekTHZ9b8jj1IwOFb5OjP5YDokP+BpQnHPBaTSi4QgPb6vkKqBZsdTv/HtJnWiQQ
zBajiSVvjLa+4TKBL+fdJt0eRz5CYPNxguwVaEGEu+qsW+gfXav/NoW4M0oxbgWB6wHmT5gDjJMM
UNytUo89fO3Ydw6iIcpMX1jMQO1cwk2GLeiwbnlT84VMW0IpOCRuN5gSbnuvfZkca+6rpsz6BQYf
62HeIKombt7mt46IUJ8FnDmClK9+2X6bNE7iNNBf4aIg0kKpxbDixTfShxQ0Iwc6o7jceFWVKDbK
ChfAdb51GREbBdU2kpl8QWDR0U20M9vVd2zSJCEzRiZS88nORvwZUM8WZZk/Oygh6IXfBXa5J/v1
oon+FBUYf8L4kfLzoLXDoxcgkpEWykcPyInhLmqeBbdePl3/Oi6PS3AaC0JoofjzsqaNojR2Hwgi
+l5HA8f8oJ4LFd53/IW2Va8RpOwc785mO665Fb84iIsA0p8H+aJBGoISy03Obfd16pBz+jGJpFW9
xVVmru2CoBSJcwA2gdo3A7kIXZ/emzlRGSz1xijWZVY89c34NuHIO7R0LZAdDEszGQW9+THHM4Ef
AUbrYcinEtMFfDjy3byFi4a0QPa5Iad4bRUpTGq3PwNCFGstR2hfZvCQCkF4Y0WgRZXOcL6OSEIr
eTTg6mwiwQ6GSSQT8sg49ukAfB/LKMywJ6Hhrx60MFkFlvMIvMVG0lDzMbaMemP9AdtWloUkd8lo
i1eP059ZP3VJuyNP7HvoV946g6G2ZGs/LSDqhDejmMQqrhkEcx5i/sZ5PTCIuWQZOBPDDyFexdo2
drG0Fpk1W6DaegkEZpHU+8Fn2KMlNRgA8r0KByLRIBjd6wQGQovQ96XSjolFFMHYkZaR+dbKTryU
bis+7UDFtM0SVCPBzGgW2rYmXgZ+Kek+9mSjgvCCZNeEs4nPHENy5GoiHxsGDwewX9hTHRJQfn95
vWcQRlXNVuvrgz25h3jBs3J1ffDnE8xzUk0DlRGhKb9/xPXeSNzwRnXauWwt1IO97q7GUufabm4D
f5pN5sqA+BJCbAiKPFpqYHGolTlgrjdi/oWuP+j6ZTGIc8YMblPOIpqhq2hrXu/GOkkKvVcsfcd5
G6RMD1lgestM0gVUON0Alhj7tNLouitVbplnWnsG1NaCDRzZ0U1GoqnPHGr0Hi0J6f364+cfc713
fQlmT7za9WcjB2BcZMFLB25TLnwtLsGWoohZGKnO51X2N6DfFcjDfg3cjJQwiA97xHv60XNbf8FY
bLrDY82OyZTFFpjEzgmt6cghg0ZTM4IT9FJjo41KsQ7UGSFiBBNi+Y3uAs9P1kMvKpBfrstZOT30
tD6XA3qmCyhvHNjk7m6oYKjmsA3BshiRu9h5sWKgJO+lAOImUhAsvkUCKrovRPQkNq9DxAJpPmq3
ueeU1O2I/Os4mkV82tru8nfqEYzGvhvehEH13MD3p0rM1jRoNyMdY+Yz5nTG2L0xmKOvA0RaG80o
yJA1eP1aDv4NvPM3+gsfUzXF+xTbBJcH7wDgNmGquA9TDACWVlgXZHcHd2zRDckpvLFr1oes4FLR
pICy0EMk7xMXJCciYDIpuupIFlOBpL8z16Vf3afEXByJN4Az0lcPFnCb236aNXzpWG+wHBhHm1ZH
YFf+yRgQ/4pM7tnjW/u686J7gNv2wueUodTIvnZEDBImf8gtLmA1KopjZlCJ4X6BCziGKEY1l+qS
8G0kd12CAMS/B32naABEwyYPO/+xn7IfZsn63dfF0ph1L27vAURAtFbGoBBVr6ZbDhGsZjCO2Yz7
PmKKjhpTOUegDOpI3iF0ywvAE5onSfZKF4btXuGOJ8vuzshxIe62/leZN+O+yLEvDCo4xh6QrQHM
62qWZ9w1YFLvNLNHgu8zvmyFfRincnzECwaHMCP1RCbiIoFUPfpane21rk2XuSAVu6zt8zDOwKy4
mDoa87P1MHLETTHfdLp1HnuJnw9m8/qaAxUq+xzjO9iF7XBbj1pxdl3vro+MZOeYTX30h/4JHgJ6
dswf06TOzirL2uhSYTq9CWGrBD6Te7Yml3GEkhJVEnNWYb2GAA74EONu00vT2QeDD7PT9sWaOJ4a
NeWrRzXCPA0SVy3xpCddvrZIM7grSokoO/WtvZ1gd5TmGfqGvtNm2kHsJvg/akAP/aMB/Z0a3aa/
HfgnIRhq+InIt5AkDqGVZZsg9b6RaV5cjEEnN6NT2zGwmIEYkjfMmN66aoh3YbPVcPns2yw+mp0O
AoYjFwbiBpTrE7SaQxAQfYy+rd6oIHvxJiO+KPR1hlfVxx4jYamn4PwUB0Q30YpvU//o05VRWOMQ
sTZQHO8kOQh7xx7uGXe4Gwh6+OatWO70iX28IQvAYLUwSZkKtKNnHZvOGVEkFz5I1PY75pPg1A7O
m5eaz51LJTNMFRqKsbqvOHIDwGwHg0SAqZ1gGwd4vroA3/KMiaWWEPQhwnes4N0FHfRaa+JDlWb+
PROKO89EkBHiM2EDAgJqwq2YacfCGWd8Uhqtrel5wh+4cfHmbMOI9FZH0Hpp1EBDAWHd2BwtOGdH
Isez6l6G6TmkpDGWHrahrT1Cc3Jas9gGQ6YfQW2fqKejTV5lzt4DHhy37gm1Yce1OtHWvkLtEU/i
cLWh6qlwtySK23fSRlxlVdmIMtFDmWlnT0z1X5lZ6rfVS1lp4SPElBXN//bsBcRYDBSMGOkvum+i
oPYTa51ZxrqE7BsrqvOmyiuK7D5epSbz7tkovgJw8A2C8rid+rY8Dsm0UhJRTgENnF7ppvAdWmu2
9TS6abPrJHQEvPLLIYncXYH3Y1k12U0VP1UiYu7uAVZseu8wukunKY4p4JPDlNRHAYz6np7lwsH6
N1vEe5NdQem6iKK5ud4Lw5ui5JKslTBsFtV8d6huriAvvKMzvpq0vhFZfYTgYO3p9JK0CvjdMtFI
wRqR0i5TBhmHJCh/ZJpBfqmuCUSFKeuCDoWJQTl2kWta9s+74ZyeTUGT4NfeO1mveyeRzGG+zthQ
f3CuEcG+6Yd4OlguG/gmjVLSHNR4AKS2ChRZO+wwgAfM/3S9gcL6PLS0OuIm7xG3zSGVjNm7X3dj
ssj3ejc7kKR+GOeb6z0hkS0tcOb8+roZk3ClQ6DCK4s7xqqISbvey9iHU+FbzHjswTfZ72QYlPmW
NvRnrg2WPEBYxaG05+i0yMZPmUM7uf6bdy1dfj9sc+1fE2r8zjJvL2Xsqj+ee/0B15vfT/j0JXap
FBNPFYll5bMH/f2UUlHPAsKdPv9Aw9F5yvUbf9418O3RfQNH8PvZf3zT9R8dzUa1UGON/fwXXB/+
9Pu5jlGwBQ6qmQhWHILSsxeNGNTy9wt8esZ/9VN+f4sxcOaGjY6XlOORhRDOBLmuay8PTYzoNjwn
QJd4qOaHSwtLs+hd/siouoQ+NBc7hxByvVEediuap9Axrl878yMDGDB4Fkm+xm7A5o3U7G5ld+2c
Gqw9JJnzaOMsWIr5COC8+nBp+axlPub6mkM8PzDW4AG/YoNPKA6YNZE8uM0Ee30otzPBaDwmNRL7
gcECLQBi6SJLfx+yaV91/bcgzXF7Yi0iQrIVBTkJCqJEB5ctGCUZwgqnEUcR/ljqdNk9WTEO0iou
HsJQ/Qjy4uTKcuWb7jk3/C/k7QBM7OI7OrE/MGjWXXguBxSTQwuMvbDDPdvuV8zF6YJRwdJIza92
TaYVDZ9moVfEes82MQgNaKSLHcigjzhNTXofA9wMrbWWynd49Wa8BW73w7MpgF3jIeutpyjuH4MS
cmcrHBB/TBBIs6PDm/QfSKpXfs7OyBbFS2V9dwY6uZJw11TvdiLdd7NmSK96Aq+C5rsFcjMwh6MK
4mOq+Vth+O9i/psZ+Re1CT7LOSrJ6LuWAa/Wrxrqv6jF7dPiWiUe4gHb7LEfXLgL6SKGhJxJ6yRk
+4yP3gxopiflM7aRi8zreJFb1rYJtW81wTdYEULQ5cODY0xPcd4NhMFkwaJy85umqneFRsIdtVsc
e/EBJJC/IxH8Usxc884DAIRcLC5hJgY9G2QPWm1Nglrpm8kqtGcdUmKSXE3scWVN5Fogqnbc5Gkw
Hehq/bRxjhXFFnBMaMEufQi3nExiCIZpSb4azDStvDTl0xiP/Q/B1pRBWuyY76PWbwAz743Wuytl
v3M797bJSpZJcy7P73QnegQYqS8UAC+cStF4W0roM013Sx40JJ5x5TbvXV9btDe1j94lH75DD5H7
1jNo9kJEL4OH49f3cEM5RXRkyp6u3R52GE0EYjMQVTp28TU3U35ldCUdC8nWjEy1HCHbbvrSlvBz
yIzoRQmbjPAkIhciAscjHBoFQwjI/yQ0FBI/Kw6f2CHm1sop5P15I2PnODjL9Ful9cNyEh3E7B2x
bATZaRkjh7gGYhPxBhY9YVruyF6QnfrB6cj4uLhaCEBncr6pNjlZymqWYvCAdZYpB6N3T/QzuWFZ
7C9pKT46qKvXhD48heTwZdjQ2JTt2UvYi7Tjs7N0FyITSSSABLxVgWSUM3064r/8nocbkC0PeeL+
QBNTrrFUHVzkKwuTDFws6OK91k0bLs4AnB1rm0VHdSmwM0wzHDXSLexj9O/FS57guif8k0YQBuqV
rO12oQ9IUllSYlifoBCZP2GCcGDvlUecN8jn/PgVrc6+RapCowjSLW9BkWkSpet7wkVuI+ZzrbBT
Ni0HhEV383/EBocwVjlbxsJcxw3XV+zdjxzwrDR2wKFVNUDiydCoclp2ZUKXoZq4OOZZSCFESvQw
o7TCiFg/oDW0GIgm6jFtNBNwkAqQbMqogKuZUlQI/g1akdEGA6mPmlgnPlfuhKTxrHmrafcc6zwO
NpNjYlMfqmGVxzUh7jVIEid+hShAAHBa4UavygcvAYhXWckprifaTWDvB8WAque8shUNOwDvOULr
cn4joesz/yJgk90KUy3vobPG91q6HxX9ED4N493Z+hVWfbALi2gavjfMIas4voQY5FSfOWTq+U/z
QJppF7atJoBgaCfbakZyXM13KoZJ0pcOclGPkt6IpwHHD1GFYx/tTYdsLOx3IBub+c9vVLhySir1
ygRb7aptUnrsmC32g4Np84ISPZPUz3Aw+3Vnlx/YJ+ot+mR/XRLtyiCNtGUOQWEx87N+dAA2Urgk
stNOw9ywx9sYLbMWm1Lur8gQsefUyEXgah8iiG7iJP+o5n66IF6B6UeVH29BleMfgLwBWQM0ir1z
h6bYe2L8KDmDKtrOmmE8d5A60Seivht+DFgzl3GGUT6vQCcy3tVofcccdDqtU93+EdMy2BQFowM6
MssmAY4upwz+E8bMlM3MnDKSj4CHgR1Z9GAXbSjfQoOpcRTjoBbJWiYTHcGISDcX8vZUOR8xa2ih
yScVG8d04mwA7XjS0g6/pGF9aUCXLji/qyU2/rs+Ac2WgZJceuCoyPNrIVEBrARIueJs59234QlR
IkTl9aOwHhmsgb12q5SFauSA8PRqk7raxeG0BEQDI76ZHf+Z524H0yUMAYuB9r0CEULfgMlOKwn8
M1JkYelQPsfJKUGIuoIrJxaVvzTNQty2bUlwXaHWcQvnJyvXRQsKnbAKV8fxakUUSQg+XZYEf3cd
+P9/Vc6/VeVI+x/Dt07Vdz/P/q7LuT7lly7HMOy/LJsAHxMyLjoPC+HLL10OMpi/pC0l6lTDtnU0
2r91OfZf6MNs6ZpEbqEedPkdfoVuzZId18V8gE6fK42tu/8vuhzjZ3bdT2vN/tt//DepS2sOBESF
ogvKNPRDCD3+MH/ENVnufeuG58xDpAp5KZvphTYzPCJeRnTwzPjyFv5tCX/ZxQNosTl0hvAb0mgy
ktn9Ld05Pvj3zc+s4Mi8GWxprBLcu9fM3utNZULxL3Okn9cwX1ZTEqyg+22MQbvF/CJwBnKTz3ux
KY0EXLhq7XZVubcNCDZNwAoYMUIhHWxi8O8H0Onjrl9Dx4l3rdkdPdP6iBLNO5fIuTaN6T7PKT8s
32wYPHVmB1X5/XhuyzK8j510D9TizhgctKs1qsU2ZurYmV9DtMaIR7Wjb/WEMIB925TX/us0N2Wr
uf96vXc1U9pieC76GUqY2yezy4qtTORd3OnxUQv+F3tnttw20mXdJ8IXiRm45QBOIinJkiz7BiFP
mBLzjKfvlXBFuf76o6Oj7/sGQVIeRBJInDxn77Vx5g5t+yOcwu+oIvBSS7ohZVVmqCWc8Wx5E8b1
gUW2Cfug0Ef7UqmDP7CVNeXHSG/uUocRUaW0DbYR70ZLIYlQ+JvqsOZJr0/XR4DWXqasy/jKyGsu
Ikc70t/YYLaPiC+DHLVgU9wUMDqKUc9/vwcU2Q6EenrR4N5RjKg3J/jf2IxXcj+MXbKPSvkymikM
foHtezZgBJQeE5MmcxXq0waVaNwTq1E9XjquDZN7jYmKgO22y9uYcmMQqEDJSwEuwk20R91/Tjrn
FIVeeygwDcO16ugR271DFOzoNpdwMQ0mlXXGl0xiRh65B+ESsGj6//zo//VN/Pl2yiSz9mizf5lW
cRDVHB51H92n7k0VgDKQe+uB5Agygkv7p6DklhB2AWYC6zr0td2cHXUxrI/+HCYtbs+GhMhgzXZg
8t+f18P6hv71lPquPjdLCKXAYC4WaxVgoDWr+vdD4D6PI3hkMhGML2v2+zIxA1kf/XnKZl4lpzcM
xXK5Xb/pUhF81kd/DuvJsD5d5qne6XY7sJvislwvRvdP3vf64np2YGF+N3PSwlo1bVg/uj+HP69B
phYnlO6MzItzpAiAcg2FX5keK+Jj/YkkMXrnVZjy1/D1TMH+1sMa3b1e53mitrWtQlKuse8GKqpz
Y6qug84c4PyP50R7O3P3ZLXtSJ5TEuYkzvbTgqb7IwJwdu6G0tolmsedFR3EGc0hEn11WJ+uB8NP
W8wiFam09pdUz486ttNqKLIjmeTwNyfc5r4B4Z1I2qxTZQoP64Lg5mLqLsDLPnsllUGJTdtNQDEg
iHuZyRcKxs5Q4i31S1n7LknkGUofH7R6QVcf+Xow/360PvWZyCp8wkF3zeI8q79A8Q59ACwANwhI
YYV+yrqovDg5QAdNaHQ3zXLhfXMQpBbTUxuTYLGm9yRv/HOCov1sLa98shmzGRBJZ4LcBoXK7Gnv
16zasU1CUBddGtd6YVyB6Ur9iuswKc6BfU2OAZtILWjrD4Ykzet3V/j1aWavpd/0MX2Z5w6JpS5U
ZN8TzkUKdzBz+35ob1S637pGQ76iEfMhhgdGkc1G3elAZ4Q/El+XJ6osHcZNh3+7+SQ9kRwZ2L4J
q0ZjPLL/LvyPHL4pEIX8Cbum38gz+QUPY57IoMCHBdWgO0ZMqHf9iLCxneW1Ao588KbpywStUp+y
L5FV+icoXhSTuQfxvlpwq6hTYZruZpOBie3Fl3Amnr3ETALzuL9BS46CMvWys1H0tENQbOOCQL3S
4WXYN7MD/8QYmD0VD7JawIaUQ/JgITdcXM6mKL+q9oAAe3xJbG03gVA4kZ19JTzxkxe3+na0Q8mw
wFWcAISjc8/9zYYizLYaetPYnytPiXSmuL342fxGMh0YtRRykBcXPzJ0J4Bd+++aiKzzUunu3vQk
ZFxS47b18BR6WrzHB/SaLHV2qNL5rqVed4rmcQgYLOoU5RDzHS2+m2yeL25r56ciQ30CCy+CGbRl
L+Hs7ZBwJJuhLpNp2KMkXmiND/GrqIetPbX1oe0JsTZb8o1ADxi7aLyXEXEUtlV3W9PKtlODZsab
lhQtPsmmvdnDq0nJcrH7Eny/ZZqBaZK45eXZz1lfgGn6Mxlc810yzX0BtWXsGTAEXWm6KOQ6RIPA
CchSHHa+bvRHIw2roK74R+dWPnbYjTd88ROYgkxjmh3zl6Mf8SzBKkhN7kBz9cSy5K9T1U37zE31
QC+tryV+7QDc6hlfvdJndtHjTKIhRhgRLJTVmtZoNwDRGHVHgjH6fMB/YwOgG9OmRXbczxinGHN6
vX71KiazOWkX3EVE/U06SEDV8GWTmL2k6zYCCffMz/SP4x51gGAzUxjEww87IZIfWRQTy4EhABUn
Pp6BkJkZ0MrA/fzYTVxAhFSp+JFqJxakigMT1xPSjhkAib83Mke78sv8cK0Z3ZmhazBSSQdffuiF
+ejm4VNRuddM8plCdPva+e0XDy98OPnXsWSZcrlugcA2ZyR9txHM1dGQ7pHiEv5xxtUJE9/d2GH/
APnUfl3cUAtmEh2IfNNODoqJjDAx9ifnvlFZUhYxjJI0eAMb2G6Er4YLPH4rHf+7NFJuJ4JcVk/Y
2g3KbJ+X6YGITK5JPYdhMAp2ZljqRD/3j8TkafvBt0m9H8bvkcLfZmS2HxdpAyU8YUv+PLbC2FWa
9WVysKW4voEw7bVLGGog3PiFhMh+KhrEKMqJSVS3G3XZqcGjgPW4MM5FSbimlYbH1qTzGdpZjtvo
2GiA2ZQGhV/0MUmifttq45qNCI00OoHj/JnO5vtSRQbBleLBFKEHQhODfGRWuySGak8yeTA4BooU
KHRIhAQJdeGIxkQmF2HWvyrYF5tmEHFQSgfAg64VGwIkKGmNmjxx9xuTmnuq+XUwifrKnCndE3ft
bKdMf+j66WbObbJlhvdENtVzIyQ2lKF7sfqdCVUFYn1zicHKNIogEdnldBrptBHf0i6cKokNFok2
KUt/tGGYzrgIZ91mmNrPY7ZAyLsnJfAFgPCwgaxZPzqtPJhZr8GnQaxlf0WZEV6aEPiYHSO2EFz1
kMhIpobFM7qUMsKKOuJFghVM32cycBeN2Dq8NX3xHkcJlfhiEdEem/wp/3PswRfqk5b9A4lXVTz2
x74CEzihWPQtn+2sVv8oFr878UEgh0vvlQ2RnB7p4+IBWqCH66aEYzrJ1lkqbkda4sIzZC88ltPM
UDryz2u/yawgf3DHvsxI+FieemDOZbSt+sfGq/utHibazigMPtgZbbajE+8hEoA7AARmOlz7jIZ7
mCopCNMs7M+qPlmfr4+ijJ+sT0clU501SjK1fVkP1KbAu/5+yi2xgGNSvE1WRfmdF+meg70RCjaz
YpTXw9gyBvjX07KfyLKczlg+QaNzN8HEOX8yzQYkTEoqWDO2ycXtiX2s6qTeaKqUQC1HiuoAwJRO
H0FsVvQ6FfLVLMUMObid9/SSKW50zMC9jL9HOmTkFY+80IM9r4d0mqiAPcogJL8hFuQcgjxkXKXC
B7qJCpk1NOzOUh10e8DnFicPjcU8sJiHjyzS5r1JAz4Zod2sLzdENETMyo6kPG3Msp7PTrSQCasO
iUBAZJtwajSEnmfPM37MkoAcr7B6qsGksunkn3skFP84dKoqN6IccoPpXx21/VkPlaqHc/Jst/46
FalR75i+UhJZ4NEIluW5Dwg6yHL3Ts51RZXIjmazPoS2RxOHCeh5fapDoDuHgaUq+zHraPsa6iFr
Vywg0HWXfjxItGE3UAgwziz9k22Wb+StDkfuImgNJxFdo6G+LlZuvVhRuEUngi6l5OQude2eusmP
nki6Qz1iypqhfQdehVY87NLphjZsujH2/blIRwbrAFIbc9S7DfujJe59SGoD7Mc4FF+TQo0vnO9g
Vau9NSOjyRNiYm11iuAkqg/zmDtAUOdjCLEMLJ3z0WOce6iJUZJxEt0Kn8CjITcZC0HEoW4b26Bt
jI+JLZc7tuUzpIK8+qTVJVPY5rPepdGL42kAZitwMezGtY0FFPZ1gG93dpgE69bwa8Z+eu10rIVo
asBOq/0iseLW3rIHLmkXzleswHijY1N/irI/NKl94czzWFdZMp1EL7gqy8Vh0GFHO0uLp6vhz0+T
bK+VU974IvwjIa3ga/SfZttkN6s+pcWCfDEm6dbEaEf4lQR9uTh5kCPaDlp/VvrSZL6n+EUD3Qm3
QwaluC2nCWykKZiyA4CBXoiXEDmaPaKnqepV0gmjVRCXrUV5c5rQRISF1dxwLYKkLZFQVAl60xgK
yLV1SKkQY/PTnmka+FF4QEZYL921I4LtOM3WY5t4JZ4Vpsipxk5mJbHbJrwi7Be4rTmXqe+ZSonl
wqqAHAg9KxafdIM0hiiisv1RG4tESJiVR0AAgTbEDFpqesNzQvIGJPfHEe023qrHuJ/000wPWUMy
SjpJDPo0mz4aP/qqFbP52M31cCusaovISLviTA8Pfm/9SDrirtAaWZuZPdaTKRSdG21vTtUCFqe+
DXohL4U9UM9520J05R5vEbA7cySHNmOlAm5OjCuY63u+jRw3uWNlfrDn3rqlhnYRaOyP1pR/Z6CE
WFlN4ImwTG+GB+a06CU6jDqCA89NeuTArnl+cCfjLKgo9kPRtdul0fVTI99nL2V7UvK9SpvorrhH
xNiPpJDHLWimjneEPqsFd5ZWwwHigY+NiN8Gg+kG+FZ7aJfZ3IoMIdPMRG6fsVc1aDoc+zr9XDps
ZJese4DVCHT8yYrEM515/cg/i94sQqzsod62tIbpTkkqB9/bHm1MdjcS5CSQGR68cDIRY1tnV2+f
MjGND03hjg/rI7YoJLJoKWZvpykOkh01uSJpxb4HV9A4+0d2fVctRkk3y2d67NFvYD1oBLHTShgh
3IzwKhMbbpUJrd8UBpmCLAYpGop0HKAK+whHHP9s5QAusqyPn/Vo2nyuM/vgd+V36UlxyNQeR4vS
O7KVCZ3CVejDazyF4lkUX/qO6wtvSFAPubgNTgnvqfCybdF8A2fTbqEtdQEsEzfeGkTkjq0aCQ1Y
QadRl/dWRvndq+LsJttvo4jkluSw5oTQJnqpluisyZqwqYZ/Qqblj1HHYoUOPyILaZszLApk1JQ3
Ydm4w2cyNBROpey6D1fq5gOh1Avsp8bapTosvBzj7J5eR3+0S+1HX7ngQC1C/0ThvBEaOBxtK/3U
ExJz02NbYWr0l3WhbZf2ObLpa2iRPd70NGd7P2eHCTkj1LMGsFs+ny0hORH6mLxvT0eEPkbX3jYC
k/y2x9gUzEibL22oN+fCm55csr6uSckZ2MF+7Yls39iw+vezRRcCmai2meWEHNv1X1lo5Akt8okt
8HesUPI6Ryr1zXGnIJSkCJ0Wn95+iqF+V47G2QAfCeWXiVwuPLR9rJGcMe8ZFGFKzO6atIYONMLX
D2k2mDu6xmTM5Rr6TSfLdz5+Z4TJzX1CDvSsuqnTUdH0vnfOqNC1eIX0FleB4reWjKyTtjxExTdr
BIzQ18MxIorgPOnfKDHGI4Gh5JbaxM+kMZ5DRiC7oicVoMgQEGnJdCjq8uhL92dK2f5qUd33qAy3
saY5V91GYZvXKs/tA/a0zVCMS8kZEJxbbY2UCZboa3bNffuUJo68DVlpP1FeMxhrshTeAWRJNffZ
eob/q8XvuCmcrqPUjZOt69i4M7TQ24QlBXavFy+1CZVxQZnqxWPGjtbwgi53rP2UMLpvDQrYxaGa
xzKLzAN/SzA2xm0txQT+fOb8uM/7sn3rpOfs4qbUz7hnXzH9ny1UnDsboBGthmjc1H2U7biVPQzK
NWCPE/aUmWYMxXqHZ+lkh165cxb7CmFUxUpoeAZhCES9/D41s7/L5wFfkfGGxae7mJp18dOe0HVp
gPuFo+wyVjp5aBReQPIhnBg/rHGJL6OsWZ9mQPEiS/L7sKCvjXzr6ufg3wFlUXPGDYkkSJ1c/1Kg
Grrq7a0agAeOTjgESCbmT/B3DlmL54JWFAM9H8Q5MXaoDhIZ36RN7Q3OKQt8tq81CT7EPuP+qPJf
jcALvvH88cNuqmeiCPO9XWcDWTlhx4QsVJl3Jm1NjeRJplJX33VpOMA+6gn22QsXGuBC+bNNEp9d
q/GJndSvYRHTg9sS6sSOkdDwEuJgZ9A2MUyij4s9A99kF5Eayz2j1PdmR6OjNwAvVBA2LrBSA79p
8GTqXvGK0Hm69yYYcMZ6adp/tvqUO9tCynXnEfKSyVhH1drdtC6mE4Ut+VK0c2AKa3iqG4EA3C48
VhhLhRQ02s6qGtqfrf5MogLs/tx/wMz8eQYgdB5rG3gvaEDkGGV9yQXyocHSEnWfEdehz7gfTqiB
YiMmlKyXGoA2QVgGmG7cxeOxItIhKNQJazZo9q1pXzjVdLX8FoF+Ub2L2mseyjGNLy6//UQKNTDK
3ADLWOlHuYQfEAmr15kLMRk8FlnFCNBqjAWVFhFoz8SUQfUuL5h/6CnUgKX1yoPt1ZvE7wAowF7d
Sba2+1xENtQbQdQouiNGFqhxsnEwj6NfDJe4yXJ1m9d2YWca10T9Ly2d202hoywRJcW8GrpneTrQ
Xbf1FxPb/86Z2nHrMaxh+1D3ZKQ/l07h7wEUWLhhWgO1GxVqVpc3L7pNsrEvTUZiFBBOxZ+ST7qW
jIE/8gW4PuLFMVJUzB46D9M2xJiz1p8SGMCAEuWVxsRhtICQDrXRXsyRGEarJQFgwMnIKMjVT51T
fjdsiiJ98CBGw2+9IcVasH7q0ZGqKDDHiE9kaZN9sni0jo0B5mHpsV8rG5je5TLs3BHga1xoxWH9
oHXydUxdn29aTeqEGYqLW1EHsz0buBMtBaT3lGzWzskfwsRtnnQBPJIYlWMy2rS6vpJPVJPeVL4I
mS5QwID6phF2xNnormUOVlQuOqtsROtisugo5j1JMNTKNEjb7N0CEnaw88V8CPOcUIg5/9aRQbUR
s+8i3hGSfmTB5MQsHhKH4gJfVLODgJ8SWlUGvxERExPLU+ZWCFQEQ6cyvXNPBljchfLq5Nbe17Ly
1okuMHlnh2pK2Bja0XNIb/NaCD6p8T0hg/XBy8jDdEKz3lteR6iu67NJK7VnO03dy3rwmiHln2vS
LSCk/A6hkMH9iBTOiygh69xrDsnoulcjcYorb9vrE+1upc4X2+79U6iedW76BVhvc2FTP9DAZy0Y
YY7krlbcajxet9Q00FBNzSVNOiSG7Fn3bjbtK2Menwt1mPx2L4v+2R/YqWKGae412iTX7y+kntU7
Ng8GkFCC4JYaMXYm0/qyJDpp9j5JgoXUHw2CuD6JJeZcx0G4S3DmH3RLuY/54raY9V0cJam3TQTx
NzYDy0GFLycetavP2oXfOUwhxy/3qeX6LcvpGwj95Gjwpd4IQNhq+Zxcfdi4hHRBNJFp/32cbOsp
5TQkcFN8GlAaxZKcsKjUb+x5Tws8iIfaybbWsFCcy5NVQl4BxiCDpnIFrsT+ToMQkU+UzPS3rQwU
CGWjTeNWzn5/9ZodGGNuBmxNMTRkuyKzm1OVswjnUuuI7GHHQsfp0es4icyhUVzhh74pajw/3S6x
R2MnK/NltI1L1dTeQUujBI4n0lyj7hie1H52R99yRwk4nCXtQEDJ48aCw4ULo6BPM8wbUuRiPP/Z
ptVnLHQdTFu8zzSZc0Y80P2SvQ4adW875cD64XNdD86vJG1+kvBH0mbhfcPYfB7bIQfqABp5TEmI
RhbT7+1muTXowmCZIImLaU7jhpHaYZ6m7mBJbvUp26YAto9quNVVkGgV+aKuvouNqH/L7eah1xzz
ZLrMm5fZrQ5zTpiRkGN8sWX3LLwewHTZ8btO5EpVXv9Shb73QAMXkCP3EhmimkoSHU5Q755IMyrb
ujo5MzJ89tycHEQaaJiDD7lNb1dfaqQgRq6xe/Seuon21GgD8SZx1NrNuKk2RU9Hqdbbn2Y0lZei
dnF/2+VRZUuZgptM27efC6f8IuYSW8g8fvRAmyZvSvfr++g9KF7m4gIoLTiBk4gQGb1/jT3YzGBq
NcZu9yV8cyYrCgatXlgCHRrEPpNbl8ETXiXrpcou8AOnd8vmvjM2FoIcuz//nuWrjta/5n7rBHB9
DenfS1zjZaCbS7M3V72kSk1j+7bc9zCtz2VsbRdvIFNPdco0v5esBCnGnAEFnF6IfCtdpUFYn5N3
g3Isj040D5FfEzm+MQEF7vQxpnxH1ntOO1/uEzLrYApFT1HvR3Dz02S3zu07NemmhhqPmPZ2ok+Q
Joj8Izc9iLekUfjNPW2QKuAP5f6vOmXYB1wsLBU2ZUcfzxEpSbsaLMFmTRJYD7FMCR6HLKfRqjm3
swVAZ+LkzpliYZrGvkNJ88TFoiLL6zcbfQ97liQmfSSE05VKHRVhjoBakO/KmqpXFQQLoOMAc09S
aeIjcym3qQpndDXRnP2FO6+x+MuGPuirnmqYItO83YDjRTNYtwzaiWDbsgUJoZHyTtaDr/6qVE2+
P69pppEG5EW+/msOHZpUSRm7EXsKx/P6ztdHZVVM/3i6/sCt5nTXmEyS2B5SBTcEM6yPvL8frU/X
/IXSMF6Wrr7FdW5u82qSGxZ2uZ9V4tqoDj5Gv4000SAOwJHO68Hm7nVacKh6OAlIBGe/h2SPhxUx
L78P69PFoBhNU4JziRZ+QOU2X9poEdQBfBjqd1tUT5N+vpJhZKtIIWN1pqvO0JhpBQVvairzsRcf
2kq867MJR1F1TrHStOds7ZdSg7Rn37Xfeh/aYsNk+Zzj2TivjzL1KC6kHbRdel9fYpA4nWL3rVNv
p0wIhVsPHSaXHQGV5mZQ18+qlIkc74whDvumVvmE+sJB8WiagScbNhLm2/nPYTDLhx7P2QGqMqoR
eyD4ae0IMxzUyVEjfFAbHNqIdDIJiXm0vEwP/k8gtsKf/geBmGkKA5Lhf49tevlZFD/b9ufPf2rE
/vpbf2nEPP0/7E8552A0mbZtObB2/tKI+eI/pm6bwJlAOJkex781YqbzH0iJwvEsQ1j6b/nYXxox
0/qP75mO77s+TWvTh7b0v2A3GeL/g8ixpfYd3QfFbSI4g/T+/2rEXAx4WjziM4sxG27X5WHVpYyW
CXpavK0CmdI0KiS0whu3NI0luH7a9X+kM5Q2LEjd2tJXP1mlNH9+vP5gfa3oMdRMcALZ+4Jy+Vvl
JCIK/d/Pfz/06CoZ0u8OhRM68HPCzSpqcpXyYn20HvoEqPymx1sbaLV5Tz30F3rbatlmfQgczV/2
68OaZFoQtymbAh255aa0NWJQgakzD9JOteVEyL6jjBI3e7NJLKRq5VZsY7nvlstoYnjMuap1wWJE
ECEj3cmAik2H9JIsRPbkbc1YEpFBquJ8sjj60KeOfIWpesV8iDQ2c79rd9MSX3JCsW6zgc4rnrQg
s5bwGGu0a/PeoudMklAnhsdRRQsx6S+3SBv6zYx6IMGFL1UQUYwPEctdehBGlNAE4x6gYos68ov8
sQ93oojfq8a8zFOUYl019Q0qk6sbMb3UoE7QbD8kFtE21mGqF7xj42sWD3GgLLL9OFmMsaBO5NZn
4cgXqN+EIJK5hBLG2OYF1hydPCYGmAwt4RFwr8aG6/mfvEjHbIBHcLvo3jsA101VkVViq6inmcyn
eRACAzPzcEoXGj4tjtUS2CCdGRxfWp3uu+6QlmJ51eLnEc6vJGasIFZlY0mCxUKcz5k56IG/YOQg
CX2bKibTCIBp09N9NSIbPoJuHUXSbPB1A5YhOIYoI7x/ZNVIXbY7wyMCC2zI1WqrCdq8/ksrwF8X
ieGfa1k9Em1XPxnZGVi6u5+pjrezw+1WuFbg5SPWBsDnuwL4zbbSlmeXTX4QY5/WZg/+IsldkYrw
QjiRb3pz+mIkeCIzIFTBpEMsK0LnGxtyJDTzFf/ue6HCwZgwAO0gL4x0zgRvM2hadQUtn1qYZ7tZ
JYwVTHwSGx9+nCCYsWLre9QB6RtMzPjS5bQJ0+oEQMCgcm2QdZCY2GHA1a3s0OTSp6k2PvuCUIep
DlvEyx4CwWhmQGEGU9z5Oyfz0Exhb2Zn15zFkAR2M7ItxWDSONMDKqx8Fz75RnaiqbQrvGHYOiSy
GcnwTaqItnkpn7oO8b+uJhLIYUAqY79qjPkUk3agZwy4QiJMTc2gk5e0z0UD23HGhlBObGc1G023
1nIhdscCDfaGYZ2OYsTeZmgkGM3AohBmsU80/SKWY20xyDAARuUEdB2dUjzoXcRcFBL5ZlJbDc8s
v3F2FJuoHxNSlB2Sj2ly7oqa8lujkW1CMeEspjZu3gegPWSGH9DulQwBq02oYvR0WKM9NMdA73od
cMfEKJEQmkLF76EN27dYjRLmVBLRgVa2zcFRvlNOoKeSBD2MYe8tnjIKDfQas/rF6qK0mJtE6DNj
ojOZHJJC/DVzkcCQkWaL3VjnX50WM2qhM5L3QwAudCyvpun+7G2iBhEfL3wdxA9aKoiwydrPktPs
6JpDu41GBcNirqrhXCWseNy3WKAq/0oRz9dD0OfQERRG8mEqiECMVRgiEokUvdoomQXqP2o4ZXnz
nkU9baTKJAumiA/S4tKIY4IA4+LuqP+krMl3G0YGlC57BsgxQtfQEE2N/dgL64fEglZGPbF20+M0
JHC+JSkIA227U+t/QqwSvbX4ZviAkum4QCxAKKSEIk6wSFSrsaFSrZh3HoaUPEmMGbYKmBxJmjRU
5CQtrI9I2zYqinIikzJEL4tmctiF8TMZVdrBiFk5B+Fgb8FC0YHNalVMQkz9XNP19C3nzZwE10GC
WmOCZbCdPCIyI4avXoQhXYOIGriFW+6XET1yZ0D1IYBgk9RwuWMVUzeiogEvjmjW+wnnxkIjMoMS
97nOKwgqQ/ZVOsWpAt5deE3+blu/tBw5la5hYe9kcsKECOCu+uWViFfw0B+1Ru+P0ShfpjyEgUrm
5KHIsMunMnYe7Zh4mqLdtZT2p4XcUdH/qOpoOaKdffNBK6BMY0qbtSP8/cLHqj65Q8DGA5EbTlE5
n1yXpIkYyW9Itp6KPmWvWXAKE4daqGDUXCcidUm/LRg7NpkKTw3TbU6WKsTzr2aDoMzSiVmtexMc
XRZrkEGLb7RoPqY5qIii2fbadEfThG5F+NDEa1pz2KRdFI5zkcmTa4Rf8AWN5En13GVi/RTm8QFe
orW1usIlr3WRR03O4aGRMRthS2DmWPJHXMEkGNngBIQR7nO3JIsEJDvDF/ZD04Ws02ljTg546Dh9
mieyDNq3JidNQ6MG2VULlqSRRLHJn6ZzaCOOokl6RIhacgpvs8Vs7gVKJSB88UtNO3q/GGN4kALA
ewYgBkTNL1vF6ubAcZCn4U9KVehu+xnBCJ23+Vr1OES8eT5gOv7sMctinoxmSm1V0Mr9KlSgr28T
7VuokN+Cm0rUzvc5W14ap+2CzEnnh4H9GmUD0D7dtJ4jPdmn2mJfCJlDD97eEuRngU3CcKOihmcy
h7U0GFQEsdYKgueaGL9JjeOJgJktQp3kQKbBs6bZRzyeauRooMusJgaJ4Y748Euqi5tb2J+4ct6F
SlWqq2o6NFnM9obN1XrIKCSYF3h7lz6bDSbGygBtxiPlw8DWpI7LdpeSkpcjbjgxqBfnUh3M2Pia
c0vfCc+7Tn3h7u2MRR1P21NcVZx5sf91iHPGvoy2p8g2D+jdyTXHye1t4HK8gO1D1BDOX4RHE5E2
L7gpOBybSuQGyL3iY43X7tctYqaZVJl5/iwyOC0zSp0odciSrWxCPjoEnGUdhP6PEAPy3tYhkqFT
TbbT6OGqnGiXa9o3lYEZ+FoNVGuwg1U+4mgWyZ6jH28zx+Ke5UuyYGqvhG1EMJWct72RzIfUbp+K
BBJdrtHB3jTCHpatUOt3OpaY75ROxShI9GZX/rwqVH7n2ecD4gg6xCa0JdTemfnspIgfNOVEW6U0
AuwKfqx5A7denPPVi052XHtw7PGeIM51TakfMXGi3McBYKa6s2X9v44ql8o1jeEwtSnS9phEhwm6
i6nirCyjQYMIFjlOpXEsAYt3sVufEeDUgSG956LtlpOZfJrjt6ihZwIboETXieDH8Ylrgnx5cv08
CSBkkmVQM5vCE3mmhbotHAPt3cxgjjEkNaFPxLvWVS+pr1IlZirpoMfusfiZfcp7Y2Tds9AVY0iI
qhhUypxne6YVP2tb6/ZZ7sSn2sE76NbpzqlJCZYh5ucuGeqdABm+i8O+4sbQo9tSkvs8/Gq14Wu6
UCy3gDd2XCTC9EAnm81xjKG8Gw4oFjjIMXP/EWI62U09AknX6o6p3u+XAVhZ1zjvXkQ+esvonv4X
7NBGZQuUQuCx8/KvqNmBh0uU86oH4FJHdaBl7aj4Wg+f8tT7OYLD3Ma0pQvkf4fSkCi4zdcJvAiu
hpek1oztUJH21bfkIZIE9+EnAJXWuHnf45sHqVcrLyS1OZeTHsm3hWwZfnHyoHL/nTowJp40fYA+
iG+0FAGpfj+HLNT2CPXDKBu3s4h/dZO8rIiESrxUHsO0qDNpjqlNhFVqQey08Ba8ivAfJAVUowRt
Fn5Jqlbxgvw12hekAoDvg8BaQDXUartm5jDscRLVx1W7hdcdG9CAAKliiHbK/Wf00y59NQ5j9J12
3XxaSJIKDBibpgmKgzw73T/E5DYQ9kDLUZn76Uq2B5ONmzXGZsDM8wsVhU+AM4uNazFJxY9SV4pA
kC+EGUzFa81iG5DQEVczYP2k/jSMMUO+3h0u+AK28+KhgQGVukjt3CbdB9XDm6xx9WlOe2GAhYyA
jHrsg0J1C9FLEIPuVwBKY9s690QBJrWcjq3dM5JTbqRKJQMxDqGHW35ONIc0ONby3xc1g4wnozZw
Qk30phlD1OdVNuZYJb1XskdoGhKO6w5f3RQKLokl9LuEhqC0lw9y6lg6HA2Sj0+EfZRPaIS8tNDY
EUZHuEoUfHOCbNWPdnmfJwd2VkhGx+Q8P+a2JIik459zzeilnCMn6EDtXYj5gjOPoUErUnEOnTQP
fNpOEekTiCkXFjzl5rBrZgFk0cHlLySaeHQLuIB6xL5EeuJnb/23OkElueoF19N8jtGqsfBke9/5
4ibG1ziryu0wVw+pAdkIwffexMyMqoVCyNY3SbU0u3Qh+bIRlNR40IFRjaRSyeEUW1/zwm83Rgki
ofZ+5Qxxz+tBCDzZyHXNpzFfOEfV3pX8mb8OsurfhrKdAjV2/f167QggBPFQ7ddD6LgNA9iof4CX
vRbpqMV1GMH07fQ66s6oXfW91tUftrkQd5Jgv5q0aeDEZJJJvsdwThyrx+gSA+7MHHrwtCSYh3VB
LOsJPkk9BN1nRBP6OVyEdU7q3P79KBuRsiBjOuEdRVWX2W2zj5iUwSZm8mBOsbbrIgSwbY13ZMTH
UVv1o19E8UE4tXtcCDFcASrg0BC1/n1YX5MpJNdIw8G04lXqMg//i70zW24by7btr1Tcd2Sg38CN
uC/sG5GiKIqS/YKgZQt93+Pr79h0Vtnl9Kk85/1URLLUmI1IYGPtteYcc2dH0TlD/kM4bB5jCXvS
zXTkGb3x3aS5gnOerNEoj7mAItA+lsQOrANb5crsCm/RlOAXs6ppQJI4aJzj/K3XMMOQNEeAYc54
kzbot4LATuNT0dIrSGMcCrOkgg4mHOfph27yLp705FVSC6h2oxJXzv1GjTqA3BgIjNpGJiB9D3eZ
zf1GmZ5KQ7G398vajx/r6O8szqEfQJWpLS5ZY7rL2GlLBG/mzatjf6V5OoYKwUEVTSy+E8foxk9p
D2Np3Gd2l+arNmMwQmu5ZKuerBhmb31FmXu6u2INULm6gNszgtQ83W9SRf2itvmz1Yh63rjaS+ka
ZCrbpPNWjKQkIzqvLMTUelOAHdR3A0XpukZdIJiVHEh3EHNT87OFERO+pkZAnJLoGo+G/2nIzugh
sraxZfUF+lNo4c3s4GnUiVXjd/OegqwSz0VBaaA6cwL0ONUzzzp5bsi6GiRfcdusPbdzdmHBHADS
MsKSAdkXeWw5hIquuyAt3VvCh9RssjEYsLnsK/3zpKZbJ3bbT5nMZIIzmheR8VoXkc6U2wPoAVBp
H6swWTM/njM76+etow5b5JDfmja5BGrqbqwWMfGAYiTo2Z55QT6cpzDcThCemT9r70h/djQFXkcm
zucqQV5mRZm50H092PUOUVAktRyLsPzKYGNahMSmgk01Bb3CqNsTobW1Gl0cOlSFK0QsGLucHiBX
8UXrE2NfPA5Jap7ZgeBeZzS+qkJ3YQasiPk4FdtIZ+frF7CUJ58EBt+nnhjhp6+qXrRrdreLqsyY
YXhV9dBjxXzwzehs9beRGIrPMquOEbe9jAYDOot9c14ThiJHror+4q5mCCxMZA2xt0OBDL4IsvGh
QUa4mhTXwtxQuwCaY1hhNSbvKjUWLhplevHDrmAGjJUjHtfC+MDkM21tK0KcQTnCBsRRlkntXWA0
U8WiPWEAag6HskavbTR2R/51/4UEoPrRyurXIJeEXDm/8eTohkmWWNC1TL8LqBU55wEonG58tV55
Rgu2Ckzk3JXLf9zZE/62tlnlSnS5/4haaNydSjkxud+MY9vtIoLnZ4k+qYu78LqTXdq75lrJHXgm
FiefW68MILXzXOMATDQ1XxGH9hLLlbvqyNH1DRkRiyLdlTejXp3Y1ffff6Tfm66Fbr80A/Y0/W75
kzfftfN2ucqRfiAK4opTBuhl83F7/0cGV/pdffcJwo3C/68OBfyXmuLalor7RHoN7zf6UMv0aroG
KnbT1g7wPVh0EHb3oser+aPvX0GhAOmUadf7TidnWyPSQFsPg5ZtBg4U1M1ftZLBDxGp27SzXSCg
hbvXfSlM6mgYurRVPE2n3TJm0abw+fC6IYGy1rgtdh52lGW75oRBV+0FrB/KadCQRHVeoy0m+gUz
c7C/IX3T9qPp7B3krLT/JuJq+3aZ5OfAj3aB1nc7Hr2dRV58sSfUNpOgexzq0KyZOcaLIi8fwQ+w
GpUmyvPSOvk6EQkIsuu5NfbegaOVSRbWLnY9KBOXCjknlTMBpW+Q2GbdOjfKve8kiDDQ0tM+6heQ
uFhq/FNriBPYC8LrY3+RlCiQRSTOsR990NSK13zeDMBWoMJJmp5g4I9F9xJHhFSZpb8cnRaIhUXP
oOIjmFXKKKNxMn3pMN5fVdFLEhrfwAhnbI5gDPV+cGMf/9j6A1BSIBABrrNV5UZzneYiy2O3Gkou
0aKGxc2nFGvGhvklOeAKeiPD8oaZKbN38Y2xljtjtihC3mwxgWcRiA0A2ITtCliG2TsQWVWysSbx
JYvdLdPhh7TELTdxrlbu9Gr1YhfFkq8WPxL2RI/Oxp1Y1MSTgmAsaPISlKVS3MQ2927lGjZN+3YE
cyPa6XnQ7oTzIlpGId3rGg1iUhrFg2QOzYUSaY+S7JPqCgeoEz4YvDm2Bl+ytMFNM84AZ+uWBN4R
ZatE3waVnq7E6BA3RxZslX4Oe9eCcuTBN0mSBcHmR61W9iOZhbOyUZ5p9D8vS4/5S6G9dTVtX1nG
Zv1NZXeN0U+tz+kUvvlURecaZBsjmojueZPScKYcDBP/mY1AZByaEWcGKRnPNTqyuelxxcMaDAYz
vdi6fxDUxAwqgwMuRQCoI9G6IpoPsGlnpq2/i9KZVqK5Zm5iz5JUvDD6uVpwUpYItc01+poDSp9k
5tpeTOFXHEvUIgwWFBKKIw05tye2daDpm8zTDghr6JYhxJ4TdO1UwythfYhstPHiIHHRbBSUxHXT
e+wqvA3AasYWnaoBpoNhWrFqgX0HCg6wxLLPus5AIARUslR9Ans0WIu04upaZWySFtUuraHXoyl+
isFnMdqdTXqlLdGDrlSv7xajbWaLUSlpBPTWUrFixJcaWgSfUU/qGu5CN74pbvPV0IOjnuXAYJU8
oTD+5AdI8sluHxnd0jX0ZyrlgTRX0cCyBM1je5zz3A8gtLAFwqsRaQ/0p5pK3iyVRcXbOUr12arM
j+E9Y0rIqD87KKQfPUBAeM2id3aqQM0t0jOamKO7SRaqrbNlK05jaMDcghi+NJXVkNbFpTY5QMT0
XFqqw37JWJi+me3bkJhC1NcD8lCksW+R1pMjhCyuqUeQo7EPtpMo+CK2F2qRj6uupyWASCnj0mVo
C1LfI0IdHKA1i0p/y4HkQmIxXsxG/xIaWbEscf7Ngim/ZimtcoLSEMVoQOpbwMrNMFAq003MRu0C
0KqsxhURFcDkW/PihW618UT3kObxJTZbc+5GUwZTjeIndZ1VEI3I0Ml58DWcVoVl05GqprnB5GSu
lWdk45ueqqeGnbOyYdrgT3+JTcZDIfnAGAQXjlDO0Bib58CEnDS6n7K4wPmgBe66YUmvA/uoe+GH
H5mSx+NjLSjwEWBcYGaEVjzFjTOL/BpnuwPmGLQoeNQx2NUJMwXseMq27ekbu2OkLW2D8EElh/bS
a0hRuLDBXCZDs1bqteXhjcNduorCAmjwoJlLh/S4mcDBYCnvnOzIkJHcmdlg01bQ2VwjxxX6o5Hu
O40zrYxeSvZnM7sq8nWuMqyofe0qcAuu2TNvJ6d48IHNIpeVDbw4X5h59RC7U7PukxU1zWOtOxjs
YQdCZCJRrTpM7O54I+LnsjA+9GraMFnj9Yv+Uy8ahDBYzUEHJYfgQmQrq+HetjImQKXN2+DyEF1Q
lAdP6We1knxWYzSkSti8MkQAxmHo2HHATUW5si8tZL/m1DkYi6lAkuYRywqs3W5K53Gai9W0LCwY
9AWK8oUUtlVYJRuBIGzIDCaDZb7qEve98YihDqbCPvjRtO3kCVXTI/LgWMDvnomyYDtgkXYQc52o
bVq9GdfLmaX72qwe2IOObc0eSBVLx3YWfea1S7blHIXZvE2Izsjr9zLPqhXZgzOCOAQstAuML8ZB
iWAPQZHoG+8hGFE0NOqWtWYxDenWVpkRucJfQg9baxkxKEkGjkyJZMsImm0KMiFQ1Ue8szcmbOUq
bBo03IK1zFSi5yqPbXAJ8bnDBz1TBwZ2Gaf0oplGyWVGWxZncbuw6+FiCmxwKVBSpwSxNwRMIINC
BcDRVJxdAYuqcPIVDqewceYTc6OdX4kVaXDVzBypK1XK9XIgicbX3kosVtSCdjQrO4wNDDj7JLuB
VrES46gX3SelrYD3Wbm5tUrEdT0KbyQJgPozpFzW4Niz1qk/WGMgNaoCu9DQ7Ruf6cLAmrHWOjqv
wdQundT9ktOiEhOj4Kiv6PY4R2a5NgJVWod5Z+aJs246M1jftUw/bu7ip7sM6pef/fhWmbQG1Zif
+fMyw5Z/19VkjeEnDEwBWYQq1DUGjGFJ5ivwbvIT+BVXNvyDEsL5078n7Yz5d5q8FPe73//NT19+
fzj5mLlsJiDlF7M7G8Mx2kdt0iamePIJ5c39vj++/f4ifjzfTw/9yz///nxjX+Bp1MCaD9h9QNfz
Qn+wOXorQtlwf2rNDrRNOqkt2jP9RZ0M0Fy+mq0w777TFJNhSwU+xNzJNxnV9bKI7Hd7jDdd9xqW
8FmkIjIYg/wohJSKZZ+iqR8/B4iUsOqIB0dvrY1CRgrtIXYlbu9SDf36ZSYVZqXDBqdp28+e9Hre
lWf3m8ixUYTcv0R14KJUkjubQHdLxjzyy1oV0S616Pd25jZP97/+/v544m4Zvf/qrme7f3W/sfXo
n4/0/YfmRG0J1pJCDtakfIb7zY+X9f2xfnz/u3/zu5+ZSuMQh7IuZQPdqkmpwZ+R454YDeB7fBtI
uV79r9/ev7r/7P7b+7f3m/sD/Pj2d/f93UOlbd5Tt/FZVHI4Ii3MpWzU+/y1HODy+9/+0ChA/Pz0
+1zeKfxxp/v393vaJbuf1tn2cnRQtRzSzKv5kmjB8c8v77+631h4v4H+bn/c/cdL+PEzQ8VN8b8q
tP+OCk0Xtg1Y7L9WoZ2D/Ou3f2zr5JZ9/VmI9ucd/xSiCe0PDfWXZqMdQ3FGZsa/hGj8ynFN2JQY
9m1HIHn7Z4Sg/gf3IAZbxvayd5JquD9laKDKNNNS72mE/Ph/IEGDeIPC7CdKmenwP/w3Bq+B12WI
XxKSy8pvq9R1sb4KYnZ0P/gM+tHGIes0+lr18lNVq81yNKoOpAZRMb072Ks8i7aVq2mY3sUxmrd+
enLK7uLkcFt0i/EO0i0jfHDqCIcYNUAc31IvPghmKb1iUuIdAOpu6/xoWOFTmQkw8m4xx+K17uhR
uMgmZiyfzhrb4Dkc0GtqxVPTM1SgcMIw0rMQQ3b10+QIXaDBRphjzDSAk5fx1KPUQjiH6qpyQBnB
1Z2Xisnsj2GiEtXsN+ntdJr10ZTqPlM+M4seCG5Qr0pkH92sIY18ambQzhEfU0vnHbTYTI8+onEg
I6cWxyLpiLkYtFOcELlhiq/dKBaVS4ka1qBK7NrcuEZ6kE64GNUSxIJ1WbWXBjMenayFK9Jv/Tie
lbJaIkr5RoqCwHTFhoWEubYni0d5RuXhzTy9O8RevvexQM/EoIDT754o9g8h+7w8MzdtxjgJdIoJ
fVLpx1NI7g881X2I0xlMysn11GvAXNrIxhOKfeiuqyrVrhWaH9xX0KnGNX7AQ9WEHxoJDLBYX716
PIco7fXAeqNBsUx3tVcvRe4chTGs04GQ2Di6ada0H3v+zDg79Fp3DlRvq/tbN8YbREPA1GN2edPJ
jMZ9ZPeoXeIdA9NdFSnkH0eH0FE5KsJDoc1NeFSia1eNieEhF9BT+jWbLRRB7rHX1Tm5Z28l+Q5C
GU/qZLN/flUTgJauGXwAOYhnvp3vSV7eera290pz02d0SVCuw7QHlgy+agOBj7AP8DDJoC3CBjtf
Y7wh9bj5VvLAbhUO9qkIrE3RBDtEHzOSKaG0xQf5CWtef21rjPxT/MWME8QJwUfZDGf5NiJEu5YO
B7U5XbSSgb76PqpED2jJPFGH9ZhBGAfak2TxtoxbxOWIwTLUNFVOZ90u0IwTzFEbLh7Q/jRM9qYd
Q0oDYCPWMZ+sox7wDhbDXgvMje+P+zBIPhwf86RKzlM4gPUx44NhTVd5TE4lKQGqOjetEN3F8O4U
+oG5wxAPFzsYzzJnATYCgdMa+7f4UJXR7f4cI22GAeN6HZJ20ivJvC39D6+myEyyYe0PyU2ow16m
BxH8vAtEtmBvjsPgQCjFqUNbGarhm9VGHwijWCSaVUphoQKTQsGwMzjPsd1sPAoD9FnXgeCflMT0
IZpO4RQf4r5Z0SfZ50r1HOPoiZBFlN3ZJGirUlLAASwHzhfK7SvKwzPXtNwfzjofCVnEt7r7RIob
qO/pKsrpKj9B2oJ7JYkPZpDe5Bsjj0fN788i7DF4T9eawIJOQ8AH+VP+SXRzoXSRRCfMDbaBjA3P
dOprAK96D1x5pbPJ8I2Kx6vAqcQ7wO/oWZnf9NZbPdRLd7I2oel8QT02BawJOFOfW7Lf5bEdx8Ne
vrbEZy3rQcyEZDuj0VxHUXagh4WtHr2JbbWkz3Gut2kLUyH5GExzGYZvfVcviVW/6Bpebg4mEmVW
ZahfvQZwbHqFZrE2OvE2FCXHizpdVVJOFPfZL+pVZUWUJDLArGWZnk6iGk6BNVzIOliQDVakw0lp
x6ugW+5k5C+hjLo5vvKKDf7poR6so1mp70HF9tTzFx0q17mBBMYQw7sLeZncHfRs0UeTjXudXnjJ
waz44bIZdzSpjoifCuXk9fmDwf7f7rUVjrtNOcU7zL5HUBWXqVRPzELLQX5pbRgT7o0vdhQ/qXm0
aypjU+rJIS157QOnxxhwSPBO24k6rz7XyIfadtq7RXMB2YV4TdDCHfYTJ4L8TwnDVU5BZnB4DUzu
LF9jB9y+1x6yOI7NymwvzOVoupjF2guA3glrIxersOa0mjTSoho/2YHMu8gFG0cfEOro0eXK1kTT
FTf7rSnLF927tulwoVMczEJzAN77rQ5dyDI25voYZHd8UF1xxIixkidRrcueLQmX88533tq2QNOR
caVxzTcS6DdcE4MZw5mzbXLOs1DN4u4UNNGt4TmSjNUNK1kwYD3vDZtTLb1Fbs/5ETxUwVE+V6qL
4/2M04ajpoPeYlj4GUTxUYPatVShlXUhgEY7YhcRjMYLbukQoRoi6EFpCBMZjU0ygFNRrebVicrb
6DbY+yPtPfKR9xBRMxONVzwYCGvnem8zzMj8hzgYsf+MQGBsBGEkZoCPaeg+T+Mm6uoFttSaJOwY
+PNwcoEi7Ud2GY1Wf8ZyYtJkp08ex3IUDYgLYXDYKEQ6ERhpwpfbJuplIHB1p0mg231efP/q/rNx
Qg7Up822FfZTGET6aopsA2lKCNFNfnW/Uczqz2+hpfGyZ2rGdsl10JMMo9wqCf8V1vSw6IzmQbQY
YlQy1AEiJd4cfCqBwW41YUyXN/3IMDqNGFF7k/WKnhizWuvtPNKThzx5DUKyTvwG/46DGpGZBrHB
CUqkUQ2vmtCCLR3fpRMwrXdbdUPq7EpjPDXRzummmMwRZdm39YxrwCxX3tjY25W9iolNGDNrHo3N
AvWXYDAr+EmDhxLIEwJihs5lq9T7Aiva95sWS8yeF0crSdRHEVTDiqIIxHzm8amjJVKCE1rYfEn9
dXVmbmLdJqR5AVeBZRk4tyrTHFJO5Qg0az/TyZpnbC2WmkvwoPQvtvbA1Tgx8a+JZlEw5ECCZMcs
N0jLG6hSfsaBPUX6e6LEuy6zjo5ZkKPUqfO4cjYElr+1heR0cZpHFYsHp0A2tmdiac9+Nc452ZYj
IaKgb5xPCAKbRxzTuBldLQdexPI36FiBxxgOi0LaS9pf9Gqka5kfE5uATM9ZT1Z4C00ILtXeBJzz
U1H/m0xp7a9lsqtj+rBNR7eFJTQK+J9hvmDUsbr3yOhaEX+U8RYexwX90sVzhiOKwEkZ9yV11CDK
5d88M0aUXwp0V2fAohqIME3NsX/BCLtm32b2KLKN52un0UCTDptvm9CjZX2h0Anxkw54OhRScGSp
9DdPL/PD/31/ACvZcgSvAPuKUH95euYJgwExMN/oDUU8a00WNPg9CoIBz7HWn20jvNU5mYBPoZXu
SSx+Kyls6R2v/+aFSCvMX16Iw76Kos2V///vn4BvZG7g1Bjv5YdPUtLZojJJlL0j1MexoDDAMyqI
w0HwNG81FKBJe87GcplpXH0SClbX3ISZuSzE639+ZXKP9tdXRga8KoRmacL8xcRTxEi0o9HJNm7L
FkrN9kZgPCk1Kl3wgxShlk3zs/1yP7zBEO3DZHynErv49Sm3opvqDu8GQ8nZvTxE8H4iT8NWXotk
ujZcuowIptxIGUJtZ5M+JMphLUsQ2+3XcWRtAk4AWaWrDWdKMpzTINo5qXqaDGtT8Vn0vrNI6MkG
QXeO2mqpmW843VclFz/Pge3YjuvKqc9M6zYJ1pQYu4+G+DrovFVmVyuVGO3SgG6S+lfFH9/jSX3F
xAqsSWqjcC9r7Rnd1Ufptjx8dKty+HZUibop6FZz1MwSFWdEwv4vxXfAOKq7gP3Ivnco3of/63/L
T98PhJ9T3393eODWAvVha6ql/0rb1pOQ+BfdBGev1wB81FPrklaUfLlX1sNVa6q/i2o3fve5mxi3
2LU7+Mt+NW+5PdBjfpltfBsLZBI9IwazI+Ma5f255sK3cswYJQSL2oTkWG27C9td+kfpzqCuTzpr
q03P2Fi2WX4g4fjsuu0cZ9OjIeTBoFKQJt14MnqPjYTOEGFPe5n84GzkTeTS0WeE2Ik3mHt7+bi9
U6wYDFudvTEpQOWugCTfnRsAz9WHPSZ3QgGna8euCu818d7MlqX3QZsroNfY36/NKDlkIK/C+gts
F8oU2t+uLYoFI/aFLopNOOr2EkUvIBkNPKsJAhiovq+Dra0SiGOOd/AcLFPs9d9xcMxUKim9LJZp
6z9m8XDthXcJw3besQWjAjfe9ITquMoR/BmfKrajeRLeZNHaFD2a3+RItN9r1Y7vnU45loVs2YNz
WW1DOMetv+14j30rOsRqeggc803PLfRku9QcHwYl+lD0YoM3aYHFYDUWyU1LvJ2Ae26choJAqNHa
jKzaJIe82R0AArZ7VCz7calwukK9ue+TcnujtxPLboCW72nQuWjxdyg99ZstgZ85HMZ2ITSENo76
TqDZUWi0Cf7zAoNL8S/riwnnSGhgiHQEoP++8k1CyUtTMbKN3L7JLd3Ax84Ayite5Z8M12ST/c1q
+7tV31IpOR0HchK2gH9/SixEocBDwmIbsyGr2ZgigvvPfxUv/q9/l7CB9cNNIiScIOp/f5IwKOMm
UdVsQ8YjsDOrpomToNQfaJ4DfYBpNwPyVZ6nidrAqZeDpu7rIP6QVTaagn2EtCg03KVrabLTgnRB
P8ZsezqdeHgWQpElWCO4T14RZRN9oStO3dTFB9CdOxPJn1yIyWq8tr5+7SKW6qqKfSzfREylgOdc
BHXt2eDzb734Bixv3zTNPs94mezLhDFdUS8f48LcDAYleZ0dLHGe+mFjsdGRL9KiDilt+zga9gUu
PYfMsnOKl4IOA+S0CbdObEQHjIMXTZBAnA57x44OWWUcQCQslZpIKrZNTRAe1EksoEc8cHjsJ//R
8Wh91PQL9IpdEt292dDlr1orSmaH2bKF1TtT9fDD4nKBRuRQImztBqDMgFUTPkknMTayryCfTq1Y
aLrIesvs9pKiqoxL8YYafi43Je4ANpTX4nmQhVnBTfZrf3cY/KbA4RBzTYddkWqa1i8dyEwHLJyP
abbBKJghE+jmeQlsMGzYN1UENUAkVfe59ARi0WpmyhCu+7ogKFJ51t15smC+eazY5sFJ27emfWxN
Z1c3V4v05ZIduty6dd2pTodzoPgPNemWpRN9cuGqFFlDS04FbxK+jk58i3Qen+Rhkp+IaTFDb5XT
+MssuGM6a15JC6DjzKcalUUFzN5z61lHuaqWU/eeM3lT1HqPgvhdsPKnLGbCyA9mwTONzo6UVoqP
Ya3RXKB75ynD2XW6s9a2i9YaVmn+WW5SBUT4ShnWZG6uCpojtSEBFlQ79F/sYriWgXpigzf04MFp
lslqzIs7hNsKNbh1BM/jay2qUxQpoH/HFnQYRZBVy5aF8eZGw8w2+M8TRB73V2wO0Lh8TgnDeypo
0TXOl9hSztTuzeI/f9C/WcUo3OT/CPyks/3Lx9z7JRPzvsMJAnKldruZWQj6mj3YTw5yoxlOpr3z
Cv9vji/IVH9dZhzKZ67QmqYjl/1l+SxNYwSU2WabJrCuKVQ4eZ1zGKIn7bJX+TCS9OD1DTBp9iqo
Kwi62FQUPMVI44UOp86JYtTWDEYQUDZaVhTZMW3NCsizrMU0+4sMsmboP5P1kkOjVAwn2d0ADv7W
oezry2gnl4w+PLQK0c2dTZwZfzr7oQTdkZeO775nHwMdyQjNvWiUkvzkYKXqVa67EQddRHCjTyB5
lVqg35Z1lB5gzOBH7M+ITDbUE3k5vevyYpTxaUbmgw3gv2viQ2awH4+m85CM+1Swbshz2Dfim/yb
jUm9Tpp6jSb1UEJfq+MvikgOyJTxYdKhC5tlQNS9brP6gpCXhY4YiIXnsK/ZuU7moi2TYwNf3fLe
6AdKNrPzJjsUfqdCBAm43JpHSO8fsh3idMNjRmX+NS/ddZcOB6IpFlr/USXRqunTg21SdYzT9A6a
1fBYiWJljj8F/h3Ea85KWdZNVnab4MESofLoIwtm9YNOEpTabMIKiqwXSU2yG2FtBo56KLBtYSQ6
tkN8a0dxlF1rjX6d7DaNaCWV0VzKJhx7r3f5R8P2uOixdiqVEPUk3bSoPcsrfMi50XfW0ffGk/we
8hHUTRQvCTO78EDQ7q0b7ENAWF0f4MYNYwSNXjBiPjQ3cvWVnbWc/aLZdI8wlO+b2LG9OGP/ruXR
sxTtQtN/VnZy1W1pkqtedNAZHWhTdDPhoGpZy2YzuJmYbyrFYoWm+5p2I07JiDBmf28RYi87bSm4
6IqzN1OtNy7hgE+4fFBdFsFzVNpQ0nisZLyaifkW+cEy93Qgm9M7YbBng2qiy9Kd0qGSdOkjutVK
x//qi13ooJ+h19Y0Ce3FkuCSDdXtrijG/f2AZ+ghy8iQy/DQ836yepl0BYjXXcrdeFKII5G8C3qI
kC178mdNFI0NO0jr2NVIW/x39R5UxQEnu68RF9ViYO9Ql3RrhpQRBO2FWnTXZGLCQ6DZsitZ/Kdu
3ZV0nVmOZZ9wKrxv/3nV0gzxu+VDWFD0LJtF5F7F/BTjk4wGzjvTSje1GN+zmjdy6rcGNqiOJu7U
4kyWm1GnTR9oYzKj6QllgylF71keWDWAnxnqE1AGYKTxYiXnBFyoXLbvDyD0L2VEgVuFH7k7vkcO
shhrOHLxfpYeXCgVKB37uHqgH4S9mEBdHTcFYqchJLLVlGqPjKiIpZpAAR7acWOUBc7gtj2lyHLW
vq5i5ywomZ3pkOUhsBW6SPbEaTLYabXS9PKGPjNY+FFB/iBNjSqnF9rk9DZVo+hnx4yt2dwGsY/m
fQ0uj054+xw14xXFbNB1H2plQBPgBJfrS0C0MAq1OUqKuVzVbbPZL3UWJ7nmPIOZO6plNcsrZKkO
VUjXX2HhnofI3KCYmMHD7MBoymt4AjjAM+qVRCQRvLiXSyDIooPLESnPv1q4z5rx3DHXSCL1JB9N
lkm+LrfG4S5+BCK7zJkJyKMC/9lRPgiOAyR07HHoDCiME8DI7OROA57dRYttUKfjO07+ZUvfPh0R
pINI2FQFVVDentWHsBTqQhv7dRejj0Z555f1R9K0F8MeTvKEbsQ/S///jQf7O/qLxl7+pzN1cWtu
//h2n9gfb+m3//d/ntFMBv+Y001IUCD+PHk3vt/1n5N35w+Lh2KMb0uSixyi/0mAcYw/DEvQ0TPo
60kADAXJn6N3w/pDVy2CQ3R4yabOv/rX6N1gKk+larEgIFDWZezY/2D8rht/IcDAMFIt1aRrpNp4
9H7tr7WhHmeYQPMNJ56/1rxOcKBRiJuY4MXwWjEKOrPSlPNq6HAumJr1wFgVAR9DI8t21jDo3Hxl
QoU7ivLJE4q3cGFWrXNF22FRHpCSet7SG49jVVSbTnXfo4i5CYstnk/QsigDI+YYciLV20O+8I9Y
+yMWH3VJB8J4wYjvLNKBQBFtAnAy2MSWACFdNypZ4pbvEOpccW0w0UbCmOumpSpoSloZ6n2dvM1V
MbgrkfkwEIEU2KgQY0QPcCngtVVNkC/dCtZe7oU7kmdwk6g9vIrKd9dZES5jLskrZl7MStlx12a3
Al2SPLNMgTLvDHvDuH8TovVb4KYr9ipGM6PsnW0KXRsowfBCxzDArxZVD4q1bgcn3Bfs4ecAzepP
ijEMM1ibaz+K3JWShCZ4MShVHsfLzu6zr1XMaCJj0Lnocl0DrtdaxC0ORPeSR7c0w/qNKEPgKkoA
yzbbRFEoRQ+lwbTO3eocVfs2F9ou6Y0vlWS2OHWZ4TbdilCzLmwigIyH5TbTK3OVpUH64A/epvXY
G2pmxxRnSbdsvE1d/ZAaLxYbKBi28Fkjrz8bakQzIOHSA//CIUx85neAF1w7PXsNKRWxUpuP/Wim
4B/Q3cWBZ849X6h7q1X2MeSEXRA34THqXDDsbvHS2VyOjHZEVxkGFsk8+TgLgmXSdt6DV0PW6D2k
DwaM9yozq6cp116zYiof1Epch1w0c8OiVTR6qjiD9gelr+REuLajzHTGKtPiLSf4iPTkJp9PoWdd
vZZrjO4ZW+ZVZxMlNQyPCKtqESzLNDupnu3tDQBBtMNwfY+BTfs2RmM2NNZTJQySO2rspq5NR6Tu
L4XiAkVykakoScCcv4vsxVT0zgz3Fors2DdWfvWVsFEYJMIWJzMm8SjHeJdqxW2cE7+GDi57gvtO
+rhaE9SudzaDHbpJEV2irFDBPIjkUdjJSJQF5iWLPGEazeMhDYRy4vJh+2qxD4b0DNdiGbbNMySi
aTdWAaMfPyB5zn5wa88gXKrHLi8M8eRBKy10EHta5m/ArFcP4cDlw2hMYxuA6YwSGIuNg1QCyh8a
W6ut94209eVdvMHgDUDza8RUeyewqXMApc/20Bxpg45Pue99TVvgMTrtfD7XDKuH32aroCRJNEpJ
t9dChqBQ8WcwsIaFUmT9RoGEtde9vaZ8FqN7KcOqBOTDzgGqIR8U2SLOYoycB1IvevKeamXGNM3d
xVX8osLfVCzXfRiT7BGbPHkdiDMHfUges7WPytHe59jp9sQoK/MQk8TSjPRdqzm0bpS6W7tB0a+s
PN95A1lDccfcqR4Aa/ckJbpNuXKNLLhU+jVDQZ06zkBpq4VH3xfaPHLJndIUcUKhfGEJEqe+bz+C
2ihmIvOAGOZpvqRpbj+oGa1KbOFLt22RX6qmvY5KCTKJcwA6dnkc/PD/s3cey60rWZT9l56jAibh
Bj2hJ+UoymuCkK504YEEEv7rewF69e6L6uqI7nlPGPQSYRKZ5+y9tntdNj48CjAd6zGGot82LfFA
Hm0qWfWnJHaijUfDcg3Q1toyDYavJP2Y7WO+0xcQ66xK/b0etV+K1liIc2qvhVl6SCwKG42ov92W
tunQp8amoTG77RMvP2+gl3hXwHifsiQwd7GVNiD75pBUBxwmAeYEIYTaeaKlsp2GqNtGlvdb+MFz
jbFyLckpWmGaFvvyBWNFfDt6hNMkVRDwfw93bFqg02N+qYrvnLnKEwrDVTlAeRcsPHWRtMjecyq9
9CrAizVh0h1rw8y3WmCylKHFsum6jDwYLgKRh/vBHb8D3E97VZF+CLd6wsZQvSS2ka7jrsbCwHuA
C74CHMa04IYlbsrhqXAx+YwD2l1lB9eRocD16sWvyatObWk0G/KYfuVGmK/NlM5ujfnIHaOEfmO2
tQysnnlm7Kn9W9Cd0KjEBNQEwIfo1o87KpWclMi3WK6z5rJmWvYE1zPEK454fTgMPpQDL3WvhdAG
uhXAVPqJzAmHGBQXfmQxMXBYNSXxIexzhvkBUObs9VXai8DSMKoh3trSt46jr9aYez7tIR/WtKko
DzgqPxKA9WaGEzVzDC51faQ50l3QmtCttO89XcTnMDYMIrw72MdOYhPxyI9QIr6vI1QB+GoKdFlW
iL1E2xapuLGCgbCswvV3RhrKdY21XLNS/5QZDVHFEKy3UwYgVtdvvM6eZnov+ZWy0A9eAVFmAnDR
U55fTeQ0MtLhWPBQlZESEyq7uM2FqObQ9YmObZJvYc6YJ5eMCC7Zib0dIzQ1zlRtAyS26LuIIwPa
8oJrMjqYDXx8A94VcvLiY4xAVTR+MluCYUbAYd+Y9sBRwgGGrY0B1lX+sZRnx0nCpyHXDqTvzoK3
6aAm8TW6bnQzJZEFhdJm8Gl+j7lnPBbqQETAq+H2kvpV+DIXNUjHCbdTwzGDmAg+PBRerAOZZoGz
39O2105GW795TlodqiycnXZYigLYyPjaXGfvu1P+YJjNEYADUBLG711lB+aZOBhmGp5x7zs4VAst
fh3TYzKo4OCZZro1qcbvsIQEJ9sJm5e0Ew9ePNwrOFGvnQlDxYbHIpPWfiTk+olhiRpf1Ly4RvgV
CUyMWIfpwwOO2/rMYNZhU+qHlMCcTYrx94HQgxLDRc3qRmfM0ysL4hDuvNfBGd/NsWluDXqVGz+5
dkJTfHQ6PbzehYbUEB/owYy/imaOjnIa98OOvNdABh+RzsJUn9NxINnCRA8z9xrDjnjs3Bq1g875
YoTdzvOq8GLTPFzVMKYO0wj0q4lJG6Q2SVHTHi4Cw/ON1dXFxpw0eXBQWk5B9F1p2Cttp04e0oBu
TwfXCHy0Zd8lPdvDFqUDKd6MWIFGR5n24jexdgyN2XVvjt8UY67dyJXHasB+hLZ1N1Uy3PfAV9dp
TIBkPRrFSTMmzvyWiJDikuY1GQARQe0oNh79hoOYWN/u14AXRToVMkWFsjPQ1ZEQUryd5QObih6X
iiFCNbQBHNgY11ZWQ91G7haHrrNOKq9lp9jI0QwAO0McPToEcjDP6nJofFng7N0I4YWfV09ce3dO
HaZHF1AhOaz2pZXqvDBVau/dCyi6K2PyH9BbWAB+p+ImnitIUdiAPp/gLMXBt8nFH+BSqW0kOXkb
bT5wkEMk2xR40EqbU8bswvqNL9zeRI1wDnmhnz1owZN6Eb1df6HefwtMCTkoCrwZB8EFLhFERtr9
zqK85ITl8+ChKi1Q9Kx1HBcgyJISWdsUvQXnwopvArcfvkMIuJGIprdRWQ+aa38qvygvhdUdR9He
MB4xgnhWBnqsonAIw8/gsFwNbd/snf7VptNJPCOz0nLty205GfV30LAfXQVo3uvEFXHhGlqj31bQ
RlcVwrJNoicz9Hjot4Oiemi4qdiNmkCdS5F9XUxBfHbEJg9j7dlrBbSYHlCrJ/W7MiDFwOjTL+ml
6Ub1xngog+GlQgdSSW1c++Pkv6VdfRNU/PuJ6+oHe2bsxeI58CAYu7r5G4HQsGLe02zcllBTjLUF
sT7ll1UMUCfMllSCDlEQJuSVacbP3ZzTytJjorLS4ZWcP7N8sJ/JR5HAs1kC3VoxQ3+QvaaQIGN+
ZY2VoCtQevRMDAR4gm748uwYb5MJkyhD6rPqPYDP+kzXlzOPJgz7nxvG52Oky3utIQS1zCCFRPHR
czniTETIpUHSFxOwm8GEExNIoooWG+5ys5CH4q5/M4goWokYqrGlk9hCg8Vdj/WWUBmou6FDcawz
Z9s+5bJiDKeN7mIC55zHSBHMCOhUSsytMnkx8J3vWmjBmnLjvWEPBdmFsHBic7ZNq/YqdFt8z5HA
+G2D0bBm37fpQbLqmVtukeHO02bns6kGjVYv2CYf5/IKS/ZjNQAtVh42IGsKdyH5vqt8xqc1Y3Rf
2a6DRA/rA9OTqXIvJaBsN/p00i69br4iBImsH5K73IaN12DQxReurrA0hUcyBsT1MJu4YwJ3GhzD
gNeiG0MLIhJTksNke8kdupAZOZlswzzBCuq5/g0g9+cyQjQ9ECx6Sftsb1TOmuQDJshRmlwM6ALS
rr59PaIUmwQ4qDH9ALanfJcGCZDRCX8Wdtq1PRU6RVdomybK2RJt+h6hXAvwhk6jmoXEFPx6q3mY
Eh83Wui9JUN5GOsugvCXvSKbfwPBv2+kce320Wdk+wWGPPGi1TcR1ISqgWIYVISQmBAa2ZTTXduM
b9Dbd5OuVnqfhSw/iEwIHRys88gW6SOSARgcTneVFgntTWpo9irIy6sqMze4CZDNsSquqdkdCkhy
h1Yz92r0ULJxzVrlE7a0ljXgqk4TtMhAqyDhabtw0O8Emi9Uxdcd+RInq60+ugSnaRvbF03hsSOQ
Uwc2mqdIlJ/T3vtwCCbn3D0XbfoSWNI5+Q0ahEG/FQ6lOyb2yxeVE9FPlUwPVVCfhJJcOKRlbAM8
w7Y7vRBHZ14FJedxRBLNtupIqYH1hZ9gPvzaNO9ZBVE+iPwM9CIIiYAcvzKn4TnmKBorLLV172d7
egh3KInXjV2Ioz8CM3FzHERUCt2T6qDUG9CdoMd6aqOP7QMDz33cQr1MciaROWzQTYdUftha/RSs
+pww7rS+ChM4e3dySIyjVBbxnXMMeG3jRNaaL61l0Vv7bgtWFjv/WNe33jB6uzh1B6CQQ0OEDBsS
glfLqsd7ZGVln4RV2aeF5+NHrbW3+T4pBWkFqNQxQ2v5apzHNL/tH8SUv2VOc2e2cbNu+37clBrz
KOYy6NBLSAE+mVV6SAs4iMJfzIZq5vUhPtDIBltrP/VDAEmj0y4FGXqIdwzPSLdpQ++mc/Pt5GW3
Op7YbTjJZM3l9Vl3RjD5TnQTutlX7mXGina92Gn6ntQgwZQ9w1qA1GRF0xPGGh1H0Un6Mnrw5PZx
BPNi/O6LN4UD8sE0v53Jf86HGHl1Cqujq4hDaWdO1+iZ+yy6y0eiWdHg9eSQEiwFOzaIoDkkbvNp
VMaBwjmxjaa7b0zvnITGe2tsVNHivm31t4Ya4KkERmePk4tvtk0OZQ8xWAGFSSj+WsaHT0ViZVfN
Hve1vQ1T1jb1CHkoNL+lVvk3t+3o++8mlTJSa6tZlt1TGQu98MpRIIt8NXarygT4YY86wkrgsCE9
5Da1+rsGby35FEhSSSbaD3GeXJtM9ddNrULq80hZOyVPpdjaQELFSKbSaBtf/ZBFlNDmNQCVEY5L
5yrQQhdZn0dokGVUd+CevhK7fNJlAzARLC5MpGmjBkCtfdrNtBB06ZoIoztX5SZ1mj7ddC1R8kGK
UCYtCQ3W4hFuPSvgisP6UGdEd0zZOS0qdHvld8VaF/co1DAXp7CWDXfyKXJxLw/o9aP62UdOi0Mm
Oys/U1sVv5uRVtJWyIiQn9K9DYggahjQSkohk3nLeb1LRklMdP4tGw4HExiGCMjkBW97E2kdCBr4
BIM5bqZuzOgDFx86uuWqch4qPcnWEY2iNJjjAwXQUFu0H2MxHDqLq5xvqVuTa8kqZxnnOsACGow+
rs11oWTOYoErYP0Riy8vib6oG/pR8jCEebtNLYsdVL+mTvrWO3OJ+Chq9pxBMIUAZWMH9j04LMqs
tPJI5kIuQR+kIKIjA94BgfOIChoGTPHlET01lBCSEcudgkKtdSK7toKZMqBUB5dUox/FrJhmUXWl
J9pZEvhLtecO1t9j3MkHD/7QPMLvEuY3TI4unCPEYwM47L6dmUGiDOcl7Ibb0mHjUKIgbO9CgekU
m9pnHFiwIDJCUNAJ6B6QI8EwHzbwzPStMqp8x6CmrWhknesGXAk9oY2JyRcS4Mvk1+gOxXcyqadc
EFBGrm/i9c8KyLdfDL/iAOqkUY8I6a1PbajoSubrLom/Ot24uFNPckJ3nNLircsMqBcl9SOoppu2
zT4GjfaR3w9fdHQxLjWcPuwHFiq3AjfrimXC0Y+dcoUk/8ly7OMo02OI8dxXkEBk81ZW9mPPKqAv
k13GYI5I5aA6JA4hjIVI2+c5NEL4sPzYQ4RS2mKHknafSiMBs2x9eRHuzNIAx+sSYds22TOJJvyP
gbq4rEJ0gJ2rht4aAeaAbDz5SRn4HB1FTisao3td31g1KcO6DjUFMy4nlRjxuFSfjSmuAns8lj0J
IclQPA92WLKQAq+WMi9rdOqeZfY9CrhkAUd4Nq9uvPwwQvg2vC/IL2+ig6iZGMwfy8LbOrK4qyYJ
DvycQSqDnVfw28u0OfscU6G3zisIuxUGuIksozANTPKjsRZD4mgs6rhm165sFVtbx3XL1SCymeqg
iMJrmVtjlX8oIlZBQSKegUSkqUe6GvWPko9P1KCbgvi6sB5+S5GyjEr9J5qHI0io6S2aIQt2YIGm
TPR1klJt8fvotyqs28Z2R05P/9h67dZs2mRjRQWCgfJ7pA42t8JiJK8oSUGMO+2lmnJxhBsXUeNY
23k6bkU/75H2omY9UeZ1AYCY6CZIVcSqnEDWKYDlHccQbcFNzcWcoornwBiGXhS3sGcK5BadbtE3
Jix6CoZPMoPfCZVZ1XF05UZIbVmFZ2sjJxdrrOckxBbtFFOYg5AVPWI9AHOJoYX8jniv1ZSlhOSs
01pzbeqQgMhInoDosMasI3ByMcHyaGrL8VrjtDLJVdzEOXGomWGDXpfiiCzUXA15y8STRBBYgB9O
FPbHQa9SqJygHDj06eOm+hrxaLwyY9u5RtZmDUTdmGDSLDuf8bqnHPxgJVv09Z39FBps5f7WsY2P
IvtVBZ315EV0CGrVrqCJJVdqNLAauXYP3CEsyHPUUWdldETbrgZzShIfJL6tZoltBFlxU3SJtVNm
fJmStqRcLsiyryh+Vmg8/TokdCMAClrb8lB3dXtr303tL11aYt1PpcdVbmTaCI/O1MZy08NAG03d
Jy/nArS4YjNQktChUaD1Jo2u8OfGDr3vrESSLlPMYw12PHNo0Yk2KbZH25VrKyieR6pwdRg+SjwI
KyJjXtIGDrTdi7uOQcs3KhNXon/WK/FoREhdTXIIb5waDDRqC2vddPZFqqQ+jpFg2ZJ2n3UUPjbQ
oFZChYw7aBr60qy3ulIPXtZ4jAY+gERYS2gMjfHYjFALkKuYq0RyhZAU6nf1xNnp+f6CM2cuYkX+
Gc7bziZIAIh5xZES6NdoDkGgNeYhxf7E/+X9LhI/X5NVenCgaqNIcA5RVY7bOHmpR02eBdweo+Yw
bHAlthkpphgbthG019jXn5ng1mtXusjyqIkwA8l+taUGydt8ClO3OqY+izDbz607PZzelZ07HNdW
edtF9S7Pqqc8QKACpClb22PGIq+XGy0PPmQ7ZRQAkct0FiorOWZ7M+Nrka6JTdU9U+0nja0lSXI8
DVb+1TfdRpnIEyfNeRNOcTeF4dYBV16RfrICMvhaqJTcE794GFz+Kf3ec0tGHqr69QzJFe+m2z94
BSUMwGg6QBEKCiGmWa2Yqh2riorYKIDIzkbQWCfKBfRFPepypccwzorsYAzqQE+fE18j+bghmnQM
1qp+CCjpxAMDt0vWGXLG5pT3wb0WuA+KBEKmBZT+Jx8kY5KudKIOXM5xX5mQGyYIOn5KQYE+xGWs
RYrpllq60rOPiDenIvydj182mnpXJ9vWkLT9rFheTNKw/ITJt9jnY3Ir8/q97huO2OzNZrrrDED5
I3JiB+rumhwphrnEa1rdOZ3XBhZ6K5yPTf7iDHQOo9RhzqVXZE53LFNyVimUu6x9SgKwOfQvdBdx
8lgoElyENu3viU3S2eLbGzLyJSXf0oeHnGMvtj4s5P2grr5yYzOE/n05OsPaMOXa9YlfAOkh6qDZ
glO7rzH5TSoF5p1uXSdE+KnelZtuawI3meWJXdx6iKHcG81J4K+zal3piD66tnmVdnCav6u20YyV
4ooZ6x6nbOXX2BjmltNwMri2xqLfB3FxRRRt5Ravvkk6su5csD5smgAsd/dqmu41exJqxcYciz0J
mxsFjEnEjD4WviZjbzJErgZmJnVpbzMGqbqZ1yf6hDZkYqkjxxsU8jOi2njwxukxVsXrQKGjsZIN
pPXr3JFXVl8+ZeKRrYbfcjjG8NJa+iH14N/ZfXs3769Wo6CbJ3f8yVs9RfPl3AeNeu8lVa0p6bqV
07LWHpBRlWJaacEh6PuDNcYJMmTINjVC8pWgti6tmhTWsbp3svaF2Eg2t+IKYF5Mx1tpjb1KnOns
JPWWOLQd7ey3xLbUqkyqe+XfwxDFlhMda2/cOXB0C6bFq76yn+PW3OEpOQVtcYPd0FrJVHscYIay
5e5xiRLp4Po0ayLSRjJYl3BUv+gqrjOwM2vZhGerTS+6h80YQ/phaLA9ZfQNFHFm0RzALDtxV5mo
ttroq8xouEaV9CiTPVN7RuBq1Is7A7+6bt45t4F4p7B1lY0dIke8WH5HFoEf7osegjWr5Hza9AyP
oj2HAHobjhFIYTexMPZxEh3bJHo0EybemrWbmpHsU3kIAm2HzZw0WrouEnCyHOgqAbTyAiRNdvtA
rsiu0VjT+sV+EMAzGRSvzTLe5nHxMB/4jYZLOaPqwTWt7G77ESCuVW1qy33NUghXGijJ1N6qxnui
0f6KO2uT2MMVK2yGq0p/MXAqrPTxd2EhooLQdT9yyq8MJ2TndL227o3iiqkHdDNxNPV6nysDdWTw
aFJ9gIBONcG8JdUWzLT8oH39pgbvYCB9IjAh37v9rwJqWUHbU2jTZk6IQLB98hrtczLUV5uLp9H0
nlRE3Z1ixFfROI9j6mw1jczxpnqmj/kONM1ug3fdJgx7Ur/TKnoqinSX2uk9PecjjN51OtJoRV8B
XPJO7/Y4ATB0txuaVLvYzz5NnT6wYz0UeHBjNNCUYQ5Ts8HW/VFrOrRQ9ZZz1muFvG6j5NWUEKYa
jUhfYW261D2keX6eaMGS40d506x3VcoFaA6PzH3s3smGa8zRc8In0zLOJfvE8rwv/tdV1YN/I4Cj
zJ90OmkO18/KyM/J8Eh/6TsYYQ2F5q3KCGaQNOPc5JBF4XU8Dbeeg+ZEI4rSEldox75jHJN12l3Z
WvtqcVI5Dh2o0cg3MT3TVL/PVPxW5KRy1Sb1PBa4LYMJJ9iLrdnXdhxvdIqN0kWNFsvbyCVuoKOZ
ojf9nTXJu94EtTlZt1qOFxnwAYcCSIP0GhDnI8Wlh5prymqiI1IaQHbGaduUHNqMnrahr0aP0zM3
z61k/XRBgAc5GkQ4pUinba6ccl59kTWQnZDn39kjwcKdjfjFh9C+ng+WwMzPQQhFgLQaSd5iTP2K
cQZaravqbB0UFK0KsuRya0Q9IXflLMUP70SXHfymeIQNsu0IgHBL20KSV20bXd4RTrZt3Qcr6Y82
1l1kMjdBaL7aY2HBZ6AE5I4PhAPxJ/qWSlp9N3XiJhnNM9z9TzDJh7AmiSSfrgO6qGqabvNUvedt
fCnzRz+KAtzwLmL498AfjwMkgVIDBg6R87ZR6SVYe9Pw1BvVR4/NolbEparXSIxvLtjnPPWfI49T
rhCrTKjm12jGN4IqOG2RvdRLupgm0ymrLo9DY25iLTykrkuePdCsDl0MybZXvU8tLqcZnZY3pAzt
g5Q5EiMGgDd2Uy8JTsbZvUJzY27J9kWLrUl4BA+GNuJWd40nuls3fmGuUAecWOMcYpE9i47Tvp9C
vn260ik/SEsdCqPm8KPwZIszc97vkdcDPLC+D4zXuHOq/LHM6n1o3Q9T/KL6+sGx7R2RBiu6A5TL
I+JEYFwlcqdpEQVq299CnPw9/10i4O91y7+KqugmAuKyquf8mvkP5sJ4cHMoPnHkXw8healRcWLZ
AfU3fjJzc9d05bO7ro3pxjaicE6nZR0SdXsyo6+0iP7z/KYhr15aN2S5F3+bKsKykOMvMeV9G+1I
jrd67H7Fg4ekRBAdnwICM1VQMau1L/qEQdj3NxMLOKz/CZXhQdFGnJ6tqcVyRQoWxDwVe2tHUBQh
piulKy+BopgUmMlDgfdBmAcZrZt+6A+12935gUOZUByDXt2NmnszhqDwIwKl0IKK166liD0+dlO8
GeLx4HntnYjfwrmU2ZffSe99Um09EpyKbALCXuh+Vv4TLZpDGGTfgfBugohklNGpjp6uPqbAuQQ5
SRVtdPQKKjithdeTVo6mMuKQGCJlDkN19NeIvd8Lumkbmw55lpExlPZsyrQV24mr1pq0GdKPaauu
kyZHuoBsgA5UsRYWFYAhN9/mITNUw6uTA3Gn++OsNXXneA3W8ESvTjiBiQjYBKgmbuwxwmXSdSfI
8oum8f/LP/8v5J9oLv/P2KUf+efmIy2b/038yQf/En/6zr+E8JDjef4S/zc7NP9Sfxq6+Bf+Ns8S
c2PMdGzsxP8GL9n/Aoak0xDyTMN1XQtfmio5o//n/xDmv4RnU312LN+gmMyn/h/Un4blzt6Tf5ia
dZ/vMHXdwLTqz5LTWXz+D3G5r6uiCYJKu0q0GEplFMhtwTmybnFcIPxKjwqPA0e3emXFShTQGJyQ
KLxOuXYmvId4nIogXOh+5MQAvDA7GJ/GASgwAVBzAHR/DknHceNpE0B6DmqPSoeOjd4qaEbjgNuV
UUj0ZkK52gdf2PrRSpb5RTlciie1D1EUUFgqbqOh2FeVdzbms0OHGXC0akDY2F7m6vObXrsPIKRI
Bplue4gYTPeY4gmGyXy8EgWzomCYYUHXdmrgDo3Ipp/dw7qZXsom/rSSKVzDspcarE1dXVL6P0Qc
x+5WtpFgaCUdJcm2mTnY1wYrWsVFH2AwrjWt+B1l2V4Xw1Vc7grZbSfVnluCIZjCKwyiXr0Jyt99
xJvjDLpkI8RT2wvWv+mz5lJcLCx+sx24q7RXCBup7aUtPUE/NH9NgELHpkexWpmXKkOv7tgPTU9J
2pKzb6z1N16tvTeY/WRVfDQopZp8owh5MJK6XpsWyOK0nLbaUD8ZOkJ2vWdxxgXERhC5dmJY8KFz
o7luszKGZ3D+N10JpUnDCGPn/NyUraBYraO56c7oXcq1hMa+lnF0SPWjQ1G4oSzuTQiFjTYlTcoe
1l5Pmjlxbx8sObqVNsaU/byU+f85De07uq0Pog13Dt+xS2cSSUsW26anCW1aMkFFGhLeCDokACkK
1HH4rPP0WpszI4iOjwkAvGTxRTq/dLwuvcz6U8NGGCXE+pGIn2TsiK/49NL4SpO1vpZt8GgP0xnq
yBrQK/aBuDva4EpX3lC5R3LymBKkybY2AGhFWfTUWr13iOrmJpWmvJK4h2Gzq22UtQdjstNd5zKz
txXpM+zMVadSDuXEeMmzwdo41tKnSa8d3IM7o15LgVqHkNiDraJbqzMkMxsuVVFXvOaefE1RnqwK
/Vm46YtMZbZG4dOtUP08E+nwa+xguGD9IsXES+n7EAlgsnJwEXUB527Kh7J3LlPuHYlVjlejBN0X
6huCGFpK1sHZsWlTFLcuaJyNQZ8UTDgs6vJgTz4TDqtutzqXVKskF3mYkUyNBcrp7xvlxIJcMX5i
7oX+TE8rOKH78ZUmJXwqeqRe803LCS2DB6VsyhDKjlX+JCW7COnqlnYfmYDirZoLQE2E7qxA1gLO
GT1zZ91nTQdSStdYcVE6r7o62RRjt/FrZrl2QyMK9yeaCQSsGLann3t/ntMqFqW0RWY85nLTkm7x
c0/N9+bBeDsI7/WvF2dsZgWoIlu14s99bZI2oStg5H9e+8fX5VyLhdShjJhEhQx9Yxw4MH8epTWb
aWvE9OItc4a+DQFNkip33VVhN/5aMFk6kXD/y9VZpsoWu8mBcGJUgpSC8yIiBjGAepLMs31agcQU
+2VzCifyhJd7vQXYeSTE989Ty/NJbd7GQ+zu/ryftcxfnxy5lmwmO4fCW5JmSASmPElrAg7smvs6
NolmWp6DTC5Py1uWmyIM7GNIF3X+0J9PLu+KsYHiTyalmMHNoNHDJ3++qVm+b3mii5MLwHwshzVH
t92VD6qlV5AWsXjsc/Dl41724NpY9rv0PRhuPOuNskkw0Zvxq9iDUepWZ2OeHPbNIK7Qfe3bqkmu
+q58hFFX37RmZALtL26XPABEIiHtmiI+whwpmHahb5o+0KReUGlTR6VMSF1sZ+Wzh6lKbjEpoNMY
u8c81spt0ZXOKnAnDVlZ5p1q16wOZlg+qVlu61o6cBuJ5DmR7jaLySSNmqt2ou5D2cEbFTqF6ZUJ
O8s/7W2yPJ16ZT2RLJA0t2WqjqmpQ9qf1EelDPeg4Xo8EI32KYjgWDV2FR0i1XlPsR8Qs+emBxRv
zlaSsHnUvPANQPF3EbXq4szEQ7PD/U/31dUw90xFG5+msji3waCt0FiXlPfSbT5GlzyJgp2mHKyi
kZNslau/EnA17dOw8oCFccFVBtF5X60canBu9zVH166HeIOqt1Ino0AcMxbErgQhcHFKiZzGWK66
EFW4GKpo76DHFvN5lsx426jGQHBYHnsdUNLOP8Ji0PPDIl9abhDX33Ud7X9mE/lpWAJ6m0bhBPXE
XGHqsN+JJS3CdTvjmCUnZ/DnKsMccDa1MYjvOWdpyVNbboI5njNZ0sX+PB6lbu4l2JBooK+0Noda
UsLmBgeyR+wER2h9cmY666CwKGgayYy0YU70bKpT/fe95bk/D91JPmsFEiLd5TusWUY+FlzdCTTs
tzFzBfzhbkCJCXrx8qqQZYJICb5T3sQWlixDrWQxxseMoLXTcmMbJLwCouLxkqPjWfaL43Tedgk1
s5kVmKLDlDFHF1EEaE5/koyWhxjO89k50aE7n5G6w5xI9nOXhd0ctcxjrSeKPknlLxFOkKQdlvdz
6jFHJJshCwrYZdnojod+8tbNLL8qR7wJftIBeJr367TAkaP5ri1zZ185/m7Zy1EybdjC8tDNmVJ/
9nKrVcVJzTfLveWFbEy/kSQgiKG+eFoi35ab5UD483C5N2HNWDdyIHNv3u9LrMhyE88Pl+dk7jJ7
CWon3OVO9bTse2FM6ASWuwbzhjkxSb3SALdBS+vyqMefCtEJtOsAgWJY0EhdNuu8iab5psG4sW0L
GjXLw+Vm2d5hooy9PTRY4iEH/7n5SUH7L89NzltVJs3Ra3paR8s2XQ635R66UQe1Fsak5Xj7c/Pn
GPxzIAK5OOqcWPtO03N+UebdpUU57bw5/mS5WeJPbK1LySqdn+xniHwWV9/9TLP+2Xc/5+jCvF7u
xnAFDmaKcejvHeeGmofAZhYaLjd/9iEST2bwbotUxchP3XLO/py5P/ftRP5yEyBjy475s4uWPfYf
z7mF360rkJNYWIhEXM5eZ875dpZ9tzxeXjG1KID7pT8bmf7vk7dWbIHlsUrcmY6BHOjItG8VF8ip
fnIAl1NpCQNc7i2n0XLPCI29q0y63iGEa6wuswt2bbsKAN6cqyxqjeFgfu3nDfNzZQhPtrNbd0Ob
RJ1wRBD39/e9/3hOqyuCG5m7r4Tnkb8Ws3Igzi6msgtc7cqPp725DBwdK53lHrwoY4vm4X3Zhcbi
S5n34PIwFwEX2GWPyrhwDirR6J5zCi6nZKmiCBZ4aDB3sVOPrJYuPNSG5/61C6dbf/b0L3vSclyL
6lJCz2o+JR1Frccgo2C77GKHauFfH0Lddo/kHjTjvKOB+ZNXtZyty03gcc0n+hJHe9rSm19yfnxb
8OllT//jMXhOmqoZ2WfoYqhB/ezheTfLea/ry5N512hoI5Od/vfwbPvMIpaHy73lZhm3l+eCEp1G
URGu/PdwmS3JOcvI+XOX738r/BBrRqrEzp8vMvn8Y6CbIzzzlp8wkA/LD1teM8N62i7vGAzmR4fl
7vIS87C/Prs8DE0diQHUq89OklT5GTRpvg/nn9ThuDst9/7c/LfnCg2rDdEqfOTnJp83zXL3P94+
sFbZQhL+vTyfLZ8jFxUDPSB3ICz//th/++x/PJdGE1YzRTBq/PcfJrPgw+0xay/vLYdm7agS6mzd
fBn9fDkqDBLYREiq5nJDtGx1+vNcj/GL+aKu7XQ6g/uhz65yrc33ljOnGC2fCMeYu8tHlg//t69Z
XvjHZ0gt3tqJdV3MPz6qrRcjIpRiedfP1/28t5MwDQll1q8Mq0v3y+vLjTP/vz+vdhM59TkHiiYk
wwSlUaa7hq6ToB6RwagcOW67ljyHQ2cQeecAlgZ9DljQLIr9NJ+jEDblaVgu7mReM+rgNwdO+/AH
YV4ts4SFlx4G+WtN0u//Yu+8tly10q59RfQgh1NAWZVznTCqdiDnzNX/D6tsa3u3u3t857/tIQOS
kEpCi8X7zvnMTSCSr6Iu2Npr0uEQrgMcMXtNHgfFeZaCNRCJXyCamj9uxKotRl6xkW69wnBBd/j3
lACxXokEAnvu7jDrQuvQ+u+5XkG/WIcO4Wuz1vFDrOrijJAUTwSKos3kAs/X15EHp0bBxxag82PG
IzZJf1Hiw0Qx4V5ku84xpmovcPSCOk9CbbqBHxl9wfPDdW7xRe4XyHxEcVAlp2L2Ijtm7IvWvEXc
Xi1ZViy1XR4dew7EdQA1MvnNAMyx6deUsXa9EUuKMfh4Vvs98abrxIWHiqXG1Kk3B8u+XwfneE3Y
TEeVQ1BZR2yxPupEvSD+wMlgyOU+XscHkGgo/FRDZ5QMXrthGRfCkZgsLutw87UkG+FxdVvl2oJv
dZ0NAXJsjmIJ4wYCuKW/SmqDWr66NjH45a5/uLgxe7pcZPT1brVOKqjk8nfL64Si5Foe40dEpKvd
B7mfYII5jhFplgaeviUbQ9TI669xlsLb2iinrThwHIUMVGTbjKdiMUBAunb7zjXB1wdCmPKjTD1r
9sRiv56oC2reuwIRqfZXFIRYIqiA88JlozwQPtk3NTKY9Y+43OR2Yu2W1qKI/ud2Yz2CujU4o2sD
SiS60WwnSboTexMJFWLpchOuJyXIqS99HtobsaNMnLvEojnlfPA6mHWtGQxo5FyMnYIh7PcRnVJj
nYOLGxF/EBmRryVY4uRU4gsWd0glsgWbwM6vcI81R8J2cuxgYh3NNIsRbhq+XO1DHdRTkYdoNsXB
J26AjUOWy4vwJ8W+egPnS2bX+L8WNFyHuiqmI0F101GWdWJqLus0eImTqmzS5FOslUk3otxdHbhK
jZyLqSdb4zjmzRnFt2JNDqUjNRwBsFBnX1f/bVvSeBLGbi8fzwMpUTc1MuvrPmhIDQJxkskUigaY
DvANtwsxUF5nSg+DjfcilgNrG6mm6dlOWeysAm0WyJqV4bqQ6ybby62S389yYe11h9y3qn6o2sU+
Iel/XPQg2Lcx4sBOM99UZY7Oq9O5KRf5tu+V8pyFhHzaV0y3k6t+lrXTpCBqSyBJw9rfIEjqNrGC
c9RG+0Q199lGYH5IhwoWz2DdJ+hfqMJ0mjvIpP6mFCoJXQ/2TbCQpQVbu24tCLDjcB40M9iPBJBL
SBW3uGwnfzGlq97i8mNuk3pvWkhXpBFZrTO1tGba7JoYMGmDobfY6TNHtFmb/QHV9N4JEdSFtQHv
xlrOSdxLlILnl1FzNG+0xtmDfKq5ijSVWxUr1wFiyw2VrfrUJEh9xVKf1j9aLR+2Rt0CD47EJJc0
3VSagI1Q5/SWapW79eQKYKVTjkVoGZ4UoHA0Mj2+zrKcwidX49s88bC6o1PR9HKf0EXeFyjql8Gi
kYT5W+tjG8o07H8CFjDKFPK4CzOE+vSovIiwYMogYUv+mYy215q2JIb2Z9Ve+WZVP/iariYeblv0
cWSoawDatxaNbELRkZQniC3s6s6opMfM0bqdbSEQ6iik5hqtdqI9NUcdN5Radz2plYgjuMEXlfva
5Gz0YPheKgAEiPGwaV36daA9Gsg/rgJS1fe6MT9NsoqzIQEoN60egCpa7E1CnEsJDRf7EiT5hsr6
nMifZksRtxi+o1hT3GqRqfA7+2WKieMy+6ui1VGNaCvfX5OpBGfJfW0qzQ4nHnSw1QwNXFm+I7Pb
bcaCfDu5UH3YivXW5kzhpXSChy5UVxjVZqAI7k01VhFDgnIgoSO3jLByS5nIMjKjlnM4h71rMvXf
arCND9WiErI2hbRnUQqTiADSUWMKe15I2pOVMAJuTo1TVoq1lUl2lpWXV5omJZSaeOFqTTPMZiW6
RkM8M5e1MJJq5GJ2Pc2M2K5/dMY639Toc6ZcYGIqLv0+bTnZq8RLTZ3cUYHId7HWdfsQcVGAE93X
SkwvQaxstLp1fNrNo1e09k0gr1k3ZgoBrtvLWZUf0rT+rFCfELyp/UE8+//du//VvdNNlXbaf+7e
PXUf0d+QLV9P+KNrp8jOv0Ci2LAN/kSs/NW1U9aunaxCdJR1B+80/bI/u3bqv2RiKE3blB2aaUBg
/uraada/ZP7BBgdG0QL08n+KTFEN+zeinGzrMJEZbyC26Kpjar+hiEvCzqNytucrU5FAuKUhc2Yx
IfplkV4B0o4hZtr8tfj7A/Rsx8zRWg0mKXFsiKxugW/gRKMivUO+S51ydMjjxunZlzq/ujoG5Sfd
RpZC4723z00jjUedHvkG2+zPqZTi22JeGk+ZZ/z5U5qgJ5FoW+v8jswppKYJ1nOXWOF1vgBWH6Pk
jUnUK+0/azU5xPtK5ySQkrqg5n1NkgNRfo6utLusNlNq9Sl+43g0FgjpzP0QCHGOFYuSUtrLg1jU
c9SOJ3spRx//H0lkzAT/eIKYNn59FL/sRjzrl0/pMrkEfbWL20XZIS4b5I2Yeis4qIdXsRiQEbrV
9ehRzKjEJnEjpkWXyfpv2xCic9kvNn7NosTi12RePFOsi6dfVsW2y8sUYvol1v9t8b+/utjRZb9c
IOKEiJvpQB2LK4y1yC+WhnVVLF3uaFMKNZdVsRQa6wWYWLw85bIb8RSxShk1IhKWqcA/PZg298LF
2/qiv+zxa6t4uoHzi9n3+v5QgA5LHX292d/e0+X1xL5+eymxGq0HhUTRFdLgn38Pwy/FNbGOyVkl
DHVAlj3PFCALcRuvVbRRNI/EougVocugktOUO7Hp64HFOk+/PORrH+LRXw/6q2UlVn+5GyMCryYa
WV+L4km/7U6s/ue7xT5/eZdkAoRu5MQ40JysoF+8XpYyKfnjHdbistQZpcpvOrraX+vlet0hHiQe
Lla5rEuO473YKjZc9rSYHRcxYp1cMPoEf92IBxai+HR5jo01kbOxigA7km40DG9cWRSr+v6y2AdF
c8zXEoW4fypyUt2A47kjCffE9qQIB3uLDrokDX6q3+VwB2HYEK8ATLw9FnF7tmAiba1Omvcgbr1K
XHPZa73na1ERV2J8msi210t6QyyKrdjITjpUwp1YEzfiieJxl9Vfdik2irvFAy/PE9uAmECTxYy7
rUOMjRgvy89hriNCV5rT0pcal/WZ7poGzZcg696/mgTr8KbhryODWAzt6EuoWeRkopRlQyztGoks
bNg6DeU9/BA/nevrRa8fSyObsVs1VPJEUc80zk3ezoco4a+3179bLF1uxLbC1CqfTgoN+/XzWBrk
GdiAEgZ2CjV6QocUNB/egga4VBhxMRWsV1SZqZBpuSiPcT5hwSapFrXiEDw6pnHXxkHvVWAgj13c
AIgZMRWJ1Rwsi97xV6hDj65qSheux0fqsLGtlPTAkx5lwp+VRKuB0xk6xDORrH1Q+mdDGz40nF1k
1YT1KYYzcXLaBrm5QwMrl7UA6dzyADHMM+m97ut6IXVjregaaxFILLV2o+8tlT65KMjGIJIMs6WU
uZbTRWm2rWyaC2LxsjEe5BsNtOZ2Wn9B4kaUay+rYgnbhUL/UQcq+WelPV3L+1ahHBwrm5nYm7J8
lMKbWqY+StgGpgkcslzRov4Fp9C2+MngUTb9reoM4DfXL01bby6H32VbnQHHsgY9Q2Qjn6SyzHao
d9pjNVOWMZo1uPGyLpZqFXWKC9ECLZyW+ZI1TMe0stZvGOC4WxQY1mOxHkFLPU51wLcyqmvoktXp
mzagXciV6OL29igxq1706fi1SMsBEb4KPGrZBiP5J2Fj41ytZBMxJJKLqIDWVCp0JtebGr4xySZH
s09scndakMnaQlyaXaDBF3WwaQEcS76ulPoR9md+yFhluVCI98p81ybb+QF/vRYd2ofp3eYKKHBt
jFOFR+bRXvpZRkgn/Rohror7z0u/o6pPb+NhV4WvPYrCFfW2n/vXzTeNmGoa/u1ejXw52gyT6m2s
Id7Q8SBuC2b9vrC9eLkO5Vtl3tT69z6A1rHumgt+zfEw3mST3z1j92hoHkYfuXbGUAX7255OvU3o
Khm8fuL4ZvkazYd8+aGqm4Qcoyo6xnCn4MgTzCvRC3PH1BvsYTvqT6bOBdpB004waKwf5pr3/YTC
s+wRq+yb5Ko0n7Fy1Nk5gPClAjU46em5iK4a+VDB4Wn8ttuUg0e46oICp0fLoO1aPk5VInV9bWHs
obIqtdc79J8xrHjSz6lqXQuJ89i/NpMPCIU9BtUNFZEcdJcMpf882/dFthv7lxwoQB/eVt13c9hR
sTlZ5H1zaTTsjPhIXARG8yI7kP3m2fYeEQX++zAlsZlTHFrN63A4mva+pbVp77WPMVy4St3BvMCU
qabnHOFU7ZXydeR47UDu7CbTHmPtmQJcfjuHu1lljrqTcUH+VPGmvzbPtnSc5D0cE+xOzNdulKu8
9aVsHxgbM9rEgVs6u2zxhmcYYM5mvFlVMU/dVYyaHD+Vl8LZpl/UHWbzMGk7xNaYYI3mR2dx5X8K
yys79ZQYCsjWXEhH/UwWptQMkz365bOMHUbyS3NnN7toQVVwm/anJD4OC78LuOhQvJIUFM2z3l6F
HEenylk/b+LZ5XCX8LfBF/+JXI3LTsYwicN0io4VwB6MjXyBww6vpgHclGCa70RGRZNfq77dHZWf
ZXNHtlvFJbi8fmB8ThIlwKA7cnSq1r62Dwk8DGCs5JrjNRm87r3sT4i04olkru3ceSvrldRhEvH6
TeF4IL0t+yR3OKJ8+VzdGxJZHY/EWCzyXo/89pDTIm2wDG+tEuPCZmyYOsCPQCbW+DjuM0oQRELM
7mZ6n56ixk32ikO2wl2nHiiQusNwNrrtnGwnTBsk54WukZFVewCNalJs+ZG8m/CW0UeP7Q5J2Kje
j/kZSIf8SDq0Lr3JIG6sG/LeUMAtO5OAJpxHupe/Odqx5acQ7nLltiJrSsZyOJFsr8NZkG+bhN4w
me2Rr+hbvXdp9GS5P47knvoDPSfFJR+QZcpBCMX63u2kc9J8djlCCh3j7GNv30AVa5J9TlUR5s13
ZODOE6gXY6Ndg+ago4y3sHQoGh5pa1ZEKr+lo2tauwRNY7Gt8h2XReXr6jVh4EQIBqes9tlLK+2I
wXAyn88cdp5nXTnX2infFXtoM9IKY6fG7MIZc1s+MM2bLIDOfoy/mri67okLJy10q1P/amCU6veE
NHX7/l79HuBPbva8NSR8FV6czL5Gdc97CtqdnZ+x1pq4a73wqXppDUhBO9TimMV76Bcg5x8AM3Qk
9TIUK9Qyx7Mpb6NP2G6Lg9n6IH1kfF11hz8Blnh8PZDBrWKS8+Kn4iW/IhP3Rn+UNt1yH8XbBSVk
/Y75PQr8vqRuQ1NW2ciJP9Q7LbtSprOkXzXBKVw9ek9zua3JMJdOTnY3RGBSvPyOYqyi72HYYIma
Ke/cOi8onZxvCNVPwK2nvb5pMB2TIX4I75ZTqrtU+6cXtOr2vIOcOKaEHrg5v2XJT15lDbzYJkah
Pzj7lgyxygtiDwBxigOLWTC/vjPlNkPy+uVRB6E4341clLYfeIM6QqwHD2uDBkgf5CB25QQzszcv
kMEfHvvocV6OqwGh67w4OfYZFjjq9w9h8nOc3wY9JaBzcePoJUdGN3QkdN4M0eTJrIBJHDwZ/pGN
RB52zz4NzibMAUaW+EjUd4zjoTor0qklm4IyPKdCHLK1G08udEU82IgPHTLkWFbc4buNz9C9iV5j
/cTe0xMXNBGEjgH4kAtyyqt34325Rk36S7cpyAPv3YLrbF+rN5TEIF1YbrmLmh1UzUe5dsm9Pqqe
5CZbC2Ok/82gZPlSzb55i7PvoN9p6XbZIuI7zbeIkbT3ADm6Bx7C2nCkWZt09OTvFcPBc/iYxJ78
sOatbnjn5AuT2/wyOT5FbBzt4ZN+a3+v9uFVePWjeelJk7lOUKci+go8sIcSRywr1Iw9GBv3rT95
wR7GkBu7kae40da4/+b+IA3mW7s1fQhHrnqrXRd79XZmUGAC8IRHnV9M8ZK8yBSQKUe+GPdD4GmW
m+v+VG2CR/gW/D+C0j+6YwnNALeUj3O69IPbwNoMKilzWzuB3+EhZjJyYDFwmTy41EyhSr8btmR6
HjKOOCRfnVe+t7vqJt5MpNHIuxBxMeACtwiAmjdbnLpH3R88ml2q4cFhHYpr9I6Wh8/y03FrRMkJ
PhN1q7zAF/HH9wDY0nnehKT2ue219A39RMmMyG0/Qn4G6G7ujH1+Jz+Fx/TKSTgluDnmiOSakmj5
VO4S3tUuvrPfJK4MGXFf8nRTA/v6tHjX0O7dBNtoeSg9rrQim2mbx7bYTfz4DrC8gdGDj/0FtD3H
GRvkJ+VRDb3hQX1ur7GibYdb4zzh+71NT6an+RzsW+ruOh+aZ5y1c3s93DaHYPcOvWM5L+f6WiPR
3gv3sALPGLmv+HnDBUxbVkHpNo8EU+KS3MKQQmnwwCNKV3K50jkb2+itOxh4Jj7mjX0Mju/tx3TO
ryffKF3E5H5xVo/FGc/2ssUr5qWetIEL6eZu7yZXSPBcHuKXV9nW2apectsdTNurHtPr6lF6je8n
v/9IHh03ecT3+7N+HjfVwXArH11B9xa+mIuL1/hRI9QQJxgYY44eslt8ZctZ44WRjEOHT1jnd0Wz
w+OIpTrNGD7eLvfN2Y686pBeS3vDt87GY4U1PPCKnXNbeAhKwDth6fQjHOfe8tZ7eIxdoKWeQ2Rt
6JpQg/cI6zm5vOX8Vbtwx6TkkJ04HJ6Tx+48/kyv7d1wrj9IZCOAxHqVf77m1/H9vAl+Rm/F93wv
80kwxhgn49RfOZK3EAn7UDxQxVe9bf8uP8V3ZumZjC1uy48qdh/lH/DkJU+evPmJ4IPJfXQ++/dO
5ZtNT/UdwosP/al5A/GMV5o5y0fzlnzDxX+dhP70kJ7Sk/oE5uq2vtOf0o3s8aHu1CtuPVwAvMAn
VCVGny2aTp9aoXG29qaH3vB1Pej20suELX5l3KwjXP0Owrm/il2caryT/A4kzw2nxGP9g2MVS27h
HsC1b9snQiYYY7qXMt2UV5yd0h/iuO9ekhuoA/w38SvysWvyfSX+Cp03j1oAsdUDJbJaubkm/dEt
fvfCffyYgPCR8btGOvPR6C5Pw6ZoSu6K8/pcPpMHCZxR6gWjqwxbzHv6vDOIoLD5mUif8hXjsukZ
2+lAFBe/llvzGO6nw8QXMl9P35s3gidaV9tyvBePI1Pyb3j3Z698lm6WLXLgPSCfPlH29B3k51F7
TXfyAcvaYQJ/4RL3uGy0o3SlXXX4V637/MfM1K71I+c7fENEszk6BYe4nxfbwkm/je7me3ln3Szn
fr4jzOjElAJaBL8V+Q3E3mbYB7c/4ruRjxp1I/Gh2K2YKh+Tm/hueZnEAChGiWDVGqJOd9un8gee
i7Vn5hqfPU+syX6kgIHvYWN9jlcA4fTn7lD400HhUu2ju6mPzic+A2gU470DnvqDpeYtegX0dYO/
nHdNryfx2vsBzFTj8b0PD9aL/NTcpJWXIm++W+cH78pn/c5bTCpEFX79Y5jPywsnxOFz4WtMYGOs
gzEDG1OE8aplWCJhy1Ubdz7Om89hzwwPXeW9dm37IWlizKO9cNPcMJZymnxf8qtx3rVP2Q1DXnYz
XvG5pnva/xvp1IeucqMeI36hTIE85V0+wAUHtLyxiRBFQs7GalP7xR6Ttw8I9EbeydflnmwM4zF8
abaVP1OvcjFKtM/h/jPyq42xQxUZ7Kc78zy48Au95Ib3DbhUYZAExbzlauyl5ozzaX1f3rrRM74r
b8aNzbk72TrXxUt1Mg/dKQK8c6/iU7M2fbLhlKbeMh2kDsNB+zTtNYbn5gAkzJdOONx39Y4ZKnve
3dq+QeC5O/6w178+PA6ncoc048fAOLEngsKrPWWfbJOH+C69M07FdrzfNqqnvKgcAkQ5o61+IuSq
veM3G4B6INfB039owITjjfw8f8wf1W3zmN7n190Zheq19c25iR6tB+UGP+pyCI7mLr+27+RN4idv
n4kv3U+ngZ+ztl//NYGxjW7ceOaz+pHdSsYmqUB/7evW7QZPepWzPWprXOlcz8buqx1drZwo+EJn
u9syLz6ax3SzMlvd6sD1wh0+DWgW61GrPmF1z7aM0yUUlcfwCKtt8Ytki0hpsX7Ic4yb6Q50Od8i
/mbrsXukyxceTY4jYncey3vnhTfxGe6Y4CfJsBXiO1K+mfGqFsikjOsjUXb7TRD7tY3UXc1WTWoF
6DQusk+hGRTbvqpRNsS2ckzuuAqhCCWknl9C3VWjcVkVS+Eq8lVHaCqiFCXejy1nxz5CQjBaykMK
3voANIbw0rE6kLXhKV2LK2ZkLjjEp1Z6HyjmKMtAzvEA/06N9+h7SQ7jV71q7kCJg83AhyjL4Y1K
TX7XZCEXwOsNly5gJ02ACyhyhOBTLLWt1uwX/KFC9fel8hSCTwpAf2o/006OOQuMDJcZuZ5FZEKv
salg2k+h3cCHCzUqJEVxXy41XCPgvEinE/pJs1bfNjq1wdik4nBJ7I3APQN8TD+VzqT6QiBJEjGj
rqaQBtU0rZPy1e9L6FBlMg1a3zFVLToCciJbnpHGjgtNK95NSwn6S2PAraUbCrX7JmwyBk7eE5Qo
rM7lyzRYltenM3zGVerYWWt7RCz2k0lJI9YrRtO1WycKvaKuK5Ys0awb6/qUB2G+S1YVlLgRAldE
BH+sim0VmO090JltiGuGksqqp+pWndUgxFbrqtgmVxSuhpErMFEHFTeVJNXqRiyaQXDX9SgkRF32
q1arLiraP5K+AW9GprRH5wcnxUKVPQnx219LBmqtr23ijt9W5/Vx4mmpVNHYyIv5XbFLCt3tj1Ru
f8iT7dFbZQBIe36qZC5AtCpPSqeqR6e5zrpq1bpTpDzOxFAea4VIq6TEKh4cxj5MfLXXGIl0quLV
2sWZVgWjWEpt57QUUeony3RbymaBV6mmykigtzUgKexv+rpRtoNk1sdFRSBXU1Xn2zCfLdXuD19r
4g5n9dTEITX7XzaK532ti8Vh2jiFBQtkoeZqMOCrDUXkLmyoH7eGEdEbE8tis7gBf0WVeb25rF7u
rdHtTfUApOOvR4g7v/ai9U2DevOvu8iIuLN7CxYgQH9vkGMFQK9sXMUOXVBXbeeUKsOwerhNPt5V
ji2MPvqgbhxleiszA3yCox8u94mlcFXR2cuqtRdPIAehlTfiLnFTqxJfGvKd0i0raB3iQeJJVK9h
Dyuijbi+3mRlPPJrV5etX+viCeKpYqeJ8BuJxcv+vh4pNl6efnnO1+5/fzh8NBxkzfDw21PEC44W
xsixoaZ92c3lcb+/s1/W//GdXV66NlIoR05C53n93MQuf3n3v/x1X4vimcHlM/7llb4WxQO+/kAH
T5VnZlRtL+/5P34m4pUtDKp/fHm/vPLl7/ztjxG7/bd3cHmJ5X3p9CfadG+tUCWug78QKYqb37b9
tvpPD6H8T12r+PtuFNG0ujxcLF0eI3ZbCsn65TGXu/9p2+8vI3bx226/HkOS5n1Hv20rVJe26MWG
yVzu6jb5UvP26/lW3Ct0vJdVS3Q4L7LfL7GvuP8X3W9JrYlkwH73T7v4TS58Wf3l3fzH513eyeV5
l3fz9WbXL0087vIQsb/Ltmntgv1/coCIf/pf2iNDVgly+s/ao+cfTU5E69/kR1/P+UN+ZCn/0i1N
Q9az6okcQ0NI9Ac0wNL+pWu6RZqUrgj3/yUySjeQH7HZJhpY1laJ0S/MAIsAd4d7DJtoajRL/wdm
wCot+gUYgPLJIEQTKAEETxJF5N8yc22FlNO4tA0yp51vnH3glt0tyji5SVhrX/SJ/xipvYIOfn0x
3TYVjb8UpRWJnXwe4BN+pRME/VAjxQuD/dwoKVPxnjLzMGmeUmvxpl68Rv7etvKBMGowBGBX7Nda
mg5ZjgI4HvL33OIqLsNW0ozt6I8dHNUJTIueYmq2i/gptuXHKtMNzzQ1QtENB49vPaKkbqnFpbY3
TRZXjkZ8LkN7P7ayupGGmcK71Nz+cgTcfn18v2aHW/+W8ccfapiyLTt8U+TR/PapRgzvk8bkZQ/Q
F5QW4aBaYqc+iGtaKtgjlQzIXqx+0+XsZxZr+2pqbuW4yL0uWOGXFaGrgJciOf+Z6/k5y4bRtwFb
emZjbNICDPtsxmijmXiqZQtSIVde0j5iEkKFFweaams0IfUWWruubmi/XllEsmYJgHYZt/OqU5BU
udw6VvIsZtfZEjEzitB3eFWkIczPIj+DGrMiw3inOm+7G+wMsa5MBSzFv2+F3etcmyiywnof2cpT
EQMwDguQabaT7BO7hVsEIYanxD+VZIbGMN7ClLCheGqkf7tQ4n9A8rtN5fCnmarUCNP4AROor44T
mPKyJR5ITwG5wn8MnOGDyXCChC0b/f/xXa0H3S+/AHFQWsjulDWRkV/obweljGNUy7sFF3ck2ajF
g8dES98duLNDMclukZJt2BQ9cal6YtDmkIEwNCNiaGPfStRtg77bKbjBw1QjYQ3YKBQbcxOMquqr
8YgItzA3Rm2/QubNCLFXIVkPM9csCe1SM9w1FU3wJuvCrT3fKS+DnKFXDYlaTtZ0mFinhGGR65qU
HPf1IG2acXQ2i+58ZoDdj5DkXrOoOOslhE0ppnhpx/1qPDvlavXcj8VtXnLgkcQBY2c4x0r6TmjL
bdCSOWscoZYdiGD3VSW7TgLpple7M0nlGY5PTSa3qhtwkPAAsg/4FpFCA9i0nTsZLKMbzNhjQXXe
ADjyLT17hC7y06bzxhd1nzscMf/je/qHr8m2TEdBx0nAt/pb6m6raz0MntHZx1za0uyne2yHxrxV
aAp26kOnp6///QUFK+X3AwPNqGaAaLENMv3+PloZg9LmlcIrapN2qkzzdrGRsRM43dL16l+w+V1r
ElD32O5f05kjOAawDFyLsJe+sA9NHP5sFUIdgYj2b//9vf3TMevIFmlaDKaqo3He+HUgVZW2KHIp
cxC+kAOGNkIgazmTEW1E1KDXl7SHC0pA/+eX1WWF4GPLpnyBXvXvL0tbkJiGUbL3uZH9nAz7Ua4Y
D+wy+dnWfbAJIdKmrf34318UZ9e/f/WGymay1DhN/ds5KgkV1Rn54e5lhG0Eft2gVmqoHFHyqeQB
5KlCN30g5kp/ClrrMU10rvImNC6lJf9UFAcOwTIgPSWWIYlIBU7IMEgYZAI5nXcxu4E5s5sdi0ZS
MlMnkK3MqzI0qpmZ3xJWH+O3jl+IRb0rdPNIMYXx1wozPzVL6ihph16Eqkamm9sEFCTH5q2pIVi1
zBahSpYfHJMTQKidSPUw3fI9xF1AmhgcLC0CEI6I061LLH+m3Xzr5KeUrBsfNSogrDoAJYNUgDSL
945kBEA2jMEp4oyUqSzDYkoR1tZ/Tr1xUtCm+UlM3azKp429QvQrtze5cJjXgSebljPQ500p6wPs
Sb62qt5Kpg1cdzINT8vmR20on3plfSynVteZ53sQ5ZlXSyQv97HzqIf88AKHD9eotVeT5kBar2eH
2WpdSh2k+zhb2Y7SfUPtp+yB2U06/Jusyb3/cUSoq/j674O2vUKOOBBVEjcdWL9/PxIDlcQgbLrT
PgRQ4o7aNimGGybAy04KWrCODkFZE2BFpcIaEKDS6qwrLGU4A+rwME+64w+bbEDPEcl0xQNb3is2
hbIsT3oMIpyImKt4xjh6Y08tWpL78Exm41OPsxxkWlp72bZnQPdhVxeEaJIEWNS0NyXjW2xltTfD
QJiB53uGPYY+QWlESVg4DhX6rRqVZ+J6om2Uzz+7wjxaaixDRnY+S/nQRNTOyxEd3gqYKdtup6Z6
c1Uu+ndCGA0vCObHqQrg2trGpuRwalOypJcHTY7OmVHc22TlIM5uYDOUxGhVivrq9Nm4VXVra+Q4
JrLeSTddIvkGZUlv6ZlihUp+gCMUQD6bt1JR9NtokMAaGO7URDP6Au2pXcq3oCQ3pWkNUMSUNwmj
f0iQh6Iz9WozoBUfWGc7o5JvttJ1vfSHKQ/IuuisO1639QJAimHfHLrcnklhGgEOVnsVWRbAiZhG
3HjVzEnv23xCVsZHRW9hzEBW1cM9PPOfiNXLHbUdmExN7yqVs3bpeN9BEt1FKIvRkHeUowCtpE5C
1MgCnmQiPGUKoE5by+TzWfnZXEJtlQw+vXhBG6EhlgqZfCFTmqacI5nn4hmeP5iawdWmYQScEwh4
rSlbXQlAKiYDYoTI9sFoE7xjDjfkh8ZbYHSkrSSNXycaLEILAhSGMgdsNXFwWaPH25HEPlfTcvoc
KSXuMFVPTWGg7VpPzhqKCDuLOpgaMMRTJX+daTTh1IqelzB7SAyUkUl1SMxI9ep0BhsPsQlFPaEk
GoxcECCWsYt0DoaZiC/ZQpUBugn9JIV0kKsc3SV9x9m5c0KTeqU0PIQtWdeV0jzl/FzdQdHuotGS
DgCQTkTpLR9FfzRTdsOpxNyhN3k2auPahEW+aZVIYhiCzS5zdqmnmlFQJZZQjgClGzPtWkQj6XRK
lKElXkXW3DKrnia1Bmizhj04E8qsvMfbD6x6r6ecS6OUnrYjYaWiFwApkxDJgtbZOJN+McDBLOOK
OCjtZibOh3LnBzGmd0xaadKn0IM1dVUR0rwj6fYNm959KPP9542M/7qZjjBUDurADNVgtlKCw9gW
vfQA/hi/WMEQq4cFbrvIy5L4LlnZtyDb71tpgJjWY8XArnRemhU6ovCr7pRkP6d4pOgQvmn8bBC0
ABcOELBJY3KVJiu4PN/VdfnWaMgxWsAlrpnP9BTJU0M6pn048Cyi/nvNaHNoRn7HeOd2rRFcZ3X9
UNjG4W47QrJH70nwBlBTnPRbM0HuZ0XPaT78qC048NDn94xs1y16RLN+6+r+EU71e6ofU9x9NZhM
N3ZKQsFmi0SBpsDwZo0vmWH4fRcw6e52RkrXfaK4txQWOo6BrtUMpr6K8qcmG1bYmfORkusGrGB6
yJw1H4OSpKnlJpqIYdhmDPWFZKs3oNYXAidx3JIsQPLKpOxQ46db2UScmGXnoQgeRyn3xoly79CG
iVup2VtS8OlE+nMlIwjLG3IbJJOEb6a2L47K2URKZIi1klPQ0V2FMAqd5pDwoJKrgzSJ9tIEGA3m
CIldqBmsmVaMSlMs0zv2L49P9oggh2y3+xrFQKLzY65KHKS13j1ZDsGsXXWTah0CF3vwaTXQELDt
Td2uFPrFerK4vjksRQ7yeIoZI5eWJA4SRnYtJWW7izKg3nqxRoF8BPFj0zqdN84MmpF2VxBGykUX
TSICjSfUmkqE5qBmJE0aelVOZzIoBN2+Ipt9A4x20w01qceWjhCl1+jn2SiHx/GpcmbIyyrEC2fp
qf7/P/bObDlSpc2yT8RvjA7cRhBzaB5TN5iUmWJ0Bmdw4OlroVP9l5W1WZX1fd/IMo9OaogA3H1/
e699ot6P5RZ/VjbxXkG7+zKyD+7ybhfnOo+IqL0OXfgwWazVSVi8dI06uJO1FkrAC34wFQgguiUP
xUrBo+itjtKmhWk2DntTmlcT/N2WfeTGcIdu4y3OexO6vwJ3YzdyYIPHupmNeA1FdW6c5LdjR2OZ
/Jauw8S+pSeB3dRL30gysGWTY+/XZzvu3kwj/B3L7CgaANFzbLwWAv6fb1GvjHmz3dVTcRxMmJ5q
fpY8XrCDBXe5z6ix9yHWjmEERI+LiiFX6H/nOaMeL1D8oGP9pkNifr6wdrpKb2snfY+T986+lPT5
bMyC/F3uhAermXAMQJz6+bd6zhIgwMO+g/I+T7QFOCFbA2155OC97dIW0xYK6lsqtL1RRpBvRsqy
CHnirlXD8mIM5T7TNG5VYVlGtOSBe+OZ2xff3igykFgFA7TZeqsppYxa09vZrYs1zgVXwzMOLYIm
qiwILpMKv6f1my1Bza2WlK9p0yuizMlmbpOX1Oa45uRbJl6/eqOme8N/J5novRvqIc/MRwLaamcQ
h9jYxrKaPHnEV0rKX0Vt0PedRXrOc9yUwUTLKG5VI7T+pjljl2H+BBp9r7WRRz4qwslopvfeT659
Gp/Hig6HyoBC6xkv82y5dE/0tCw342Ziw4NxFDc3y0AZEda4L5qL3a+8VAZZBidX4B0x7PHDD3KF
A+B/zq68BY+RW0sK2sgQsF1dMObi/A7WkdqwGOg6E9Zc8nktjENmfpMGt/bzp//6kKzjP5ljXTOH
UW+mFSE3BtiGiXkcfkZuzsqcES37756Z3k8GIW17gggyyzFjLtb6Wg6gtOFfDOV0aD3cVUyWkkBi
Aij72x/2UtFWryqQ2R5kOuCm2Gbl0LQepD4VLEWOD9mxbxrPvDErJwJjjtOtt29ykGU89F+4xFl2
3cJhRIRPc8BpKjxsWq1B3sW0+8uCERyUWAHlqPg7qOxeL5LS5KD661nljZ8+NBlnj2VO7uN4Avof
0FXsp/e67l7oS3hqgSDKof6rNGhK242swP4MBvHhYlDk+DlipRlk/dcuk3sbr6dlA5qqfR8UEIBI
dhk34yBY14eXaSj/soe6jO26TcEGnJsLSx9iWEBhgJqxMxlzwcOUphrquyXWyFB+/NTz/TSl6bWj
b2QksamFhXHT87hdbbrQRqMcz01z+MlN/MOqgaa384b69ScB0q+AjYI3uui8SyK5RY2MVuKfyrif
D5UujbOZFbfsu+P9D7ZpGXiMldo7/GC9lFmEyzZbeUytqp/zov/d9exVft7dnz/9XCvZ4llRNsfs
s8lmp4f43zmZnz/9kMvo6ZO7dDWkq/BZ2AqfhFy+7FrSpynSU6bMX0mO+qPHihbI+FCtgoaJ8Zuw
/DMHJrBpNWnGyrvaffISEho/zCIEeWZ6x2xidato5thYA+P1GX0n6TUH17EfttwEdAiwictq3IQt
W7et6+DcNitv59nLH3cmAb1qmH1OBSzNHmHSGdugxobTZN4ek/o7pza2R7RA7sRyIygVzPmEw3Nz
pwXHEyBbG9Xn36OLIOd5xt9ppJ5cKX6BnriA10zWJlkkmxu2mGef46Xy43U8OzNIFt/Fuqyv0t/P
ITGms60RTb1x8Yoz8bVonuLIvTCYpPRb0PQz9iegKUE0rd+ONqkXi1RFGNAUtkp4PzKXIcPn1iw/
2gULT15IRtBl/htq+rc70c/al1Qc8/vl6jY1DYgACSVqtkl2I+vNx9wmBhLT93Py5ztjHOl4qlld
RWpVGKgyc0dQxGiYlWIAWPZD1VCYhb3JEniABa28/ZixPLOFy7PmM+jjJ0+tZFHKLZVT4LAePqXA
TZphjiiRyK92dgVYFERU9W1G2te3qbD10UdP7T+7es2cc8VMSyqidtUxxWLvZLofLdQD1UscP94U
uQp/SWIGHjICb2UQ8+7nlVkCQOceH1ZZUdcp/nI9PfS++hMLFIFKz5fGomw7HhEqRN69xUFz8Gde
bigprxYwADxTMRpGoS/KteOo7Fm1SebsaodNE5p7FUnl2zAR+KGE0d9P46nuLgNN1wA0eXtSnjRZ
SsufiPMPiEgN6fzq1TZZynKUQe3Vd3mItaqAwREZsX5c3AmP+dJwexQw7x2cPB7CSdaymw7C4NHI
LNxMBKEopQuf/RwVoxTZr2zI1l6V4J+rrpjSnbTMdXLN7kRP0D0s83tZ2D9glfoRQgoKXDaLk2Ay
QnFk/sDPGgfPZe52XBZ8jlNbywV1Aqb88waQ3udIvSox4M8flHJ/lw3aUBg3GNbMv5lh3kJxpxkn
38xpuP95STMa6ncOBdkIlXPCPepVGfZHfvC6+GRvS5vYMqZXX646rrHAr+hMTFRjv9N98SSn6Tav
UefHmrOczNwAcDtQgHJZwBRK66akerJCbNh4LBS7hQsemADv64+4XSHGoWxrkrkYpgsUHkPIalcX
g41FVrJfwEFtTwjDdeOSiOrLHtEJ52wiPdqH9Qr5yz8SFxXGMq6jhSihcpwH0n2Mg7bYI9+zHKf+
pdVWuquMWm3zMdiHMuuizq36Yxg/pUxMD2m8cNNmiDXqWA015bR5XexLzUmBRpaTlc0nZXjvCaMH
TgXY3aoYA0TxpZNiPIEyxgMbLN/SfOnXC9hLEdaMsPjIdEzTZ8zxuOKbFOhmljIfdOMfpIM6Z+bI
SotHSoRTZbdeeOgX3rYqLj8zmdLIv5FXeJt18JyV9m25EDmMuWzZQHV0k+982oPxKRTEErjGFrei
zpGeFws3CLeusnfm0D50Hc6ItC6+6ZvkAEcHG49KwiMSU8PsoYZZ9sW2XSNCsDdle6CqN9xOY0nS
sENXM0hl0RW7ARy/wly73zGl96uKS71D386PKdktU3JTT4L8Shk223DsVh2NXXAyBicRw8OZuZ/5
Dbu/NJGSJKBNzLNALjfM+I65i0Aa5vpo8EzZpulioT8wapPJSN9a2MQ7TYusmD4VOBqWWCDb84kD
/xW0fbUxUQzx7rBLnDjmdBQ+HuzeuEvCo6yzU90elWm38B33BY06SdPUJyYFb5nbP5idPtYoUpad
48EMMnzfHDsOFtnADYsz5e2gXMENa/FLWSWDjnJ+EYt/pL72cwyM35hgMphOVHrb7OBa8PoW28Is
z5CiPGerON80dv7WlGmxzebpw1+LLbqxOI1OeS2kxbmmIpEclnjzRtHdxqF99Hr7uaWLMFiyW7Mt
b6nJeRhqM9uVMrsuIcmvuFTHUJnJpa3FlzWU733CYTELSrpkzHyXl1yPVPJGsUnQFSjyO9CpZG3X
vKWZrD0g2eYXSV1uZJisdf1AGjYs6ss0s00R/UPmomdusuE4L3Le2Z7zN17sFh9T3FLaYfGjxk69
nH8+JGY7gBD6999ViKzZ0otsdHVwUe2KRjGSxxV7Ra63JC/n8gwZJ2O+dIu34VlC0QnPpc20EBat
Uzgnm1ko8/zz9zCN76h/W0nhgURddKprzEB20UHFrM7fmYgFVDPYya7SlEbp0iGo41jnvigAPrBi
WufGS2x4h/zp5wMdtUxMWbvplJxpOlk/xAMIwbYr2K2lhfPPf/v5xJJmVzT/aZfk6ISqDvZ54jwl
g5NdsXu2uqXT2ihq3OHIIscKonyGZMrRuDsNLEfexQz5RjWrNi7rnMjwvz94IcWUjjtM1Jm31YXW
z/OPEPz/gSj/qynBWUfK/4MpIVNJVmX/vcrA+/lH/8eV4P3LdgX/CaRaENhATP7tSgicfwkfycEN
fRwGXugwffpPKIoT/gvXgculajpC8EQO/21LcMS/+GpwkpnSBLYNOeX/xZbADOv/mnHx/emG4Wvy
Y5gwUv67xB9QPF7Xc2Id+6V9YC6Irb+o8h0Ziz5jK5tQpBUO0LVa7vXFv+CdLtzROgjpMaGQq410
Xk992pqdk+3f1iC/LXrSCEPCpagbVRzHAuccdOCzbIyXTmU7OAMvi7XW3AxDFHI+Kp1y2g7mzCRo
jGJrevTRqpKBuLPZPQn7ZQkItHYgzJDFSASItXD8tmBvo96aeHqP/YYgWMgCOCfTh+7us1e24eQT
9WXJRvQLu/nIu+RrWqkuktMIprbHzBbXoOusKBAO3oTT/J2R0WIkGu+TrsLHCmp5PvpBuM0Kqt60
SflkYpM4jStxxwbVPne16xwDChsLb6WZu+lkELkLTovL+kjFHP1JzTJHIaUryP3fvjQ9gGvirlUh
yhWle/Q9tZ/5RORkpMVcma9l+Ie23GcnG2/yLHyZLIfsjQ2vvFxhebx9j1kMNzxZfa5Isvwy3kYa
OXYDb5I7JZuEqDOymNuTTq5T5jC2Wc0m6wmlq8YK+J3Cs3B9Iteqct9zQyd7SvcO/QK/q8j4+XHq
ip3isn+J0/a9Rsp0S/JpfvfN9rO5Npm4lC2/9k9Fto3M5NVudm8PnSLWVdWXkTqoDW2fyR7e6NGZ
E8pBzf5Po8cB7DRg5BSQ++vsztbrzLrczFZktywcnKNhFeoYNXVJJF4TYR2DnIScT0o71Ps2SCma
nFV8AjJAGkENPSOI+3kVMgaDneKyxuCb6qWZeaXCZOq2HF34UdzkMmaTbW3bEAPHFFgnNRn8O9yi
dRi5Kb3QXPwfQ4wu+wOvk5396mWgJ1DKAGCiIp0mQcUyb39QmkyZVk0kL/96OnzWqXXQSf1nCYyv
FELgXtuF3pnUaG04LuQlQIauIYG3CvlBdVWrx9i2qnq/cjUDdLZs6cDp82thgqBUg1EczMGRaLOU
OsLYszW1y6hjTi+FYo8+qtLa1kI+NUve7Wtr/pomSGY/ZMZwGK+MSooDPqjx7E2ujiqbFOB/IQmV
nAZgk5xq7ZXhYDAgZeFZk3Ar77NfP7gM16TOveMPa3Eqf2Uq/OWa8horxjl9uJ5PfxdBQEtoARpF
VT3bXhy/Uk2cxXELsMKX3+hBwz+XbNYx0KuRH9y0/lP68k1JE82h3IEl7XYTXhMcF8wOdOwB4IY1
8fOBStgTWBZ9+EEd/uA2GQ7SfbRl2FVHvsEkNU/pKixQ345h40fO+sIYsr2B0/tS5P0xVzTWmsw9
dvko2F78LJYyqdExkX7rLOkutdk9qEEUdAoK2s1yZK3Cu21bD74E0WKjye/9VhU4komFaBosqGcA
IMLI+Wy7bKD6cjn1dbjvE3ONwA93aR62dH24HGiBdG9mLcmMaeoFO6M++oNB/qJz2+1I/dGZUwP1
icAxWk4km0wkVBsN6fGfnzPznijV0vuxxgdcmTgvnHo8xC2Q9VSnn0HaIa7yP1krj1VR1HvUGaHH
P+g209leP8SLswlgz2gitXpgPGT122qlejh+cNskPi8tieKizuWJccm2m+CcWytmpzUs9un4VjbD
0JxDrZKDTwmpb1SfWjpyP8zWfaJpZBl4FGxV1X3NzFX3Te3PUTfYHtdS++BZPGkMn3epzQr/DCS1
3tp2Pj+WQXAV8OFQgYzl0J/qRKh75gakiDgClqW/XCxyN1y8+2BSsAKa5FmllNiUYJQ5xmufJwJq
h56tc+u6qBMdb4ZX/LFnTfmpSKrIo27w0ndlFrVr/HouTj8L0aTcG8YiRIeSSl+JLzxVRRwf4q54
wGakbhFG6kcVgk2xlHqdVc1zq+1+/fwtScFm+A5tPE7/pivburGtzr3lnKWAdhvJAQqudRzY228r
CC+PRSxgJYYmoZ7Ccq9Wa//tx/QsFeSBIrhql3rlMeiXTzutb1NVrGOPFe+oFUeRNnSwvAjy63N/
mc1mulay30520d8Maebsq8Ue1kNMg3ToEDmi4w0CoKtzAqFEa4LZbg5BPrqboui56ibKkyvX0Huz
pCgTsqPYLjUUBi78bh92hHuZOSf3Sfrlxgt17K1b7mfVWAAThnu1LAGP/DbjspupTeWeuqmn5KuJ
82DLIQsQqBWcPK/2zzZ4vrNgi6uwfxx8peuomoq3rnfNqweiGg9E5Vxr6rY2CCxFhPkoo/nbcHdx
GTMOTHqaUrv8Vcwlg1enmyLtxcOZNb2NZErtRNimb4IR9zUZjB6NjuLUotHiOM2Bfe7rPthMiLNP
zEbduOzu8PfdpWFdnwYaReBp41IB+oxqZxEwkeWfymEV6aGPR20RXHTmDicL+SzTlnnU7Mh4Tgw1
YrLlHUsDMcyqkvLG5GtFP5/gJazWw/KBhxJDl6y45+BwDxd3fKqcShzqLnkcjLjn9NbPt3TwVjck
RaBNm/ljOdCgC0b3OUmck2E4r0CzY+xisA7pM2tuFHmEMS+eRodTju+O8FCWIbImqz8Dsuw/1Xwo
TW2c06UjQtOV8SF36e7ZSopfp7mN96bKL/3oEuUaGzE9aqc7+b5xn+s6fHA1ZgymYerSXUKHlNnA
tBCxn9oNlI8Ap4JiG2eFRx30tPgMcjdKRgLBXH4aQ/jISR9CJxnbwRvbaxL483WtqAzXsyfVzOfB
n278fhRRqkJ3Xyfu3eJ3ep8Vd8PkJKfAHQkJjvxPi2Bf1tCyPiwBTYt9dajsNtx5dApWDZcsJdpP
vEWMdMSV3Wn/aMzNsheW8Y4YJSPKReSLTFzMlvkhwRNwjXUBvnXqaApUT1hWDCCiurx149SMZklK
xu7cJ88EnoGwbdyl5kzKTfBoDT4olk7u2USYuAYovBqYJzJinil2xVbTGP7wMrooYMOqBFldNrwM
QUGf+KRthpb0HEOLpnKyptnZel8GSx0TZj+ApImyK//Gqj2OpsHM22H77hSVTi6Oubc89VlmXfsi
Kw69WdtvmX0InEFcaDSvYKLSmdX02cUIbRbfoZfXPF9u4mo0zk1Hg/CYhqiwS6G4MfgRHCNtDiha
zpXBmXeMp/BqTqYbOV7vvLRcX6CevHmXiuRTcRi5y3Jd7ULVeMc8oY6nc3R10NBU0WZl8DCN6i7M
54cRCv/zktrTDm/kcFPQi3RO97kyykuTwyOxm9x/UY79waNv4zRZ/5JN/d5JOHZTFmbcswsjeDaR
7JZpVl79Vv7OcwK5jtHg+8gH772gajb5sAtcRSlbxN3cmSmuArePLFbIO2rqH8MZuikPfJ8y2W4d
eqZi72HdPbBvVgej85ln4r89J5OHvu/26oi4W0RL4dART/P6E0ofJIKqix+mmlByl5JtTPzmxbQn
frDRTf94Y8Ot1wQvavHFRpJ6n3z1UuWW2iJH8lRvl+ZXl6MvVZaRXHDlQbvDOxnFY/3lSwXeeAYS
IerK21ddizNjGzRW+kXB252H9pfNPOjdGgdoPDclzVIMf4dA+KweDQOAnoNOLobXVBbmKXYAvXpe
Ux+LBRWCpx2PKTghsdkt8Gb+dkxwtzMBVXwrLOd9wYZ4FFwdvK40WuIXkGySY/U2xxZFkknCUW4w
xjW75Zw8OYME6Rnv5yk14OFSRImsSg54fvCeyhg3NwPEeR7xzAXqWjBa2ABfLw/0mk+3dZh/8lXi
Cx0ISLfUm36OFK7dOenY7bJQJwfOfbslnqz3frUGLsljMiXOZhkrwCwyBbJrmt3Jsnjd88TdNb0/
35dVhR2l6hJG8BB4zYaYYgkr8+CV/ffk1OlTUUwupAmNMxB/tnTYHJqxE7nc/qdlcW4CC1quxHTA
Tg3QjM7i+7GMKdX0PO4cIEGw6k/COA1IdUk+hDvQeLRL9dSFcKGhsveGvZWJdo/B3AB97owb25iv
Octnx8P+zs9Ru/MgnaOq5spPM9lGWFf2mQmnmd3XHbUknIwwkG1U0J1YJBjWDmiFled9pXqx9l0u
SO2HDTOJpPMP2Yg4TTdAfTOV4iEb+mcdImqz/Q1209iEnIKTa9MyDSDYV/OVocop9Mdu4Sv7rfNN
791waJlzRxgkcmyaMLSSxuoeVT4Be0lTem/yPsQ/AaK4j/P4XDk+wIREoiKzw4hEnNxOMhhu419I
EBqjQ6eOEhEDNgD+ADwZzqmf/YesM/rjNDGNSUZqfX3RGKCVivJqlzeLh0WGlcnedUOdnuLUf5+d
FPOYX75UsXlnuCPXYiqv6dJi9muLg7vkgBV51/Im53djwhHVump3XkHW0UdWpVyjvhjJyK2uWfI1
JXbh4qaXoVh4kWFoG4ynHwyfCzO3kMcQrqn0+7sMbnsZbRqQu0p8qoQOPO2ObeRXPcg4/DcbHejw
ZNHel+Qx2AZ6Eh+KqflFlwJMoyZL2PVhBLJq2K5GDodkxGpzlDgX8iJ3jnPsOVHQjNMR+m22aWcJ
8ZUyoqauQYwIoFLNEvzu57C+eLDVt0NlX2JvNYW0hb76sb5jMkCmfMEaVubDzVgXz4Z89JwhfcIZ
mt3gX7g3DfK/zVg/GgoiUsA4kvEijJ9JjleckiS4Xf9ap4Lct9dCQsFGICHLzjQjXgz/j1n388Uu
EjTnnO40SbLTrJ/00DnnYuRTMbLmIMrkhJ05OwU2WWJKxi9dYoj93DnxswswKfXDejctzUcvwbHn
1n2l/BS31wYVp91PKcXQYzzxOqnq1q7NHIKWkvvQK1QUrCuuH1uCJ6acjj2R522ZDA+T33H16tw8
JgF0W5d6zFT4OGIUGZjKtS9jHfRwv5zIqi02iEH3PMOLBy8G70GUYRdB6adnwPSyXcVAY9875bHz
YYz0Xv7BUs1YkEKusxg0FLpkOKWdG+WcAk+WK16SlILaYsZXI+xK4hg27LN4KQ0iKjU7F8oR91Po
oAh3Pt64In0VqmRbU3I/2bzee5aATfOli2R6mCiKYx47/rGm8TmtB/eQF97R0a1HKZX7FwfgX6+c
7IO05G9PFAqeX79HsRU3HIbBPomKD0rYr45LOjwMX+yw+iw0JLclZII+WQ3+juFsL6K96Sty0a7s
KmaKVUP70NB8ksZ+4pV4dzvY3XV2YSuYPlQLwCuWH6SE8j3tb1u7mt/iZPFO3HMQG1pXPjJmO4V1
Mp8MP7+O4/BqoX3gMwlZDtL6zuMWvxjGasVRIPkWLFoPNZa8LrRPiUcbNB+iBdJI0Tb+U5o7+M3G
vUHnLvVRiit+BN2vYABObJfusqyjmnics32C7CToJC5cXtEZpzMpDPVL+FgZ0sKlvdTBWujny2Nl
ZE+MzoPtrIz4MLwDvR85vsNXVhaMVQNJCKENvGPV7GlXYe6p90kBrybpG55uPVUDyObH1AZ3IRFX
olgCG6uQ9SPeJiLqAsFvtD7bRda7e9uf3kYNXsOfapbCgfHcsJiMYvR8O+jAvefR792XUjDrQLaP
xNA84HQOLsIE7WwbATsyJs+tarJfdjqeOFCVH/gMdq5vWNi3qY6WoZOxU++As0y4dpcWhJRSKDHd
NHR3lon+Qv9oHIk0/gOAgIGdEuQd1IySasj8NOb9QxUszn1nOM62DQwZTQ6yhxnSArLk/NKCuWvE
jLtjW2OlR8Ul19YATnwXi3bzVyac+i1K3y23G6MWgfWeqhl90KXqWf0dzVqUeTfguJudPzP56DG5
lAvmhTa5KSucOzMLOvFZKGpAroQtSfAD1oJDXF9w0hw6Z5Dwm0fuf5Hth8F9yjTugbbHbgsSbwy9
57pd4ogqu4LXv00fx/VDKqqP1u8lTmUuUE59ImkYiU79NhhD1sbOugspdx7OXQ7+FYTmvEkYdY1z
ckMR9kbOgNh6wfiyqx2gVgU3qQglrP3G39YGV1jdZF/GCNwjbN+swb1tsWJNmf2hkuGgYowZk6ru
FM6aqFl4YoXwgsrReeFVHok3D3ee3fyaYvdYTGjdkoAe6yD7HJyAVeDceEx0kTK+AFexdr4oL7xv
AqhgtnY2ZARQnxPRfbsZHrW6TrH5MPcq2fFAQ7bvmGVuC9s7DHq4IFurTcCViHsFJkaWviR6vqGs
6yUt3QRymfFSlSOAwXZIkW7hdy5pyi03/HJmZ2Xv3fgZm6Y60xkagPD2Y5jBEMnlG24p8FNN/eah
jRjsNzyNT5ZA0lDBpbIm/lVTL7/s7D5N2Sk05TvX5IcrTVAslZPsG9H96lO4drYVv4Zx/ruYCvdQ
GOalmQdN27m/1SwA5AjoNi7YZNsz3sXcevRmTatMwaUpJuKCpY9ixMvqpsgrxqNvAbn0tONfEN9e
k1kw1kurBoUAOpeS9sGdm5AOwvzFxXtglwAREbQ5ZNbGEtHpw0TBmHYDPV3bGs2yVrx9ZpX/GtAH
N4UrqJgfHUDY/LK9XL5LI7gWyQItg3XSIqTRXEWwswqPN8ZthqPfwZtBv/wagunLB7bSVMgHRcOj
dp6JlUmDmAcDcSsRkd934bZFTVZT+1dk8cciuiVSU8H7VN4OeeATx3Ev7BlssAt+2B4t17vYLu0X
7lJch8SGxTTTWiEt/74uUGlG5TJv6PUx0Myxl7r7iIvgwbdoTzUXTu9W2F1mxiEwQo5ueG415bzk
rdHKkI3CnAFhl11U0/xOfDZyS5btGWNXN5Z/CfXyZZbSiFBTiIjkGEl19pW4mpbNAAeLdO5zc7ao
TYRm1GZ55A48owLfuQo+5QgrieK0puuj6f7GrUc3CExIaSW/te2O7+xUsBD61Y2X+Qcd61efPTfD
StpQzJidXe3w0qpm8ja6GdqPgnnxZjD84q6fkRxaYwn2Ab8bMCqgXh6KN0kgruzRGSO7UScwITZQ
MGhFOgnomHbt24QEzrVi3mE4w2tA14gYTz4T4g+TFopIGt9GbuPaXbjiiIEmJw9nL6bLLDJ7OfOg
miiMoRhkM/tMxb1xeEnDCVdi090T1EW0sctr7xjB2S5HoEEglG/KnguB8Ub77LGlnSyDlaPiNFvz
b9yxxrTWYVnP8JEeKrd940gGskvQfjpPowE2dXEizwBFPMUYOCSSF9Wd03A0Cqq3QtnfBI53DauG
hAAGsuHeWOIwsg3dHiwfFQYbTLppQ4IbIm1PHbUv1QTZrmrmRzH1TAZsEi+cPSN6Qx6EhrlTy2dz
oYtXYgRjDYOkkerA2NkGCntbG/dOfWt1PHhtnGXDUN8tunxczL7Z5bootvmtVDj6PRJoUSqC9NLl
6R05OnHqxuUDY+bXYIO3UROHJM4xXzxurD6uD/hJwQF2X4m2yv2Y3mBZXhf1cd77CZ3fXadpWuza
ZEdzitqHIvWxdOttXiblFXdWdaLsk71OR10mLuA55u3rEozZS35yMA9v+0pxuVe0Oqv4O86W77lw
3QfPZJwT5tMDCVwygAWLwqpauWKuN37GM8BciGV4ysAI/jFhptx6S/KeegmqO2zCdnqw5qDddbb9
KVTiXei2va+K7tRPdX6mZaiP3Ir5HV7329BuvrgiJO6rMW6aG9cghBGYVnFThewoGCxhBV76Fz2u
sa9h6a9O2Zx0HxKWDgzSpO0SyVq95mH/KLBVbIOWoZyE1s0kiB26KD+rkkQjyvzrXIPFm5bWIrU8
2/tRzeLqNz2ASf+la02LSsy63wmz7o4qsy+OmR9Y6yqMEOFXWEv9XpofdUpWgNKY7ji3+K5bYNrH
BY8Vj6YuPranQWiOObgOCv/NaeWzj+a8i8NuetM63064m7M4g2Rlf+g6xky3pC/W2GLlo0fxqHy/
22fYIj4sFeworpJ3vkyOjCU3vBGkhxVO7ex9ZFt5g6ttOxtosIsoL2jwK6lYXRdJAsdihxdSFCNj
Z9i1DlNCHcR8B/vR4BnJ+dB6zuOY9aipKIsS5zltIYKH5DIarJOty3citSywH9Z/K4+O+lr80Q0e
R9lgrq0Lo0YiZevfSlg1vGL9jCvVZn4Hr1cySzoONcxFbxq25rjgBYobg+nN8Njb5sfMD4d3Dc6y
6+s/UqS0uElzfhCkqsaO5xYBnL2rsDZ5Ys3SGxrYDgmqYL6YqT08zHaNVEUFKk7PvSpOgtHr0SWb
iqS+RELbh4TZG4ZLOZ+8rtk3+SjPAKPeQpUHG9d+7Tocaf3kP9Pi82L3w5OgaCprOsLO4phILU/J
aBb3zWgU9znbwrNnhk9JM5pw9dDlUjHeejxWa0cYd8y+RHMjMRNdx55F1vSzk5+SIJttjtL4Ear3
imB5Q3mVS4r0nlDPPVvtNtKpcwqMxLo1CrM4ZA1rlcxeCSHZV4lqorzYvOceZgO8gvhZaLad27C7
IB3viGk90M+Y8lTP41wC3TTRyr3mNiD+oxdO3SysczOdRNk+jI7JvtBt34ffmTRHUPziwws9elJM
OW/NoXz6D/bOZEluI9u2v/Ksxg9lcMAdgA9qEoHoM7InmcwJLNmh73t8/V1IldkTqbqivTu+E5mq
JCojAw53P+fsvfZsKb63GBocdTr4gMHze9qQXkmLAvCBj541HdEK1LOm+lnInMoTFPxqth4aEeNS
xIKgB1gEMh8OnsHjaY9OoJ9TOQFvZMSQN725H4OAvkNWnb3UELse+3ec6AgzE2P/pPazivFIHckP
oUbbWmH+zFP7krhcvUxoeavBrU7QN3KT8xlCEg8o2OoitRYdOm2u8z5nW3/ounVvjwmYNqf6umgL
4uWMZXFhCsD4gDs8CzPqviSVEL4bFdC10GUugh26FO14O+ovQxUyyFzmZ6dkoYT2SNo0RaVMre/Z
zDU2XRhPRobzUSU/+sT+jnXhpgKXsJsytIUesXX8MjT1vBiT6JJMG+SL7oMbuqcZOVG+0KHV9Uf6
a/m5s7uPbiWG86TUXUxVyqwlt+90DilxDL6lroXVoFDGqTZc25/G9A3nJv5c9SgE+2g7Bh+8xXuc
Agj7c2haN5U3nSxnlFTGSABFU35d+oTSYUkxbJP6sy2sjrxzm6fBdbfVqx65n94G4fhiqPBzuG+T
iyWyzd60mI+TV2sgWyTvuCVZadh5oLHHS7Vxe2FvbRuYYWlAbs3hQ1vtwrThzjODB77BPeSue0IL
6wNe4uPQB34zoikNQhTOrF9syHN3j1CQyZXyZi7V1RYTp8U4jAyFxb6d59I9uF7/3Ug/YSKhA+xV
+8axb5d0inf9UmKVRI492A/0fl+AxLeBS3HZ2jtvig1fZw4/Vd0XWJtepqUZ4ZSjtuwyCH6YV/ID
2WbhNlcTqQ3VbTIt3wwSMDbmPH7jF1IQJXoDtvBjaRaP+mFZwvEDA6+9crzq6nTqVjFCnFM1bD1J
QauC4DHNXY9mZ0mkGeq4CFkuA8kavj9UybqBQqCIMO+iRxGHV68GTS/sqdpiBj53EUqYPEEqG+vs
1MerRtrbMecYD3HPA1q4kzBp1QfIBQs8C7InI4D5ZQBd0iF7wMuQIeLdpvCfnE2Ss7uWuBKFA4N5
FY8mLoLRrm6QaEJBRxFf3w1l9MLIz9nF8WuZagOZjXuXBeqhFtaNYdqPfZ1yyZTZVYXIGIRFL6jP
w2c9fSWHO95Ws4UuAx+1gOKxdcyh82HFFH4leN8KjiNj3vadXb2k0awuq7aJuyssrr4dB5D/K/Fy
bvY9K+LQmGYP0rmv/MgdxWHyMuqayAl81x0HZH1oJlE872maeD7VHrj/aH5pve5aYq241Dn+mrBD
oQ0YNYyRowrKLjlNSFAyYG1O1+77uAF3KuRtn2vmBsyftlOiS8DD7WsfUTxFGsZyxnAlAK0foEsi
qWTfeEDWx4lIvap4W/9pPE5X2bh3taEvFF47WnubUHxM+OQOYtnKoSMxrqx3xDnR+DB17UeT0eYS
Gc9lB588q6xn84hOmJO8uQqbUUWb6uKE/XpLPOejJqHkOcjA2Udp4iN+SvZ1He3x8wxAjktQ7OFA
f2AI6cx2woD7yAd05+q6ELVCQB7aJfd9lhf7lObz3eBEDMXCN4JR4q099/g9Yz/rlbfvpuFpElyS
Qi3NHbgWjKamA9e7VQRjpYneVRJJU5uGgCPzdn1sptyJMTZ2NFWW+zTsr+5IUzRAd+9b1pNC9rGj
J177ZVBcg6iNmBdZGPy4duUCwiNSjWJAIDWm5Z3ppoTNUd4jrlxurGC6pDyT1VS+90I62HYxvo0z
Y2claca03lSeBq880fv2gZHsgBJVewkgcGsLbK7401bVN7nhkPD0Uu3Cz0E6feqDLN3ZiTS4E3Ua
xMw5iwh/dcZLWHjXaNYT1VUUHNa3dktoCJKgySx2SRLcdYV6M1seg4pBPq9Fw1zTzG7UvhzgE2Bd
cE4NHOqmv3XETdSY+QmH49skiP6iXs92qUybiwVvsk/o7HpB9l3OS7KX5vQtQiM+UKrZyUDYQ0iN
bONWfABiWCGSOpbWHOwSkR0ThjBD2fTbrgS47GYB9gd7hNRuojrCIlqQemlKdYi5cflRjyNsAHPn
m56IUaR3d4gZ45MVxFy+vdnvmrvCpi/Gm/9k2WvrJiqOdtddets7tBlDhWGKeE+sSvplkSFDLvlk
LgLZM+29pyRo64NTf+iXYvbN2YXTFyU0etur2c4fdK4+JBbtwjnpDggK/MGlaZQRILRp3TddWtFx
+NLNzsvM9AEmMfKdMRaPQAkgyMz0RXTsfEHpj7sprstdX9bkSGwnYx3eFpPtZ+RubWqqEbfMP7QT
h2xyhXdae4JZXdiax14vpyx2dgXjZW5axaLe0mSCn8shcU6YeO0iXKu0v4prDsmHSgNxi50VLym+
/qpIvhWk2jZj6F5sh6mT5hI4cVy19EF31MSYTYb541xf22YeXlWk4MSnJjLLE3cxzd8Py3ZS5bUm
U5KoI2oB/VTo8sHurRYfFUDDhl8AZgQBQKFN8Yk5miLZ9Y5lz3Li2tVs7Lkq3xoD8G2J6l+xe52M
WOPN+5F4ibyYXwvqU9/sDXVSFcJNJ7ciLGMZ4b8JWq7UWvZhpJqbiGTTRYgf8YRjksHnM9mgtA8c
96WX/SHOHXEvjF7c050DwB/SGLYZCzPaW7YBI7kD/fVmR5g2EphBvZgx5j7Gt2ZIyR0VHFKj+pyL
eLzLrIdJ38ZdYX3inOD3TpwJ1zpWT7X09FQ8nNMuaqqUXK+d7GoQ4/MhLXmuVUovVrQ91ZJmI0N3
RpBAYn/shteAkeFlMZvsME/9A6soPwxd7LuAcTOj4XKKXSnpGDS1FRE5i7Pzmo4sBOq7TdrEnwi3
EEaH1XvK7zr6xPsCv13BMbOLGOdtQ4cI2Tm58gjqJ5RR93Mw1/goMTrm2ePseNehLj53LjwoRzfb
VMFa6NKp2Dk1V2KLmAM1o4jtqmxmgG/7QYXgKg+glrjN1zbJmE7PW67hZwVTk40Bm/+8GA/DRNJI
WGmG3VGKj8Heq9XfJJ0sBge1VgYwKg8FyBOW90RyUe1ypvpZzZSHqxBAg2C5LjlyTRN8FW9ezcI2
2fdmdZzdfDnlUcBl1VI0l3v21AHB4bZzCfDiwD8vuO0yQ8fQfmnvSqv4BG8L56YO7lCjlPjtovlI
16Bt8mMW1cXRWYOXU4d+hqORzBfJSZRoX3R3Z7a8E/ZS9Nh5FaO1IN+jvPqSR0RkpBbRBE0+sC/z
ddsN7SaLQh2DvtH6VUS6jRsl7i35V3tvwfqeoqfyZ6+iwRLxCs5aXgtYEKWrlR8ODjuBMq5tnX8P
EiDFVNKT+bmJFqZzMC+a5lH183Bp3KY7GWRuN+XA/T5fnC172y62ydAJtSePGcIYQGpDMpR+CffI
VwSGDU6ibqNuQMRIH40jlQKuQJbHsttkE8sy77IdIyCqsY6by8LcbJ6Sx6qA/mK3wQerfROrP/hd
D5xlc7VZ4tb125gJaCS5rMyVAtzs1mgnVs1fEcenWGY9YSLi+zLjOQ7tVaq8Rp3N9Knq2RlPRtWp
U95Et+jbnD0CbmDfjdkQp2tlezisFgw51sv7QG1AQBhOQXo268lPh6DmBOnifZbV0Ulh2q9lBTW2
x2NJzk7sT9FHGT+5QixM5INHm1Ty/bvEs6gBigQtnhUPXM8kLXryq9iSk+BOLkjItJeeHdsaDvS7
Sd9q4iutZ5orXfXcrqbXYe4EMLcW+cR4h2e9PQQBDfBN243muVEzbfQgPL1/nAAEEqUd4rg0eRob
fM3McKSfuzMms3f193seOlbSR5rdEHxWuKthNVgqh8D0h/fcdKJgmKYyySB/SPUPfVCBrucSMCco
O2qv3Jp6fTVznqozR/HWEeQwy5VwHBaW2ntGfScRBOyx43ytvPI4jrwcjqHgIEWYhzRBvzutvw0t
nHqoHMAxnOMIlOQ0taAmUhZim+ePPecwwNxVVFquulvDLd5KM7d2gRcBeh5g8OCJTnYkcH9elRiM
adznxew9VIeoObeiCeXBVeWxj/J81y7Gq6ADwXileOhEoPyxL9wdr+0VHToI4ch6LRZtnpkX8Zd6
LE9xzYA4KltfhtxhtLVgXpU4cUrl+Y71mJoV6ch4UjwGh3/8pU4jHMzVdCDbbz6PafziFEhehXnr
dOllnOlr9+F0TmKxn1TBrA7NScj/hatwumu86MPivtleSMTIKhnOtDzYCidTJdUpFdaP0Bg0x+yM
5E8HAsgeeQpolkmFrmq5q5E4rewGLpIBTCnkg7huFbLtTowfbUsQD8Ymp92hOCX03c9BGnhnTBy+
VbgG7k8htvSkVi1tNDtfMoxuSBgL+Pczie6Y0qet1VVvlLifvEkQ/ZBDRBKYw6XZz2AVmfID8pL7
uqsfkU6Puzh3HzXlgKIiycfuQFx8sM0KuprzTEBFRdqzos2I6GornqCtflxg0MB8MV6clsy1Hgf9
Zsje3pXDLrePP7TOM03Ug0z0A4UDlydYO+lqDuiW9FDK/s7QOiSeCkpLeItau0CU2dXEMJR3YbjE
CPOKacugWZLWjpWa54bsdG8q3oSeI5rxlvANTSuzUqohvDp7en+rREA3BC9/u6vMCB9ScG/z3969
L8t31fP7X5amZLIf3IUTNojOeAC1wlRg/eRlVefgKuePgMJIIJ/oT7qA+Th6wv2soCcYYN5F0JuH
sc3FuQ/Q3c3mDds2wuT10zYl6hXS0ENGEmZykTPhVWZCb3xyxvV0mD9HgoQ/ow75TygsL++Rhe/x
rmNQ36mFcqUug5fCNq6Bk8RHmz3JGfLHDH/CXoRLy54cGfx+Q/hdFyPnXIPXb0bgjGo03wOD3MrE
Mo5dva7uBFLMSqZ/z6XtIhiVFpwj02H4M5I92KkwONSLRHlpQy/jPkVjbsIZ1y8bHXQ+DL4VUN/0
0zca5Jz7IADCNQbx/QWE595vDGtkkmnQrI5DuQ2HdZOz0qde9Du4HVmb3vZC9dt2nhCGxeHjkDJQ
1UBFkH/sXcQ+G10RtI0OEu2VC1bmtwixXwBi2rTJYUb/SVdO4Hv5Be4X6rGnMJ8aFOrJ90XJwE8U
AaKFwzBpjhQpEgPrF8ivxKRXWbRQmJrNzpumjXf4kzXrP9BC+UN/+TDSFp6y8JdTiljqF5xfFg0z
9Ix2Re8jn3aVbPZESyI5Ss2rVdVPVCR+FDTgOFFf0Qoiik10duG3wlvQLRNGV5ZPKa/WjRunxc2q
hKbV/FhFaXrr0CkrhtZP5BzRfYLIMEZe4bsWia2S6yREadricWyfO4y2PsaC9iaQLiLKjkmniLtm
23nJfPYKLk4jeKNYyPSx6yzwB8ttFQTxDyb3X8zB9I7CqghczJEaceT0vPDMY818TR8zevlhVnss
ASH0j9h8wLLP7j4O6pSlTA1Uyd1eKu4/IbT451A23mZMBNGJmfGZGEhl16dy7aKMtXFrTQwL82iK
ET+Z8adFc7V0smKHdASHShSeEscbTr3sToFZOXcyrl6sBtJQGBnlJbYpbOageDSqxjvThsBW0Azi
tvBY51VDwKy1YnUGez0xF8++M9f5YjEFNzoxwo80UbKQmTlVN2FHKrkdXZcuTMtUAsmtfciyAEFb
mXgnU4HsAWqnDxZb6Y7GD7ZjbC370jBfMrXkj4byHmWdLdeSZrTfVbBa67ga7tmXSBhFOMxlo/mS
BkV4mVD74pEoyE6zMuOGzuE3jgpBtC8fE6QYxleRexcZ2IfYHacbt2ATLOduuqIUNLa5VHdQ+csv
U5SGG++BU6J4Q2gQ4+COjkwtFWQqnBKeVX2Mgym9MZhSomqTrHvcz5FcOOhpLZa5ZT1bQHG4Oiaf
sZ0ciUTwdqjaOhSCcvmUa5znpAz8sCsLKljOYsKPMqOfTpuP2u1eRSZGep+0wsY5M6/SafKTDPL7
fv1fiTOMNDvWvy1YUFfb6rK9V5XQRj1YsawXd6EjyLTfnHoMeaFrEe20/uvvfyYumGT1cxH98S+a
ruH6zjDPx8ChK4H8LD3LDktqj5dtsxBeztwk7pnqKPsUKT09tlMDlEwgc5taWj7eR5mgHygYREee
K7dl6C5oZrOnci7ra6kd0zfTxOStpJe6cJNCBYK/lneyeGrHC9qh/N7M3fBYOeQQJt58o/WoNxls
LDPqHGzUdbO3jOZ7bYB2027LCVDSxWjSkQSTspGP3DdRVQd3Wc3S7/sA3W9kyX1YBtih+GLvuhF0
hx5T72qunK+8kyRY0Sx8RH9ebnJQvKdAktvVB7j2BmgWokqAX6kfdTjAyUJJo0QX7lpc5zuUmQrS
nLnPAowvqdetkR0ofF0noRc4u1+8sGyOnjVIohn7p9YIq+s0OMwxxbSPK3vcd1WDbbEnr28pm8zn
O2v2gVwY5dLIAS2FhobIy2By8IJzL44K+zZxzPFsl+UuAzh3SezmvcfUUSPmwA/KSG67aRwvLrkR
PsPpZo9gND64zvKFFi8hjGaSHcy5PHqZF/sqpC3z95vzXyiwGECVIyXUWSVNbLG/HBRpI6zAac3y
iKJgy9WX4CJRJGfTypMbNVoBBUr6vWEd45jJkAx4Mdz5BfyeVmZ8Yw3GnagplIoCEwmzlh90E3/z
Ea3VCftnUO37R9SOxMUrPfsvBGOvcWjyoYE6Avyyd22IUWP0GOCh9bIuZgaqp8/z5HvAVi7THI5d
ZnE7VbZxPySjL8yHrKD1HtE+BLjndYehmdyrg1htBYNDZbMFjW7mVfQMq03LhZ5WZ2n95hQUWId/
+S1g7XoaGKo0ta3VSir/+vYYF2H7r3+I/1sZSOnNeSqRjRX1VYbqHgPexqH48JVQxbUl77scbkL2
QHpY9UpCk0w0EeSx+4zo26sPsoljX09vjJNQzZU1wYJjjifs75eEtP/DJ5VQUbQlXFv/5fvGhmgE
ZdCghIfJuLXqELNhZTpEAox+EdY4ZNrx6xQ2D3XnNS+d8xUkErmqTtscugJjhxfkF4e4an8KBuNQ
5vpTUbsXQlWmGwjD9a5JOepVU2su2Ja1mQLwOk5RqTNIH4SNDEA3FTy+wzA2FjGF+cGipvgUONP3
YbkzZm96qKoQDTRpmmGsHdyySP1N0i6j1EUYQWc/ppsEL4JJ3vtX87+G/N8Z8h1W7Z9Wkf/Wvf2f
7+/5Ardv+fd//eNT3H4tQZ8UP+UE/PGn/u3I95x/eiZ2fMEF0HM9bfIC/DsnQFv/9DzhWFpL28Pp
vb4b/3bkS/efJu+89AT/xHLdlbnfln0X/esf0vonNx7X5FV6X618wv+PoADx86qHhwZll1kdl1T+
c8Kxf3k/LWFGaY/J5aLXY8ANuulOdo9KFM1R1dO898ohulXoMiuGkqcirKZtYZKI6drmoZfj9U9f
33+4NIufodB/fBzXckwtBep2R6yb4p+2i5QvpWKgry5c1BB7VFG1T6yvw+xWd2bxBkylYk6Sd4TA
VnejHrM/0BP/bZbBz7vVv3+8dPh2NegCdMw//3idOEur8U1dmin4XHpD/6Sm4MgMrbiMJiqn0QFR
OVTdTauG3xUMYv2q/9+G//7DWSqsFaWQ95ryl9+9wdoX9lg4L2k+qrcymFPGCXBV5x4PKmqcZ8wC
F6RBaemS3ZUk35w8I6Y9yS9JK7uD3cYNCtbV0TS2y/E3D+bnYuaPDyfg7gFMN4V23z/8nx7MWCO4
Mo1GXuiZNbukrT+rrK4Y0AVin7cMino69Bs66jSnCo+E7PyQ9StNe7CestKYTwUJn+Pk7f/+c70f
1L98abwNQlvKEZ6Dj/PnJzYx6M3diQTdaAjkIayDiVB1gsOKQP9gJySrFgmTze2asCk86m02KPpI
OZT8pgNpdGwTaR3tdtijFJkv89y5e8gFPQEHYXJnirPWg4+Ko3mySxpPsys5vBizXkZn+oZyxwFv
85noJfeoU3mMl5kuaByWr06nP6AXlI9GWt3zkhH0ilbc7BLx4JjJnqC46tzr+aEPgx9tIZuHoCQE
L26JeKBT/NlwrE+mVeibv/+2xM+A7fUpUrB7jsMczHWIR/jl2pOICGBMGMhLXJYmaRS4Fxyuij66
cMC2WRBvlqkmRLPEuOgVzdcSLMP2f/pBhGDnAaoqeKF+edHCxDazaJ7lRXndeGbIf8Wpbz8yyT1U
Vvc00zhS1dxS+pB81UGy9ozp+e+/jPV3/XnlEM4CR10RxaI889fyPOZaazg4K4hdjn4Y1hGpEoOs
fj5Jre9lTGa0Vf1ue/vrbsvPxM+7PgfBkfDLajWHhFGrlUmEdeo4NQAvjNZ6IrjkvgxyY59oc8Hv
l9xaHfrudHGvDD3QyQv7I6S/37w61l/3G8e0LZdwDFvyIH5NQvACWzCSFvalTLubMh3tG1sjGmV8
wPVbP5re/FW5RuwDGKdHHI9EDK7KX5i/p3YpYt+OKnHlzCJleFbqPOLa3Wkne7ShHlLWJz0OlBSC
BtKwvGnnfVqyeYvV7Ies9Te3N+uvO7djSs4xc908pfXryg4sLvSBk8rLuN6miqUK7poGN6Caovww
Uc7VgcZdboBdBHcqT4z6YYXPzqtNG/CxZQo3VljTqj4tmNGARbbHJkVHgOmiH21AI5Zxu+pGAzOi
gYXtZmf2KaOoOXT3mcvkjyIRz3rVxgciPprfbL8/J8/88d5KaWup1+Xqvmcp/Gn3TTONEjKtWDep
qo+TUeXbdyfduzu8Hl7oX5d/REP9t0fhigr6y/tBpI6nBLIo+y/tq6nymrLB/3eJ1yI6D8P5voqb
e1ExY9Wq0XsNZ/wQZbZ3ef+LB0vK+QZvNf/NoSx+Pns46EmHoBrSkhuK+9c3tYq6EpB2ZZy7IDX2
NO6fZKYzysUw3dIvmg4Wjq995Xm4aUPDxr7RchK2Dbgcq+0PVKV+GDbhE7iy5jf1jfp5R10/m+tx
G4ObxCtNhsb6kv3pyVRorS1HuCjnkQA7RubuhCJWPR1g5TghISoDIogtnw07v9USnogbJA888lUG
PxwzvGY19VA42MZlVDEmtCk+qiEEgqfrSxoofWhKlnFRKPc4ke6ruZVt4rDVu8niDyYzTU1EE5dJ
9OpmqrPwqpNa3HrUUse58xCayODBDGFlhx5e1Fadu4a+UgsblhBb7CLv5X8a5fEhT6c9BNZ8x/Uo
9ecltrC2lTvBfOMIVc28H4+xKMvL32/DPMKfV5ri6utyhvPi0r7F9en8chgU3pTIKbcxVYci27bK
+WAuEVDhGDi4U+R39hSMHNq96SdGB3uHzw6WxiG83hto+71zdJKEc6Q2mVfHnoo2ZlnP59yGx5EY
hHisqLSYrI09165XwpdOC7hN1g6KiaiabJhSjn3WrvOAFjI+ZCm4emmUAxrfDpe+5Z4Lr03QEYy3
dZggmwuZuL5PgyIZztsG7wre/DWN9J3+kVD0kb24jt7+oIEkGTHr2kVe19gcMpXrIVFbGjqRVcQI
dxh2Y2XTxIwAn1Pl6vM4HckKmW+LcQFf0+cXawyLbWc53Z7rAUtoTC9dTcbWMntH9g3CwPEWHGob
JmxcfAJaOZyWiPRVTz2yr0F64VpEI+N1jqfdnEXtE8JErH4RnlZdGxM0WCeggYQf3czlfcceejca
XekP9RIhB6/A14rlUCdRe5O3Hnh8Fbq7lHwRBFitviH6klwLjdEYsMR0lkUfbOslk1sXgbVv5kZx
tvEgJLX14ppwYOOwz7b2ML1BNDeesuyVSfuLDfxiEfFO9F3mu2CUblo5kns/mp/AfIUnZgtvfddn
u6pNiIw3mFmVzIAOrZtRdLsmxKB8sM/7sqjtjaQTTfT8bdzbzrXVyWEhAhVDULvNOu0+jSEGtBL4
Vu3RwNXYw5hGzx9Q8oJrwYRrKTM6mbnzvZggPLeRrneZixDMLnHASNHD2o668H4gTWhjEvQKPCJ6
TYv5TnrFkYiM4dG1eOajzUW+6x8dCJQ3zO2cTQi3Cq0alqW0jJ4ZXLokXdAB9LBMyjxvDkgYO/RU
RDDERfajdUB7GAPGBNOix69SCBkRzeepIyetVXSZi/BjWmEGgj3vxxivbrsgnzcWI9SXsWqgmxTX
OhndSxCt8ukWWyHW5nGHbtH2w3lunntACLAZDgBEsOG386OXR3Tuo+nWIIHDzmO1WyoTjR/L+iSY
ZCKvQL/sVbdWvRQ7kq2WI2vNxijVc58RPBub2fkmsgoCr1OivbAjMGRYV3hTAMfPA1aq5u9I5fqh
4wY20lJ+0yFnsNZLeY+575adzEI5sUDIsYlrV605n3WPMqJtvxi8Gh8C+3NSkKqSxmQ5jNwsbCrp
QxXJ5IIw77pS3UcyZZ9aG7u1HIP7zun8ZG5RtCW58LXzPUYau1N5g/rDiAR+3KE85eGCkQDJtUwS
kFxLEj7MSf0m7Qk/RKurYxsy+1xFcImjbwcp63t+QfSBSeOeiK95kzqYL11e/sCPPl5DIL0kr0KN
NHmqG3ps8XOoWGFFfG6Bsn6UwVNjgd8J+979RkoXLorH0mrBj5JFgizPbu6QB+BvyHNMIwVhDfUP
PQrjmqn2rc06RvruQPLG8iU0C3ra/dzib7fLQxo3LzFJ51ntfmrL5jUm6KQtVXTnlAg5wgD1wezp
9IrqaTuOLhL/lh84lS5hdTVb4FLTACB17rbHKXowDZ6WmWt022ZkIkU2khv6cB8byuGDGt1628C3
YSMov+ZcKTA4kyYsRHWPSbdFvJjeADMNrlbkpKzM4smcomDvaBu6+PIaqdneJTWyOmG42akeJFii
4bXBENLn7UEXrbulNmowmyfjlq/UuYk9cSSuBgPI1D7YzBoDz9o7HWYpqZqE165swWB1lKGlJZ4L
9xgCxH9GsY0xK0MhBSP7xhBp8LGW8nu4Rgp5y5xSRvNJhqK3H7IKZ2PujPojmuzyFuwgye0ICvwi
MoFO2UYBok1i8MyW1cPziWBqvQH+1hAp0E83+aCfI8JteN+Ggz0JeQcbdjcBO/HrqZ02dqHm5/Bm
Mgdu19Jsyd0zb+MS4u4Q1ttRJCEBaNTU+aRObVuT4dKJ+zqo+eOyvwna1rsay7UZUIy+F2cFlfHe
6jq+sqaJgCXTrj40KCm2o7Vk3BeflhbdwYQJ4qTZnR7SYIOwctoxXVKXOV3ui67hK7OQtOZ53CDW
aZ9pc7kQ3T3U9ql+DXKnfMwXXWyTLkFMPmIKKKzJ/jRIQTh1gi7RYHNCZ88JYbVIfVoGzKM9nIog
IIGCamgzqrrfFeVhpGbwo0jOu9JJJxaJ9RAa7bx1FLWEtoKIVzdViD07qB1F9uwaU3Zjtzfz0BhH
Xda9v2mrcL70CxQaq5ruW7w9jWSSFbUBIBvL+MBAlyReYyAoIgzVYeoRh6JK5cxvXGOX9ewpKENR
WRq4hk3XvrPGtN+keI8s9BgvdTu/DFncHKcc3SDq3c9GzTU7nFehoMidnQn2wS9qIlvSBTF3tRYX
HtbHb3OCvaJzY/OSEn2+6afVGyeLH3mL98IzlH3DoOuhczAOea0gKaarpn3ee3jlu+aBe/jCj9Ph
Tgdqn1VNdMlaWfuAwRAEqX1FjMbZwLd7spm+mYu9x/wDFRZ1a7v3bJMpcOqcxnmiurSxmGljOMSL
MPcTUk9jksmG+e90MzSI7bskaXiOeB2iCSFFK+nfiBoDFR7wM2qI6gI9Pds2yzCe2YfNgpJYu7NL
PQ4YxSk7H92Ec9eUNS7TMiGyRUYrmU6YF2vIbnXffKste36Nw/UCZh2aaDauUyt3Mk362zZAjB2I
FKfPoG+T2qbRt1TlYVpHnB6MGt+il8rhbyXItdFeIrdd78mpdwxWoeCQo6z0WtT2cIGJg7HzYJ+j
/7jOGQ0HstQNtXv/iUkd9YfKwSqRqs9ZKMabJNDmlk4eQQhWogCGDDHipMa6kdnZZtaGI3BWpygq
vF3QO+kVjk9/sJ1W8757JkJ5Y8/JCLNr0d/dzvsRrYGLrSdfh8L5VlUJ5S6q8iIg4Edo8wuCT6Rj
bR75ozHcD3mHtKyZWP+k7VSN3eyQANyY9nBboCTxQ9l9tgx96iYsBKzvXFTfpRKvTCx4uyziu4Ip
OYgp5uyQX0sCKhBU5y99mUZIcgHnmyRrtsJ5hIsx7QNPQbQvolfHuazNsCmCmeKWiIOF+jEVCzBG
K//iuf0n1aYn13T2TjwRsFrmIZc4ggnGGAD+0j5NvLK7Fm86zqTX1qvSQz6JZTev0vx66k6ZDoN9
Iwu/mfEjBZG4yroJtkPSXg0LaqJZIP4RyB+fB1Dmm2ayPwLS2cyCxzZ28yvJVg6YygkUPPlEmcJP
Fw7lGwatt558JpRjX9UO2F9BtFv2NMDf8yuUwVtZyWPefDT6GKhOqrEWqhZ2tfpmkZuGgL/JkJND
rOozLOs8DNAOXLG1VWOytRCfTuoW+AoCpxqb6pwB2rIr/JtFYvBYyLMB7ye3UVg8DGaNDn3udwKN
ZWAbTESJ/TLnmK8HzkzzX+ydyXLbWpqt3+XOoYu+GdwJARDsRPWNNUHYloy+7/H09QFyHvk4T2ZV
pSNuOipqYAQJyhQJARt7//9a34oSNzSqUzWaqBJjHdDdEOAEgSfHLNIpgNY4Kb4bZ4iKM4IsHIP9
1pCxBuB3vetKuPRpJfd7+LSR74iqJdmNhJFLHdLroO3p78zjTtLJpJr7krVHoLmhVrLYaXFhyvhK
ezxvQq8lbinQsYYvhEu9bNSNFNMfrEY0x5EkQAnwijYamMumoR1byP70+apKyABIPnWJ+AJAx9yq
+qjbLfoCRcuvBKP2Ol9s7d5iQGel5jBHBEEPmMwxEYJ0VfTGihf/IVFnternTl+rj9wYrpmLvqoz
YYoD4T0xCCyHeefgqIJxYwoRpn/iZZRaq2AMVrdpDg2E5lnlJma4ZYYOpyrZZwUo7G5klDPEXSlU
bxMWc1sp4K235VPtD/icKSVpCujLNoCIUQTynbgotREbIgYwiqO6WBAyJbljVXGYh6aAo5e3Nh/U
ywNlYhzTdxZ0SSduFLzbTUAnvzMyz09eETS+DSNy91ARjW0zxeiyjfsIOL2bVCE3gth3swwRjx4E
J1FSqq3SyuKmN3v6+5l/k5XJOQKLWTIJZvwgyU4lOqnHMr7pa8r0tH2CLRpGHRj7WOmO0mt3yqDO
GxFX21Arr0qJWkjpKJxnRurUVYQDUd5i9iNyUJcgKxbMHAtuP02rIyHpvij59ZyG42awBM1JYAUI
uj3MUFOxVRZO1mt4CYsvqUBcRUuDdpfIr0mPrAzcpbZJZ2JOhcqVpryBjBNshlaCxoMjRm9TOIgq
ovAU9yTUHjQ9pcFIO4ZPcDWr5mz6OMH8wQrsVG1uZJn3FHwyH/gge83nWzQi7vS+J9SDt5t7aPZl
fUakzmrduMn7sMFCpIE9l9KDpn/SahwUmlqMxMPt/FiW8ItoGdkHIQ4ag2PMqWty/JOz3AeQiCWW
4yrFKlfNVPSOM+nP0heMXSMAAKxQn1Oy4EaBDmlm4ic0OzjHxBS0ZCyrGugEsVaJwyLMjq71rapD
ii4TpSMLF9xPE0A7q7m7ZpLmQZp4UsC0Aezo6cfvZLrWht4DuXtO5fZVsBKmJy34q3aDmqlD2qAe
GyWCeBbVilfM0ikicsoOxbZ1iD04qEO4w938mIvlNzByD2OHHSQeLJbDmmm3ZnoOuMv5Mu7CxNKv
hXYqt0qa2DPl6R1qicCWResWPiqW9rw/UQId7gKrkFzWFrBxLapEylzVrmbmBXefJHYlMd2hKSXq
UpkstJbqCxVP5Mo+HDTaBb4T9l26k0AtUsIaxW0n5IQiIF21q8rAcT/ADRyL6o1gXelS1zH9Mgwf
pIiJtmMZW7EnpkYWC7wJ6hifeZ/4vD5Kxzw+h0F2rUzhvP/Y37QqPLZ5IopRLyJWVCLgEJnrYn26
bliUlCKHmTtuqSBF7lTU4WPTo2hA830uFQXfUYtT9VD5w75d9tXrvqkNXwm/DnfFWAfnAZ1kICL7
NKowOK8b7Y9HYOZEewymejMG5oMy6M9qqvS7Th8pOqUNOK8wEE70fHhqDNUpKdEaaYldWhJ9giqS
3TJKy5d0W5QdYgohzXZ5RKzVFMNmzo3etDsBKqKciS+sikfHkOZha5Xo4xHti1KALLd8bfIY3z84
Yayc/Y057KBOohgrCN4roQ8XFrJegqil49Rw/xZ1MKjCrs/xLWnJZFPavqy1gZRPdNMpzUMGzkx1
DF14RTV7mlUwBpClcvKIiFjQOnI+gyvSA0QPNeaWt72iKBPY0cxqzpIA5Gzo0ibbKCZir+6n+6ZS
Pk8R4agsT7518xKBolZcQEuNMVSY/WPTxk4KzpCSKIV07An7Rp3DW8LoT42shNcdOYpSFF4Oau6N
RKZdKo3en5aREtyrwp0bVpuSxwpMtoF4HSS6ey1hNVhAHrUpepjHsexaKOoVfuUuv2rmCKlikIKI
MOrRi7CTbvw4ErBHSDuVlC+HRbS8b8RRO6bZ/DoteD+6F5eG3IYnEw8qABGBecHkW1d6By2hqW/E
xLB2NVOLzQxD5Q6JSo0iTeodgbS3Y6NlV9hbuFmDcNrF2ZTtkmTCIjm0o2fksOWnkks0rIKDGEnx
HtgDmERTZYSeSclowsir5b64FimVgUEtyLmxEGbGs2vIw1MWCoFDe0M7EQR9p1dIhCPMRcVChcbm
czmUUbg1caVt8kA2Pe6bA7a061xsDJdgHelGC2+TFOrE4EfBU99k55ULWYAxM0eKbnpkOGUFXU6Q
2x5cxvAJwmAKva3FgzRWENUm0jkK4yE2Wob3YZwv+V1pIhXbeuQ+EGAkvUvjfSqrCFbC4mtd1c0V
mVnRbu5NJK4Td1d0li9WbzzOMsiGqpayI1899MpM7l3olodiUA5MVBOvNlWdFYqqH8c83xosbhNC
79D8XcuzYnA1wlimJWmhGdahoDRE2dIRHMAu1tNtyfS+hep9LILiSS4y0Y7GVNsZpDyezCq/s6Zk
awlFtTV17v8tIthTkVE/wUHqtqMVPNWl/5lMrOigF+btNKj1CcHFg5Rq0lEa5XmjU6MDtCc8QG4t
biVF2bPcNp2iAmSwLj7lgsxh2LOXVIqC664JcHrmPgO1ElReRv3wkkgt8TJVY+myEbH+0o+1tk0j
YlJad64/M+Raf2ne5TOzN1VvbkJVDO+GIYGBQQ+YghVTABv6GSGwWXvTW6hfuRWCFB9TDLFdoWqn
wh8VN9OVCX+ICsakH+kEKN1AdSQHp23eS6VQH9SYMsZcTHaRF5NbsfzBAKLfW8Tl7qo6I04XpBeU
lxlzPJZ3U6YHzkenryUP8DRils+pT7yNRjwr5/FtOEvP4vgcY6N3lHSxNyvJqRHBKwC7wUxQjgBC
Az90EDRLEQOWyDrUhUSFZf6Y8mkZ5OTMwQfEzM6McJroiZ0V4WuEL5gzyZHV/JJ2Pg6hSMu3GY6I
DkwsCzI8yVNKSm0SflVgo7izIEyYN3S7A1e4Mxuge6rc6XsxeCx7TBDrhuvodlbjr9h6GUkXxw/+
VCDmJjX6bqhLnGI8Ksalhl/GcuPm1A02cRsUR5FFv2MpgKhGQ8fB0mgcldSkpBnOi18Ivh+zscMM
q/fY9/QQB9b9A+5deFJOb0qgqHo0lwHq96JHzamU1E9MKEg514bI0CwGwri1QsTPCmbslhjKfVOz
CJEn/W4a9K9NQJxcrK/jq3Q/VKPm9VJ5M2DHhKZiVO6ojVdRTOZt1BOwRTp9rWCULjryoAKV8atR
Blb/XXwIFRKRDAX4ddi9wVMa94baHIV5oFfFVN3RIaUBJWbBEBTftDoRjoz+O6pw5Ubp1GmXmIA6
WPJNujJ4eVenBxNnXzkb0U1k+BtTC946tdIPxcQnHjUhdns4lRuWZGTD1cGlpGOfKzNQB7EQM8vK
FzVr4Ss7VrFBagC7ZORcaNvTIaywrKK9vKTQlLgglpgcUorYAJ1/VHpBPhIreDfW4lIBAZES6K5l
UNw3gzagT2ZdiQkFKiutX3rWkvs4orAupQxRPSd3PBFp1aluNxI/Njdisu1S0C5yvKBuQU9S6tlm
kzwdWHZu1CmerxX8qMPYYBAPPdIIb6FdGCA1ugqTLcISwhyw+FtuF4tYDFQdLqlAH0NDtxozJxGn
xU1jkBjhC8qnSJJFT0jrS0xU2T4dJYfmre+FZerRUjDtMCt1V4YzYGrICFk6gXFkILQoErLeMefq
VaRIlKUGJdxqKfmMJGmF5WcjkcNzON7M4aTu5kS8lgLAUShnMMnk5jlaKKuYkX2ng4YjFENnF0VN
GxsEfinXgUsxpN/kUeaEM+C9ntQToTNDZnVYovJSf6vUrNsaVgIT37JY+GBwEoonnRvDNgAQgooV
JJX/KbNEzPiSNeBF6vGWJsAgCsYleyZcyB0NZ5xYV/NmNFNATAFtKW564PhbqfzSUAzf6Ra5VqEF
gU+/DVQgHq3sv9a68KYFCtZE38RlllYvEXoesp+YXKsprbTKYB0UhcZBrEp1ywDxEErZnSibgRvo
/qch02cn7s18O9ZUCYYGXUPCsO/VOX2aNjN2qai4Vg4ePQg+WbUy2CWmZDuHQ+ZMUyQ5hRUxKrBa
DSN4colPM1XxnVaoepQymN5n1u1No8hnY4of21BZbBX1bVx3X+ex5VT8NkTMFiraTnI0lEeI8QYj
xdaMKYpAMZzF57mOKOFHFW7hBE5KCRVktshSFwg5B6ZLircAEGn4aiFMt2s60s6ggtWqq8wTioBp
Op6/WPToCHPHS0fEWdJ0kihRbJGRPWgjpOehSR81vS4xmAKAyzQmzVYJWBdndOUk4IFnQX1ZDP6M
B4Duiyh3J9w6riUrtU3dmQwZX2WwUJbTW/imxZOIH7VKXX3CjE9xmpKHdKwWwwLNV8b4qXpFIsbl
YTavIm5LZ0T4vWnjsHTkjlh3iSLQwHrcMpiAzz2FDNHcVgOxvFlxA6nUswSxhZ6MpbIqCRcu1Wm8
BkRE/il52gOWmSqK6JFS1aYRR+wCbN34bmQJf4SsoqCdI/UGG79ixcxJdSuxUdbEDsOqZgt6pR5I
VeAMquZPRtC2D9gdtSs97K86UNM3YCB3ljYk96lt0litMbKfhpQxwRfK2IOkFm8H4Bj4MLDjDszt
4E8gE88g2uvlqak88kUfctP8rKdFCe7Z2FVJa1yVpOVZ1Om3c1THS1LCacCA4VhSk15Fc08grDLe
ZbQMN2ne3s+B4B9D8E4ntQuZX6nOQMCxN3eq5ZUGE6Uyg1MOOJh1sMzqKCuJKYyIYW502vkTNEn6
Bpx/nfSQkkwJECVx8oQ8ll4N7qACvYGip5RTzNABivGsdebgTbJSuWKZfc1nQHMU8RrcJOZnJFsy
Xm5FfJSDGftPpBDtkjS7MorsLjHJB1LG65wJFx4AKi+q9VQszQ4fmJcyFk8Z3KcNzTWcE1L4VS74
NkXfQZAhjwKx09x4bUzOQdG25Mvj1IdoKXq5kS24I6YrUSlspd4lji4i7YeobhMPWpaXuCcpNdl+
VIi0gukS9fyiey3IXwuj+6qCJfBaX7rUCt08KVG/I6gi3ddmWdqFkuJ9LRT4k+ngKhp3aHpIptOE
ID67sAx2YPcAaiZ44rEukmEKTZWaVSd56GK+0I9ubdqDNyZjsaeYKTQyHQef2NToD3Pi/GJ9Omf4
z+EA+Px5qF5GWkmHa1RvAtz9usJKFFT1gUq8o2HcdjtilbExEa1MaxGGgFW1THoJKY6s267WcFsG
YKOC0QQdMfo2FvHLXIOEPk3JAa0OWDvBAPCQd7Ql6YdLYSbjdeSmCzPG2CqR/Mnv+cuFiCNSeSzR
GSR7kZETVBNNUQq6iUYk69xztvubUMUq1mDCZKKOfCBudj6WloPiguASwQttYqDwj9AXN63IVKSg
c2OL6FKJH0WCXhn9xK1mwcDngbSVRWAe/Yw8ypr18kjM+jEx2j28xefayHKvX3qDqjiYsITib1ME
PQNK05dRAzXRmfNBTSdW6FUQOG0zeVVQpacasC+eHrwxQE0Dsi0S4c6vPNISnDoy6BiqaEfIRKvt
/I1EGVzjpUomyAjpyZDVDSRgIi01mdj2Le524YrULEdSam7eqGeAiQJV6YyI7tlAsXUgXJzOWts0
eG/1kjM0bJkWNoRfilDLodCjNatYXje6v1OIstjHCQsqgWVRINMSF9Ap2dTGWSAYYbSNMhafgaG6
cp1YB5OC8TUiqnsRVRrmSqIyB1XYmi0zuFiufE+qJFd/lsdMAlzIWoYEDt4x/sQq2+Tuaolbv8b9
Y+aSG5tIBqVol0UZ4RdhtNw2GpTU1nDgBnru05YI+SKGxAzlTJBAdNR1bcOAR0LbladerwFB+OQq
FNMRCGV6rmbirZuZRAQ0cPQN0ZITKA1NXe8h6+MBBtAE5xNvT/VgTFwqppA+lGJXbkN/oF4uNse5
If4cDxR3+16bzx1HDj1Ne1ANfnXZ9PVmtsyZuAKyuPKo26OL2QVyu1OsSmaFK2AbZypH64G1a1zD
fTVIyODERna1qOaBTdFBmeqAWGz4Uxjip+tBI4aIO47pml11QrXQwkeZr4FkNq7CKoyEoBJhg9GS
N9eo2bkupcnDsElYtmyMThu3LEEV04dn/hjbWIXkKwMwFuYOsdkaIwqSsDegXFbKVsbPDZKTTk7Z
0zMBV3QbIBW8yyyZHC2OWyXBxCeCBZpg58LyfyJOs7fFQMNJONdOHFhHOEsP2hyTiBnuPsz1q5V5
3az7Vj/zT/uEVISlpygjxMhEcIEfPI2EDRyixQkcG1pIZOTycN25bioDb3rT6IPd1bi2CySaftXU
hzXWS5glWFLr84+dhkDOfMW9i5S65eH6k43PeRa2NNkzg6w5e2C02PhE/tK9592yfD76BbfJRCz4
DOtvDtePsz7EP5rt8R68Z4OtAWHrpuqnNP1hp0HSlRvp8VchDqvDavueNfG2HgBUqVqheYLcANHn
tY8fECtfZ9laAnCiJfP+ad/N1OsHXzehHMPPJcOsh0zLtF5vAQqTfLdmiQ1c/umSc7VatWmrktNO
GJW2sEGsBO2erlMKXZ6tuwZTKbZNoN7BMMsYQQPS4JMEUgEV1pYi/Jx5BUGou37xq1cAqfRZe13/
+2rXLlWz9qT8vgHUi/ORybFgIXlYVXb/a+G5n0qMOJ9fl3DjqGnr6Gv7ZzMOdo31UL0LX//ewjMV
/NfgL/7PdwOPJKoX4iKPVqFcfrfifDfwSJLES4ZlgtwycXmjW/2bf0e7oOGjogldVKGqJSN5/Jt/
R7zAXAICSuTEEZHWyv8d/86fReyaiBoWETu+OklW+T3KIp39QX4qzTI9Tqsazkr1HLa2we2jErb5
SPfkmoyzH47MX7hzVjPQh2T+73/bT2LXKlDEchz4bf7l9G3EPvpYjICpN/4NrADQx9pTkRyDS1od
9/jz1GdCZd8CL9qrKBw2NYmGdngaHqUTBfA9sblLZQsdn9syEfxPVKUSxeg/6Zf5sCja+bvJiqJa
Gn+8n1Slk9RQzUMMcGk0IkUFzNEEfrCxBgXEK23I5tAHmI7LVjZR5NwTHTHuhWzqYcNXWn0A0FEf
1kcM0HBaWFw4oaxJaHDyeSN33FnXTS/BNvNV8aUq85GYw2E8KJT3SbQoC3vdl/uDvqF5WzpVTGha
EjWR7S9Fhtmk7MASMj+sG7MJse4y545d6AZkHC0RedE6frJeKw7r834d3Zen1Bevc7MayHBkgNe1
aIbgWdIfXfg8H5suKOrDZBA4GMzFGU0X+MRlQ3CP5KHjXGRe33dBQYDiPkMH33CQLOSvVMbEFF5N
hyOc49KVCeVTg1Sr5VdqxiDvFo7OOpgRJEzxTF+3646VQzGrfUTxXoINZda+p4AOhopeHaA7sgZZ
Bu71kfXHEN7UzNEkGXLttCwoQhgY6zC+btDOVGhqgaij04X+styNuLEylOdqh2X6j+cFCnE3Hf0n
DObgMUSZkhmBk3Bq6QJTmxWj1t+uu9oZwDT1ToJIfTP6ZIrEcBI3+Q2ITYXylWfrrnXz8VSq4mdt
oBElVC31pz/uBVQMR/wTS+Dl+lcx6+BkNIirP77l+sjvCV7arA9FMym3RFrffXxDOcH5+/61jXaA
zASN87VcSCDrvdUcS07Sjy+7PpJUSvlcDi6ZMDjORcAj6yOYciCM1HlP0ZN2s6E9rq+lEXCihnls
Tx+evxq+iDEirzZEssB7y+2SD1I8vj9VTCU/TBhSORM0zSwP66P17KDQLYMXaex1/7qLvzjNS4tz
HpgBh6iCjE9vLqXzSXYSUJumX8r7AuBPq9JowbYQjcKKGZ3SjcMBOSIPgxySTDQTgDsu+KVIqsfD
oNKVLEghMZbPsJ62/fKZ3x/N3U2mMXH94XwlMIyzdv1QTUEEduPXl+unKdaP9MdGi4hOZZHJx1z2
+Q2Io6iYtV0/cdL4OK4PGctSkE88XTfjH4/+6kdAoyfk/kyCQ8JAfRAnzlAKOMyfaCcZnm4V1OU4
dddXIRvVh5+e5j5KD4vVhaPGvYZrDW2CwkJactf/okuz4ZZp9/zx9uujFqvqrkv795+ia81VN06g
G1WOF7Wf6jAtm/XRuo8yPcN3Xkfk8fbhIqLjB8lKDljLWKn7/vIPP9mKb0IvZIjqGbOSac4P6yOE
ZWVNvi87CbxkGbk+XDeVqX0OuWXQSBdYtHy8sP7v6mPnx7utPyOYGcWC3IS8vxz55I/Dr6sUciHR
3HZhNewr7rNwkJYKfqAtQ5SUVdZuoDQ4rF/NoEf0/n3XLy0rJNZagXh8f1XVZ8a7cFpGvffXQ8iK
9Oqfimkh38XKyZ9Y9yxv8v6z60+tzwtJ/v7O69P1hXXf+9v98H9ywre8aUiPEksLTyFVZoyXi+yv
3uZjnzwo5mzLdfuK7rx0sGbZ4XKakuOwqLeNz+uzeNklLudrGlLAX/cNWLQO66OPzc/7spFJua4p
kSdwNDJBoOC4/kw+h9+m5cv/5f9d/9vHK8X6/z6er49+/lXLJ/zYh44kFC0Ow0RGJiFc32jGlG6/
3HAVmjnGWKY71MbPqo/uPF5uc+tmWO561TxsjFSgcOH1iEBQirXUjTCX2lTSaA20RNTQyesYKNiY
rBOUOIMtsYzGHxvRIMb24+n6iKrrWxOVSMCW3yOWtG0hO4x2vNzm8qFd9EUDSahKQIWzW87zdSMv
N+iPpz/sW+56pFiNjFfpctpT3mT9yUHOBzLAuwl6a4NuPh4WBJWl7s20K7YsUl84HP1ekMQTEILU
i/QltoU7rZj1jOn9nXqlJkny/jt7rvaDsV5BlVoAV4TlSj2EUK1I4/DUNatSrTJQIkStK7d0Vvzl
/thnzcCUbXkYSgxM66ZuQ5jNOjEm5lRsx2Hyd2X/dT02GmrnYlfkJbY/ChPLEVmP0jsq0WiuYmsm
FbNpNBff8gIEr47dklQwmp+rJoRhAyvFSpoJPYPTSQXKwuBhwUPvm2WGNS7TE8voWEL2APqiAvzc
um85HbDIp7t6jPnAjTBb+0E+DRK3ENrhDeyk5EaXrMeWue40BckhGo5FLSWHvsl0TwvCfaUF8kES
FOl9M4Mio8tLRHw77dSkMM+liaBQnu+rzO+38ZQd+qG8jSQmOIVkUJMTCPGGDH0DUK4EtEavBv9h
dlg3y2B7sMgfe3/6/kK0YOBSEhnDBXC4bt7PgPVhpBNNbCYDKYBo4lhtCGcjNGQqhpQB6lA9EXQC
CFOm9NvOi3B+CK7aUVtaiGhcRpl5q94ZV/pMaFIpaoBXpUz6Blcro2HEELhupPUuvZiP1qe50kve
rCMXKNTXciRlDWXLIYHidVgfVXFGxloIgjssuAgzvsFiPeUv88NzS2SwQ76x7E6skALv8rMmQ0ev
1eQ1/rFr/Yn398gwlvBn04nxboICovpyb6mWTZqaytIC4iFiHoqTgA8dQ+2YEYkD+Y9okXmpBOX3
/vPro3G5c62PPl5Yf+79v8xj9Joujdt1n1FVlmfW6lYvc0aCZbPkdXD4loec7NJGmoloY/3eHtZ9
hqDyclmf+knS9uuu9cUwGLplmd8eCiEJ7L7i46UdvhrDFN2aQLV93mnXo6+rW84UbulyuE9RJnoD
7kTRft/X1m+BGdSujIYRrRU/pmUArEW6EgQm8vTjhY+nwxVRTBYKTppeBCbRMxYcTgAJy5Unmf05
9QKk0cpRslzNdIen/M2UsssBvwl3Rw9B3X16Ztlxi5LVksONA1duIjhlpMqObncj+0c6tfQkp/q2
GU51dF5WSTHVqMPUP3by554c4jDxAEElMowRqElXUuwtakrhSP3QiL1W5prxDOlo9s2GvGcrP6Hy
qsYTFghEsYCjyfhshb0Jf1q7CaBDW04Q7ZNsT0ieXSNP5ntt9UN+Ag+0GHDt9usMEs/NvlWk67Ye
hH5DeAHgh+diuGuNvRaj1puu0GllyZOMmCDeBE74gFu9+oKYXgUDLd8DMcUVqBJ5sxnjDbmsLTZC
isuKZ4hbPYMD6gbRlipipV5hZYsf6vi6Eb+kl3hINyftUH4mhvQM0JxL1AYnfcAdY8cv0wnc2rdp
q3zGBwbE3RGuiWRo8g16F2+0zb38Kt3k7rBPnkWnfKwc0yEtHl79lbLrdy1o5ujacHXCAa9ZdJKf
tqd0dintyi8RC8sWsRxwXdjZcHC2vrBH6aKfSCsq4Qkzw24dYgV950uzUa7yPcrsex2LoZvcCOfg
bXqlDv+tOFVEjaNsrN3sOadLxzL7oSWj/CzfN8+q89bu5uO+e/H3fCosPl5k84GZhxyK64My7gyP
wJRJxdsAcpFblkPnVvHyDALwcxvvovAWRQ4dWxxTmEv9rYV6Oc0Qgtcby7D1uzl11NYWX9XiJgzt
6RO9MEF0dcWZJ2ekXLuEnu1GlrWEwBibmOLAeCBGBPo7ypBSamnwv9THk3Fj8bXyvW6jgRoPZu9a
brSXBkfwnxQSCANvRoDbg1e1jYduO/uncGfdEFN0GWzHF1jnzat8Au6WkVdngcpxytGZ7qD+6hZO
gh1BpYO/jxtaTLcLMPuzUh7FefsJsEcs3+QJ7YDzsBW/loJbzq4bcidd/pFHOn0xXvFw9uDDNZoX
G0M8+kyFB1u5Ai6WPFaTfdTue2EjHKVt6RCL9koO8QbJYsOZdPJvA8SDn/rcniBuvpCjISjLiyqd
sh3OzHurPMnqTjwx97pJX6Q3RNdUJsQveG7SQ/8ZZWRcnaTCZvYDMNkpwWkjH0AZgoHDRmcYSSwZ
N/JT7rV4i9E6POpf+pvs2nyu9iN8BRoqSC5OXP5Cv0fqOdzR5838Tfca2PWbxeUjubluk/03Stu0
2Kqqxyfk7WmOtSSEXSoH5SafSLN0rQzBziZ6A9H2WfiaXqtuYbNIu5efg9fknoYy2OyusynD2v45
eaqekNHcUB0ItqHbwTra6OdiR3zA/Jzu1fPjdKvdCTvlOn6DkG4EtgJbzBG/UfLTD+MWAxK9psmr
H5B83gBqOIp7DLr1IzGQaG+5W+0bZ9yorvBMDKixpSu/6ZyOdPUNY6FksyqIAUOnDqlHLf0XhmwW
EDf9S7ZHj4S8EZirGm3EE7ElXvCkwt/bBHcF7EjdLtwM2fJGZvU7bOSNvDV3+Y31CQ7Y4+jqzrxL
XnDAuQKJzuaVQgsaMbXNoOkEh7yxscmotr8pTlxu9IrPCgk7FMk4D08kqJBq51KSIJohQHvizec4
tM1xi1vp5qu/C06sPHf5buZCRfJrXrc7cY/VkIAydeHcbTJiyxATONUdx3TfHscNEXlyYcPcnYId
EX1Bj+UA25pXXuNoQtsyoo+3aVhQHieFNMclczbQbNgEpgEvprzjBS6NOy/+NFwW9QNrr1iwA94R
ZNWTRIePcw96w8l04Bqf8Nsc9EeVz+zRadyRvUhSk20cocKUO4V7iq1yV7cDypE+nDz3bboiYPez
ep08BJeBF37JJVs7jyk08I/bn5lXFHzWW6TCsJHRrtpRPDqItIq8UPHPWNtKSnPLKr1gva4ua6Nu
GAiEJ2bXjWTzWSf6qdFI6iJkVClL5GlUwA798l/WR8GyIFkfDcRjkQOwvDxYIt6ZOO2PiYrTO1p+
Jl1XN//4fyvJImRpZBYlrRY7Rafb9JYbslKxBOUGC6rQIjDuj01ci/CSFfC266P1haYpX4RCBHBZ
mbgrhxoT/DxvQXwiXKVyZQ40v+ZZZaRcH5LRMKOALKHA6ypeqiZkwjmgsLADsx8PNK6RxkH5jxl3
qUHE63Pf4CVDSZ0JsepOr+EmbUS0xQfLpFS0PmrDZVHw8bymaeNFoXjUe9CxZUq8jixl+UFcNgbd
7PdHH/tA6A6kMXfXvtg7kcTJr0/8gVmesNKtcrJVp1gSPD+4Wpmy0JmZgyCB28dh3XjdMpdeN22i
nZdEse2wVBc+NsGyFPx4KpPJg9RZvFqrbGtLaX1Ur4jdj51oKglyiOrQXdtLukwglwoDdy0Ht0tJ
cH20evmjRBZ3GfGtyPnukAP5W9OiNFWOfWJPJbcJAP3VsQbsslUVxuPucaymgTCHAT/YaHkfBSTR
zDt7SvTlYoy6bBNV7XwgJxbxX1szqmOkRUrBzLPDADpqnfL+VBwi1BBMlazev1/hymE2QhRHa3kP
1rSi08iJQB9gPFjSqHhKZO6CefmL16r2lE2Qr/sUgbMdL/U6NcHuavhmibijZ6Wy/OU+Nh/70CxO
RGWcclijBwgZBlOlrpicSa3oRzdng1WPYvj6buWgryW6pQtia/2SY7/UjlU40Vy0a/H4o5gsy6RF
aIj6RKFAqVWAWcgnIjcmhIyoGb9MbYLKfAAgsy0afKSNKbFyYyNmkFlFWsdNjeZ/bbGtf+B18/EU
rkzEl2RhKDInX/+80rK0FybU9bZUWUTLTYMJs9mkvLO2Dt83Sw1ZK2t2wptwMgvfo1K1vv1D73Pt
Eb4/N8Uxe0er/I9pxn3/IkuvDJ1r1IKhekNT/dZ0adv8DTa3vAqzFgVS8a/90D9/o++cvf+kvUdr
XYfI8n//7r3WT/zP3iP9zBfrXukdqsoFrDfd1MG4mCr9OhpJaZEH318WkGNeULyWRE3F8UyDjd/2
wxH6R8fg7z7SXxynf/4zf/r4X4sODzZ/hCAq/oQb5Jr/rx2An97h4wAo1gViCE3TZMswNUnTaVb+
eAAsi2YmzUrZkgzib+lq/puOwT/s8kr0P/9rB+Gnt/jhIKgX0NFglTK46wDZLI7qnw4C2EXA4hwl
w9SxYZvvv/D//4nw0zd4Wy/Q/ev/+z90qBae2K9dC8YF1HSF3imwZK6IBaP141Ggmn7B31+RZRmk
OTDA91/4Gx0FeHLvl+hHv3+9Qv8bA4KiXsjLV0SxDJxOhd7500Gg7a/rqmbpnAy6ZCzM23/LmPBP
TgVK6L96KigXOu5wQkI0VV4ue97wx1PBkC4gkUEvhZjL4PE7jgqiCH/vl64HRb7AWKjKABPZculz
1f94EEzorirQKplxQ/533Rr+4WkgSfD9fvEIyOaFZmnISxQLRYu+nux/OgKMi2R24w1VVBVy6wJA
+70uBmOF2v7aaWCi2TE1TVyotByIvxsRRO1CW0BwDJ3ASNebx+91EDTNeh+lfmFYNC5kLnOdsh5j
7Pv5/uOZIEnWBaOhDLRdkzkjFO4dv9dBQMqFCOiXzgRdvZBUeBscTmmZJSxf8k8HQZMvOALMlriD
/J73hmVA+8WjoHIDlE3ZWmcAq+7tx2Ow3BnQXoncIg2NqZny202VDP5Cv34Ilm+nKQpKs1XI9+cT
weDOoZjMIX6/2wLxOL96GSgMiMwIDEODk//95v+nUwB+OdNok/WSQY8W4O1vNxYof7tV/esj4jrg
iSahoyhAYRjLTDd+PAqsFi4YCllT8rL5ftv4vUZE0/x+cf7rB4HVI1JWFFfaonOV1hXyjwfB0Fgx
MHtaAMOqwUF/n5H8TksGWRR/dURkorg44jjhuSCAuKs/TxQVFlZIhOFX/KbTJEk1pF+dLqvqBVkf
/8Hcue22bQRh+FX8BIR4EEXeBCgSoE5bp0UPCXpJS4xFWCYNUo7jPn2/2V3JXFJGUo+ALpKb2MqI
Gu3O4Z9/Zhhkm8VFEidFOdFCHGdRvpTtBUxoJliS9DKsC5EQ4GlDZkkaEq4EASGYUo4D9M1CQZzE
NTjqQCYvh6WFmHxP7SAXEZz0mHnVhuROcjS2CuiAN2GmzyGvClEHhfoklBGjUkoiYmGgW7jE00Ie
ESFgLwioC9MMEN5JKAs1kpBEi1WWL1eM8WYfHomSfxbKFPxxscjJVg36GF4enRPrm29G4SYL8mQS
ZIZIs1RmuRJoYnwUygLTiXrQAUupbJ4dllEg0JU2Fh7q9VrAQSyIGfmTuuzB1wJRMwtQaJopoJSb
kCm0C8H48kKbSct2H/IG1qhkgp3MoDXySqIJMBcWM5iOo/BQVoIddQ6xkuCYGIBhhqdS6WKJcWTX
AYA0iUaQeEIJ6qW8ESntYNSWFuwJpW0Q5B38zLMLMXUJoqlnNDq4G5El6nwyo6xAtkSn1ioVfEWy
krEWCkIqEJUlUSUZt6CtoWkhphaivRHZMqJnkJsPns4i51klMi8jJkdQkSC0ZEEUEFxoWiDVL9U3
gqRZwGR241pwYRouYDeOvZPBxQqE9eqASdAVMY3LUjJrAQ7827DKuQ0xmj7isIFFCtSK7Rfz+kgh
XVJZYdK1QAuUuONZQp1zV9hKQ0IdaPmJVUSZ9i5kSQSijjnIQVRP4WwAsXQASzRBVZYDE1ykkFAW
sCWh158FokbJpmEnECcIyoTd87zDEqyViieYPKsUg9QC+b76LCyIBCi/8DGFhDEH2lYRUTPWggib
+DnIs8DodWW8lMm9L6XlvaA0bT/l+CyUFGik/CIUBUFZwnMQMYG9Ugk4CEqxQAYZ+0Gh5izJSDwl
UJQlZB7BK6EFCumSfaNaLRAI4AUPDmB+IYqI2wIpJlnkcBiYxRCaFojq3UMpjCPVtgTolloM6aIA
7JOzUEbkFwAPz1YjrGiB7EHGVqhwBYoQeEBcA7skSauTfKKEOM7BXJfMyTiikaEpIY7VOBuIK+QE
8OZFnrI4XMhZY6uwAnyH4JewJBFkIUSIKUlh1mmPQhZRb+TjkUeZjzkJFhiMHcXkD9gNaG7EaFbt
AdWj4PGp0Xc8hCMsiQccn4JiAUsjZcO5pfMYqxnWXSAHll2laoOQgCAuFjKJXhAFXwsyuofLEGyQ
IDRUpQrIHcgQuVLUJOEvm3hwfBAozHLQSFfBGlgsGmCNHigoVpehMAcpmAncvcSiJpODAKMVD4Tn
YNWpC6XCug4USmPtWSCbxvnB1GGvMFuXZzzGFeU4CviG5/k/ktxfZDLKSdCiayk8f8h7kHJK9h0L
fOafBAwjxDZ8AqvIViZ5MBcwJMeAGtSRUgwdI2WXLs0ODKuaFach+6cgrBD9yS1ApcNDFECBBQxS
uQcqMFksXpD8yZZY/LNgez7EIiRH2xmWVWC8syPfK1IHAsK05AjYhoZZpFACq1Cmg7BhqIyyIDw0
Jcyn+/1Xtr+4Sdax8wkh9OcrkyWO3SS5E+0/EkIArAiXzQao32UWvuNFx34qpvfsNqaTqqmHUw1X
L73gUI+d/941EJnmELqEvBdKY5V9b9tBIv9+49lf0+Q0+uWh6cm8j/vv7gPO39p7r8OnOvzwsqn7
ql9vn8wvntxjfqju6Mb6YVddV3fVeB4j1TGit+cnmY17PJqCbwgebidypWKjlts3/3StL9j0oOgF
31YtW1wPjyhfo2100kp+y8Krz13fNt5TW4q4Wna36/pq042f2jLw9ZLbtl7vm/XD3hNuuLxa4e/q
XfVY9fVYsiVHqiW7qaQX3eeLtx27uq99tVs2rvZdmMfQNxvv+3TdH1rJP9Zdf+M/Mt5RCJNayZdo
vGkOcszxtqRcreD3m2rrHUDHbVTL3e2atmv8G2mpcmrR7aapJlYkK4SAppbcPfrHIjOMLq3Yn+e2
ybKk1IIR8LC+fTp8cnMuLN1EK/oXVt4MMzVbEodW9lXVtJ71cIQAvdz+aVe1m7E6XI1ZL3oYqvX2
Yaj3e+9Mu8qlWn6z3jY3ld+tbMuBetH4gqHbeyc7IUk8w4W5aoZB/t7fe7bJMYP1Tz4wCLqfij7L
g3ftfmJDHFtN+9Af6uu+mkRPrnahF/2l8v2WqwfoBT9eXFZ398O28d068qU59hzyf6r7ofYsFXCb
4PjnEH5Vf23Wnhtz8Pg5hP/N0sDDY5r8wAKOatEM/thevK36Dk/pX06LYp3nDd5VzHudipfmd634
X1nedJBi1GK5bWqxtzsiEj+rcVQptWhGB04HQpiZGFrBv9VtOzztvlSTNCGxVAat+N+33aa+eD/M
fJttT9SK/4O1H6cPooMSz/MG84PoMGut+D/Rfj0MtRdSpJZXpZf91c8qU4srauX+ta+248vj6jha
sR/r/g7P5km2VHS15IbMZnK8HTFBK/pThd9pb/b+1XTQpVp4PewvPp56eFs5VMtvhnXXMnLL07kF
HNWyX963YSaZnBz484w6ekjTcQ6P99MRdvbNF4CACYS13tVV/+ZfAAAA//8=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200834</xdr:colOff>
      <xdr:row>89</xdr:row>
      <xdr:rowOff>88792</xdr:rowOff>
    </xdr:from>
    <xdr:to>
      <xdr:col>8</xdr:col>
      <xdr:colOff>472162</xdr:colOff>
      <xdr:row>120</xdr:row>
      <xdr:rowOff>132448</xdr:rowOff>
    </xdr:to>
    <xdr:graphicFrame macro="">
      <xdr:nvGraphicFramePr>
        <xdr:cNvPr id="3" name="Chart 2">
          <a:extLst>
            <a:ext uri="{FF2B5EF4-FFF2-40B4-BE49-F238E27FC236}">
              <a16:creationId xmlns:a16="http://schemas.microsoft.com/office/drawing/2014/main" id="{5511B812-54A8-4C9D-91C4-82EA62CE3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568723</xdr:colOff>
      <xdr:row>89</xdr:row>
      <xdr:rowOff>64294</xdr:rowOff>
    </xdr:from>
    <xdr:to>
      <xdr:col>30</xdr:col>
      <xdr:colOff>550664</xdr:colOff>
      <xdr:row>121</xdr:row>
      <xdr:rowOff>104179</xdr:rowOff>
    </xdr:to>
    <xdr:graphicFrame macro="">
      <xdr:nvGraphicFramePr>
        <xdr:cNvPr id="5" name="Chart 4">
          <a:extLst>
            <a:ext uri="{FF2B5EF4-FFF2-40B4-BE49-F238E27FC236}">
              <a16:creationId xmlns:a16="http://schemas.microsoft.com/office/drawing/2014/main" id="{322A779D-D15D-4AF1-B7D2-86FE9D9DD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149831</xdr:colOff>
      <xdr:row>89</xdr:row>
      <xdr:rowOff>64213</xdr:rowOff>
    </xdr:from>
    <xdr:to>
      <xdr:col>18</xdr:col>
      <xdr:colOff>716822</xdr:colOff>
      <xdr:row>120</xdr:row>
      <xdr:rowOff>132472</xdr:rowOff>
    </xdr:to>
    <xdr:graphicFrame macro="">
      <xdr:nvGraphicFramePr>
        <xdr:cNvPr id="6" name="Chart 5">
          <a:extLst>
            <a:ext uri="{FF2B5EF4-FFF2-40B4-BE49-F238E27FC236}">
              <a16:creationId xmlns:a16="http://schemas.microsoft.com/office/drawing/2014/main" id="{BAA77A11-0259-4E1C-A8C3-8B3228BCC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206675</xdr:colOff>
      <xdr:row>121</xdr:row>
      <xdr:rowOff>62900</xdr:rowOff>
    </xdr:from>
    <xdr:to>
      <xdr:col>8</xdr:col>
      <xdr:colOff>485236</xdr:colOff>
      <xdr:row>143</xdr:row>
      <xdr:rowOff>88526</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AB1B3F22-4106-4E70-BD75-B9EEB1424B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06675" y="20294000"/>
              <a:ext cx="6152311" cy="35181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abe/Dropbox/Community%20Solar%20Gardens/NREL%20Project/Dec%202021%20Sharing%20the%20Sun%20Database%20Release%20(J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Sheet1"/>
      <sheetName val="Project List"/>
      <sheetName val="LMI Project List"/>
      <sheetName val="State Summary"/>
    </sheetNames>
    <sheetDataSet>
      <sheetData sheetId="0"/>
      <sheetData sheetId="1"/>
      <sheetData sheetId="2"/>
      <sheetData sheetId="3"/>
      <sheetData sheetId="4">
        <row r="3">
          <cell r="T3" t="str">
            <v>Total</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e Chan" refreshedDate="44553.669903587965" createdVersion="6" refreshedVersion="6" minRefreshableVersion="3" recordCount="1895" xr:uid="{0FC4FBED-2960-44C3-88BC-58DB52DCD47C}">
  <cacheSource type="worksheet">
    <worksheetSource ref="A1:G2029" sheet="Project List"/>
  </cacheSource>
  <cacheFields count="6">
    <cacheField name="Project Name" numFmtId="0">
      <sharedItems containsMixedTypes="1" containsNumber="1" containsInteger="1" minValue="548" maxValue="48934831"/>
    </cacheField>
    <cacheField name="City" numFmtId="0">
      <sharedItems containsBlank="1"/>
    </cacheField>
    <cacheField name="State" numFmtId="0">
      <sharedItems count="41">
        <s v="WA"/>
        <s v="FL"/>
        <s v="OR"/>
        <s v="CO"/>
        <s v="UT"/>
        <s v="MD"/>
        <s v="WI"/>
        <s v="AZ"/>
        <s v="CA"/>
        <s v="IA"/>
        <s v="NC"/>
        <s v="VT"/>
        <s v="KY"/>
        <s v="MA"/>
        <s v="NM"/>
        <s v="TN"/>
        <s v="DE"/>
        <s v="MI"/>
        <s v="MN"/>
        <s v="IL"/>
        <s v="ME"/>
        <s v="MO"/>
        <s v="SC"/>
        <s v="AR"/>
        <s v="GA"/>
        <s v="IN"/>
        <s v="KS"/>
        <s v="MT"/>
        <s v="NV"/>
        <s v="OK"/>
        <s v="ND"/>
        <s v="NE"/>
        <s v="NY"/>
        <s v="OH"/>
        <s v="TX"/>
        <s v="VA"/>
        <s v="ID"/>
        <s v="DC"/>
        <s v="CT"/>
        <s v="RI"/>
        <s v="NJ"/>
      </sharedItems>
    </cacheField>
    <cacheField name="Utility" numFmtId="0">
      <sharedItems/>
    </cacheField>
    <cacheField name="System Size (kW-AC)" numFmtId="4">
      <sharedItems containsSemiMixedTypes="0" containsString="0" containsNumber="1" minValue="2.3076923076923075" maxValue="228400"/>
    </cacheField>
    <cacheField name="Year of Interconnection" numFmtId="0">
      <sharedItems containsSemiMixedTypes="0" containsString="0" containsNumber="1" containsInteger="1" minValue="2006" maxValue="20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s v="Renewable Energy Park"/>
    <s v="Ellensburg"/>
    <x v="0"/>
    <s v="City of Ellensburg - (WA)"/>
    <n v="304"/>
    <n v="2006"/>
  </r>
  <r>
    <s v="Marathon array"/>
    <s v="Marathon"/>
    <x v="1"/>
    <s v="Florida Keys El Coop Assn, Inc"/>
    <n v="74.307692307692307"/>
    <n v="2008"/>
  </r>
  <r>
    <s v="Solar Pioneer II"/>
    <s v="Ashland"/>
    <x v="2"/>
    <s v="City of Ashland - (OR)"/>
    <n v="48.846153846153847"/>
    <n v="2008"/>
  </r>
  <r>
    <s v="Sol Partners Cooperative Solar Farm"/>
    <s v="Brighton"/>
    <x v="3"/>
    <s v="United Power, Inc"/>
    <n v="30.769230769230766"/>
    <n v="2009"/>
  </r>
  <r>
    <s v="Crawl Key array"/>
    <s v="Marathon"/>
    <x v="1"/>
    <s v="Florida Keys El Coop Assn, Inc"/>
    <n v="16.153846153846153"/>
    <n v="2009"/>
  </r>
  <r>
    <s v="SunSmart Community Solar Facility"/>
    <s v="St. George"/>
    <x v="4"/>
    <s v="Dixie Escalante R E A, Inc"/>
    <n v="76.92307692307692"/>
    <n v="2009"/>
  </r>
  <r>
    <s v="Mid-Valley Community Solar Array"/>
    <s v="Basalt"/>
    <x v="3"/>
    <s v="Holy Cross Electric Assn, Inc"/>
    <n v="61.538461538461533"/>
    <n v="2010"/>
  </r>
  <r>
    <s v="University Park Community Solar LLC"/>
    <s v="University Park"/>
    <x v="5"/>
    <s v="Potomac Electric Power Co"/>
    <n v="17.515384615384615"/>
    <n v="2010"/>
  </r>
  <r>
    <s v="OCEC Community Solar"/>
    <s v="Winthrop"/>
    <x v="0"/>
    <s v="Okanogan County Elec Coop, Inc"/>
    <n v="20.28"/>
    <n v="2010"/>
  </r>
  <r>
    <s v="Delavan Community Solar"/>
    <s v="Delavan"/>
    <x v="6"/>
    <s v="Wisconsin Electric Power Co"/>
    <n v="507.69230769230768"/>
    <n v="2010"/>
  </r>
  <r>
    <s v="Salt River Project Community Solar"/>
    <s v="Phoenix"/>
    <x v="7"/>
    <s v="Salt River Project"/>
    <n v="15384.615384615385"/>
    <n v="2011"/>
  </r>
  <r>
    <s v="SunWatts Sun Farm"/>
    <s v="Marana"/>
    <x v="7"/>
    <s v="Trico Electric Cooperative Inc"/>
    <n v="174.61538461538461"/>
    <n v="2011"/>
  </r>
  <r>
    <s v="TEP GoSolar Shares"/>
    <s v="Tucson"/>
    <x v="7"/>
    <s v="Tucson Electric Power Co"/>
    <n v="22300"/>
    <n v="2011"/>
  </r>
  <r>
    <s v="Western Wind Energy's Integrated Wind and Solar System"/>
    <s v="Kingman"/>
    <x v="7"/>
    <s v="UNS Electric, Inc"/>
    <n v="500"/>
    <n v="2011"/>
  </r>
  <r>
    <s v="La Senita Elementary School"/>
    <s v="Kingman"/>
    <x v="7"/>
    <s v="UNS Electric, Inc"/>
    <n v="1220"/>
    <n v="2011"/>
  </r>
  <r>
    <s v="Anza Solar Farm"/>
    <s v="Anza"/>
    <x v="8"/>
    <s v="Anza Electric Coop Inc"/>
    <n v="170"/>
    <n v="2011"/>
  </r>
  <r>
    <s v="Venetucci Farm Solar Garden"/>
    <s v="Colorado Springs"/>
    <x v="3"/>
    <s v="Colorado Springs Utilities"/>
    <n v="446.15384615384613"/>
    <n v="2011"/>
  </r>
  <r>
    <s v="Delta Montrose Community Solar Array"/>
    <s v="Montrose"/>
    <x v="3"/>
    <s v="Delta Montrose Electric Assn"/>
    <n v="15.384615384615383"/>
    <n v="2011"/>
  </r>
  <r>
    <s v="Solar Assist Cooperative Garden"/>
    <s v="Cortez"/>
    <x v="3"/>
    <s v="Empire Electric Assn, Inc"/>
    <n v="4.1538461538461542"/>
    <n v="2011"/>
  </r>
  <r>
    <s v="Grand Valley Power Solar Farm"/>
    <s v="Grand Junction"/>
    <x v="3"/>
    <s v="Grand Valley Power Cooperative"/>
    <n v="23.076923076923077"/>
    <n v="2011"/>
  </r>
  <r>
    <s v="Garfield County Airport Solar Array"/>
    <s v="Rifle"/>
    <x v="3"/>
    <s v="Holy Cross Electric Assn, Inc"/>
    <n v="660"/>
    <n v="2011"/>
  </r>
  <r>
    <s v="FEC Community Solar Garden"/>
    <s v="Kalona"/>
    <x v="9"/>
    <s v="Farmers Electric Coop - (IA)"/>
    <n v="52.369230769230768"/>
    <n v="2011"/>
  </r>
  <r>
    <s v="Greenbelt Community Solar"/>
    <s v="Greenbelt"/>
    <x v="5"/>
    <s v="Potomac Electric Power Co"/>
    <n v="16.96153846153846"/>
    <n v="2011"/>
  </r>
  <r>
    <s v="AIRE Demonstration Project: First Congregational United Church of Christ"/>
    <s v="Asheville"/>
    <x v="10"/>
    <s v="Duke Energy Progress - (NC)"/>
    <n v="10"/>
    <n v="2011"/>
  </r>
  <r>
    <s v="Ten Stones Community Solar Collective"/>
    <s v="Charlotte"/>
    <x v="11"/>
    <s v="Green Mountain Power Corp"/>
    <n v="24"/>
    <n v="2011"/>
  </r>
  <r>
    <s v="Richmond Solar Farm"/>
    <s v="Richmond"/>
    <x v="11"/>
    <s v="Green Mountain Power Corp"/>
    <n v="25"/>
    <n v="2011"/>
  </r>
  <r>
    <s v="Acorn Energy Solar One (AESO)"/>
    <s v="Middlebury"/>
    <x v="11"/>
    <s v="Green Mountain Power Corp"/>
    <n v="150"/>
    <n v="2011"/>
  </r>
  <r>
    <s v="Winthrop Community Solar"/>
    <s v="Winthrop"/>
    <x v="0"/>
    <s v="Okanogan County Elec Coop, Inc"/>
    <n v="22.8"/>
    <n v="2011"/>
  </r>
  <r>
    <s v="Frances Anderson Center Solar Project"/>
    <s v="Edmonds"/>
    <x v="0"/>
    <s v="PUD 1 of Snohomish County"/>
    <n v="60"/>
    <n v="2011"/>
  </r>
  <r>
    <s v="Colorado Spring Utilities Pilot Community Solar Project 2"/>
    <s v="Colorado Springs"/>
    <x v="3"/>
    <s v="Colorado Springs Utilities"/>
    <n v="438.46153846153845"/>
    <n v="2012"/>
  </r>
  <r>
    <s v="Good Shepherd Solar Garden"/>
    <s v="Colorado Springs"/>
    <x v="3"/>
    <s v="Colorado Springs Utilities"/>
    <n v="446.15384615384613"/>
    <n v="2012"/>
  </r>
  <r>
    <s v="PVREA Headquarters Solar Array"/>
    <s v="Fort Collins"/>
    <x v="3"/>
    <s v="Poudre Valley Rural Electric Association"/>
    <n v="92.307692307692307"/>
    <n v="2012"/>
  </r>
  <r>
    <s v="Paradox Valley Solar Array"/>
    <s v="Bedrock"/>
    <x v="3"/>
    <s v="San Miguel Power Association"/>
    <n v="864.8"/>
    <n v="2012"/>
  </r>
  <r>
    <s v="Berea Solar Farm Phase 1 &amp; 2"/>
    <s v="Berea"/>
    <x v="12"/>
    <s v="City of Berea Municipal Utility"/>
    <n v="28.2"/>
    <n v="2012"/>
  </r>
  <r>
    <s v="Brewster Community Solar Garden LLC"/>
    <s v="Brewster"/>
    <x v="13"/>
    <s v="NSTAR (DBA EverSource)"/>
    <n v="265.84615384615387"/>
    <n v="2012"/>
  </r>
  <r>
    <s v="KCEC Community Solar Program"/>
    <s v="Taos"/>
    <x v="14"/>
    <s v="Kit Carson Electric Coop, Inc"/>
    <n v="75.92307692307692"/>
    <n v="2012"/>
  </r>
  <r>
    <s v="DREMC Solar Farm"/>
    <s v="Shelbyville"/>
    <x v="15"/>
    <s v="Duck River Elec Member Corp"/>
    <n v="19.938461538461539"/>
    <n v="2012"/>
  </r>
  <r>
    <s v="Logan City Community Solar"/>
    <s v="Logan"/>
    <x v="4"/>
    <s v="Logan City Light and Power"/>
    <n v="19.2"/>
    <n v="2012"/>
  </r>
  <r>
    <s v="Jefferson Park Shelters"/>
    <s v="Seattle"/>
    <x v="0"/>
    <s v="City of Seattle - (WA)"/>
    <n v="23.4"/>
    <n v="2012"/>
  </r>
  <r>
    <s v="Twispworks"/>
    <s v="Twisp"/>
    <x v="0"/>
    <s v="PUD No 1 of Okanogan County"/>
    <n v="34.58"/>
    <n v="2012"/>
  </r>
  <r>
    <s v="Solar*Rewards Community (CO)"/>
    <s v="Denver"/>
    <x v="3"/>
    <s v="Public Service Co of Colorado"/>
    <n v="307.75"/>
    <n v="2013"/>
  </r>
  <r>
    <s v="Solar*Rewards Community (CO)"/>
    <s v="Boulder"/>
    <x v="3"/>
    <s v="Public Service Co of Colorado"/>
    <n v="381.88846153846151"/>
    <n v="2013"/>
  </r>
  <r>
    <s v="Solar*Rewards Community (CO)"/>
    <s v="Breckenridge"/>
    <x v="3"/>
    <s v="Public Service Co of Colorado"/>
    <n v="383.04999999999995"/>
    <n v="2013"/>
  </r>
  <r>
    <s v="Solar*Rewards Community (CO)"/>
    <s v="Aurora"/>
    <x v="3"/>
    <s v="Public Service Co of Colorado"/>
    <n v="383.04999999999995"/>
    <n v="2013"/>
  </r>
  <r>
    <s v="Solar*Rewards Community (CO)"/>
    <s v="Lafayette"/>
    <x v="3"/>
    <s v="Public Service Co of Colorado"/>
    <n v="383.30769230769232"/>
    <n v="2013"/>
  </r>
  <r>
    <s v="Solar*Rewards Community (CO)"/>
    <s v="Lafayette"/>
    <x v="3"/>
    <s v="Public Service Co of Colorado"/>
    <n v="383.30769230769232"/>
    <n v="2013"/>
  </r>
  <r>
    <s v="Solar*Rewards Community (CO)"/>
    <s v="Breckenridge"/>
    <x v="3"/>
    <s v="Public Service Co of Colorado"/>
    <n v="384.24230769230769"/>
    <n v="2013"/>
  </r>
  <r>
    <s v="Bruce A. Henry Solar Farm"/>
    <s v="Georgetown"/>
    <x v="16"/>
    <s v="Delaware Electric Cooperative"/>
    <n v="4000"/>
    <n v="2013"/>
  </r>
  <r>
    <s v="Gardenia Community Solar Farm"/>
    <s v="Orlando"/>
    <x v="1"/>
    <s v="Orlando Utilities Comm"/>
    <n v="400"/>
    <n v="2013"/>
  </r>
  <r>
    <s v="TMU Solar"/>
    <s v="Traer"/>
    <x v="9"/>
    <s v="City of Traer - (IA)"/>
    <n v="45.692307692307686"/>
    <n v="2013"/>
  </r>
  <r>
    <s v="Solar Up North Alliance"/>
    <s v="Grawn"/>
    <x v="17"/>
    <s v="Cherryland Electric Cooperative"/>
    <n v="40.492307692307691"/>
    <n v="2013"/>
  </r>
  <r>
    <s v="WH Project 1"/>
    <s v="Rockford"/>
    <x v="18"/>
    <s v="Wright-Hennepin Coop Elec Assn"/>
    <n v="24.615384615384613"/>
    <n v="2013"/>
  </r>
  <r>
    <s v="Coyote Ridge Community Solar"/>
    <s v="Westford"/>
    <x v="11"/>
    <s v="Green Mountain Power Corp"/>
    <n v="17.5"/>
    <n v="2013"/>
  </r>
  <r>
    <s v="Saxtons River Solar Collective"/>
    <s v="Saxtons River"/>
    <x v="11"/>
    <s v="Green Mountain Power Corp"/>
    <n v="39.54"/>
    <n v="2013"/>
  </r>
  <r>
    <s v="Charlotte Community Shared Solar Farm"/>
    <s v="Charlotte"/>
    <x v="11"/>
    <s v="Green Mountain Power Corp"/>
    <n v="58"/>
    <n v="2013"/>
  </r>
  <r>
    <s v="Putney Community Solar Array"/>
    <s v="Putney"/>
    <x v="11"/>
    <s v="Green Mountain Power Corp"/>
    <n v="144"/>
    <n v="2013"/>
  </r>
  <r>
    <s v="Scholl Solar Farm"/>
    <s v="Putney"/>
    <x v="11"/>
    <s v="Green Mountain Power Corp"/>
    <n v="150"/>
    <n v="2013"/>
  </r>
  <r>
    <s v="Seattle Aquarium"/>
    <s v="Seattle"/>
    <x v="0"/>
    <s v="City of Seattle - (WA)"/>
    <n v="44.4"/>
    <n v="2013"/>
  </r>
  <r>
    <s v="NRG Community Solar 1"/>
    <s v="Brawley"/>
    <x v="8"/>
    <s v="Imperial Irrigation District"/>
    <n v="6000"/>
    <n v="2014"/>
  </r>
  <r>
    <s v="Pikes Peak Solar Garden"/>
    <s v="Manitou Springs"/>
    <x v="3"/>
    <s v="Colorado Springs Utilities"/>
    <n v="1769.2307692307693"/>
    <n v="2014"/>
  </r>
  <r>
    <s v="Town of Crested Butte Array"/>
    <s v="Crested Butte"/>
    <x v="3"/>
    <s v="Gunnison County Elec Assn."/>
    <n v="3.6923076923076921"/>
    <n v="2014"/>
  </r>
  <r>
    <s v="Solar*Rewards Community (CO)"/>
    <s v="Golden"/>
    <x v="3"/>
    <s v="Public Service Co of Colorado"/>
    <n v="88.57692307692308"/>
    <n v="2014"/>
  </r>
  <r>
    <s v="Solar*Rewards Community (CO)"/>
    <s v="Denver"/>
    <x v="3"/>
    <s v="Public Service Co of Colorado"/>
    <n v="382.57692307692309"/>
    <n v="2014"/>
  </r>
  <r>
    <s v="Solar*Rewards Community (CO)"/>
    <s v="Denver"/>
    <x v="3"/>
    <s v="Public Service Co of Colorado"/>
    <n v="383.97692307692307"/>
    <n v="2014"/>
  </r>
  <r>
    <s v="Solar*Rewards Community (CO)"/>
    <s v="Antonito"/>
    <x v="3"/>
    <s v="Public Service Co of Colorado"/>
    <n v="384.61538461538458"/>
    <n v="2014"/>
  </r>
  <r>
    <s v="Solar*Rewards Community (CO)"/>
    <s v="Golden"/>
    <x v="3"/>
    <s v="Public Service Co of Colorado"/>
    <n v="437.82307692307688"/>
    <n v="2014"/>
  </r>
  <r>
    <s v="Solar*Rewards Community (CO)"/>
    <s v="Sterling"/>
    <x v="3"/>
    <s v="Public Service Co of Colorado"/>
    <n v="1538.3076923076922"/>
    <n v="2014"/>
  </r>
  <r>
    <s v="Solar*Rewards Community (CO)"/>
    <s v="Grand Junction"/>
    <x v="3"/>
    <s v="Public Service Co of Colorado"/>
    <n v="1538.3076923076922"/>
    <n v="2014"/>
  </r>
  <r>
    <s v="McKees Solar Park"/>
    <s v="Newark"/>
    <x v="16"/>
    <s v="City of Newark - (DE)"/>
    <n v="230"/>
    <n v="2014"/>
  </r>
  <r>
    <s v="Renewable Rays - Cresco"/>
    <s v="Cresco"/>
    <x v="9"/>
    <s v="MiEnergy Cooperative"/>
    <n v="19.038461538461537"/>
    <n v="2014"/>
  </r>
  <r>
    <s v="South View Solar Farm"/>
    <s v="Elizabeth"/>
    <x v="19"/>
    <s v="Jo-Carroll Energy, Inc"/>
    <n v="100"/>
    <n v="2014"/>
  </r>
  <r>
    <s v="Berea Solar Farm Phase 3 &amp; 4"/>
    <s v="Berea"/>
    <x v="12"/>
    <s v="City of Berea Municipal Utility"/>
    <n v="31.5"/>
    <n v="2014"/>
  </r>
  <r>
    <s v="Harvard Solar Garden Project II - Primary"/>
    <s v="Harvard"/>
    <x v="13"/>
    <s v="National Grid"/>
    <n v="42.084615384615383"/>
    <n v="2014"/>
  </r>
  <r>
    <s v="Harvard Solar Garden Project I"/>
    <s v="Harvard"/>
    <x v="13"/>
    <s v="National Grid"/>
    <n v="226.29999999999998"/>
    <n v="2014"/>
  </r>
  <r>
    <s v="CEC Ngrid Southeast Solar Array 1 Rehoboth"/>
    <s v="Rehoboth"/>
    <x v="13"/>
    <s v="National Grid"/>
    <n v="766.15384615384608"/>
    <n v="2014"/>
  </r>
  <r>
    <s v="CEC WMECO Solar Array 1 Huntington"/>
    <s v="Hadley"/>
    <x v="13"/>
    <s v="WMECO (DBA EverSource)"/>
    <n v="766.15384615384608"/>
    <n v="2014"/>
  </r>
  <r>
    <s v="Sunnycroft Farm Community Solar Farm"/>
    <s v="South Paris"/>
    <x v="20"/>
    <s v="Central Maine Power Co"/>
    <n v="51"/>
    <n v="2014"/>
  </r>
  <r>
    <s v="Homeworks Community Solar Garden"/>
    <s v="Portland"/>
    <x v="17"/>
    <s v="Tri-County Electric Coop"/>
    <n v="16.076923076923077"/>
    <n v="2014"/>
  </r>
  <r>
    <s v="AECI headquarters"/>
    <s v="Lutsen"/>
    <x v="18"/>
    <s v="Arrowhead Electric Coop"/>
    <n v="20"/>
    <n v="2014"/>
  </r>
  <r>
    <s v="SolarWise"/>
    <s v="Ramsey"/>
    <x v="18"/>
    <s v="Connexus Energy"/>
    <n v="188.46153846153845"/>
    <n v="2014"/>
  </r>
  <r>
    <s v="HQ Prairie solar project"/>
    <s v="Pelican Rapids"/>
    <x v="18"/>
    <s v="Lake Region Electric Cooperative - (MN)"/>
    <n v="30.769230769230766"/>
    <n v="2014"/>
  </r>
  <r>
    <s v="Renewable Rays - Rushford"/>
    <s v="Rushford"/>
    <x v="18"/>
    <s v="MiEnergy Cooperative"/>
    <n v="56.769230769230766"/>
    <n v="2014"/>
  </r>
  <r>
    <s v="WH Project 2"/>
    <s v="Rockford"/>
    <x v="18"/>
    <s v="Wright-Hennepin Coop Elec Assn"/>
    <n v="23.076923076923077"/>
    <n v="2014"/>
  </r>
  <r>
    <s v="CU Solar Initiative/Farm (Owned by Strata Solar)"/>
    <s v="Springfield"/>
    <x v="21"/>
    <s v="City Utilities of Springfield - (MO)"/>
    <n v="4950"/>
    <n v="2014"/>
  </r>
  <r>
    <s v="Pee Dee Solar"/>
    <s v="Wadesboro"/>
    <x v="10"/>
    <s v="Pee Dee Electric Member Corp"/>
    <n v="100"/>
    <n v="2014"/>
  </r>
  <r>
    <s v="Tideland EMC Community Solar Phase I"/>
    <s v="Pinetown"/>
    <x v="10"/>
    <s v="Tideland Electric Member Corp"/>
    <n v="100"/>
    <n v="2014"/>
  </r>
  <r>
    <s v="Colleton Solar Farm"/>
    <s v="Moncks Corner"/>
    <x v="22"/>
    <s v="Santee Electric Coop, Inc"/>
    <n v="3000"/>
    <n v="2014"/>
  </r>
  <r>
    <s v="River Rd Comminity Solar"/>
    <s v="Putney"/>
    <x v="11"/>
    <s v="Green Mountain Power Corp"/>
    <n v="60"/>
    <n v="2014"/>
  </r>
  <r>
    <s v="Townshed Community Solar"/>
    <s v="Townshend"/>
    <x v="11"/>
    <s v="Green Mountain Power Corp"/>
    <n v="130"/>
    <n v="2014"/>
  </r>
  <r>
    <s v="Rutland Community Solar Array"/>
    <s v="Rutland"/>
    <x v="11"/>
    <s v="Green Mountain Power Corp"/>
    <n v="150"/>
    <n v="2014"/>
  </r>
  <r>
    <s v="Soveren Community Solar I"/>
    <s v="Brattleboro"/>
    <x v="11"/>
    <s v="Green Mountain Power Corp"/>
    <n v="150"/>
    <n v="2014"/>
  </r>
  <r>
    <s v="Precision Drive Solar"/>
    <s v="Springfield"/>
    <x v="11"/>
    <s v="Green Mountain Power Corp"/>
    <n v="150"/>
    <n v="2014"/>
  </r>
  <r>
    <s v="Capitol Hill EcoDistrict Projet"/>
    <s v="Seattle"/>
    <x v="0"/>
    <s v="City of Seattle - (WA)"/>
    <n v="25.92"/>
    <n v="2014"/>
  </r>
  <r>
    <s v="Phinney Ridge Project"/>
    <s v="Seattle"/>
    <x v="0"/>
    <s v="City of Seattle - (WA)"/>
    <n v="74.790000000000006"/>
    <n v="2014"/>
  </r>
  <r>
    <s v="Inland Community Solar"/>
    <s v="Spokane"/>
    <x v="0"/>
    <s v="Inland Power &amp; Light Company"/>
    <n v="29.12"/>
    <n v="2014"/>
  </r>
  <r>
    <s v="Community Rays Array"/>
    <s v="Barron"/>
    <x v="6"/>
    <s v="Barron Electric Cooperative"/>
    <n v="100"/>
    <n v="2014"/>
  </r>
  <r>
    <s v="WI - DAIRYLAND 2"/>
    <s v="Westby"/>
    <x v="6"/>
    <s v="Dairyland Power Coop"/>
    <n v="234.85"/>
    <n v="2014"/>
  </r>
  <r>
    <s v="WI - DAIRYLAND 1"/>
    <s v="Westby"/>
    <x v="6"/>
    <s v="Dairyland Power Coop"/>
    <n v="398.23076923076923"/>
    <n v="2014"/>
  </r>
  <r>
    <s v="Sunflower 1"/>
    <s v="Hammond"/>
    <x v="6"/>
    <s v="St. Croix Electric Cooperative"/>
    <n v="103"/>
    <n v="2014"/>
  </r>
  <r>
    <s v="Community Solar Farm"/>
    <s v="Westby"/>
    <x v="6"/>
    <s v="Vernon Electric Cooperative"/>
    <n v="305"/>
    <n v="2014"/>
  </r>
  <r>
    <s v="Bearskin Solar Center"/>
    <s v="North Little Rock"/>
    <x v="23"/>
    <s v="Entergy Arkansas Inc"/>
    <n v="150"/>
    <n v="2015"/>
  </r>
  <r>
    <s v="Black Hills Energy"/>
    <s v="Pueblo"/>
    <x v="3"/>
    <s v="Black Hills Energy"/>
    <n v="92.307692307692307"/>
    <n v="2015"/>
  </r>
  <r>
    <s v="SunShare-NRG Community Solar 5"/>
    <s v="Colorado Springs"/>
    <x v="3"/>
    <s v="Colorado Springs Utilities"/>
    <n v="2207.6923076923076"/>
    <n v="2015"/>
  </r>
  <r>
    <s v="Riverside Community Solar Array"/>
    <s v="Fort Collins"/>
    <x v="3"/>
    <s v="Fort Collins Utilities"/>
    <n v="484.61538461538458"/>
    <n v="2015"/>
  </r>
  <r>
    <s v="GVP Phase 1"/>
    <s v="Grand Junction"/>
    <x v="3"/>
    <s v="Grand Valley Power Cooperative"/>
    <n v="22.4"/>
    <n v="2015"/>
  </r>
  <r>
    <s v="GVP Phase 2"/>
    <s v="Grand Junction"/>
    <x v="3"/>
    <s v="Grand Valley Power Cooperative"/>
    <n v="54.630769230769225"/>
    <n v="2015"/>
  </r>
  <r>
    <s v="HCE Community Solar Array 4"/>
    <s v="Rifle"/>
    <x v="3"/>
    <s v="Holy Cross Electric Assn, Inc"/>
    <n v="638.46153846153845"/>
    <n v="2015"/>
  </r>
  <r>
    <s v="Sunnyside Ranch Community Solar Array"/>
    <s v="Carbondale"/>
    <x v="3"/>
    <s v="Holy Cross Electric Assn, Inc"/>
    <n v="1376.9230769230769"/>
    <n v="2015"/>
  </r>
  <r>
    <s v="Durango Solar Garden 2"/>
    <s v="Durango"/>
    <x v="3"/>
    <s v="La Plata Electric Association"/>
    <n v="38.46153846153846"/>
    <n v="2015"/>
  </r>
  <r>
    <s v="Durango Solar Garden 1"/>
    <s v="Ignacio"/>
    <x v="3"/>
    <s v="La Plata Electric Association"/>
    <n v="153.84615384615384"/>
    <n v="2015"/>
  </r>
  <r>
    <s v="PVREA Solar Array 2"/>
    <s v="Fort Collins"/>
    <x v="3"/>
    <s v="Poudre Valley Rural Electric Association"/>
    <n v="484.61538461538458"/>
    <n v="2015"/>
  </r>
  <r>
    <s v="Solar*Rewards Community (CO)"/>
    <s v="Waktins"/>
    <x v="3"/>
    <s v="Public Service Co of Colorado"/>
    <n v="382.46153846153845"/>
    <n v="2015"/>
  </r>
  <r>
    <s v="Solar*Rewards Community (CO)"/>
    <s v="Watkins"/>
    <x v="3"/>
    <s v="Public Service Co of Colorado"/>
    <n v="382.46153846153845"/>
    <n v="2015"/>
  </r>
  <r>
    <s v="Solar*Rewards Community (CO)"/>
    <s v="Watkins"/>
    <x v="3"/>
    <s v="Public Service Co of Colorado"/>
    <n v="384.07692307692309"/>
    <n v="2015"/>
  </r>
  <r>
    <s v="Solar*Rewards Community (CO)"/>
    <s v="Denver"/>
    <x v="3"/>
    <s v="Public Service Co of Colorado"/>
    <n v="384.15384615384613"/>
    <n v="2015"/>
  </r>
  <r>
    <s v="Solar*Rewards Community (CO)"/>
    <s v="Denver"/>
    <x v="3"/>
    <s v="Public Service Co of Colorado"/>
    <n v="384.15384615384613"/>
    <n v="2015"/>
  </r>
  <r>
    <s v="Solar*Rewards Community (CO)"/>
    <s v="Boulder"/>
    <x v="3"/>
    <s v="Public Service Co of Colorado"/>
    <n v="384.53846153846149"/>
    <n v="2015"/>
  </r>
  <r>
    <s v="Solar*Rewards Community (CO)"/>
    <s v="Leadville"/>
    <x v="3"/>
    <s v="Public Service Co of Colorado"/>
    <n v="384.53846153846149"/>
    <n v="2015"/>
  </r>
  <r>
    <s v="Solar*Rewards Community (CO)"/>
    <s v="Aurora"/>
    <x v="3"/>
    <s v="Public Service Co of Colorado"/>
    <n v="384.61538461538458"/>
    <n v="2015"/>
  </r>
  <r>
    <s v="Solar*Rewards Community (CO)"/>
    <s v="Watkins"/>
    <x v="3"/>
    <s v="Public Service Co of Colorado"/>
    <n v="1150.8461538461538"/>
    <n v="2015"/>
  </r>
  <r>
    <s v="Solar*Rewards Community (CO)"/>
    <s v="Waktins"/>
    <x v="3"/>
    <s v="Public Service Co of Colorado"/>
    <n v="1153.3846153846155"/>
    <n v="2015"/>
  </r>
  <r>
    <s v="Yampa Valley Solar Garden"/>
    <s v="Steamboat"/>
    <x v="3"/>
    <s v="Yampa Valley Electric Association"/>
    <n v="96.153846153846146"/>
    <n v="2015"/>
  </r>
  <r>
    <s v="YVEA Community Solar Array"/>
    <s v="Craig"/>
    <x v="3"/>
    <s v="Yampa Valley Electric Association"/>
    <n v="446.15384615384613"/>
    <n v="2015"/>
  </r>
  <r>
    <s v="Coastal - Liberty County"/>
    <s v="Midway"/>
    <x v="24"/>
    <s v="Coastal Electric Member Corp"/>
    <n v="50"/>
    <n v="2015"/>
  </r>
  <r>
    <s v="Hazlehurst I"/>
    <s v="Hazlehurst"/>
    <x v="24"/>
    <s v="Green Power EMC (Oglethorpe Power Corporation)"/>
    <n v="10370"/>
    <n v="2015"/>
  </r>
  <r>
    <s v="Walton I Cooperative Solar"/>
    <s v="Monroe"/>
    <x v="24"/>
    <s v="Walton Electric Member Corp"/>
    <n v="1000"/>
    <n v="2015"/>
  </r>
  <r>
    <s v="Heartland Community Solar"/>
    <s v="St. Ansgar"/>
    <x v="9"/>
    <s v="Heartland Power Coop"/>
    <n v="655.68461538461531"/>
    <n v="2015"/>
  </r>
  <r>
    <s v="Denison Cooperative Solar"/>
    <s v="Denison"/>
    <x v="9"/>
    <s v="Western Iowa Power Coop"/>
    <n v="307.5"/>
    <n v="2015"/>
  </r>
  <r>
    <s v="Shelby Solar Farm"/>
    <s v="Shelbyville"/>
    <x v="19"/>
    <s v="Prairie Power, Inc"/>
    <n v="500"/>
    <n v="2015"/>
  </r>
  <r>
    <s v="Spoon River Solar Farm"/>
    <s v="Astoria"/>
    <x v="19"/>
    <s v="Prairie Power, Inc"/>
    <n v="500"/>
    <n v="2015"/>
  </r>
  <r>
    <s v="MySolar"/>
    <s v="New Castle"/>
    <x v="25"/>
    <s v="Hoosier Energy R E C, Inc"/>
    <n v="1000"/>
    <n v="2015"/>
  </r>
  <r>
    <s v="MySolar"/>
    <s v="Lanesville"/>
    <x v="25"/>
    <s v="Hoosier Energy R E C, Inc"/>
    <n v="1000"/>
    <n v="2015"/>
  </r>
  <r>
    <s v="MySolar"/>
    <s v="Scotland"/>
    <x v="25"/>
    <s v="Hoosier Energy R E C, Inc"/>
    <n v="1000"/>
    <n v="2015"/>
  </r>
  <r>
    <s v="Northeastern REMC Community Solar"/>
    <s v="Columbia City"/>
    <x v="25"/>
    <s v="Northeastern Rural E M C"/>
    <n v="38.769230769230766"/>
    <n v="2015"/>
  </r>
  <r>
    <s v="Tipmont REMC Community Solar"/>
    <s v="Linden"/>
    <x v="25"/>
    <s v="Tipmont Rural Elec Member Corp"/>
    <n v="75.692307692307693"/>
    <n v="2015"/>
  </r>
  <r>
    <s v="Co-op Solar"/>
    <s v="Wanatah"/>
    <x v="25"/>
    <s v="Wabash Valley Power Assn, Inc"/>
    <n v="105"/>
    <n v="2015"/>
  </r>
  <r>
    <s v="Midwest Community Solar Array 1"/>
    <s v="Colby"/>
    <x v="26"/>
    <s v="Midwest Energy Inc."/>
    <n v="923.07692307692309"/>
    <n v="2015"/>
  </r>
  <r>
    <s v="87 Spring Street Solar"/>
    <s v="Warren"/>
    <x v="13"/>
    <s v="National Grid"/>
    <n v="1021.5692307692307"/>
    <n v="2015"/>
  </r>
  <r>
    <s v="70 Ware Road Solar"/>
    <s v="Warren"/>
    <x v="13"/>
    <s v="National Grid"/>
    <n v="1030.1538461538462"/>
    <n v="2015"/>
  </r>
  <r>
    <s v="NGrid EOS Adams 1 - CEC Solar #1049, LLC"/>
    <s v="Adams"/>
    <x v="13"/>
    <s v="National Grid"/>
    <n v="1064.8615384615384"/>
    <n v="2015"/>
  </r>
  <r>
    <s v="Brodie Mtn Road Solar"/>
    <s v="Hancock"/>
    <x v="13"/>
    <s v="National Grid"/>
    <n v="1737.6615384615384"/>
    <n v="2015"/>
  </r>
  <r>
    <s v="Cambridge Community Housing, Inc. - Magazine St"/>
    <s v="Cambridge"/>
    <x v="13"/>
    <s v="NSTAR (DBA EverSource)"/>
    <n v="20.307692307692307"/>
    <n v="2015"/>
  </r>
  <r>
    <s v="Cornerstone Village Cohousing"/>
    <s v="Cambridge"/>
    <x v="13"/>
    <s v="NSTAR (DBA EverSource)"/>
    <n v="34.963846153846156"/>
    <n v="2015"/>
  </r>
  <r>
    <s v="Holliston Field 2"/>
    <s v="Holliston"/>
    <x v="13"/>
    <s v="NSTAR (DBA EverSource)"/>
    <n v="264"/>
    <n v="2015"/>
  </r>
  <r>
    <s v="Sippican Community Solar Garden, LLC"/>
    <s v="Marion"/>
    <x v="13"/>
    <s v="NSTAR (DBA EverSource)"/>
    <n v="701.53846153846155"/>
    <n v="2015"/>
  </r>
  <r>
    <s v="27 Locust Street Solar"/>
    <s v="Freetown"/>
    <x v="13"/>
    <s v="NSTAR (DBA EverSource)"/>
    <n v="856.31538461538457"/>
    <n v="2015"/>
  </r>
  <r>
    <s v="Bourne Community Solar 1"/>
    <s v="Bourne"/>
    <x v="13"/>
    <s v="NSTAR (DBA EverSource)"/>
    <n v="1000"/>
    <n v="2015"/>
  </r>
  <r>
    <s v="Edgecomb Community Solar Farm"/>
    <s v="Edgecomb"/>
    <x v="20"/>
    <s v="Central Maine Power Co"/>
    <n v="46.9"/>
    <n v="2015"/>
  </r>
  <r>
    <s v="SolarWise"/>
    <s v="Park Rapids"/>
    <x v="18"/>
    <s v="Itasca-Mantrap Co-op Electrical Assn"/>
    <n v="35.384615384615387"/>
    <n v="2015"/>
  </r>
  <r>
    <s v="McLeod Co-op Community Solar"/>
    <s v="Glencoe"/>
    <x v="18"/>
    <s v="McLeod Cooperative Power Assn"/>
    <n v="31.538461538461537"/>
    <n v="2015"/>
  </r>
  <r>
    <s v="2015 Community Solar Garden"/>
    <s v="Moorhead"/>
    <x v="18"/>
    <s v="Moorhead Public Service"/>
    <n v="35.446153846153841"/>
    <n v="2015"/>
  </r>
  <r>
    <s v="North Itasca Community Solar"/>
    <s v="Bigfork"/>
    <x v="18"/>
    <s v="North Itasca Electric Coop Inc"/>
    <n v="20"/>
    <n v="2015"/>
  </r>
  <r>
    <s v="Novel CSG of Vetter Farms B"/>
    <s v="Kasota"/>
    <x v="18"/>
    <s v="Northern States Power Co - Minnesota"/>
    <n v="36"/>
    <n v="2015"/>
  </r>
  <r>
    <s v="Solarwise"/>
    <s v="Alexandria"/>
    <x v="18"/>
    <s v="Runestone Electric Assn"/>
    <n v="20"/>
    <n v="2015"/>
  </r>
  <r>
    <s v="SolarWise"/>
    <s v="St. Joseph"/>
    <x v="18"/>
    <s v="Stearns Cooperative Elec Assn"/>
    <n v="15.769230769230768"/>
    <n v="2015"/>
  </r>
  <r>
    <s v="SolarWise"/>
    <s v="Owatonna"/>
    <x v="18"/>
    <s v="Steele-Waseca Cooperative Electric"/>
    <n v="78.84615384615384"/>
    <n v="2015"/>
  </r>
  <r>
    <s v="Solartech"/>
    <s v="Kearney"/>
    <x v="21"/>
    <s v="Platte-Clay Electric Coop, Inc"/>
    <n v="131.19999999999999"/>
    <n v="2015"/>
  </r>
  <r>
    <s v="Solar Utility Network (SUN)"/>
    <s v="Kalispell"/>
    <x v="27"/>
    <s v="Flathead Electric Coop Inc"/>
    <n v="76.92307692307692"/>
    <n v="2015"/>
  </r>
  <r>
    <s v="Phase I"/>
    <s v="Lolo"/>
    <x v="27"/>
    <s v="Missoula Electric Coop, Inc"/>
    <n v="38.584615384615383"/>
    <n v="2015"/>
  </r>
  <r>
    <s v="Valley Solar"/>
    <s v="Victor"/>
    <x v="27"/>
    <s v="Ravalli County Elec Coop, Inc"/>
    <n v="38.46153846153846"/>
    <n v="2015"/>
  </r>
  <r>
    <s v="Brunswick Electric Member Corp Community Solar 1"/>
    <s v="Chadbourn"/>
    <x v="10"/>
    <s v="Brunswick Electric Member Corp"/>
    <n v="125"/>
    <n v="2015"/>
  </r>
  <r>
    <s v="Brunswick Electric Member Corp Community Solar 2"/>
    <s v="Bolivia"/>
    <x v="10"/>
    <s v="Brunswick Electric Member Corp"/>
    <n v="125"/>
    <n v="2015"/>
  </r>
  <r>
    <s v="Central Electric Community Solar"/>
    <s v="Sanford"/>
    <x v="10"/>
    <s v="Central Electric Membership Corp. - (NC)"/>
    <n v="76.92307692307692"/>
    <n v="2015"/>
  </r>
  <r>
    <s v="Roanoke SolarShare"/>
    <s v="Aulander"/>
    <x v="10"/>
    <s v="Roanoke Electric Member Corp"/>
    <n v="87.230769230769226"/>
    <n v="2015"/>
  </r>
  <r>
    <s v="Tideland EMC Community Solar Phase II"/>
    <s v="Pinetown"/>
    <x v="10"/>
    <s v="Tideland Electric Member Corp"/>
    <n v="100"/>
    <n v="2015"/>
  </r>
  <r>
    <s v="Lincoln County Community Solar Project"/>
    <s v="Panaca"/>
    <x v="28"/>
    <s v="Lincoln County Power District No 1"/>
    <n v="90"/>
    <n v="2015"/>
  </r>
  <r>
    <s v="Mustang OGE Solar Farm South"/>
    <s v="Mustang"/>
    <x v="29"/>
    <s v="Oklahoma Gas &amp; Electric Co"/>
    <n v="500"/>
    <n v="2015"/>
  </r>
  <r>
    <s v="Mustang OGE Solar Farm North"/>
    <s v="Mustang"/>
    <x v="29"/>
    <s v="Oklahoma Gas &amp; Electric Co"/>
    <n v="2000"/>
    <n v="2015"/>
  </r>
  <r>
    <s v="Lane Electric’s Community Solar Garden"/>
    <s v="Eugene"/>
    <x v="2"/>
    <s v="Lane Electric Coop Inc"/>
    <n v="25"/>
    <n v="2015"/>
  </r>
  <r>
    <s v="East Hill Rd Community Solar"/>
    <s v="Townshend"/>
    <x v="11"/>
    <s v="Green Mountain Power Corp"/>
    <n v="100"/>
    <n v="2015"/>
  </r>
  <r>
    <s v="Tannery Brook"/>
    <s v="Groton"/>
    <x v="11"/>
    <s v="Green Mountain Power Corp"/>
    <n v="140"/>
    <n v="2015"/>
  </r>
  <r>
    <s v="Boardman Hill Solar Farm"/>
    <s v="West Rutland"/>
    <x v="11"/>
    <s v="Green Mountain Power Corp"/>
    <n v="150"/>
    <n v="2015"/>
  </r>
  <r>
    <s v="Chester CPG"/>
    <s v="Chester"/>
    <x v="11"/>
    <s v="Green Mountain Power Corp"/>
    <n v="150"/>
    <n v="2015"/>
  </r>
  <r>
    <s v="Mad River Community Solar Farm"/>
    <s v="Waitsfield"/>
    <x v="11"/>
    <s v="Green Mountain Power Corp"/>
    <n v="191"/>
    <n v="2015"/>
  </r>
  <r>
    <s v="Community Solar Program"/>
    <s v="Spokane"/>
    <x v="0"/>
    <s v="Avista Corp"/>
    <n v="423.36"/>
    <n v="2015"/>
  </r>
  <r>
    <s v="Inland Community Solar addition"/>
    <s v="Spokane"/>
    <x v="0"/>
    <s v="Inland Power &amp; Light Company"/>
    <n v="20"/>
    <n v="2015"/>
  </r>
  <r>
    <s v="Harbor Community Solar"/>
    <s v="Gig Harbor"/>
    <x v="0"/>
    <s v="Peninsula Light Company"/>
    <n v="59.92"/>
    <n v="2015"/>
  </r>
  <r>
    <s v="Ely Community Solar Project"/>
    <s v="Kennewick"/>
    <x v="0"/>
    <s v="PUD No 1 of Benton County"/>
    <n v="74.8"/>
    <n v="2015"/>
  </r>
  <r>
    <s v="Clark Community Solar Project 5"/>
    <s v="Vancouver"/>
    <x v="0"/>
    <s v="PUD No 1 of Clark County - (WA)"/>
    <n v="2.3076923076923075"/>
    <n v="2015"/>
  </r>
  <r>
    <s v="Clark Community Solar Project 1"/>
    <s v="Vancouver"/>
    <x v="0"/>
    <s v="PUD No 1 of Clark County - (WA)"/>
    <n v="245.38461538461539"/>
    <n v="2015"/>
  </r>
  <r>
    <s v="Clark Community Solar Project 2"/>
    <s v="Vancouver"/>
    <x v="0"/>
    <s v="PUD No 1 of Clark County - (WA)"/>
    <n v="245.38461538461539"/>
    <n v="2015"/>
  </r>
  <r>
    <s v="Clark Community Solar Project 3"/>
    <s v="Vancouver"/>
    <x v="0"/>
    <s v="PUD No 1 of Clark County - (WA)"/>
    <n v="245.38461538461539"/>
    <n v="2015"/>
  </r>
  <r>
    <s v="Clark Community Solar Project 4"/>
    <s v="Vancouver"/>
    <x v="0"/>
    <s v="PUD No 1 of Clark County - (WA)"/>
    <n v="245.38461538461539"/>
    <n v="2015"/>
  </r>
  <r>
    <s v="PUD 3's Shared Solar"/>
    <s v="Shelton"/>
    <x v="0"/>
    <s v="PUD No 3 of Mason County"/>
    <n v="74.48"/>
    <n v="2015"/>
  </r>
  <r>
    <s v="Clark Electric Community Solar"/>
    <s v="Greenwood"/>
    <x v="6"/>
    <s v="Clark Electric Cooperative"/>
    <n v="53.3"/>
    <n v="2015"/>
  </r>
  <r>
    <s v="New Richmond Community Solar Garden"/>
    <s v="New Richmond"/>
    <x v="6"/>
    <s v="New Richmond Utilities (City of New Richmond)"/>
    <n v="254.2"/>
    <n v="2015"/>
  </r>
  <r>
    <s v="River Falls Community Solar"/>
    <s v="River Falls"/>
    <x v="6"/>
    <s v="River Falls Municipal Utilities"/>
    <n v="254.2"/>
    <n v="2015"/>
  </r>
  <r>
    <s v="Bright Horizons Community Solar Project"/>
    <s v="Medford"/>
    <x v="6"/>
    <s v="Taylor Electric Cooperative"/>
    <n v="100.8"/>
    <n v="2015"/>
  </r>
  <r>
    <s v="Ozarks Natural Energy"/>
    <s v="Springdale"/>
    <x v="23"/>
    <s v="Ozarks Electric Coop Corp - (AR)"/>
    <n v="1000"/>
    <n v="2016"/>
  </r>
  <r>
    <s v="Colorado Springs Community Solar Array"/>
    <s v="Colorado Springs"/>
    <x v="3"/>
    <s v="Colorado Springs Utilities"/>
    <n v="384.61538461538458"/>
    <n v="2016"/>
  </r>
  <r>
    <s v="DMEA GRID Alternatives Array (Low Income)"/>
    <s v="Montrose"/>
    <x v="3"/>
    <s v="Delta-Montrose Electric Assn."/>
    <n v="115.38461538461539"/>
    <n v="2016"/>
  </r>
  <r>
    <s v="EEA/GRID CO Solar Garden"/>
    <s v="Cortez"/>
    <x v="3"/>
    <s v="Empire Electric Assn, Inc"/>
    <n v="20"/>
    <n v="2016"/>
  </r>
  <r>
    <s v="HCE Community Solar"/>
    <s v="Gypsum"/>
    <x v="3"/>
    <s v="Holy Cross Electric Assn, Inc"/>
    <n v="111.3"/>
    <n v="2016"/>
  </r>
  <r>
    <s v="Solar*Rewards Community (CO)"/>
    <s v="Arvada"/>
    <x v="3"/>
    <s v="Public Service Co of Colorado"/>
    <n v="1151.4461538461539"/>
    <n v="2016"/>
  </r>
  <r>
    <s v="Meeker Solar Garden"/>
    <s v="Meeker"/>
    <x v="3"/>
    <s v="White River Electric Assn, Inc"/>
    <n v="76.92307692307692"/>
    <n v="2016"/>
  </r>
  <r>
    <s v="Osceola Solar Facility"/>
    <s v="Kenansville"/>
    <x v="1"/>
    <s v="Duke Energy Florida, LLC"/>
    <n v="4000"/>
    <n v="2016"/>
  </r>
  <r>
    <s v="Perry Solar Facility"/>
    <s v="Perry"/>
    <x v="1"/>
    <s v="Duke Energy Florida, LLC"/>
    <n v="5000"/>
    <n v="2016"/>
  </r>
  <r>
    <s v="Hilliard Community Solar"/>
    <s v="Hilliard"/>
    <x v="1"/>
    <s v="Okefenoke Rural El Member Corp"/>
    <n v="100"/>
    <n v="2016"/>
  </r>
  <r>
    <s v="Altamaha Cooperative Solar"/>
    <s v="Lyons"/>
    <x v="24"/>
    <s v="Altamaha Electric Member Corp"/>
    <n v="39"/>
    <n v="2016"/>
  </r>
  <r>
    <s v="Coastal Electric Coop Community Solar"/>
    <s v="Midway"/>
    <x v="24"/>
    <s v="Coastal Electric Member Corp"/>
    <n v="48"/>
    <n v="2016"/>
  </r>
  <r>
    <s v="Middle Georgia Community Solar"/>
    <s v="Vienna"/>
    <x v="24"/>
    <s v="Middle Georgia El Member Corp"/>
    <n v="936"/>
    <n v="2016"/>
  </r>
  <r>
    <s v="Kingsland Community Solar"/>
    <s v="Kingsland"/>
    <x v="24"/>
    <s v="Okefenoke Rural El Member Corp"/>
    <n v="100"/>
    <n v="2016"/>
  </r>
  <r>
    <s v="Glynn County Community Solar"/>
    <s v="Brunswick"/>
    <x v="24"/>
    <s v="Okefenoke Rural El Member Corp"/>
    <n v="1860"/>
    <n v="2016"/>
  </r>
  <r>
    <s v="Satilla REMC Cooperative Solar"/>
    <s v="Alma"/>
    <x v="24"/>
    <s v="Satilla Rural Elec Member Corporation"/>
    <n v="1000"/>
    <n v="2016"/>
  </r>
  <r>
    <s v="Snapping Shoals EMC Cooperative Solar"/>
    <s v="Covington"/>
    <x v="24"/>
    <s v="Snapping Shoals El Member Corp"/>
    <n v="2700"/>
    <n v="2016"/>
  </r>
  <r>
    <s v="Walton II Cooperative Solar"/>
    <s v="Monroe"/>
    <x v="24"/>
    <s v="Walton Electric Member Corp"/>
    <n v="2500"/>
    <n v="2016"/>
  </r>
  <r>
    <s v="Simple Solar"/>
    <s v="Cedar Falls"/>
    <x v="9"/>
    <s v="Cedar Falls Utilities"/>
    <n v="1503.6923076923076"/>
    <n v="2016"/>
  </r>
  <r>
    <s v="Osage Municipal Utilities Voluntary Community Solar Program"/>
    <s v="Osage"/>
    <x v="9"/>
    <s v="City of Osage - (IA)"/>
    <n v="609.84"/>
    <n v="2016"/>
  </r>
  <r>
    <s v="Harrison County REC"/>
    <s v="Woodbine"/>
    <x v="9"/>
    <s v="Harrison County REC"/>
    <n v="147"/>
    <n v="2016"/>
  </r>
  <r>
    <s v="Sterler Community Solar Park"/>
    <s v="Sibley"/>
    <x v="9"/>
    <s v="Osceola Electric Coop, Inc"/>
    <n v="176.61538461538461"/>
    <n v="2016"/>
  </r>
  <r>
    <s v="Onawa Cooperative Solar"/>
    <s v="Onawa"/>
    <x v="9"/>
    <s v="Western Iowa Power Coop"/>
    <n v="270"/>
    <n v="2016"/>
  </r>
  <r>
    <s v="MySolar"/>
    <s v="New Haven"/>
    <x v="25"/>
    <s v="Hoosier Energy R E C, Inc"/>
    <n v="1000"/>
    <n v="2016"/>
  </r>
  <r>
    <s v="MySolar"/>
    <s v="Henryville"/>
    <x v="25"/>
    <s v="Hoosier Energy R E C, Inc"/>
    <n v="1000"/>
    <n v="2016"/>
  </r>
  <r>
    <s v="MySolar"/>
    <s v="Ellettsville"/>
    <x v="25"/>
    <s v="Hoosier Energy R E C, Inc"/>
    <n v="1000"/>
    <n v="2016"/>
  </r>
  <r>
    <s v="MySolar"/>
    <s v="Trafalgar"/>
    <x v="25"/>
    <s v="Hoosier Energy R E C, Inc"/>
    <n v="1000"/>
    <n v="2016"/>
  </r>
  <r>
    <s v="NineStar Community Solar Farm"/>
    <s v="Greenfield"/>
    <x v="25"/>
    <s v="NineStar Connect"/>
    <n v="72.538461538461533"/>
    <n v="2016"/>
  </r>
  <r>
    <s v="SJA-3"/>
    <s v="Spencer"/>
    <x v="13"/>
    <s v="National Grid"/>
    <n v="397.52307692307687"/>
    <n v="2016"/>
  </r>
  <r>
    <s v="NGrid Uxbridge 3, CEC Solar #1051, LLC"/>
    <s v="Uxbridge"/>
    <x v="13"/>
    <s v="National Grid"/>
    <n v="461.59615384615387"/>
    <n v="2016"/>
  </r>
  <r>
    <s v="BWC Stillwater Four"/>
    <s v="Oxford"/>
    <x v="13"/>
    <s v="National Grid"/>
    <n v="478.67307692307691"/>
    <n v="2016"/>
  </r>
  <r>
    <s v="BWC Stillwater One"/>
    <s v="Oxford"/>
    <x v="13"/>
    <s v="National Grid"/>
    <n v="537.4153846153846"/>
    <n v="2016"/>
  </r>
  <r>
    <s v="SJA-4"/>
    <s v="Spencer"/>
    <x v="13"/>
    <s v="National Grid"/>
    <n v="635.12307692307684"/>
    <n v="2016"/>
  </r>
  <r>
    <s v="NGrid OSWP Uxbridge 1 - CEC Solar #1045, LLC"/>
    <s v="Uxbridge"/>
    <x v="13"/>
    <s v="National Grid"/>
    <n v="778.92307692307691"/>
    <n v="2016"/>
  </r>
  <r>
    <s v="SJA-6"/>
    <s v="Spencer"/>
    <x v="13"/>
    <s v="National Grid"/>
    <n v="922.5"/>
    <n v="2016"/>
  </r>
  <r>
    <s v="Belchertown Solar"/>
    <s v="Belchertown"/>
    <x v="13"/>
    <s v="National Grid"/>
    <n v="974.11538461538453"/>
    <n v="2016"/>
  </r>
  <r>
    <s v="NGrid Uxbridge 2, CEC Solar #1050, LLC"/>
    <s v="Uxbridge"/>
    <x v="13"/>
    <s v="National Grid"/>
    <n v="974.48076923076928"/>
    <n v="2016"/>
  </r>
  <r>
    <s v="SJA-1"/>
    <s v="Spencer"/>
    <x v="13"/>
    <s v="National Grid"/>
    <n v="1032.6461538461538"/>
    <n v="2016"/>
  </r>
  <r>
    <s v="Tully Farms"/>
    <s v="Pepperell"/>
    <x v="13"/>
    <s v="National Grid"/>
    <n v="1033.95"/>
    <n v="2016"/>
  </r>
  <r>
    <s v="BWC Stillwater Three"/>
    <s v="Oxford"/>
    <x v="13"/>
    <s v="National Grid"/>
    <n v="1087.6653846153845"/>
    <n v="2016"/>
  </r>
  <r>
    <s v="BWC French River Five"/>
    <s v="Oxford"/>
    <x v="13"/>
    <s v="National Grid"/>
    <n v="1087.9384615384615"/>
    <n v="2016"/>
  </r>
  <r>
    <s v="BWC Stillwater Two"/>
    <s v="Oxford"/>
    <x v="13"/>
    <s v="National Grid"/>
    <n v="1087.9384615384615"/>
    <n v="2016"/>
  </r>
  <r>
    <s v="BWC Clara Barton"/>
    <s v="Oxford"/>
    <x v="13"/>
    <s v="National Grid"/>
    <n v="1112.1999999999998"/>
    <n v="2016"/>
  </r>
  <r>
    <s v="SJA-9"/>
    <s v="Spencer"/>
    <x v="13"/>
    <s v="National Grid"/>
    <n v="1417.5"/>
    <n v="2016"/>
  </r>
  <r>
    <s v="SJA-10"/>
    <s v="Spencer"/>
    <x v="13"/>
    <s v="National Grid"/>
    <n v="1853.9999999999998"/>
    <n v="2016"/>
  </r>
  <r>
    <s v="Sutton Solar"/>
    <s v="Sutton"/>
    <x v="13"/>
    <s v="National Grid"/>
    <n v="1956.6346153846152"/>
    <n v="2016"/>
  </r>
  <r>
    <s v="BWC French River Two"/>
    <s v="Oxford"/>
    <x v="13"/>
    <s v="National Grid"/>
    <n v="2050.3807692307691"/>
    <n v="2016"/>
  </r>
  <r>
    <s v="BWC French River One"/>
    <s v="Oxford"/>
    <x v="13"/>
    <s v="National Grid"/>
    <n v="2052.3076923076924"/>
    <n v="2016"/>
  </r>
  <r>
    <s v="BWC French River Four"/>
    <s v="Oxford"/>
    <x v="13"/>
    <s v="National Grid"/>
    <n v="2124.9230769230771"/>
    <n v="2016"/>
  </r>
  <r>
    <s v="BWC French River Three"/>
    <s v="Oxford"/>
    <x v="13"/>
    <s v="National Grid"/>
    <n v="2145.2307692307695"/>
    <n v="2016"/>
  </r>
  <r>
    <s v="SJA-2"/>
    <s v="Spencer"/>
    <x v="13"/>
    <s v="National Grid"/>
    <n v="2147.5384615384614"/>
    <n v="2016"/>
  </r>
  <r>
    <s v="Bolton II"/>
    <s v="Bolton"/>
    <x v="13"/>
    <s v="National Grid"/>
    <n v="2149.9961538461539"/>
    <n v="2016"/>
  </r>
  <r>
    <s v="SJA-7"/>
    <s v="Spencer"/>
    <x v="13"/>
    <s v="National Grid"/>
    <n v="2151"/>
    <n v="2016"/>
  </r>
  <r>
    <s v="SJA-8"/>
    <s v="Spencer"/>
    <x v="13"/>
    <s v="National Grid"/>
    <n v="2151"/>
    <n v="2016"/>
  </r>
  <r>
    <s v="Long Pond Road"/>
    <s v="Brewster"/>
    <x v="13"/>
    <s v="NSTAR (DBA EverSource)"/>
    <n v="56.307692307692307"/>
    <n v="2016"/>
  </r>
  <r>
    <s v="Brownell Boat Works"/>
    <s v="Mattapoisett"/>
    <x v="13"/>
    <s v="NSTAR (DBA EverSource)"/>
    <n v="62.030769230769231"/>
    <n v="2016"/>
  </r>
  <r>
    <s v="The Lofts at Westinghouse"/>
    <s v="Boston"/>
    <x v="13"/>
    <s v="NSTAR (DBA EverSource)"/>
    <n v="162.99692307692305"/>
    <n v="2016"/>
  </r>
  <r>
    <s v="Mashpee Commons II LLC"/>
    <s v="Mashpee"/>
    <x v="13"/>
    <s v="NSTAR (DBA EverSource)"/>
    <n v="340.83461538461535"/>
    <n v="2016"/>
  </r>
  <r>
    <s v="BWC Tinkham"/>
    <s v="Fairhaven"/>
    <x v="13"/>
    <s v="NSTAR (DBA EverSource)"/>
    <n v="842.96153846153834"/>
    <n v="2016"/>
  </r>
  <r>
    <s v="NStar Stellar Marion A"/>
    <s v="Marion"/>
    <x v="13"/>
    <s v="NSTAR (DBA EverSource)"/>
    <n v="913.56153846153848"/>
    <n v="2016"/>
  </r>
  <r>
    <s v="CEC Solar #1082, LLC"/>
    <s v="Plympton"/>
    <x v="13"/>
    <s v="NSTAR (DBA EverSource)"/>
    <n v="1027.0384615384617"/>
    <n v="2016"/>
  </r>
  <r>
    <s v="BWC Bluefish River"/>
    <s v="Plympton"/>
    <x v="13"/>
    <s v="NSTAR (DBA EverSource)"/>
    <n v="1055"/>
    <n v="2016"/>
  </r>
  <r>
    <s v="Wareham"/>
    <s v="Wareham"/>
    <x v="13"/>
    <s v="NSTAR (DBA EverSource)"/>
    <n v="1065.9230769230769"/>
    <n v="2016"/>
  </r>
  <r>
    <s v="NStar Sustain Westport B - CEC Solar #1109, LLC"/>
    <s v="Westport"/>
    <x v="13"/>
    <s v="NSTAR (DBA EverSource)"/>
    <n v="1249.8461538461538"/>
    <n v="2016"/>
  </r>
  <r>
    <s v="NStar Sustain Westport A - CEC Solar #1108, LLC"/>
    <s v="Westport"/>
    <x v="13"/>
    <s v="NSTAR (DBA EverSource)"/>
    <n v="1406.0769230769231"/>
    <n v="2016"/>
  </r>
  <r>
    <s v="CEC Solar #1043, LLC"/>
    <s v="Carver"/>
    <x v="13"/>
    <s v="NSTAR (DBA EverSource)"/>
    <n v="2072.3076923076924"/>
    <n v="2016"/>
  </r>
  <r>
    <s v="Tihonet East Solar"/>
    <s v="Wareham"/>
    <x v="13"/>
    <s v="NSTAR (DBA EverSource)"/>
    <n v="2072.3076923076924"/>
    <n v="2016"/>
  </r>
  <r>
    <s v="0 Solar Circle"/>
    <s v="Carver"/>
    <x v="13"/>
    <s v="NSTAR Electric Company"/>
    <n v="2694"/>
    <n v="2016"/>
  </r>
  <r>
    <s v="WBMLP Solar"/>
    <s v="West Boylston"/>
    <x v="13"/>
    <s v="West Boylston Municipal Light Plant"/>
    <n v="1586.2153846153844"/>
    <n v="2016"/>
  </r>
  <r>
    <s v="Hadley 2 Solar"/>
    <s v="Hadley"/>
    <x v="13"/>
    <s v="WMECO (DBA EverSource)"/>
    <n v="1855.35"/>
    <n v="2016"/>
  </r>
  <r>
    <s v="Morris Farm Community Solar"/>
    <s v="Wiscasset"/>
    <x v="20"/>
    <s v="Central Maine Power Co"/>
    <n v="47.12"/>
    <n v="2016"/>
  </r>
  <r>
    <s v="Sky Ranch Community Solar Farm"/>
    <s v="Wayne"/>
    <x v="20"/>
    <s v="Central Maine Power Co"/>
    <n v="49.6"/>
    <n v="2016"/>
  </r>
  <r>
    <s v="Higgins Corner Community Solar Farm"/>
    <s v="Lisbon"/>
    <x v="20"/>
    <s v="Central Maine Power Co"/>
    <n v="53"/>
    <n v="2016"/>
  </r>
  <r>
    <s v="Resource Conservation SolarFarm"/>
    <s v="Brunswick"/>
    <x v="20"/>
    <s v="Central Maine Power Co"/>
    <n v="61.999999999999993"/>
    <n v="2016"/>
  </r>
  <r>
    <s v="Maine Idyll Motor Court Community Solar Farm"/>
    <s v="Freeport"/>
    <x v="20"/>
    <s v="Central Maine Power Co"/>
    <n v="68.8"/>
    <n v="2016"/>
  </r>
  <r>
    <s v="Holmes St Community Solar Farm"/>
    <s v="Rockland"/>
    <x v="20"/>
    <s v="Central Maine Power Co"/>
    <n v="80.599999999999994"/>
    <n v="2016"/>
  </r>
  <r>
    <s v="3 Level Farm Community Solar"/>
    <s v="South China"/>
    <x v="20"/>
    <s v="Central Maine Power Co"/>
    <n v="200"/>
    <n v="2016"/>
  </r>
  <r>
    <s v="Bar Harbor Community Solar Farm"/>
    <s v="Bar Harbor"/>
    <x v="20"/>
    <s v="Emera Maine"/>
    <n v="50"/>
    <n v="2016"/>
  </r>
  <r>
    <s v="Western Michigan University Community Solar"/>
    <s v="Kalamazoo"/>
    <x v="17"/>
    <s v="Consumers Energy Co"/>
    <n v="1000"/>
    <n v="2016"/>
  </r>
  <r>
    <s v="Grand Valley State University Community Solar"/>
    <s v="Allendale"/>
    <x v="17"/>
    <s v="Consumers Energy Co"/>
    <n v="3000"/>
    <n v="2016"/>
  </r>
  <r>
    <s v="Spartan Solar"/>
    <s v="Cadillac"/>
    <x v="17"/>
    <s v="Wolverine Power Supply Coop"/>
    <n v="1121.4769230769232"/>
    <n v="2016"/>
  </r>
  <r>
    <s v="SolarWise"/>
    <s v="Spicer"/>
    <x v="18"/>
    <s v="Kandiyohi Power Coop"/>
    <n v="32.307692307692307"/>
    <n v="2016"/>
  </r>
  <r>
    <s v="LREC Community Solar Phase 2"/>
    <s v="Pelican Rapids"/>
    <x v="18"/>
    <s v="Lake Region Electric Cooperative - (MN)"/>
    <n v="18.923076923076923"/>
    <n v="2016"/>
  </r>
  <r>
    <s v="Meeker Cooperative’s Solar"/>
    <s v="Litchfield"/>
    <x v="18"/>
    <s v="Meeker Coop Light &amp; Power Assn"/>
    <n v="30.615384615384613"/>
    <n v="2016"/>
  </r>
  <r>
    <s v="2016 Community Solar Garden"/>
    <s v="Moorhead"/>
    <x v="18"/>
    <s v="Moorhead Public Service"/>
    <n v="17.723076923076921"/>
    <n v="2016"/>
  </r>
  <r>
    <s v="Bethel ELCA"/>
    <s v="Minneapolis"/>
    <x v="18"/>
    <s v="Northern States Power Co - Minnesota"/>
    <n v="3.6"/>
    <n v="2016"/>
  </r>
  <r>
    <s v="Novel CSG Faircon"/>
    <s v="St. Paul"/>
    <x v="18"/>
    <s v="Northern States Power Co - Minnesota"/>
    <n v="125"/>
    <n v="2016"/>
  </r>
  <r>
    <s v="Buhl Family CSG"/>
    <s v="Tyler"/>
    <x v="18"/>
    <s v="Northern States Power Co - Minnesota"/>
    <n v="204"/>
    <n v="2016"/>
  </r>
  <r>
    <s v="Met Council Blue Lake"/>
    <s v="Shakopee"/>
    <x v="18"/>
    <s v="Northern States Power Co - Minnesota"/>
    <n v="3000"/>
    <n v="2016"/>
  </r>
  <r>
    <s v="Chiscago Community Solar"/>
    <s v="Taylors Falls"/>
    <x v="18"/>
    <s v="Northern States Power Co - Minnesota"/>
    <n v="4000"/>
    <n v="2016"/>
  </r>
  <r>
    <s v="Kilo"/>
    <s v="Norwood Young America"/>
    <x v="18"/>
    <s v="Northern States Power Co - Minnesota"/>
    <n v="5000"/>
    <n v="2016"/>
  </r>
  <r>
    <s v="Met Council Empire"/>
    <s v="Farmington"/>
    <x v="18"/>
    <s v="Northern States Power Co - Minnesota"/>
    <n v="5000"/>
    <n v="2016"/>
  </r>
  <r>
    <s v="Northfield CSG"/>
    <s v="Northfield"/>
    <x v="18"/>
    <s v="Northern States Power Co - Minnesota"/>
    <n v="5000"/>
    <n v="2016"/>
  </r>
  <r>
    <s v="Rosemount CSG"/>
    <s v="Rosemount"/>
    <x v="18"/>
    <s v="Northern States Power Co - Minnesota"/>
    <n v="5000"/>
    <n v="2016"/>
  </r>
  <r>
    <s v="SunRise Community Solar"/>
    <s v="North Branch"/>
    <x v="18"/>
    <s v="Northern States Power Co - Minnesota"/>
    <n v="5000"/>
    <n v="2016"/>
  </r>
  <r>
    <s v="WH Project 3"/>
    <s v="Rockford"/>
    <x v="18"/>
    <s v="Wright-Hennepin Coop Elec Assn"/>
    <n v="124.61538461538461"/>
    <n v="2016"/>
  </r>
  <r>
    <s v="Boone Electric Community Solar Farm"/>
    <s v="Columbia"/>
    <x v="21"/>
    <s v="Boone Electric Coop"/>
    <n v="98.461538461538453"/>
    <n v="2016"/>
  </r>
  <r>
    <s v="Phase II"/>
    <s v="Frenchtown"/>
    <x v="27"/>
    <s v="Missoula Electric Coop, Inc"/>
    <n v="40.338461538461537"/>
    <n v="2016"/>
  </r>
  <r>
    <s v="Alleghany Community Solar"/>
    <s v="Sparta"/>
    <x v="10"/>
    <s v="Blue Ridge Elec Member Corp - (NC)"/>
    <n v="90"/>
    <n v="2016"/>
  </r>
  <r>
    <s v="Ashe Community Solar"/>
    <s v="Jefferson"/>
    <x v="10"/>
    <s v="Blue Ridge Elec Member Corp - (NC)"/>
    <n v="90"/>
    <n v="2016"/>
  </r>
  <r>
    <s v="Patterson Community Solar"/>
    <s v="Lenoir"/>
    <x v="10"/>
    <s v="Blue Ridge Elec Member Corp - (NC)"/>
    <n v="90"/>
    <n v="2016"/>
  </r>
  <r>
    <s v="Watagua Community Solar"/>
    <s v="Boone"/>
    <x v="10"/>
    <s v="Blue Ridge Elec Member Corp - (NC)"/>
    <n v="90"/>
    <n v="2016"/>
  </r>
  <r>
    <s v="Cape Hatteras Electric Cooperative Community Solar"/>
    <s v="Hatteras"/>
    <x v="10"/>
    <s v="Cape Hatteras Elec Member Corp"/>
    <n v="38.46153846153846"/>
    <n v="2016"/>
  </r>
  <r>
    <s v="Piedmont Community Solar"/>
    <s v="Roxboro"/>
    <x v="10"/>
    <s v="Piedmont Electric Member Corp"/>
    <n v="443.07692307692304"/>
    <n v="2016"/>
  </r>
  <r>
    <s v="Prairie Sun Community Solar"/>
    <s v="Fargo"/>
    <x v="30"/>
    <s v="Cass County Electric Cooperative"/>
    <n v="78.461538461538453"/>
    <n v="2016"/>
  </r>
  <r>
    <s v="LES Community Solar Facility"/>
    <s v="Lincoln"/>
    <x v="31"/>
    <s v="Lincoln Electric System"/>
    <n v="3615.3846153846152"/>
    <n v="2016"/>
  </r>
  <r>
    <n v="71246"/>
    <s v="Gouverneur"/>
    <x v="32"/>
    <s v="National Grid Generation, LLC"/>
    <n v="185.53846153846152"/>
    <n v="2016"/>
  </r>
  <r>
    <s v="5247-97697"/>
    <s v="Trumansburg"/>
    <x v="32"/>
    <s v="New York State Elec &amp; Gas Corp"/>
    <n v="276.23076923076923"/>
    <n v="2016"/>
  </r>
  <r>
    <s v="OurSolar"/>
    <s v="Delaware"/>
    <x v="33"/>
    <s v="Consolidated Electric Coop Inc"/>
    <n v="78.338461538461544"/>
    <n v="2016"/>
  </r>
  <r>
    <s v="OurSolar"/>
    <s v="New Concord"/>
    <x v="33"/>
    <s v="Guernsey-Muskingum El Coop Inc"/>
    <n v="58.753846153846148"/>
    <n v="2016"/>
  </r>
  <r>
    <s v="OurSolar"/>
    <s v="Findlay"/>
    <x v="33"/>
    <s v="Hancock-Wood Electric Coop Inc"/>
    <n v="78.338461538461544"/>
    <n v="2016"/>
  </r>
  <r>
    <s v="OurSolar"/>
    <s v="Utica"/>
    <x v="33"/>
    <s v="Licking Rural Electric Inc"/>
    <n v="117.5076923076923"/>
    <n v="2016"/>
  </r>
  <r>
    <s v="OurSolar"/>
    <s v="Bellefontaine"/>
    <x v="33"/>
    <s v="Logan County Coop Power &amp; Light"/>
    <n v="39.169230769230772"/>
    <n v="2016"/>
  </r>
  <r>
    <s v="OurSolar"/>
    <s v="Kenton"/>
    <x v="33"/>
    <s v="Mid-Ohio Energy Coop, Inc"/>
    <n v="19.584615384615386"/>
    <n v="2016"/>
  </r>
  <r>
    <s v="OurSolar"/>
    <s v="Marion"/>
    <x v="33"/>
    <s v="Mid-Ohio Energy Coop, Inc"/>
    <n v="19.584615384615386"/>
    <n v="2016"/>
  </r>
  <r>
    <s v="OurSolar"/>
    <s v="Malinta"/>
    <x v="33"/>
    <s v="Tricounty Rural Elec Coop, Inc"/>
    <n v="19.584615384615386"/>
    <n v="2016"/>
  </r>
  <r>
    <s v="TCEC Community Solar"/>
    <s v="Hooker"/>
    <x v="29"/>
    <s v="Tri-County Electric Coop, Inc"/>
    <n v="1181.5384615384614"/>
    <n v="2016"/>
  </r>
  <r>
    <s v="Shared Solar"/>
    <s v="Bend"/>
    <x v="2"/>
    <s v="Central Electric Coop Inc - (OR)"/>
    <n v="153.46153846153845"/>
    <n v="2016"/>
  </r>
  <r>
    <s v="Blue Ridge Electric Community Solar"/>
    <s v="Pickens"/>
    <x v="22"/>
    <s v="Blue Ridge Electric Coop Inc - (SC)"/>
    <n v="250"/>
    <n v="2016"/>
  </r>
  <r>
    <s v="Mauldin Community Solar Farm"/>
    <s v="Mauldin"/>
    <x v="22"/>
    <s v="Laurens Electric Coop, Inc"/>
    <n v="160"/>
    <n v="2016"/>
  </r>
  <r>
    <s v="Lesslie Community Solar Farm"/>
    <s v="Rock Hill"/>
    <x v="22"/>
    <s v="York Electric Coop Inc"/>
    <n v="50"/>
    <n v="2016"/>
  </r>
  <r>
    <s v="Co-op Community Solar"/>
    <s v="New Market"/>
    <x v="15"/>
    <s v="Appalachian Electric Coop"/>
    <n v="1056.3807692307691"/>
    <n v="2016"/>
  </r>
  <r>
    <s v="Cooperative Solar Program"/>
    <s v="College Grove"/>
    <x v="15"/>
    <s v="Middle Tennessee E M C"/>
    <n v="1000"/>
    <n v="2016"/>
  </r>
  <r>
    <s v="Roofless Solar"/>
    <s v="Adkins"/>
    <x v="34"/>
    <s v="CPS Energy"/>
    <n v="1200"/>
    <n v="2016"/>
  </r>
  <r>
    <s v="Synergy Solar"/>
    <s v="Bedias"/>
    <x v="34"/>
    <s v="Mid-South Electric Coop Assn"/>
    <n v="1980"/>
    <n v="2016"/>
  </r>
  <r>
    <s v="Farm To Market Solar"/>
    <s v="Sealy"/>
    <x v="34"/>
    <s v="MP2 Energy LLC"/>
    <n v="1500"/>
    <n v="2016"/>
  </r>
  <r>
    <s v="Roofless Solar"/>
    <s v="Orange Grove"/>
    <x v="34"/>
    <s v="Nueces Electric Cooperative"/>
    <n v="700"/>
    <n v="2016"/>
  </r>
  <r>
    <s v="Walnut Springs"/>
    <s v="Walnut Springs"/>
    <x v="34"/>
    <s v="TriEagle Energy"/>
    <n v="5000"/>
    <n v="2016"/>
  </r>
  <r>
    <s v="BARC Electric Cooperative Community Solar"/>
    <s v="Lexington"/>
    <x v="35"/>
    <s v="BARC Electric Cooperative Inc"/>
    <n v="550"/>
    <n v="2016"/>
  </r>
  <r>
    <s v="199 E. Village Road - Waterford Project"/>
    <s v="Waterford"/>
    <x v="11"/>
    <s v="Green Mountain Power Corp"/>
    <n v="150"/>
    <n v="2016"/>
  </r>
  <r>
    <s v="Timberworks"/>
    <s v="Groton"/>
    <x v="11"/>
    <s v="Green Mountain Power Corp"/>
    <n v="150"/>
    <n v="2016"/>
  </r>
  <r>
    <s v="Stickney Brook Community Solar"/>
    <s v="Dummerston"/>
    <x v="11"/>
    <s v="Green Mountain Power Corp"/>
    <n v="150"/>
    <n v="2016"/>
  </r>
  <r>
    <s v="Guilford Center Road"/>
    <s v="Guilford"/>
    <x v="11"/>
    <s v="Green Mountain Power Corp"/>
    <n v="150"/>
    <n v="2016"/>
  </r>
  <r>
    <s v="Alburgh Solar Farm"/>
    <s v="Alburgh"/>
    <x v="11"/>
    <s v="Vermont Electric Cooperative, Inc"/>
    <n v="1000"/>
    <n v="2016"/>
  </r>
  <r>
    <s v="Community Solar Project 1"/>
    <s v="Tacoma"/>
    <x v="0"/>
    <s v="City of Tacoma - (WA)"/>
    <n v="75"/>
    <n v="2016"/>
  </r>
  <r>
    <s v="Community Solar Project 2"/>
    <s v="Tacoma"/>
    <x v="0"/>
    <s v="City of Tacoma - (WA)"/>
    <n v="75"/>
    <n v="2016"/>
  </r>
  <r>
    <s v="Community Solar Project 3"/>
    <s v="Tacoma"/>
    <x v="0"/>
    <s v="City of Tacoma - (WA)"/>
    <n v="75"/>
    <n v="2016"/>
  </r>
  <r>
    <s v="Community Solar Project 4"/>
    <s v="Tacoma"/>
    <x v="0"/>
    <s v="City of Tacoma - (WA)"/>
    <n v="75"/>
    <n v="2016"/>
  </r>
  <r>
    <s v="Old Inland Empire Community Solar Project"/>
    <s v="Prosser"/>
    <x v="0"/>
    <s v="PUD No 1 of Benton County"/>
    <n v="24.6"/>
    <n v="2016"/>
  </r>
  <r>
    <s v="Cowlitz Community Solar"/>
    <s v="Longview"/>
    <x v="0"/>
    <s v="PUD No 1 of Cowlitz County"/>
    <n v="45.446153846153841"/>
    <n v="2016"/>
  </r>
  <r>
    <s v="Franklin PUD Community Solar Project"/>
    <s v="Pasco"/>
    <x v="0"/>
    <s v="PUD No 1 of Franklin County"/>
    <n v="72"/>
    <n v="2016"/>
  </r>
  <r>
    <s v="Kingston Community Solar"/>
    <s v="Kingston"/>
    <x v="0"/>
    <s v="Puget Sound Energy Inc"/>
    <n v="75"/>
    <n v="2016"/>
  </r>
  <r>
    <s v="Tanner Electric Community Solar"/>
    <s v="North Bend"/>
    <x v="0"/>
    <s v="Tanner Electric Coop"/>
    <n v="38.230769230769234"/>
    <n v="2016"/>
  </r>
  <r>
    <s v="Project #1"/>
    <s v="Spokane Valley"/>
    <x v="0"/>
    <s v="Vera Irrigation District #15"/>
    <n v="6.72"/>
    <n v="2016"/>
  </r>
  <r>
    <s v="Bayfield Electric Solar Garden"/>
    <s v="Iron River"/>
    <x v="6"/>
    <s v="Bayfield Electric Cooperative"/>
    <n v="300"/>
    <n v="2016"/>
  </r>
  <r>
    <s v="SunDEC Community Solar"/>
    <s v="Menomonie"/>
    <x v="6"/>
    <s v="Dunn Energy Cooperative"/>
    <n v="100"/>
    <n v="2016"/>
  </r>
  <r>
    <s v="Richland Electric Transitions Community Solar Array"/>
    <s v="Hillsboro"/>
    <x v="6"/>
    <s v="Richland Electric Coop"/>
    <n v="100"/>
    <n v="2016"/>
  </r>
  <r>
    <s v="Holly Springs Community Solar"/>
    <s v="Bearden"/>
    <x v="23"/>
    <s v="Ouachita Electric Coop Corp"/>
    <n v="1000"/>
    <n v="2017"/>
  </r>
  <r>
    <s v="Stephen H. Jacobson Solar Facility"/>
    <s v="Kingman"/>
    <x v="7"/>
    <s v="UNS Electric, Inc"/>
    <n v="5000"/>
    <n v="2017"/>
  </r>
  <r>
    <s v="Pluman-Sierra Community Solar"/>
    <s v="Herlong"/>
    <x v="8"/>
    <s v="Plumas-Sierra Rural Elec Coop"/>
    <n v="2500"/>
    <n v="2017"/>
  </r>
  <r>
    <s v="Fort Collins Utilities Rooftop Solar Garden"/>
    <s v="Fort Collins"/>
    <x v="3"/>
    <s v="Fort Collins Utilities"/>
    <n v="50"/>
    <n v="2017"/>
  </r>
  <r>
    <s v="GVP Phase 3"/>
    <s v="Grand Junction"/>
    <x v="3"/>
    <s v="Grand Valley Power Cooperative"/>
    <n v="28.107692307692307"/>
    <n v="2017"/>
  </r>
  <r>
    <s v="Coyote Ridge Community Solar Farm (GRID Alternatives, Low Income)"/>
    <s v="Fort Collins"/>
    <x v="3"/>
    <s v="Poudre Valley Rural Electric Association"/>
    <n v="1500"/>
    <n v="2017"/>
  </r>
  <r>
    <s v="Solar*Rewards Community (CO)"/>
    <s v="Antonito"/>
    <x v="3"/>
    <s v="Public Service Co of Colorado"/>
    <n v="1153.8461538461538"/>
    <n v="2017"/>
  </r>
  <r>
    <s v="Solar*Rewards Community (CO)"/>
    <s v="Aurora"/>
    <x v="3"/>
    <s v="Public Service Co of Colorado"/>
    <n v="1526.5384615384614"/>
    <n v="2017"/>
  </r>
  <r>
    <s v="Solar*Rewards Community (CO)"/>
    <s v="Watkins"/>
    <x v="3"/>
    <s v="Public Service Co of Colorado"/>
    <n v="1526.5384615384614"/>
    <n v="2017"/>
  </r>
  <r>
    <s v="Solar*Rewards Community (CO)"/>
    <s v="La Jara"/>
    <x v="3"/>
    <s v="Public Service Co of Colorado"/>
    <n v="1528.6153846153845"/>
    <n v="2017"/>
  </r>
  <r>
    <s v="DHA Community Solar"/>
    <s v="Watkins"/>
    <x v="3"/>
    <s v="Public Service Co of Colorado"/>
    <n v="1535.3846153846152"/>
    <n v="2017"/>
  </r>
  <r>
    <s v="San Miguel Power Association Solar Garden"/>
    <s v="Norwood"/>
    <x v="3"/>
    <s v="San Miguel Power Association"/>
    <n v="153.84615384615384"/>
    <n v="2017"/>
  </r>
  <r>
    <s v="Suwanee Solar Facility"/>
    <s v="Live Oak"/>
    <x v="1"/>
    <s v="Duke Energy Florida, LLC"/>
    <n v="8800"/>
    <n v="2017"/>
  </r>
  <r>
    <s v="Kenneth P. Ksionek Community Solar Farm"/>
    <s v="Orlando"/>
    <x v="1"/>
    <s v="Orlando Utilities Comm"/>
    <n v="13000"/>
    <n v="2017"/>
  </r>
  <r>
    <s v="Hardee County"/>
    <s v="Bowling Green"/>
    <x v="1"/>
    <s v="Seminole Electric Cooperative Inc"/>
    <n v="2076.9230769230767"/>
    <n v="2017"/>
  </r>
  <r>
    <s v="Coastal - McIntosh County"/>
    <s v="Darien"/>
    <x v="24"/>
    <s v="Coastal Electric Member Corp"/>
    <n v="72"/>
    <n v="2017"/>
  </r>
  <r>
    <s v="SR South Loving"/>
    <s v="Hazlehurst"/>
    <x v="24"/>
    <s v="Green Power EMC (Oglethorpe Power Corporation)"/>
    <n v="52000"/>
    <n v="2017"/>
  </r>
  <r>
    <s v="GreyStone Solar Farm"/>
    <s v="Hiram"/>
    <x v="24"/>
    <s v="GreyStone Power Corporation"/>
    <n v="1047.6307692307691"/>
    <n v="2017"/>
  </r>
  <r>
    <s v="Tri-County EMC ourSolar"/>
    <s v="Eatonton"/>
    <x v="24"/>
    <s v="Tri-County Elec Member Corp"/>
    <n v="1000"/>
    <n v="2017"/>
  </r>
  <r>
    <s v="Walton III Cooperative Solar"/>
    <s v="Monroe"/>
    <x v="24"/>
    <s v="Walton Electric Member Corp"/>
    <n v="3000"/>
    <n v="2017"/>
  </r>
  <r>
    <s v="ACEC SunSource"/>
    <s v="Postville"/>
    <x v="9"/>
    <s v="Allamakee-Clayton El Coop, Inc"/>
    <n v="121.84615384615384"/>
    <n v="2017"/>
  </r>
  <r>
    <s v="Franklin Community Solar Garden"/>
    <s v="Hampton"/>
    <x v="9"/>
    <s v="Franklin Rural Electric Coop - (IA)"/>
    <n v="136.76923076923077"/>
    <n v="2017"/>
  </r>
  <r>
    <s v="Midland Power Community Solar"/>
    <s v="Iowa Falls"/>
    <x v="9"/>
    <s v="Midland Power Coop"/>
    <n v="177.35384615384615"/>
    <n v="2017"/>
  </r>
  <r>
    <s v="Prairie Energy Community Solar Program"/>
    <s v="Galt"/>
    <x v="9"/>
    <s v="Prairie Energy Coop"/>
    <n v="160.09230769230768"/>
    <n v="2017"/>
  </r>
  <r>
    <s v="Coon Rapids Array"/>
    <s v="Coon Rapids"/>
    <x v="9"/>
    <s v="Raccoon Valley Electric Cooperative"/>
    <n v="154.98461538461538"/>
    <n v="2017"/>
  </r>
  <r>
    <s v="Kootenai Community Solar Project"/>
    <s v="Worley"/>
    <x v="36"/>
    <s v="Kootenai Electric Cooperative"/>
    <n v="50"/>
    <n v="2017"/>
  </r>
  <r>
    <s v="Northern Lights Community Solar"/>
    <s v="Sagle"/>
    <x v="36"/>
    <s v="Northern Lights, Inc"/>
    <n v="50"/>
    <n v="2017"/>
  </r>
  <r>
    <s v="Co-op Solar"/>
    <s v="Paris"/>
    <x v="19"/>
    <s v="Wabash Valley Power Assn, Inc"/>
    <n v="540"/>
    <n v="2017"/>
  </r>
  <r>
    <s v="MySolar"/>
    <s v="Mitchell"/>
    <x v="25"/>
    <s v="Hoosier Energy R E C, Inc"/>
    <n v="1000"/>
    <n v="2017"/>
  </r>
  <r>
    <s v="MySolar"/>
    <s v="Columbus"/>
    <x v="25"/>
    <s v="Hoosier Energy R E C, Inc"/>
    <n v="1000"/>
    <n v="2017"/>
  </r>
  <r>
    <s v="MySolar"/>
    <s v="Kokomo"/>
    <x v="25"/>
    <s v="Hoosier Energy R E C, Inc"/>
    <n v="1000"/>
    <n v="2017"/>
  </r>
  <r>
    <s v="Co-op Solar"/>
    <s v="Prestwick"/>
    <x v="25"/>
    <s v="Wabash Valley Power Assn, Inc"/>
    <n v="20"/>
    <n v="2017"/>
  </r>
  <r>
    <s v="Co-op Solar"/>
    <s v="Peru"/>
    <x v="25"/>
    <s v="Wabash Valley Power Assn, Inc"/>
    <n v="540"/>
    <n v="2017"/>
  </r>
  <r>
    <s v="BPU Community Solar Farm"/>
    <s v="Kansas City"/>
    <x v="26"/>
    <s v="City of Kansas City - (KS)"/>
    <n v="976.92307692307691"/>
    <n v="2017"/>
  </r>
  <r>
    <s v="Westar Community Solar"/>
    <s v="South Hutchinson"/>
    <x v="26"/>
    <s v="Westar Energy Inc"/>
    <n v="979.23076923076917"/>
    <n v="2017"/>
  </r>
  <r>
    <s v="Cooperative Solar Farm One"/>
    <s v="Winchester"/>
    <x v="12"/>
    <s v="East Kentucky Power Coop, Inc"/>
    <n v="8500"/>
    <n v="2017"/>
  </r>
  <r>
    <s v="Fitchburg Solar"/>
    <s v="Fitchburg"/>
    <x v="13"/>
    <s v="Fitchberg Electric or Unitil"/>
    <n v="536.12307692307695"/>
    <n v="2017"/>
  </r>
  <r>
    <s v="Mt. Tom Solar"/>
    <s v="Holyoke"/>
    <x v="13"/>
    <s v="Holyoke Gas and Electric"/>
    <n v="4434.3692307692309"/>
    <n v="2017"/>
  </r>
  <r>
    <s v="Littleton Solar"/>
    <s v="Littleton"/>
    <x v="13"/>
    <s v="Littleton Electric Light &amp; Water Departments"/>
    <n v="137.8576923076923"/>
    <n v="2017"/>
  </r>
  <r>
    <s v="725 Guelphwood Road"/>
    <s v="Southbridge"/>
    <x v="13"/>
    <s v="Massachusetts Electric Co"/>
    <n v="646.38"/>
    <n v="2017"/>
  </r>
  <r>
    <s v="2553 Barre Road"/>
    <s v="Hardwick"/>
    <x v="13"/>
    <s v="Massachusetts Electric Co"/>
    <n v="646.38"/>
    <n v="2017"/>
  </r>
  <r>
    <s v="0 Cleveland Road"/>
    <s v="Hardwick"/>
    <x v="13"/>
    <s v="Massachusetts Electric Co"/>
    <n v="648.80999999999995"/>
    <n v="2017"/>
  </r>
  <r>
    <s v="232 Gardner Rd"/>
    <s v="Hubbardston"/>
    <x v="13"/>
    <s v="Massachusetts Electric Co"/>
    <n v="1298.08"/>
    <n v="2017"/>
  </r>
  <r>
    <s v="726 Guelphwood Road"/>
    <s v="Southbridge"/>
    <x v="13"/>
    <s v="Massachusetts Electric Co"/>
    <n v="1340.64"/>
    <n v="2017"/>
  </r>
  <r>
    <s v="581 R South Street"/>
    <s v="West Brookfield"/>
    <x v="13"/>
    <s v="Massachusetts Electric Co"/>
    <n v="1341.9"/>
    <n v="2017"/>
  </r>
  <r>
    <s v="North Adams - W Shaft Rd"/>
    <s v="North Adams"/>
    <x v="13"/>
    <s v="Massachusetts Electric Co"/>
    <n v="1345.72"/>
    <n v="2017"/>
  </r>
  <r>
    <s v="240 Gardner Road"/>
    <s v="Hubbardston"/>
    <x v="13"/>
    <s v="Massachusetts Electric Co"/>
    <n v="1359.36"/>
    <n v="2017"/>
  </r>
  <r>
    <s v="4 Middle Road"/>
    <s v="Newbury"/>
    <x v="13"/>
    <s v="Massachusetts Electric Co"/>
    <n v="2409.75"/>
    <n v="2017"/>
  </r>
  <r>
    <s v="466 Stafford St- B"/>
    <s v="Leicester"/>
    <x v="13"/>
    <s v="Massachusetts Electric Co"/>
    <n v="6940.8"/>
    <n v="2017"/>
  </r>
  <r>
    <s v="466 Stafford St- C"/>
    <s v="Leicester"/>
    <x v="13"/>
    <s v="Massachusetts Electric Co"/>
    <n v="6940.8"/>
    <n v="2017"/>
  </r>
  <r>
    <s v="466 Stafford St- A"/>
    <s v="Leicester"/>
    <x v="13"/>
    <s v="Massachusetts Electric Co"/>
    <n v="6940.8"/>
    <n v="2017"/>
  </r>
  <r>
    <s v="Loiacano-31 Willow"/>
    <s v="Gloucester"/>
    <x v="13"/>
    <s v="National Grid"/>
    <n v="88"/>
    <n v="2017"/>
  </r>
  <r>
    <s v="Loiacano-18 Sargent"/>
    <s v="Gloucester"/>
    <x v="13"/>
    <s v="National Grid"/>
    <n v="114.39999999999999"/>
    <n v="2017"/>
  </r>
  <r>
    <s v="Dudley Solar I"/>
    <s v="Dudley"/>
    <x v="13"/>
    <s v="National Grid"/>
    <n v="363.32307692307688"/>
    <n v="2017"/>
  </r>
  <r>
    <s v="Dudley Solar II"/>
    <s v="Dudley"/>
    <x v="13"/>
    <s v="National Grid"/>
    <n v="496.24615384615385"/>
    <n v="2017"/>
  </r>
  <r>
    <s v="Dudley Solar III"/>
    <s v="Dudley"/>
    <x v="13"/>
    <s v="National Grid"/>
    <n v="496.24615384615385"/>
    <n v="2017"/>
  </r>
  <r>
    <s v="Dudley Solar IV"/>
    <s v="Dudley"/>
    <x v="13"/>
    <s v="National Grid"/>
    <n v="496.24615384615385"/>
    <n v="2017"/>
  </r>
  <r>
    <s v="Hardwick Solar I"/>
    <s v="Hardwick"/>
    <x v="13"/>
    <s v="National Grid"/>
    <n v="497.21538461538461"/>
    <n v="2017"/>
  </r>
  <r>
    <s v="Southbridge Solar V"/>
    <s v="Southbridge"/>
    <x v="13"/>
    <s v="National Grid"/>
    <n v="497.21538461538461"/>
    <n v="2017"/>
  </r>
  <r>
    <s v="Hardwick Solar II"/>
    <s v="Hardwick"/>
    <x v="13"/>
    <s v="National Grid"/>
    <n v="499.29615384615386"/>
    <n v="2017"/>
  </r>
  <r>
    <s v="New Braintree Solar"/>
    <s v="New Braintree"/>
    <x v="13"/>
    <s v="National Grid"/>
    <n v="505.38461538461536"/>
    <n v="2017"/>
  </r>
  <r>
    <s v="Millbury 19"/>
    <s v="Millbury"/>
    <x v="13"/>
    <s v="National Grid"/>
    <n v="524.14615384615377"/>
    <n v="2017"/>
  </r>
  <r>
    <s v="zp-60A"/>
    <s v="Spencer"/>
    <x v="13"/>
    <s v="National Grid"/>
    <n v="533.42307692307691"/>
    <n v="2017"/>
  </r>
  <r>
    <s v="ZP-60B"/>
    <s v="Spencer"/>
    <x v="13"/>
    <s v="National Grid"/>
    <n v="533.42307692307691"/>
    <n v="2017"/>
  </r>
  <r>
    <s v="Webster Solar"/>
    <s v="Webster"/>
    <x v="13"/>
    <s v="National Grid"/>
    <n v="806.4"/>
    <n v="2017"/>
  </r>
  <r>
    <s v="NGrid SS Orange A, CEC Solar #1062, LLC"/>
    <s v="Orange"/>
    <x v="13"/>
    <s v="National Grid"/>
    <n v="819"/>
    <n v="2017"/>
  </r>
  <r>
    <s v="Bartkus"/>
    <s v="Shirley"/>
    <x v="13"/>
    <s v="National Grid"/>
    <n v="832.98461538461549"/>
    <n v="2017"/>
  </r>
  <r>
    <s v="BWC Hobbs Brook"/>
    <s v="Sturbridge"/>
    <x v="13"/>
    <s v="National Grid"/>
    <n v="891.69230769230774"/>
    <n v="2017"/>
  </r>
  <r>
    <s v="NGrid Rayo Goshen A - CEC Solar #1052, LLC"/>
    <s v="Goshen"/>
    <x v="13"/>
    <s v="National Grid"/>
    <n v="911.99999999999989"/>
    <n v="2017"/>
  </r>
  <r>
    <s v="Sturbridge 73"/>
    <s v="Southbridge"/>
    <x v="13"/>
    <s v="National Grid"/>
    <n v="949.84615384615381"/>
    <n v="2017"/>
  </r>
  <r>
    <s v="Pleasant St Solar"/>
    <s v="Leominster"/>
    <x v="13"/>
    <s v="National Grid"/>
    <n v="950.88461538461547"/>
    <n v="2017"/>
  </r>
  <r>
    <s v="ZP-70B"/>
    <s v="North Brookfield"/>
    <x v="13"/>
    <s v="National Grid"/>
    <n v="953.5846153846154"/>
    <n v="2017"/>
  </r>
  <r>
    <s v="Upton Solar I"/>
    <s v="Upton"/>
    <x v="13"/>
    <s v="National Grid"/>
    <n v="965.28461538461522"/>
    <n v="2017"/>
  </r>
  <r>
    <s v="NGrid Kleiman Sutton A, CEC Solar #1054, LLC"/>
    <s v="Sutton"/>
    <x v="13"/>
    <s v="National Grid"/>
    <n v="966.80769230769215"/>
    <n v="2017"/>
  </r>
  <r>
    <s v="Pleasantdale Road Solar"/>
    <s v="Rutland"/>
    <x v="13"/>
    <s v="National Grid"/>
    <n v="975.39230769230767"/>
    <n v="2017"/>
  </r>
  <r>
    <s v="BWC George Vinton"/>
    <s v="Sturbridge"/>
    <x v="13"/>
    <s v="National Grid"/>
    <n v="988.61538461538464"/>
    <n v="2017"/>
  </r>
  <r>
    <s v="Upton Solar II"/>
    <s v="Upton"/>
    <x v="13"/>
    <s v="National Grid"/>
    <n v="990.55384615384617"/>
    <n v="2017"/>
  </r>
  <r>
    <s v="Rutland Solar"/>
    <s v="Rutland"/>
    <x v="13"/>
    <s v="National Grid"/>
    <n v="996.85384615384623"/>
    <n v="2017"/>
  </r>
  <r>
    <s v="BWC Wading River One"/>
    <s v="Mendon"/>
    <x v="13"/>
    <s v="National Grid"/>
    <n v="998.03076923076924"/>
    <n v="2017"/>
  </r>
  <r>
    <s v="Farley Road Solar"/>
    <s v="Dudley"/>
    <x v="13"/>
    <s v="National Grid"/>
    <n v="998.37692307692316"/>
    <n v="2017"/>
  </r>
  <r>
    <s v="Gardner Road Solar I"/>
    <s v="Hubbardston"/>
    <x v="13"/>
    <s v="National Grid"/>
    <n v="998.52307692307681"/>
    <n v="2017"/>
  </r>
  <r>
    <s v="CEC Solar #1059, LLC"/>
    <s v="Phillipston"/>
    <x v="13"/>
    <s v="National Grid"/>
    <n v="1012.8461538461538"/>
    <n v="2017"/>
  </r>
  <r>
    <s v="CEC Solar #1081, LLC"/>
    <s v="Clarksburg"/>
    <x v="13"/>
    <s v="National Grid"/>
    <n v="1012.8461538461538"/>
    <n v="2017"/>
  </r>
  <r>
    <s v="CEC Solar #1084, LLC"/>
    <s v="Uxbridge"/>
    <x v="13"/>
    <s v="National Grid"/>
    <n v="1012.8461538461538"/>
    <n v="2017"/>
  </r>
  <r>
    <s v="NGrid Apis North Adams A, CEC Solar #1079, LLC"/>
    <s v="North Adams"/>
    <x v="13"/>
    <s v="National Grid"/>
    <n v="1012.8461538461538"/>
    <n v="2017"/>
  </r>
  <r>
    <s v="NGrid Apis North Adams B, CEC Solar #1080, LLC"/>
    <s v="North Adams"/>
    <x v="13"/>
    <s v="National Grid"/>
    <n v="1012.8461538461538"/>
    <n v="2017"/>
  </r>
  <r>
    <s v="NGrid Rayo WilliamsburgA"/>
    <s v="Williamsburg"/>
    <x v="13"/>
    <s v="National Grid"/>
    <n v="1012.8461538461538"/>
    <n v="2017"/>
  </r>
  <r>
    <s v="VH II Grafton, LLC"/>
    <s v="Grafton"/>
    <x v="13"/>
    <s v="National Grid"/>
    <n v="1014.6461538461538"/>
    <n v="2017"/>
  </r>
  <r>
    <s v="ZP-70A"/>
    <s v="North Brookfield"/>
    <x v="13"/>
    <s v="National Grid"/>
    <n v="1022.5384615384614"/>
    <n v="2017"/>
  </r>
  <r>
    <s v="ZP-101"/>
    <s v="Leicester"/>
    <x v="13"/>
    <s v="National Grid"/>
    <n v="1027.3846153846152"/>
    <n v="2017"/>
  </r>
  <r>
    <s v="ZP-137B"/>
    <s v="Southbridge"/>
    <x v="13"/>
    <s v="National Grid"/>
    <n v="1027.3846153846152"/>
    <n v="2017"/>
  </r>
  <r>
    <s v="ZP-137c"/>
    <s v="Southbridge"/>
    <x v="13"/>
    <s v="National Grid"/>
    <n v="1027.3846153846152"/>
    <n v="2017"/>
  </r>
  <r>
    <s v="Southbridge Solar VI"/>
    <s v="Southbridge"/>
    <x v="13"/>
    <s v="National Grid"/>
    <n v="1031.2615384615385"/>
    <n v="2017"/>
  </r>
  <r>
    <s v="Warren Landfill"/>
    <s v="Warren"/>
    <x v="13"/>
    <s v="National Grid"/>
    <n v="1032.2307692307693"/>
    <n v="2017"/>
  </r>
  <r>
    <s v="W shaft Rd - North Adams"/>
    <s v="North Adams"/>
    <x v="13"/>
    <s v="National Grid"/>
    <n v="1035.6923076923076"/>
    <n v="2017"/>
  </r>
  <r>
    <s v="zp-140A"/>
    <s v="Uxbridge"/>
    <x v="13"/>
    <s v="National Grid"/>
    <n v="1042.0615384615385"/>
    <n v="2017"/>
  </r>
  <r>
    <s v="Gardner Road Solar II"/>
    <s v="Hubbardston"/>
    <x v="13"/>
    <s v="National Grid"/>
    <n v="1045.6615384615384"/>
    <n v="2017"/>
  </r>
  <r>
    <s v="BWC Wading River Two"/>
    <s v="Mendon"/>
    <x v="13"/>
    <s v="National Grid"/>
    <n v="1046.7692307692307"/>
    <n v="2017"/>
  </r>
  <r>
    <s v="BVD Clarksburg Solar"/>
    <s v="Clarksburg"/>
    <x v="13"/>
    <s v="National Grid"/>
    <n v="1052"/>
    <n v="2017"/>
  </r>
  <r>
    <s v="zp-85"/>
    <s v="Spencer"/>
    <x v="13"/>
    <s v="National Grid"/>
    <n v="1062.2076923076922"/>
    <n v="2017"/>
  </r>
  <r>
    <s v="zp-61"/>
    <s v="Charlton"/>
    <x v="13"/>
    <s v="National Grid"/>
    <n v="1066.8461538461538"/>
    <n v="2017"/>
  </r>
  <r>
    <s v="zp-82"/>
    <s v="Spencer"/>
    <x v="13"/>
    <s v="National Grid"/>
    <n v="1066.8461538461538"/>
    <n v="2017"/>
  </r>
  <r>
    <s v="Stafford St Solar C"/>
    <s v="Leicester"/>
    <x v="13"/>
    <s v="National Grid"/>
    <n v="1067.8153846153846"/>
    <n v="2017"/>
  </r>
  <r>
    <s v="CEC Solar #1098, LLC"/>
    <s v="Swansea"/>
    <x v="13"/>
    <s v="National Grid"/>
    <n v="1068.0923076923077"/>
    <n v="2017"/>
  </r>
  <r>
    <s v="BWC Mystic River"/>
    <s v="Mendon"/>
    <x v="13"/>
    <s v="National Grid"/>
    <n v="1069.2"/>
    <n v="2017"/>
  </r>
  <r>
    <s v="BWC Origination 19"/>
    <s v="Hopedale"/>
    <x v="13"/>
    <s v="National Grid"/>
    <n v="1069.2"/>
    <n v="2017"/>
  </r>
  <r>
    <s v="VH II Haverhill, LLC"/>
    <s v="Haverhill"/>
    <x v="13"/>
    <s v="National Grid"/>
    <n v="1075.5"/>
    <n v="2017"/>
  </r>
  <r>
    <s v="Norton Development"/>
    <s v="Norton"/>
    <x v="13"/>
    <s v="National Grid"/>
    <n v="1077.3692307692306"/>
    <n v="2017"/>
  </r>
  <r>
    <s v="ZP-137A"/>
    <s v="Southbridge"/>
    <x v="13"/>
    <s v="National Grid"/>
    <n v="1085.5384615384614"/>
    <n v="2017"/>
  </r>
  <r>
    <s v="zp-67"/>
    <s v="Phillipston"/>
    <x v="13"/>
    <s v="National Grid"/>
    <n v="1085.5384615384614"/>
    <n v="2017"/>
  </r>
  <r>
    <s v="BWC Wading River Three"/>
    <s v="Mendon"/>
    <x v="13"/>
    <s v="National Grid"/>
    <n v="1094.676923076923"/>
    <n v="2017"/>
  </r>
  <r>
    <s v="CEC Solar #1063, LLC"/>
    <s v="West Bridgewater"/>
    <x v="13"/>
    <s v="National Grid"/>
    <n v="1698.8153846153846"/>
    <n v="2017"/>
  </r>
  <r>
    <s v="Newbury Solar"/>
    <s v="Newbury"/>
    <x v="13"/>
    <s v="National Grid"/>
    <n v="1853.6538461538462"/>
    <n v="2017"/>
  </r>
  <r>
    <s v="Sampson Road Solar"/>
    <s v="Charlton"/>
    <x v="13"/>
    <s v="National Grid"/>
    <n v="1993.8461538461538"/>
    <n v="2017"/>
  </r>
  <r>
    <s v="Monson Solar"/>
    <s v="Monson"/>
    <x v="13"/>
    <s v="National Grid"/>
    <n v="1998.2769230769231"/>
    <n v="2017"/>
  </r>
  <r>
    <s v="Foxboro A"/>
    <s v="Foxborough"/>
    <x v="13"/>
    <s v="National Grid"/>
    <n v="2010.4615384615383"/>
    <n v="2017"/>
  </r>
  <r>
    <s v="ZP-140B"/>
    <s v="Uxbridge"/>
    <x v="13"/>
    <s v="National Grid"/>
    <n v="2075.8846153846152"/>
    <n v="2017"/>
  </r>
  <r>
    <s v="Stafford St Solar A"/>
    <s v="Leicester"/>
    <x v="13"/>
    <s v="National Grid"/>
    <n v="2135.6307692307691"/>
    <n v="2017"/>
  </r>
  <r>
    <s v="Charlton 48"/>
    <s v="Charlton"/>
    <x v="13"/>
    <s v="National Grid"/>
    <n v="2370.2538461538461"/>
    <n v="2017"/>
  </r>
  <r>
    <s v="Pemberton Place Condominium Association - Pemberto"/>
    <s v="Cambridge"/>
    <x v="13"/>
    <s v="NSTAR (DBA EverSource)"/>
    <n v="23.346153846153847"/>
    <n v="2017"/>
  </r>
  <r>
    <s v="Lazy A Solar"/>
    <s v="Freetown"/>
    <x v="13"/>
    <s v="NSTAR (DBA EverSource)"/>
    <n v="48.46153846153846"/>
    <n v="2017"/>
  </r>
  <r>
    <s v="SED - 201 Hayden Rowe St"/>
    <s v="Hopkinton"/>
    <x v="13"/>
    <s v="NSTAR (DBA EverSource)"/>
    <n v="245.90769230769232"/>
    <n v="2017"/>
  </r>
  <r>
    <s v="Meadowatt LLC"/>
    <s v="Rochester"/>
    <x v="13"/>
    <s v="NSTAR (DBA EverSource)"/>
    <n v="316"/>
    <n v="2017"/>
  </r>
  <r>
    <s v="NRG Freeman Solar 1"/>
    <s v="Sandwich"/>
    <x v="13"/>
    <s v="NSTAR (DBA EverSource)"/>
    <n v="358.61538461538458"/>
    <n v="2017"/>
  </r>
  <r>
    <s v="Canton Solar II"/>
    <s v="Canton"/>
    <x v="13"/>
    <s v="NSTAR (DBA EverSource)"/>
    <n v="405.13846153846151"/>
    <n v="2017"/>
  </r>
  <r>
    <s v="Alternate Power and Energy (DUPLICATE W/ PROD)"/>
    <s v="Wareham"/>
    <x v="13"/>
    <s v="NSTAR (DBA EverSource)"/>
    <n v="460.38461538461536"/>
    <n v="2017"/>
  </r>
  <r>
    <s v="Brier Solar 1"/>
    <s v="Wareham"/>
    <x v="13"/>
    <s v="NSTAR (DBA EverSource)"/>
    <n v="460.38461538461536"/>
    <n v="2017"/>
  </r>
  <r>
    <s v="BEC Campanelli"/>
    <s v="Canton"/>
    <x v="13"/>
    <s v="NSTAR (DBA EverSource)"/>
    <n v="651.32307692307688"/>
    <n v="2017"/>
  </r>
  <r>
    <s v="CEC Solar #1041, LLC"/>
    <s v="Kingston"/>
    <x v="13"/>
    <s v="NSTAR (DBA EverSource)"/>
    <n v="692.18461538461543"/>
    <n v="2017"/>
  </r>
  <r>
    <s v="NRG Freeman Solar2"/>
    <s v="Sandwich"/>
    <x v="13"/>
    <s v="NSTAR (DBA EverSource)"/>
    <n v="794.76923076923083"/>
    <n v="2017"/>
  </r>
  <r>
    <s v="Rochester"/>
    <s v="Rochester"/>
    <x v="13"/>
    <s v="NSTAR (DBA EverSource)"/>
    <n v="815.53846153846155"/>
    <n v="2017"/>
  </r>
  <r>
    <s v="CEC Solar #1040, LLC"/>
    <s v="Kingston"/>
    <x v="13"/>
    <s v="NSTAR (DBA EverSource)"/>
    <n v="860.55384615384617"/>
    <n v="2017"/>
  </r>
  <r>
    <s v="Brook Street Solar 3"/>
    <s v="Plympton"/>
    <x v="13"/>
    <s v="NSTAR (DBA EverSource)"/>
    <n v="872.30769230769226"/>
    <n v="2017"/>
  </r>
  <r>
    <s v="Lot 59-2"/>
    <s v="Plymouth"/>
    <x v="13"/>
    <s v="NSTAR (DBA EverSource)"/>
    <n v="948.39230769230767"/>
    <n v="2017"/>
  </r>
  <r>
    <s v="Fitz Plumpton"/>
    <s v="Plympton"/>
    <x v="13"/>
    <s v="NSTAR (DBA EverSource)"/>
    <n v="1015.3846153846154"/>
    <n v="2017"/>
  </r>
  <r>
    <s v="Black Cat Road Solar"/>
    <s v="Plymouth"/>
    <x v="13"/>
    <s v="NSTAR (DBA EverSource)"/>
    <n v="1015.8230769230769"/>
    <n v="2017"/>
  </r>
  <r>
    <s v="CEC Solar #1134, LLC"/>
    <s v="Holliston"/>
    <x v="13"/>
    <s v="NSTAR (DBA EverSource)"/>
    <n v="1063.3846153846155"/>
    <n v="2017"/>
  </r>
  <r>
    <s v="Nextsun Wareham 2"/>
    <s v="Wareham"/>
    <x v="13"/>
    <s v="NSTAR (DBA EverSource)"/>
    <n v="1068.7846153846153"/>
    <n v="2017"/>
  </r>
  <r>
    <s v="Cedarville-Callahan"/>
    <s v="Plymouth"/>
    <x v="13"/>
    <s v="NSTAR (DBA EverSource)"/>
    <n v="1069.2615384615383"/>
    <n v="2017"/>
  </r>
  <r>
    <s v="Redbrook Solar Site A"/>
    <s v="Plymouth"/>
    <x v="13"/>
    <s v="NSTAR (DBA EverSource)"/>
    <n v="1070.7230769230769"/>
    <n v="2017"/>
  </r>
  <r>
    <s v="Redbrook Solar Site C"/>
    <s v="Plymouth"/>
    <x v="13"/>
    <s v="NSTAR (DBA EverSource)"/>
    <n v="1070.7230769230769"/>
    <n v="2017"/>
  </r>
  <r>
    <s v="Squirrel Island Solar, LLC"/>
    <s v="Wareham"/>
    <x v="13"/>
    <s v="NSTAR (DBA EverSource)"/>
    <n v="1078.4423076923076"/>
    <n v="2017"/>
  </r>
  <r>
    <s v="BWC Buckmaster Pond LLC"/>
    <s v="Dover"/>
    <x v="13"/>
    <s v="NSTAR (DBA EverSource)"/>
    <n v="1092.1846153846152"/>
    <n v="2017"/>
  </r>
  <r>
    <s v="CEC Solar #1114, LLC"/>
    <s v="Fairhaven"/>
    <x v="13"/>
    <s v="NSTAR (DBA EverSource)"/>
    <n v="1829.9076923076923"/>
    <n v="2017"/>
  </r>
  <r>
    <s v="Spring Street Solar"/>
    <s v="Plympton"/>
    <x v="13"/>
    <s v="NSTAR (DBA EverSource)"/>
    <n v="1946.7692307692309"/>
    <n v="2017"/>
  </r>
  <r>
    <s v="Brook Street Solar 1"/>
    <s v="Plympton"/>
    <x v="13"/>
    <s v="NSTAR (DBA EverSource)"/>
    <n v="2056.1538461538462"/>
    <n v="2017"/>
  </r>
  <r>
    <s v="Brook Street Solar 2"/>
    <s v="Plympton"/>
    <x v="13"/>
    <s v="NSTAR (DBA EverSource)"/>
    <n v="2056.1538461538462"/>
    <n v="2017"/>
  </r>
  <r>
    <s v="Wareham Community Solar Array"/>
    <s v="Wareham"/>
    <x v="13"/>
    <s v="NSTAR (DBA EverSource)"/>
    <n v="2072.3076923076924"/>
    <n v="2017"/>
  </r>
  <r>
    <s v="VH II Westport, LLC"/>
    <s v="Westport"/>
    <x v="13"/>
    <s v="NSTAR (DBA EverSource)"/>
    <n v="2076.5538461538463"/>
    <n v="2017"/>
  </r>
  <r>
    <s v="Redbrook Solar Site D"/>
    <s v="Plymouth"/>
    <x v="13"/>
    <s v="NSTAR (DBA EverSource)"/>
    <n v="2141.4461538461537"/>
    <n v="2017"/>
  </r>
  <r>
    <s v="57 Black Cat Road - Plymouth - Site 1"/>
    <s v="Plymouth"/>
    <x v="13"/>
    <s v="NSTAR Electric Company"/>
    <n v="1320.57"/>
    <n v="2017"/>
  </r>
  <r>
    <s v="0 Spring Street"/>
    <s v="Plympton"/>
    <x v="13"/>
    <s v="NSTAR Electric Company"/>
    <n v="2530.8000000000002"/>
    <n v="2017"/>
  </r>
  <r>
    <s v="ADM - Red Brook Plymouth - Site 1"/>
    <s v="Plymouth"/>
    <x v="13"/>
    <s v="NSTAR Electric Company"/>
    <n v="5567.76"/>
    <n v="2017"/>
  </r>
  <r>
    <s v="134 Brook Street (Site A)"/>
    <s v="Plympton"/>
    <x v="13"/>
    <s v="NSTAR Electric Company"/>
    <n v="6480"/>
    <n v="2017"/>
  </r>
  <r>
    <s v="134 Brook Street (Site B)"/>
    <s v="Plympton"/>
    <x v="13"/>
    <s v="NSTAR Electric Company"/>
    <n v="6480"/>
    <n v="2017"/>
  </r>
  <r>
    <s v="134 Brook Street (Site C)"/>
    <s v="Plympton"/>
    <x v="13"/>
    <s v="NSTAR Electric Company"/>
    <n v="6480"/>
    <n v="2017"/>
  </r>
  <r>
    <s v="Solar Choice 1"/>
    <s v="Wilmington"/>
    <x v="13"/>
    <s v="Reading Municipal Light Department"/>
    <n v="1025.9692307692308"/>
    <n v="2017"/>
  </r>
  <r>
    <s v="586 Main Road - Gill"/>
    <s v="Gill"/>
    <x v="13"/>
    <s v="Western Massachusetts Electric Company"/>
    <n v="2770.56"/>
    <n v="2017"/>
  </r>
  <r>
    <s v="1077 Center St - Ludlow Site B"/>
    <s v="Ludlow"/>
    <x v="13"/>
    <s v="Western Massachusetts Electric Company"/>
    <n v="3869.73"/>
    <n v="2017"/>
  </r>
  <r>
    <s v="Ludlow - Center St. Site 2"/>
    <s v="Ludlow"/>
    <x v="13"/>
    <s v="WMECO (DBA EverSource)"/>
    <n v="1071.4153846153845"/>
    <n v="2017"/>
  </r>
  <r>
    <s v="Syncarpha Hancock III"/>
    <s v="Pittsfield"/>
    <x v="13"/>
    <s v="WMECO (DBA EverSource)"/>
    <n v="1077.1538461538462"/>
    <n v="2017"/>
  </r>
  <r>
    <s v="BVD Manzollini Solar"/>
    <s v="Pittsfield"/>
    <x v="13"/>
    <s v="WMECO (DBA EverSource)"/>
    <n v="1530.9499999999998"/>
    <n v="2017"/>
  </r>
  <r>
    <s v="Hatfield Renewables"/>
    <s v="Hatfield"/>
    <x v="13"/>
    <s v="WMECO (DBA EverSource)"/>
    <n v="1896.3692307692309"/>
    <n v="2017"/>
  </r>
  <r>
    <s v="BVD Nichols Solar"/>
    <s v="Hinsdale"/>
    <x v="13"/>
    <s v="WMECO (DBA EverSource)"/>
    <n v="2085.7615384615383"/>
    <n v="2017"/>
  </r>
  <r>
    <s v="Syncarpha Hancock I"/>
    <s v="Hancock"/>
    <x v="13"/>
    <s v="WMECO (DBA EverSource)"/>
    <n v="2129.8269230769229"/>
    <n v="2017"/>
  </r>
  <r>
    <s v="Syncarpha Hancock II"/>
    <s v="Hancock"/>
    <x v="13"/>
    <s v="WMECO (DBA EverSource)"/>
    <n v="2129.8269230769229"/>
    <n v="2017"/>
  </r>
  <r>
    <s v="Midcoast Friends Community Solar Farm"/>
    <s v="Damariscotta"/>
    <x v="20"/>
    <s v="Central Maine Power Co"/>
    <n v="40.615384615384613"/>
    <n v="2017"/>
  </r>
  <r>
    <s v="Marquette Board of Light and Power Solar"/>
    <s v="Marquette"/>
    <x v="17"/>
    <s v="City of Marquette - (MI)"/>
    <n v="116.30769230769229"/>
    <n v="2017"/>
  </r>
  <r>
    <s v="Northern Solar"/>
    <s v="Bemidji"/>
    <x v="18"/>
    <s v="Beltrami Electric Coop, Inc"/>
    <n v="61.538461538461533"/>
    <n v="2017"/>
  </r>
  <r>
    <s v="Community Solar for Community Action"/>
    <s v="Backus"/>
    <x v="18"/>
    <s v="Beltrami Electric Coop, Inc"/>
    <n v="167.69230769230768"/>
    <n v="2017"/>
  </r>
  <r>
    <s v="Lemond Solar"/>
    <s v="Owatonna"/>
    <x v="18"/>
    <s v="Central Municipal Power Agency/Services"/>
    <n v="280"/>
    <n v="2017"/>
  </r>
  <r>
    <s v="SolarWise"/>
    <s v="Two Harbors"/>
    <x v="18"/>
    <s v="Cooperative Light and Power"/>
    <n v="22"/>
    <n v="2017"/>
  </r>
  <r>
    <s v="Community Solar Phase 1"/>
    <s v="Brainerd"/>
    <x v="18"/>
    <s v="Crow Wing Cooperative Power &amp; Light Comp"/>
    <n v="32.307692307692307"/>
    <n v="2017"/>
  </r>
  <r>
    <s v="Community Solar Phase 2"/>
    <s v="Brainerd"/>
    <x v="18"/>
    <s v="Crow Wing Cooperative Power &amp; Light Comp"/>
    <n v="38.769230769230766"/>
    <n v="2017"/>
  </r>
  <r>
    <s v="Detroit Lakes Community Solar Garden"/>
    <s v="Detroit Lakes"/>
    <x v="18"/>
    <s v="Detroit Lakes Public Utilities"/>
    <n v="27.69230769230769"/>
    <n v="2017"/>
  </r>
  <r>
    <s v="2017 Clay County's Community Solar Garden"/>
    <s v="Moorhead"/>
    <x v="18"/>
    <s v="Moorhead Public Service"/>
    <n v="17.723076923076921"/>
    <n v="2017"/>
  </r>
  <r>
    <s v="2017 Community Solar Garden"/>
    <s v="Moorhead"/>
    <x v="18"/>
    <s v="Moorhead Public Service"/>
    <n v="17.723076923076921"/>
    <n v="2017"/>
  </r>
  <r>
    <s v="2017 Concordia's Community Solar Garden"/>
    <s v="Moorhead"/>
    <x v="18"/>
    <s v="Moorhead Public Service"/>
    <n v="17.723076923076921"/>
    <n v="2017"/>
  </r>
  <r>
    <s v="2017 MSUM's Community Solar Garden"/>
    <s v="Moorhead"/>
    <x v="18"/>
    <s v="Moorhead Public Service"/>
    <n v="17.723076923076921"/>
    <n v="2017"/>
  </r>
  <r>
    <s v="Novel CSG of Twin Pine Farm"/>
    <s v="Scandia"/>
    <x v="18"/>
    <s v="Northern States Power Co - Minnesota"/>
    <n v="36"/>
    <n v="2017"/>
  </r>
  <r>
    <s v="NES - CF of Tyler CSG A"/>
    <s v="Tyler"/>
    <x v="18"/>
    <s v="Northern States Power Co - Minnesota"/>
    <n v="200"/>
    <n v="2017"/>
  </r>
  <r>
    <s v="Novel CSG of Winona A"/>
    <s v="Minnesota City"/>
    <x v="18"/>
    <s v="Northern States Power Co - Minnesota"/>
    <n v="250"/>
    <n v="2017"/>
  </r>
  <r>
    <s v="Pollux CSG1, LLC*"/>
    <s v="New Prague"/>
    <x v="18"/>
    <s v="Northern States Power Co - Minnesota"/>
    <n v="700"/>
    <n v="2017"/>
  </r>
  <r>
    <s v="Antlia CSG1, LLC*"/>
    <s v="Edgerton"/>
    <x v="18"/>
    <s v="Northern States Power Co - Minnesota"/>
    <n v="2000"/>
    <n v="2017"/>
  </r>
  <r>
    <s v="Caelum CSG1, LLC*"/>
    <s v="Foley"/>
    <x v="18"/>
    <s v="Northern States Power Co - Minnesota"/>
    <n v="2000"/>
    <n v="2017"/>
  </r>
  <r>
    <s v="Centaurus CSG1, LLC*"/>
    <s v="Maynard"/>
    <x v="18"/>
    <s v="Northern States Power Co - Minnesota"/>
    <n v="2000"/>
    <n v="2017"/>
  </r>
  <r>
    <s v="Pegasus CSG1, LLC*"/>
    <s v="Brooten"/>
    <x v="18"/>
    <s v="Northern States Power Co - Minnesota"/>
    <n v="2000"/>
    <n v="2017"/>
  </r>
  <r>
    <s v="Spica CSG1, LLC*"/>
    <s v="Lake Lillian"/>
    <x v="18"/>
    <s v="Northern States Power Co - Minnesota"/>
    <n v="2000"/>
    <n v="2017"/>
  </r>
  <r>
    <s v="Walz Garden"/>
    <s v="St. Joseph"/>
    <x v="18"/>
    <s v="Northern States Power Co - Minnesota"/>
    <n v="2200"/>
    <n v="2017"/>
  </r>
  <r>
    <s v="Waterford Holdco LLC Unit 3"/>
    <s v="Northfield"/>
    <x v="18"/>
    <s v="Northern States Power Co - Minnesota"/>
    <n v="2700"/>
    <n v="2017"/>
  </r>
  <r>
    <s v="Crater CSG1, LLC*"/>
    <s v="Granite Falls"/>
    <x v="18"/>
    <s v="Northern States Power Co - Minnesota"/>
    <n v="3000"/>
    <n v="2017"/>
  </r>
  <r>
    <s v="Foxtrot"/>
    <s v="Cold Spring"/>
    <x v="18"/>
    <s v="Northern States Power Co - Minnesota"/>
    <n v="3000"/>
    <n v="2017"/>
  </r>
  <r>
    <s v="Gemini CSG1, LLC*"/>
    <s v="Scandia"/>
    <x v="18"/>
    <s v="Northern States Power Co - Minnesota"/>
    <n v="3000"/>
    <n v="2017"/>
  </r>
  <r>
    <s v="Highlander"/>
    <s v="Winsted"/>
    <x v="18"/>
    <s v="Northern States Power Co - Minnesota"/>
    <n v="3000"/>
    <n v="2017"/>
  </r>
  <r>
    <s v="Kramer CSG"/>
    <s v="Hector"/>
    <x v="18"/>
    <s v="Northern States Power Co - Minnesota"/>
    <n v="3000"/>
    <n v="2017"/>
  </r>
  <r>
    <s v="Mapleton CSG1, LLC*"/>
    <s v="Mapleton"/>
    <x v="18"/>
    <s v="Northern States Power Co - Minnesota"/>
    <n v="3000"/>
    <n v="2017"/>
  </r>
  <r>
    <s v="Morgan CSG1, LLC*"/>
    <s v="Morgan"/>
    <x v="18"/>
    <s v="Northern States Power Co - Minnesota"/>
    <n v="3000"/>
    <n v="2017"/>
  </r>
  <r>
    <s v="Orion CSG1, LLC*"/>
    <s v="St. Joseph"/>
    <x v="18"/>
    <s v="Northern States Power Co - Minnesota"/>
    <n v="3000"/>
    <n v="2017"/>
  </r>
  <r>
    <s v="Pueblo Avenue Solar"/>
    <s v="Jordan"/>
    <x v="18"/>
    <s v="Northern States Power Co - Minnesota"/>
    <n v="3000"/>
    <n v="2017"/>
  </r>
  <r>
    <s v="Stearns Bremer"/>
    <s v="Sartell"/>
    <x v="18"/>
    <s v="Northern States Power Co - Minnesota"/>
    <n v="3000"/>
    <n v="2017"/>
  </r>
  <r>
    <s v="Wabasha"/>
    <s v="Wabasha"/>
    <x v="18"/>
    <s v="Northern States Power Co - Minnesota"/>
    <n v="3000"/>
    <n v="2017"/>
  </r>
  <r>
    <s v="Brase"/>
    <s v="Waseca"/>
    <x v="18"/>
    <s v="Northern States Power Co - Minnesota"/>
    <n v="3400"/>
    <n v="2017"/>
  </r>
  <r>
    <s v="Eichtens CSG"/>
    <s v="Center City"/>
    <x v="18"/>
    <s v="Northern States Power Co - Minnesota"/>
    <n v="3890"/>
    <n v="2017"/>
  </r>
  <r>
    <s v="Aries CSG1, LLC*"/>
    <s v="Claremont"/>
    <x v="18"/>
    <s v="Northern States Power Co - Minnesota"/>
    <n v="4000"/>
    <n v="2017"/>
  </r>
  <r>
    <s v="Michael"/>
    <s v="Freeport"/>
    <x v="18"/>
    <s v="Northern States Power Co - Minnesota"/>
    <n v="4000"/>
    <n v="2017"/>
  </r>
  <r>
    <s v="Pine Island"/>
    <s v="Pine Island"/>
    <x v="18"/>
    <s v="Northern States Power Co - Minnesota"/>
    <n v="4000"/>
    <n v="2017"/>
  </r>
  <r>
    <s v="Highway 7 Solar"/>
    <s v="Watertown"/>
    <x v="18"/>
    <s v="Northern States Power Co - Minnesota"/>
    <n v="4360"/>
    <n v="2017"/>
  </r>
  <r>
    <s v="County Trail West Solar"/>
    <s v="Jordan"/>
    <x v="18"/>
    <s v="Northern States Power Co - Minnesota"/>
    <n v="4700"/>
    <n v="2017"/>
  </r>
  <r>
    <s v="IMS Garden"/>
    <s v="St. Joseph"/>
    <x v="18"/>
    <s v="Northern States Power Co - Minnesota"/>
    <n v="4860"/>
    <n v="2017"/>
  </r>
  <r>
    <s v="Lind Garden"/>
    <s v="Young America"/>
    <x v="18"/>
    <s v="Northern States Power Co - Minnesota"/>
    <n v="4860"/>
    <n v="2017"/>
  </r>
  <r>
    <s v="Red Wing SD"/>
    <s v="Red Wing"/>
    <x v="18"/>
    <s v="Northern States Power Co - Minnesota"/>
    <n v="4860"/>
    <n v="2017"/>
  </r>
  <r>
    <s v="330th Street West Solar Project"/>
    <s v="Northfield"/>
    <x v="18"/>
    <s v="Northern States Power Co - Minnesota"/>
    <n v="4950"/>
    <n v="2017"/>
  </r>
  <r>
    <s v="Andromeda CSG1, LLC*"/>
    <s v="Lester Prairie"/>
    <x v="18"/>
    <s v="Northern States Power Co - Minnesota"/>
    <n v="5000"/>
    <n v="2017"/>
  </r>
  <r>
    <s v="Aspen"/>
    <s v="Montrose"/>
    <x v="18"/>
    <s v="Northern States Power Co - Minnesota"/>
    <n v="5000"/>
    <n v="2017"/>
  </r>
  <r>
    <s v="Benton Blyleven"/>
    <s v="Sauk Rapids"/>
    <x v="18"/>
    <s v="Northern States Power Co - Minnesota"/>
    <n v="5000"/>
    <n v="2017"/>
  </r>
  <r>
    <s v="Big Lake"/>
    <s v="Big Lake"/>
    <x v="18"/>
    <s v="Northern States Power Co - Minnesota"/>
    <n v="5000"/>
    <n v="2017"/>
  </r>
  <r>
    <s v="Capella , LLC*"/>
    <s v="Pipestone"/>
    <x v="18"/>
    <s v="Northern States Power Co - Minnesota"/>
    <n v="5000"/>
    <n v="2017"/>
  </r>
  <r>
    <s v="Dodge Unit"/>
    <s v="Kasson"/>
    <x v="18"/>
    <s v="Northern States Power Co - Minnesota"/>
    <n v="5000"/>
    <n v="2017"/>
  </r>
  <r>
    <s v="DodgeSun"/>
    <s v="Kasson"/>
    <x v="18"/>
    <s v="Northern States Power Co - Minnesota"/>
    <n v="5000"/>
    <n v="2017"/>
  </r>
  <r>
    <s v="Equuleus CSG1, LLC*"/>
    <s v="Rosemount"/>
    <x v="18"/>
    <s v="Northern States Power Co - Minnesota"/>
    <n v="5000"/>
    <n v="2017"/>
  </r>
  <r>
    <s v="Farmington"/>
    <s v="Farmington"/>
    <x v="18"/>
    <s v="Northern States Power Co - Minnesota"/>
    <n v="5000"/>
    <n v="2017"/>
  </r>
  <r>
    <s v="Forest Lake"/>
    <s v="Scandia"/>
    <x v="18"/>
    <s v="Northern States Power Co - Minnesota"/>
    <n v="5000"/>
    <n v="2017"/>
  </r>
  <r>
    <s v="Gopher"/>
    <s v="Taylors Falls"/>
    <x v="18"/>
    <s v="Northern States Power Co - Minnesota"/>
    <n v="5000"/>
    <n v="2017"/>
  </r>
  <r>
    <s v="Hennepin Kaat"/>
    <s v="Corcoran"/>
    <x v="18"/>
    <s v="Northern States Power Co - Minnesota"/>
    <n v="5000"/>
    <n v="2017"/>
  </r>
  <r>
    <s v="Hickory"/>
    <s v="Waverly"/>
    <x v="18"/>
    <s v="Northern States Power Co - Minnesota"/>
    <n v="5000"/>
    <n v="2017"/>
  </r>
  <r>
    <s v="Hwy 14 Holdco*"/>
    <s v="Byron"/>
    <x v="18"/>
    <s v="Northern States Power Co - Minnesota"/>
    <n v="5000"/>
    <n v="2017"/>
  </r>
  <r>
    <s v="Koppelman"/>
    <s v="Eagle Lake"/>
    <x v="18"/>
    <s v="Northern States Power Co - Minnesota"/>
    <n v="5000"/>
    <n v="2017"/>
  </r>
  <r>
    <s v="Lahr"/>
    <s v="Cold Spring"/>
    <x v="18"/>
    <s v="Northern States Power Co - Minnesota"/>
    <n v="5000"/>
    <n v="2017"/>
  </r>
  <r>
    <s v="Nesvold"/>
    <s v="Watertown"/>
    <x v="18"/>
    <s v="Northern States Power Co - Minnesota"/>
    <n v="5000"/>
    <n v="2017"/>
  </r>
  <r>
    <s v="Northfield Holdco LLC"/>
    <s v="Northfield"/>
    <x v="18"/>
    <s v="Northern States Power Co - Minnesota"/>
    <n v="5000"/>
    <n v="2017"/>
  </r>
  <r>
    <s v="Paynesville Community Solar"/>
    <s v="Paynesville"/>
    <x v="18"/>
    <s v="Northern States Power Co - Minnesota"/>
    <n v="5000"/>
    <n v="2017"/>
  </r>
  <r>
    <s v="Rengstorf"/>
    <s v="Courtland"/>
    <x v="18"/>
    <s v="Northern States Power Co - Minnesota"/>
    <n v="5000"/>
    <n v="2017"/>
  </r>
  <r>
    <s v="Richmond"/>
    <s v="Richmond"/>
    <x v="18"/>
    <s v="Northern States Power Co - Minnesota"/>
    <n v="5000"/>
    <n v="2017"/>
  </r>
  <r>
    <s v="Scandia Trail North Solar Project"/>
    <s v="Scandia"/>
    <x v="18"/>
    <s v="Northern States Power Co - Minnesota"/>
    <n v="5000"/>
    <n v="2017"/>
  </r>
  <r>
    <s v="Taylors Falls"/>
    <s v="Taylors Falls"/>
    <x v="18"/>
    <s v="Northern States Power Co - Minnesota"/>
    <n v="5000"/>
    <n v="2017"/>
  </r>
  <r>
    <s v="Ursa CSG1, LLC*"/>
    <s v="Farmington"/>
    <x v="18"/>
    <s v="Northern States Power Co - Minnesota"/>
    <n v="5000"/>
    <n v="2017"/>
  </r>
  <r>
    <s v="Vega CSG1, LLC*"/>
    <s v="Glenwood"/>
    <x v="18"/>
    <s v="Northern States Power Co - Minnesota"/>
    <n v="5000"/>
    <n v="2017"/>
  </r>
  <r>
    <s v="Webster"/>
    <s v="Webster"/>
    <x v="18"/>
    <s v="Northern States Power Co - Minnesota"/>
    <n v="5000"/>
    <n v="2017"/>
  </r>
  <r>
    <s v="People's Community Solar"/>
    <s v="Elgin"/>
    <x v="18"/>
    <s v="People's Cooperative Services"/>
    <n v="250"/>
    <n v="2017"/>
  </r>
  <r>
    <s v="Redwood Electric Community Solar"/>
    <s v="Lamberton"/>
    <x v="18"/>
    <s v="Redwood Electric Coop"/>
    <n v="137.84615384615384"/>
    <n v="2017"/>
  </r>
  <r>
    <s v="Solarwise"/>
    <s v="Alexandria"/>
    <x v="18"/>
    <s v="Runestone Electric Assn"/>
    <n v="40"/>
    <n v="2017"/>
  </r>
  <r>
    <s v="South Central Electric Community solar array"/>
    <s v="Lake Crystal"/>
    <x v="18"/>
    <s v="South Central Electric Assn"/>
    <n v="179.2"/>
    <n v="2017"/>
  </r>
  <r>
    <s v="Lemond Solar"/>
    <s v="Owatonna"/>
    <x v="18"/>
    <s v="Southern Minnesota Municipal Power Agency"/>
    <n v="4720"/>
    <n v="2017"/>
  </r>
  <r>
    <s v="WH Project 4"/>
    <s v="Medina"/>
    <x v="18"/>
    <s v="Wright-Hennepin Coop Elec Assn"/>
    <n v="124.61538461538461"/>
    <n v="2017"/>
  </r>
  <r>
    <s v="Independence Community Solar (Phase 1)"/>
    <s v="Independence"/>
    <x v="21"/>
    <s v="City of Independence (MO)"/>
    <n v="2961.5384615384614"/>
    <n v="2017"/>
  </r>
  <r>
    <s v="Co-op Solar"/>
    <s v="Ste. Genevieve_x000a_"/>
    <x v="21"/>
    <s v="Wabash Valley Power Assn, Inc"/>
    <n v="540"/>
    <n v="2017"/>
  </r>
  <r>
    <s v="Cooperative Solar"/>
    <s v="Lewistown"/>
    <x v="27"/>
    <s v="Fergus Electric Coop, Inc"/>
    <n v="100"/>
    <n v="2017"/>
  </r>
  <r>
    <s v="SunPath"/>
    <s v="Asheboro"/>
    <x v="10"/>
    <s v="Randolph Electric Member Corp"/>
    <n v="83.84615384615384"/>
    <n v="2017"/>
  </r>
  <r>
    <s v="Central City Community Solar garden"/>
    <s v="Central City"/>
    <x v="31"/>
    <s v="City of Central City"/>
    <n v="75"/>
    <n v="2017"/>
  </r>
  <r>
    <s v="Venango"/>
    <s v="Venango"/>
    <x v="31"/>
    <s v="Nebraska Public Power District"/>
    <n v="96"/>
    <n v="2017"/>
  </r>
  <r>
    <s v="Scottsbluff"/>
    <s v="Scottsbluff"/>
    <x v="31"/>
    <s v="Nebraska Public Power District"/>
    <n v="128"/>
    <n v="2017"/>
  </r>
  <r>
    <s v="Kearney"/>
    <s v="Kearney"/>
    <x v="31"/>
    <s v="Nebraska Public Power District"/>
    <n v="5700"/>
    <n v="2017"/>
  </r>
  <r>
    <s v="4354-99737"/>
    <s v="Kingston"/>
    <x v="32"/>
    <s v="Central Hudson Gas &amp; Elec Corp"/>
    <n v="118.67692307692307"/>
    <n v="2017"/>
  </r>
  <r>
    <n v="84390"/>
    <s v="Brentwood"/>
    <x v="32"/>
    <s v="Long Island Power Authority"/>
    <n v="785.72307692307697"/>
    <n v="2017"/>
  </r>
  <r>
    <s v="4575-47773"/>
    <s v="Tonawanda"/>
    <x v="32"/>
    <s v="National Grid Generation, LLC"/>
    <n v="76.153846153846146"/>
    <n v="2017"/>
  </r>
  <r>
    <s v="4548-101786"/>
    <s v="Johnsonville"/>
    <x v="32"/>
    <s v="National Grid Generation, LLC"/>
    <n v="150"/>
    <n v="2017"/>
  </r>
  <r>
    <s v="4758-98942"/>
    <s v="Germantown"/>
    <x v="32"/>
    <s v="National Grid Generation, LLC"/>
    <n v="164.76923076923075"/>
    <n v="2017"/>
  </r>
  <r>
    <n v="79552"/>
    <s v="Orange"/>
    <x v="32"/>
    <s v="New York State Elec &amp; Gas Corp"/>
    <n v="167.53846153846155"/>
    <n v="2017"/>
  </r>
  <r>
    <n v="71614"/>
    <s v="Trumansburg"/>
    <x v="32"/>
    <s v="New York State Elec &amp; Gas Corp"/>
    <n v="383.81538461538457"/>
    <n v="2017"/>
  </r>
  <r>
    <s v="5063-94972"/>
    <s v="Mechanicville"/>
    <x v="32"/>
    <s v="New York State Elec &amp; Gas Corp"/>
    <n v="447.75384615384615"/>
    <n v="2017"/>
  </r>
  <r>
    <s v="5247-100878"/>
    <s v="Millport"/>
    <x v="32"/>
    <s v="New York State Elec &amp; Gas Corp"/>
    <n v="497.21538461538461"/>
    <n v="2017"/>
  </r>
  <r>
    <n v="77061"/>
    <s v="Ontario"/>
    <x v="32"/>
    <s v="Rochester Gas &amp; Electric Corp"/>
    <n v="190.92307692307691"/>
    <n v="2017"/>
  </r>
  <r>
    <n v="77075"/>
    <s v="Ontario"/>
    <x v="32"/>
    <s v="Rochester Gas &amp; Electric Corp"/>
    <n v="198.76923076923075"/>
    <n v="2017"/>
  </r>
  <r>
    <n v="80248"/>
    <s v="Webster"/>
    <x v="32"/>
    <s v="Rochester Gas &amp; Electric Corp"/>
    <n v="200.86153846153846"/>
    <n v="2017"/>
  </r>
  <r>
    <s v="OurSolar"/>
    <s v="Oxford"/>
    <x v="33"/>
    <s v="Butler Rural Electric Coop Inc - (OH)"/>
    <n v="58.753846153846148"/>
    <n v="2017"/>
  </r>
  <r>
    <s v="OurSolar"/>
    <s v="Rossburg"/>
    <x v="33"/>
    <s v="Darke Rural Electric Coop, Inc"/>
    <n v="19.584615384615386"/>
    <n v="2017"/>
  </r>
  <r>
    <s v="OurSolar"/>
    <s v="Wellington"/>
    <x v="33"/>
    <s v="Lorain-Medina R E C, Inc"/>
    <n v="58.753846153846148"/>
    <n v="2017"/>
  </r>
  <r>
    <s v="OurSolar"/>
    <s v="Attica"/>
    <x v="33"/>
    <s v="North Central Elec Coop, Inc"/>
    <n v="39.169230769230772"/>
    <n v="2017"/>
  </r>
  <r>
    <s v="OurSolar"/>
    <s v="Paulding"/>
    <x v="33"/>
    <s v="Paulding-Putman Elec Coop, Inc"/>
    <n v="58.753846153846148"/>
    <n v="2017"/>
  </r>
  <r>
    <s v="OurSolar"/>
    <s v="Urbana"/>
    <x v="33"/>
    <s v="Pioneer Rural Elec Coop, Inc - (OH)"/>
    <n v="97.92307692307692"/>
    <n v="2017"/>
  </r>
  <r>
    <s v="OurSolar"/>
    <s v="Lancaster"/>
    <x v="33"/>
    <s v="South Central Power Company"/>
    <n v="505.59230769230766"/>
    <n v="2017"/>
  </r>
  <r>
    <s v="WFEC-CVEC Shawnee Array"/>
    <s v="Shawnee"/>
    <x v="29"/>
    <s v="Canadian Valley Elec Coop, Inc"/>
    <n v="250"/>
    <n v="2017"/>
  </r>
  <r>
    <s v="WFEC-CVEC Seminole Array"/>
    <s v="Seminole"/>
    <x v="29"/>
    <s v="Canadian Valley Elec Coop, Inc"/>
    <n v="250"/>
    <n v="2017"/>
  </r>
  <r>
    <s v="WFEC-Cimarron Electric Array"/>
    <s v="Kingfisher"/>
    <x v="29"/>
    <s v="Cimarron Electric Coop"/>
    <n v="125"/>
    <n v="2017"/>
  </r>
  <r>
    <s v="WFEC-Cotton Electric Array"/>
    <s v="Walters"/>
    <x v="29"/>
    <s v="Cotton Electric Coop, Inc"/>
    <n v="250"/>
    <n v="2017"/>
  </r>
  <r>
    <s v="ECE Community Solar"/>
    <s v="Okmulgee"/>
    <x v="29"/>
    <s v="East Central Oklahoma Elec Coop Inc"/>
    <n v="250"/>
    <n v="2017"/>
  </r>
  <r>
    <s v="WFEC-Harmon Electric Array"/>
    <s v="Hollis"/>
    <x v="29"/>
    <s v="Harmon Electric Assn Inc"/>
    <n v="100"/>
    <n v="2017"/>
  </r>
  <r>
    <s v="WFEC-Kiamichi Electric Array"/>
    <s v="Wilburton"/>
    <x v="29"/>
    <s v="Kiamichi Electric Coop, Inc"/>
    <n v="250"/>
    <n v="2017"/>
  </r>
  <r>
    <s v="WFEC-Northwestern Electric Array"/>
    <s v="Woodward"/>
    <x v="29"/>
    <s v="Northwestern Electric Coop Inc - (OK)"/>
    <n v="125"/>
    <n v="2017"/>
  </r>
  <r>
    <s v="WFEC-Oklahoma Electric Array"/>
    <s v="Norman"/>
    <x v="29"/>
    <s v="Oklahoma Electric Coop Inc"/>
    <n v="250"/>
    <n v="2017"/>
  </r>
  <r>
    <s v="WFEC-Red River Valley Array"/>
    <s v="Marietta"/>
    <x v="29"/>
    <s v="Red River Valley Rrl Elec Assn"/>
    <n v="250"/>
    <n v="2017"/>
  </r>
  <r>
    <s v="WFEC-Southeastern Electric Array"/>
    <s v="Durant"/>
    <x v="29"/>
    <s v="Southeastern Electric Coop Inc - (OK)"/>
    <n v="250"/>
    <n v="2017"/>
  </r>
  <r>
    <s v="WFEC-Southwest REC Vernon Array"/>
    <s v="Tipton"/>
    <x v="29"/>
    <s v="Southwest Rural Elec Assn Inc"/>
    <n v="100"/>
    <n v="2017"/>
  </r>
  <r>
    <s v="WFEC-Southwest REC Frederick Array"/>
    <s v="Tipton"/>
    <x v="29"/>
    <s v="Southwest Rural Elec Assn Inc"/>
    <n v="250"/>
    <n v="2017"/>
  </r>
  <r>
    <s v="SWRE Community Solar Frederick"/>
    <s v="Frederick"/>
    <x v="29"/>
    <s v="Southwest Rural Electric Association, Inc."/>
    <n v="250"/>
    <n v="2017"/>
  </r>
  <r>
    <s v="Sharing Sun community solar"/>
    <s v="Eugene"/>
    <x v="2"/>
    <s v="Emerald People's Utility Dist"/>
    <n v="77.3"/>
    <n v="2017"/>
  </r>
  <r>
    <s v="Aiken Electric Cooperative, Inc. Solar Program"/>
    <s v="Aiken"/>
    <x v="22"/>
    <s v="Aiken Electric Cooperative"/>
    <n v="250"/>
    <n v="2017"/>
  </r>
  <r>
    <s v="Broad River Electric Coop Community Solar"/>
    <s v="Gaffney"/>
    <x v="22"/>
    <s v="Broad River Electric Coop, Inc"/>
    <n v="150"/>
    <n v="2017"/>
  </r>
  <r>
    <s v="Horry Electric Community Solar"/>
    <s v="Conway"/>
    <x v="22"/>
    <s v="Horry Electric Coop Inc"/>
    <n v="250"/>
    <n v="2017"/>
  </r>
  <r>
    <s v="Laurens Headquarters Farm"/>
    <s v="Laurens"/>
    <x v="22"/>
    <s v="Laurens Electric Coop, Inc"/>
    <n v="90"/>
    <n v="2017"/>
  </r>
  <r>
    <s v="Little River Community Solar"/>
    <s v="Abbeville"/>
    <x v="22"/>
    <s v="Little River Electric Coop Inc"/>
    <n v="240"/>
    <n v="2017"/>
  </r>
  <r>
    <s v="Newberry Electric Cooperative Community Solar"/>
    <s v="Newberry"/>
    <x v="22"/>
    <s v="Newberry Electric Coop, Inc"/>
    <n v="250"/>
    <n v="2017"/>
  </r>
  <r>
    <s v="New River Community Solar"/>
    <s v="Hardeeville"/>
    <x v="22"/>
    <s v="Palmetto Electric Coop Inc"/>
    <n v="120"/>
    <n v="2017"/>
  </r>
  <r>
    <s v="Ridgeland Community Solar"/>
    <s v="Ridgeland"/>
    <x v="22"/>
    <s v="Palmetto Electric Coop Inc"/>
    <n v="120"/>
    <n v="2017"/>
  </r>
  <r>
    <s v="Tri-County Community Solar"/>
    <s v="St. Matthews"/>
    <x v="22"/>
    <s v="Tri-County Electric Coop, Inc"/>
    <n v="250"/>
    <n v="2017"/>
  </r>
  <r>
    <s v="Solar Share"/>
    <s v="Chattanooga"/>
    <x v="15"/>
    <s v="City of Chattanooga - (TN)"/>
    <n v="1350"/>
    <n v="2017"/>
  </r>
  <r>
    <s v="Palmer Array"/>
    <s v="Austin"/>
    <x v="34"/>
    <s v="Austin Energy"/>
    <n v="185"/>
    <n v="2017"/>
  </r>
  <r>
    <s v="El Paso Electric Community Solar"/>
    <s v="El Paso"/>
    <x v="34"/>
    <s v="El Paso Electric Co."/>
    <n v="3000"/>
    <n v="2017"/>
  </r>
  <r>
    <s v="SunHub"/>
    <s v="Gonzales"/>
    <x v="34"/>
    <s v="Guadalupe Valley Elec Coop Inc"/>
    <n v="2000"/>
    <n v="2017"/>
  </r>
  <r>
    <s v="SWRE Community Solar Vernon"/>
    <s v="Vernon"/>
    <x v="34"/>
    <s v="Southwest Rural Electric Association, Inc."/>
    <n v="100"/>
    <n v="2017"/>
  </r>
  <r>
    <s v="Rocky Mountain Power Subscriber Solar"/>
    <s v="Holden"/>
    <x v="4"/>
    <s v="Rocky Mountain Power"/>
    <n v="20000"/>
    <n v="2017"/>
  </r>
  <r>
    <s v="SunShares Lakeside Ave Solar"/>
    <s v="Burlington"/>
    <x v="11"/>
    <s v="City of Burlington Electric - (VT)"/>
    <n v="200"/>
    <n v="2017"/>
  </r>
  <r>
    <s v="Middlebury Service Center"/>
    <s v="Middlebury"/>
    <x v="11"/>
    <s v="Green Mountain Power Corp"/>
    <n v="130.76923076923077"/>
    <n v="2017"/>
  </r>
  <r>
    <s v="MemberSolar"/>
    <s v="Eau Claire"/>
    <x v="6"/>
    <s v="Eau Claire Energy Cooperative"/>
    <n v="872"/>
    <n v="2017"/>
  </r>
  <r>
    <s v="MGE Shared Solar"/>
    <s v="Middleton"/>
    <x v="6"/>
    <s v="Madison Gas and Electric"/>
    <n v="500"/>
    <n v="2017"/>
  </r>
  <r>
    <s v="Solar*Connect Community Eau Claire"/>
    <s v="Eau Claire"/>
    <x v="6"/>
    <s v="Northern States Power Co - Wisconsin"/>
    <n v="1000"/>
    <n v="2017"/>
  </r>
  <r>
    <s v="SunnyOak Community Solar Garden"/>
    <s v="Necedah"/>
    <x v="6"/>
    <s v="Oakdale Electric Cooperative"/>
    <n v="200"/>
    <n v="2017"/>
  </r>
  <r>
    <s v="Stuttgart Solar"/>
    <s v="Almyra"/>
    <x v="23"/>
    <s v="Entergy Arkansas Inc"/>
    <n v="81000"/>
    <n v="2018"/>
  </r>
  <r>
    <s v="Manteca Land 1 (Solar Choice)"/>
    <s v="Manteca"/>
    <x v="8"/>
    <s v="Pacific Gas &amp; Electric Co."/>
    <n v="1000"/>
    <n v="2018"/>
  </r>
  <r>
    <s v="Delano Land 1"/>
    <s v="McFarland"/>
    <x v="8"/>
    <s v="Pacific Gas &amp; Electric Co."/>
    <n v="1000"/>
    <n v="2018"/>
  </r>
  <r>
    <s v="Bakersfield Industrial 1"/>
    <s v="Bakersfield"/>
    <x v="8"/>
    <s v="Pacific Gas &amp; Electric Co."/>
    <n v="1000"/>
    <n v="2018"/>
  </r>
  <r>
    <s v="RE Tranquility 8 Amarillo"/>
    <s v="Cantua Creek"/>
    <x v="8"/>
    <s v="Pacific Gas &amp; Electric Co."/>
    <n v="2000"/>
    <n v="2018"/>
  </r>
  <r>
    <s v="Redwood 4 Solar Farm"/>
    <s v="Bakersfield"/>
    <x v="8"/>
    <s v="Pacific Gas &amp; Electric Co."/>
    <n v="2000"/>
    <n v="2018"/>
  </r>
  <r>
    <s v="Merced 1"/>
    <s v="Los Banos"/>
    <x v="8"/>
    <s v="Pacific Gas &amp; Electric Co."/>
    <n v="3000"/>
    <n v="2018"/>
  </r>
  <r>
    <s v="Bakersfield PV 1"/>
    <s v="Bakersfield"/>
    <x v="8"/>
    <s v="Pacific Gas &amp; Electric Co."/>
    <n v="5255"/>
    <n v="2018"/>
  </r>
  <r>
    <s v="Midway III (97WI 8ME) Project GTSR"/>
    <s v="Calipatria"/>
    <x v="8"/>
    <s v="San Diego Gas &amp; Electric Co"/>
    <n v="20000"/>
    <n v="2018"/>
  </r>
  <r>
    <s v="Black Hills Energy Community Solar Project 2"/>
    <s v="Rocky Ford"/>
    <x v="3"/>
    <s v="Black Hills Energy"/>
    <n v="381.53846153846155"/>
    <n v="2018"/>
  </r>
  <r>
    <s v="Black Hills Energy Community Solar Project 3"/>
    <s v="Ordway"/>
    <x v="3"/>
    <s v="Black Hills Energy"/>
    <n v="1528.4615384615383"/>
    <n v="2018"/>
  </r>
  <r>
    <s v="Town of Crested Butte Array"/>
    <s v="Crested Butte"/>
    <x v="3"/>
    <s v="Gunnison County Elec Assn."/>
    <n v="11.538461538461538"/>
    <n v="2018"/>
  </r>
  <r>
    <s v="Solar*Rewards Community (CO)"/>
    <s v="Denver"/>
    <x v="3"/>
    <s v="Public Service Co of Colorado"/>
    <n v="54.4"/>
    <n v="2018"/>
  </r>
  <r>
    <s v="Solar*Rewards Community (CO)"/>
    <s v="Platteville"/>
    <x v="3"/>
    <s v="Public Service Co of Colorado"/>
    <n v="74.976923076923072"/>
    <n v="2018"/>
  </r>
  <r>
    <s v="Solar*Rewards Community (CO)"/>
    <s v="Platteville"/>
    <x v="3"/>
    <s v="Public Service Co of Colorado"/>
    <n v="75"/>
    <n v="2018"/>
  </r>
  <r>
    <s v="Solar*Rewards Community (CO)"/>
    <s v="Aurora"/>
    <x v="3"/>
    <s v="Public Service Co of Colorado"/>
    <n v="76.92307692307692"/>
    <n v="2018"/>
  </r>
  <r>
    <s v="Solar*Rewards Community (CO)"/>
    <s v="Platteville"/>
    <x v="3"/>
    <s v="Public Service Co of Colorado"/>
    <n v="1526.5384615384614"/>
    <n v="2018"/>
  </r>
  <r>
    <s v="Solar*Rewards Community (CO)"/>
    <s v="Sterling"/>
    <x v="3"/>
    <s v="Public Service Co of Colorado"/>
    <n v="1528.6153846153845"/>
    <n v="2018"/>
  </r>
  <r>
    <s v="Solar*Rewards Community (CO)"/>
    <s v="Watkins"/>
    <x v="3"/>
    <s v="Public Service Co of Colorado"/>
    <n v="1528.6153846153845"/>
    <n v="2018"/>
  </r>
  <r>
    <s v="Solar*Rewards Community (CO)"/>
    <s v="Watkins"/>
    <x v="3"/>
    <s v="Public Service Co of Colorado"/>
    <n v="1534.6153846153845"/>
    <n v="2018"/>
  </r>
  <r>
    <s v="Solar*Rewards Community (CO)"/>
    <s v="Greeley"/>
    <x v="3"/>
    <s v="Public Service Co of Colorado"/>
    <n v="1536.2307692307691"/>
    <n v="2018"/>
  </r>
  <r>
    <s v="Solar*Rewards Community (CO)"/>
    <s v="Watkins"/>
    <x v="3"/>
    <s v="Public Service Co of Colorado"/>
    <n v="1538.0769230769231"/>
    <n v="2018"/>
  </r>
  <r>
    <s v="Solar*Rewards Community (CO)"/>
    <s v="Aurora"/>
    <x v="3"/>
    <s v="Public Service Co of Colorado"/>
    <n v="1538.0769230769231"/>
    <n v="2018"/>
  </r>
  <r>
    <s v="Solar*Rewards Community (CO)"/>
    <s v="Watkins"/>
    <x v="3"/>
    <s v="Public Service Co of Colorado"/>
    <n v="1538.0769230769231"/>
    <n v="2018"/>
  </r>
  <r>
    <s v="Solar*Rewards Community (CO)"/>
    <s v="Watkins"/>
    <x v="3"/>
    <s v="Public Service Co of Colorado"/>
    <n v="1538.0769230769231"/>
    <n v="2018"/>
  </r>
  <r>
    <s v="Solar*Rewards Community (CO)"/>
    <s v="Gilcrest"/>
    <x v="3"/>
    <s v="Public Service Co of Colorado"/>
    <n v="1538.0769230769231"/>
    <n v="2018"/>
  </r>
  <r>
    <s v="Solar*Rewards Community (CO)"/>
    <s v="Watkins"/>
    <x v="3"/>
    <s v="Public Service Co of Colorado"/>
    <n v="1538.0769230769231"/>
    <n v="2018"/>
  </r>
  <r>
    <s v="Solar*Rewards Community (CO)"/>
    <s v="Watkins"/>
    <x v="3"/>
    <s v="Public Service Co of Colorado"/>
    <n v="1538.0769230769231"/>
    <n v="2018"/>
  </r>
  <r>
    <s v="Solar*Rewards Community (CO)"/>
    <s v="Lafayette"/>
    <x v="3"/>
    <s v="Public Service Co of Colorado"/>
    <n v="1538.4615384615383"/>
    <n v="2018"/>
  </r>
  <r>
    <s v="Mississippi Ave"/>
    <s v="Washington"/>
    <x v="37"/>
    <s v="Potomac Electric Power Co"/>
    <n v="23.19230769230769"/>
    <n v="2018"/>
  </r>
  <r>
    <s v="Atlantic Terrace Apartments"/>
    <s v="Washington"/>
    <x v="37"/>
    <s v="Potomac Electric Power Co"/>
    <n v="500.76923076923077"/>
    <n v="2018"/>
  </r>
  <r>
    <s v="CHELCO Colar Farm"/>
    <s v="Defuniak Springs"/>
    <x v="1"/>
    <s v="Choctawhatche Elec Coop, Inc"/>
    <n v="120"/>
    <n v="2018"/>
  </r>
  <r>
    <s v="Tallahassee Airport I"/>
    <s v="Tallahassee"/>
    <x v="1"/>
    <s v="City of Tallahassee - (FL)"/>
    <n v="20000"/>
    <n v="2018"/>
  </r>
  <r>
    <s v="Hamilton Solar Power Plant"/>
    <s v="Jasper"/>
    <x v="1"/>
    <s v="Duke Energy Florida, LLC"/>
    <n v="74900"/>
    <n v="2018"/>
  </r>
  <r>
    <s v="Comer Community Solar"/>
    <s v="Comer"/>
    <x v="24"/>
    <s v="Georgia Power Co"/>
    <n v="2000"/>
    <n v="2018"/>
  </r>
  <r>
    <s v="Campanelli Drive Solar 1, LLC"/>
    <s v="Braintree"/>
    <x v="13"/>
    <s v="Braintree Electric Light Department"/>
    <n v="1879.6153846153845"/>
    <n v="2018"/>
  </r>
  <r>
    <s v="SMAES_01977"/>
    <s v="Somerville"/>
    <x v="13"/>
    <s v="Eversource MA East"/>
    <n v="43.5"/>
    <n v="2018"/>
  </r>
  <r>
    <s v="SMAES_01260"/>
    <s v="Somerville"/>
    <x v="13"/>
    <s v="Eversource MA East"/>
    <n v="43.5"/>
    <n v="2018"/>
  </r>
  <r>
    <s v="SMAES_01976"/>
    <s v="Boston"/>
    <x v="13"/>
    <s v="Eversource MA East"/>
    <n v="43.5"/>
    <n v="2018"/>
  </r>
  <r>
    <s v="SMAES_01047"/>
    <s v="Southwick"/>
    <x v="13"/>
    <s v="Eversource MA West"/>
    <n v="2000"/>
    <n v="2018"/>
  </r>
  <r>
    <s v="SMAES_01046"/>
    <s v="Southwick"/>
    <x v="13"/>
    <s v="Eversource MA West"/>
    <n v="2000"/>
    <n v="2018"/>
  </r>
  <r>
    <s v="Ashby I Solar"/>
    <s v="Fitchburg"/>
    <x v="13"/>
    <s v="Fitchberg Electric or Unitil"/>
    <n v="862.61538461538464"/>
    <n v="2018"/>
  </r>
  <r>
    <s v="Ashby II Solar"/>
    <s v="Fitchburg"/>
    <x v="13"/>
    <s v="Fitchberg Electric or Unitil"/>
    <n v="993.46153846153845"/>
    <n v="2018"/>
  </r>
  <r>
    <s v="C2 MA Kelly Way Solar LLC - C2 MA Kelly Way Solar"/>
    <s v="Holyoke"/>
    <x v="13"/>
    <s v="Holyoke Gas and Electric"/>
    <n v="464.23076923076923"/>
    <n v="2018"/>
  </r>
  <r>
    <s v="85 Wauwinet Road"/>
    <s v="Barre"/>
    <x v="13"/>
    <s v="Massachusetts Electric Co"/>
    <n v="1294.29"/>
    <n v="2018"/>
  </r>
  <r>
    <s v="MGED Solar Community Project 1"/>
    <s v="Middleborough"/>
    <x v="13"/>
    <s v="Middleborough Gas and Electric Department"/>
    <n v="210.58461538461538"/>
    <n v="2018"/>
  </r>
  <r>
    <s v="Middleton Electric Light Dept Solar at 230 Main"/>
    <s v="Middleton"/>
    <x v="13"/>
    <s v="Middleton Electric LD"/>
    <n v="4613.2615384615383"/>
    <n v="2018"/>
  </r>
  <r>
    <s v="Dudley Solar Farm 3.1"/>
    <s v="Dudley"/>
    <x v="13"/>
    <s v="National Grid"/>
    <n v="179.16923076923075"/>
    <n v="2018"/>
  </r>
  <r>
    <s v="Barre Solar I LLC"/>
    <s v="Barre"/>
    <x v="13"/>
    <s v="National Grid"/>
    <n v="351.83076923076919"/>
    <n v="2018"/>
  </r>
  <r>
    <s v="BWC Hamilton Brook, LLC - Primary"/>
    <s v="Westport"/>
    <x v="13"/>
    <s v="National Grid"/>
    <n v="384.66923076923075"/>
    <n v="2018"/>
  </r>
  <r>
    <s v="Theodore Drive I"/>
    <s v="Westminster"/>
    <x v="13"/>
    <s v="National Grid"/>
    <n v="496.8"/>
    <n v="2018"/>
  </r>
  <r>
    <s v="Theodore Drive II"/>
    <s v="Westminster"/>
    <x v="13"/>
    <s v="National Grid"/>
    <n v="496.8"/>
    <n v="2018"/>
  </r>
  <r>
    <s v="Theodore Drive III"/>
    <s v="Westminster"/>
    <x v="13"/>
    <s v="National Grid"/>
    <n v="496.8"/>
    <n v="2018"/>
  </r>
  <r>
    <s v="Westminster Solar 2B"/>
    <s v="Westminster"/>
    <x v="13"/>
    <s v="National Grid"/>
    <n v="510.23076923076917"/>
    <n v="2018"/>
  </r>
  <r>
    <s v="Barre Solar II LLC"/>
    <s v="Barre"/>
    <x v="13"/>
    <s v="National Grid"/>
    <n v="539.16923076923069"/>
    <n v="2018"/>
  </r>
  <r>
    <s v="BWC Connecticut River, LLC - Primary"/>
    <s v="Westport"/>
    <x v="13"/>
    <s v="National Grid"/>
    <n v="539.32692307692309"/>
    <n v="2018"/>
  </r>
  <r>
    <s v="BWC Connecticut River, LLC (Site B)"/>
    <s v="Westport"/>
    <x v="13"/>
    <s v="National Grid"/>
    <n v="557.86153846153843"/>
    <n v="2018"/>
  </r>
  <r>
    <s v="Wauwinet Solar"/>
    <s v="Barre"/>
    <x v="13"/>
    <s v="National Grid"/>
    <n v="995.60769230769222"/>
    <n v="2018"/>
  </r>
  <r>
    <s v="Barre Solar III LLC"/>
    <s v="Barre"/>
    <x v="13"/>
    <s v="National Grid"/>
    <n v="996.09230769230771"/>
    <n v="2018"/>
  </r>
  <r>
    <s v="Westminster Solar 2A"/>
    <s v="Westminster"/>
    <x v="13"/>
    <s v="National Grid"/>
    <n v="1066.8461538461538"/>
    <n v="2018"/>
  </r>
  <r>
    <s v="MILLBURY SOLAR FARM (NEW GENERATION DEVELOPMENT)"/>
    <s v="Millbury"/>
    <x v="13"/>
    <s v="National Grid"/>
    <n v="1070.5"/>
    <n v="2018"/>
  </r>
  <r>
    <s v="Wendell MA 1 LLC"/>
    <s v="Wendell"/>
    <x v="13"/>
    <s v="National Grid"/>
    <n v="1080.6192307692309"/>
    <n v="2018"/>
  </r>
  <r>
    <s v="Belchertown Renewables I"/>
    <s v="Belchertown"/>
    <x v="13"/>
    <s v="National Grid"/>
    <n v="1915.4076923076923"/>
    <n v="2018"/>
  </r>
  <r>
    <s v="Griffin Road Solar I"/>
    <s v="Charlton"/>
    <x v="13"/>
    <s v="National Grid"/>
    <n v="1982.4230769230769"/>
    <n v="2018"/>
  </r>
  <r>
    <s v="Belchertown Renewables II"/>
    <s v="Belchertown"/>
    <x v="13"/>
    <s v="National Grid"/>
    <n v="1996.2692307692307"/>
    <n v="2018"/>
  </r>
  <r>
    <s v="Stafford St Solar B"/>
    <s v="Leicester"/>
    <x v="13"/>
    <s v="National Grid"/>
    <n v="2135.6307692307691"/>
    <n v="2018"/>
  </r>
  <r>
    <s v="SMANG_00531"/>
    <s v="East Bridgewater"/>
    <x v="13"/>
    <s v="National Grid (Massachusetts Electric)"/>
    <n v="72.599999999999994"/>
    <n v="2018"/>
  </r>
  <r>
    <s v="SMANG_02686"/>
    <s v="Marlborough"/>
    <x v="13"/>
    <s v="National Grid (Massachusetts Electric)"/>
    <n v="110"/>
    <n v="2018"/>
  </r>
  <r>
    <s v="SMANG_00456"/>
    <s v="Lowell"/>
    <x v="13"/>
    <s v="National Grid (Massachusetts Electric)"/>
    <n v="221.6"/>
    <n v="2018"/>
  </r>
  <r>
    <s v="SMANG_00480"/>
    <s v="Lowell"/>
    <x v="13"/>
    <s v="National Grid (Massachusetts Electric)"/>
    <n v="233.1"/>
    <n v="2018"/>
  </r>
  <r>
    <s v="SMANG_01209"/>
    <s v="Westport"/>
    <x v="13"/>
    <s v="National Grid (Massachusetts Electric)"/>
    <n v="2378.4"/>
    <n v="2018"/>
  </r>
  <r>
    <s v="SMANG_01210"/>
    <s v="Westport"/>
    <x v="13"/>
    <s v="National Grid (Massachusetts Electric)"/>
    <n v="3505"/>
    <n v="2018"/>
  </r>
  <r>
    <s v="418 County Rd Solar System 2"/>
    <s v="Wareham"/>
    <x v="13"/>
    <s v="NSTAR (DBA EverSource)"/>
    <n v="198.42307692307691"/>
    <n v="2018"/>
  </r>
  <r>
    <s v="418 County Rd Solar System 1"/>
    <s v="Wareham"/>
    <x v="13"/>
    <s v="NSTAR (DBA EverSource)"/>
    <n v="496.05769230769226"/>
    <n v="2018"/>
  </r>
  <r>
    <s v="418 County Rd System 3"/>
    <s v="Wareham"/>
    <x v="13"/>
    <s v="NSTAR (DBA EverSource)"/>
    <n v="496.05769230769226"/>
    <n v="2018"/>
  </r>
  <r>
    <s v="Beaton-Burgess"/>
    <s v="Plymouth"/>
    <x v="13"/>
    <s v="NSTAR (DBA EverSource)"/>
    <n v="498.21538461538455"/>
    <n v="2018"/>
  </r>
  <r>
    <s v="418 County Rd Solar System 4"/>
    <s v="Wareham"/>
    <x v="13"/>
    <s v="NSTAR (DBA EverSource)"/>
    <n v="498.89230769230761"/>
    <n v="2018"/>
  </r>
  <r>
    <s v="Beaton-Big George"/>
    <s v="Plymouth"/>
    <x v="13"/>
    <s v="NSTAR (DBA EverSource)"/>
    <n v="935.16538461538448"/>
    <n v="2018"/>
  </r>
  <r>
    <s v="Millis MA 1 LLC"/>
    <s v="Millis"/>
    <x v="13"/>
    <s v="NSTAR (DBA EverSource)"/>
    <n v="1004.4"/>
    <n v="2018"/>
  </r>
  <r>
    <s v="Bullock Road Solar 1"/>
    <s v="Freetown"/>
    <x v="13"/>
    <s v="NSTAR (DBA EverSource)"/>
    <n v="2213.1692307692306"/>
    <n v="2018"/>
  </r>
  <r>
    <s v="Bullock Road Solar 2"/>
    <s v="Freetown"/>
    <x v="13"/>
    <s v="NSTAR (DBA EverSource)"/>
    <n v="2213.1692307692306"/>
    <n v="2018"/>
  </r>
  <r>
    <s v="Rockett Solar"/>
    <s v="Acushnet"/>
    <x v="13"/>
    <s v="NSTAR Electric Company"/>
    <n v="499.90769230769229"/>
    <n v="2018"/>
  </r>
  <r>
    <s v="Rochester MA 2 LLC"/>
    <s v="Rochester"/>
    <x v="13"/>
    <s v="NSTAR Electric Company"/>
    <n v="959.68461538461531"/>
    <n v="2018"/>
  </r>
  <r>
    <s v="West St Solar - Carver"/>
    <s v="Carver"/>
    <x v="13"/>
    <s v="NSTAR Electric Company"/>
    <n v="1064.4230769230769"/>
    <n v="2018"/>
  </r>
  <r>
    <s v="Marathon Solar"/>
    <s v="Hopkinton"/>
    <x v="13"/>
    <s v="NSTAR Electric Company"/>
    <n v="1983.0461538461539"/>
    <n v="2018"/>
  </r>
  <r>
    <s v="249 Bullock Road"/>
    <s v="Freetown"/>
    <x v="13"/>
    <s v="NSTAR Electric Company"/>
    <n v="5754.24"/>
    <n v="2018"/>
  </r>
  <r>
    <s v="247 Bullock Road"/>
    <s v="Freetown"/>
    <x v="13"/>
    <s v="NSTAR Electric Company"/>
    <n v="5754.24"/>
    <n v="2018"/>
  </r>
  <r>
    <s v="Solar Choice 2"/>
    <s v="Wilmington"/>
    <x v="13"/>
    <s v="Reading Municipal Light Department"/>
    <n v="1654.6153846153845"/>
    <n v="2018"/>
  </r>
  <r>
    <s v="Shrewsbury Community Solar"/>
    <s v="Shrewsbury"/>
    <x v="13"/>
    <s v="Shrewsbury Electric Cable Operations"/>
    <n v="2981.9076923076923"/>
    <n v="2018"/>
  </r>
  <r>
    <s v="Sterling Community Solar"/>
    <s v="Sterling"/>
    <x v="13"/>
    <s v="Sterling Municipal"/>
    <n v="1073.8461538461538"/>
    <n v="2018"/>
  </r>
  <r>
    <s v="Crooked Lane"/>
    <s v="Lakeville"/>
    <x v="13"/>
    <s v="Town of Middleborough - (MA)"/>
    <n v="2522.2153846153847"/>
    <n v="2018"/>
  </r>
  <r>
    <s v="1077 Center St - Ludlow Site A"/>
    <s v="Ludlow"/>
    <x v="13"/>
    <s v="Western Massachusetts Electric Company"/>
    <n v="3869.73"/>
    <n v="2018"/>
  </r>
  <r>
    <s v="1077 Center St - Ludlow Site C"/>
    <s v="Ludlow"/>
    <x v="13"/>
    <s v="Western Massachusetts Electric Company"/>
    <n v="3869.73"/>
    <n v="2018"/>
  </r>
  <r>
    <s v="0 Tanglewood Circle - Becket"/>
    <s v="Becket"/>
    <x v="13"/>
    <s v="Western Massachusetts Electric Company"/>
    <n v="5983.2"/>
    <n v="2018"/>
  </r>
  <r>
    <s v="Ludlow - Center St. Site 3"/>
    <s v="Ludlow"/>
    <x v="13"/>
    <s v="WMECO (DBA EverSource)"/>
    <n v="833.88461538461536"/>
    <n v="2018"/>
  </r>
  <r>
    <s v="Ludlow - Center St. Site 1"/>
    <s v="Ludlow"/>
    <x v="13"/>
    <s v="WMECO (DBA EverSource)"/>
    <n v="1071.4153846153845"/>
    <n v="2018"/>
  </r>
  <r>
    <s v="BVD Churchill Solar"/>
    <s v="Pittsfield"/>
    <x v="13"/>
    <s v="WMECO (DBA EverSource)"/>
    <n v="1354.4307692307691"/>
    <n v="2018"/>
  </r>
  <r>
    <s v="BGE Community Solar Pilot Program"/>
    <s v="Baltimore"/>
    <x v="5"/>
    <s v="Baltimore Gas &amp; Electric Co"/>
    <n v="9.93"/>
    <n v="2018"/>
  </r>
  <r>
    <s v="17A2148980003856"/>
    <s v="Snow Hill"/>
    <x v="5"/>
    <s v="Delmarva Power"/>
    <n v="1980"/>
    <n v="2018"/>
  </r>
  <r>
    <s v="17A2150140003869"/>
    <s v="Upper Marlboro"/>
    <x v="5"/>
    <s v="Potomac Electric Power Co"/>
    <n v="825"/>
    <n v="2018"/>
  </r>
  <r>
    <s v="17A2150290003879"/>
    <s v="Fort Washington"/>
    <x v="5"/>
    <s v="Potomac Electric Power Co"/>
    <n v="1000"/>
    <n v="2018"/>
  </r>
  <r>
    <s v="17A2150290003879"/>
    <s v="Fort Washington"/>
    <x v="5"/>
    <s v="Potomac Electric Power Co"/>
    <n v="1000"/>
    <n v="2018"/>
  </r>
  <r>
    <s v="17A2150290003879"/>
    <s v="Fort Washington"/>
    <x v="5"/>
    <s v="Potomac Electric Power Co"/>
    <n v="1500"/>
    <n v="2018"/>
  </r>
  <r>
    <s v="17A2150290003879"/>
    <s v="Fort Washington"/>
    <x v="5"/>
    <s v="Potomac Electric Power Co"/>
    <n v="1500"/>
    <n v="2018"/>
  </r>
  <r>
    <s v="18A2226650004164"/>
    <s v="Upper Marlboro"/>
    <x v="5"/>
    <s v="Potomac Electric Power Co"/>
    <n v="2000"/>
    <n v="2018"/>
  </r>
  <r>
    <s v="17A2149740003860"/>
    <s v="Smithsburg"/>
    <x v="5"/>
    <s v="The Potomac Edison Co"/>
    <n v="80"/>
    <n v="2018"/>
  </r>
  <r>
    <s v="17A2150210003874"/>
    <s v="Williamsport"/>
    <x v="5"/>
    <s v="The Potomac Edison Co"/>
    <n v="2000"/>
    <n v="2018"/>
  </r>
  <r>
    <s v="SpartanSolar-MEC"/>
    <s v="Cassopolis"/>
    <x v="17"/>
    <s v="Midwest Energy and Communications"/>
    <n v="668.76923076923072"/>
    <n v="2018"/>
  </r>
  <r>
    <s v="Barnesville Community Solar Garden"/>
    <s v="Barnesville"/>
    <x v="18"/>
    <s v="City of Barnesville - (MN)"/>
    <n v="20.307692307692307"/>
    <n v="2018"/>
  </r>
  <r>
    <s v="MInnesota Power Community Solar Duluth"/>
    <s v="Duluth"/>
    <x v="18"/>
    <s v="Minnesota Power"/>
    <n v="40"/>
    <n v="2018"/>
  </r>
  <r>
    <s v="Minnesota Power Community Solar Wrenshall"/>
    <s v="Wrenshall"/>
    <x v="18"/>
    <s v="Minnesota Power"/>
    <n v="1000"/>
    <n v="2018"/>
  </r>
  <r>
    <s v="2018 Community Solar Garden"/>
    <s v="Moorhead"/>
    <x v="18"/>
    <s v="Moorhead Public Service"/>
    <n v="17.723076923076921"/>
    <n v="2018"/>
  </r>
  <r>
    <s v="CEF Shiloh Community Solar"/>
    <s v="Minneapolis"/>
    <x v="18"/>
    <s v="Northern States Power Co - Minnesota"/>
    <n v="180"/>
    <n v="2018"/>
  </r>
  <r>
    <s v="Huneke II"/>
    <s v="Zumbrota"/>
    <x v="18"/>
    <s v="Northern States Power Co - Minnesota"/>
    <n v="250"/>
    <n v="2018"/>
  </r>
  <r>
    <s v="Novel CSG of Schlomann"/>
    <s v="Butterfield"/>
    <x v="18"/>
    <s v="Northern States Power Co - Minnesota"/>
    <n v="250"/>
    <n v="2018"/>
  </r>
  <r>
    <s v="Greenway-Impact"/>
    <s v="Minneapolis"/>
    <x v="18"/>
    <s v="Northern States Power Co - Minnesota"/>
    <n v="320"/>
    <n v="2018"/>
  </r>
  <r>
    <s v="USS Walrus Solar LLC"/>
    <s v="Scandia"/>
    <x v="18"/>
    <s v="Northern States Power Co - Minnesota"/>
    <n v="500"/>
    <n v="2018"/>
  </r>
  <r>
    <s v="CEF Edina Community Solar"/>
    <s v="Edina"/>
    <x v="18"/>
    <s v="Northern States Power Co - Minnesota"/>
    <n v="527"/>
    <n v="2018"/>
  </r>
  <r>
    <s v="Novel CSG of Werner"/>
    <s v="Cottage Grove"/>
    <x v="18"/>
    <s v="Northern States Power Co - Minnesota"/>
    <n v="750"/>
    <n v="2018"/>
  </r>
  <r>
    <s v="Seneca"/>
    <s v="Eagan"/>
    <x v="18"/>
    <s v="Northern States Power Co - Minnesota"/>
    <n v="750"/>
    <n v="2018"/>
  </r>
  <r>
    <s v="Nystuen"/>
    <s v="Kenyon"/>
    <x v="18"/>
    <s v="Northern States Power Co - Minnesota"/>
    <n v="800"/>
    <n v="2018"/>
  </r>
  <r>
    <s v="Texas Avenue Solar"/>
    <s v="Webster"/>
    <x v="18"/>
    <s v="Northern States Power Co - Minnesota"/>
    <n v="823"/>
    <n v="2018"/>
  </r>
  <r>
    <s v="Anderson Garden"/>
    <s v="Cokato"/>
    <x v="18"/>
    <s v="Northern States Power Co - Minnesota"/>
    <n v="972"/>
    <n v="2018"/>
  </r>
  <r>
    <s v="New Germany Solar"/>
    <s v="New Germany"/>
    <x v="18"/>
    <s v="Northern States Power Co - Minnesota"/>
    <n v="998"/>
    <n v="2018"/>
  </r>
  <r>
    <s v="Veseli Solar I"/>
    <s v="Webster"/>
    <x v="18"/>
    <s v="Northern States Power Co - Minnesota"/>
    <n v="998"/>
    <n v="2018"/>
  </r>
  <r>
    <s v="Zumbro Solar"/>
    <s v="Zumbrota"/>
    <x v="18"/>
    <s v="Northern States Power Co - Minnesota"/>
    <n v="998"/>
    <n v="2018"/>
  </r>
  <r>
    <s v="Arcturus Community Solar Gardens, LLC"/>
    <s v="Kasota"/>
    <x v="18"/>
    <s v="Northern States Power Co - Minnesota"/>
    <n v="1000"/>
    <n v="2018"/>
  </r>
  <r>
    <s v="Auriga Community Solar Garden, LLC"/>
    <s v="Slayton"/>
    <x v="18"/>
    <s v="Northern States Power Co - Minnesota"/>
    <n v="1000"/>
    <n v="2018"/>
  </r>
  <r>
    <s v="Barone"/>
    <s v="Winsted"/>
    <x v="18"/>
    <s v="Northern States Power Co - Minnesota"/>
    <n v="1000"/>
    <n v="2018"/>
  </r>
  <r>
    <s v="Betcher"/>
    <s v="Goodhue"/>
    <x v="18"/>
    <s v="Northern States Power Co - Minnesota"/>
    <n v="1000"/>
    <n v="2018"/>
  </r>
  <r>
    <s v="Bolduan"/>
    <s v="New Richland"/>
    <x v="18"/>
    <s v="Northern States Power Co - Minnesota"/>
    <n v="1000"/>
    <n v="2018"/>
  </r>
  <r>
    <s v="Cornille"/>
    <s v="North Branch"/>
    <x v="18"/>
    <s v="Northern States Power Co - Minnesota"/>
    <n v="1000"/>
    <n v="2018"/>
  </r>
  <r>
    <s v="Eichtens II CSG"/>
    <s v="Center City"/>
    <x v="18"/>
    <s v="Northern States Power Co - Minnesota"/>
    <n v="1000"/>
    <n v="2018"/>
  </r>
  <r>
    <s v="Grimm"/>
    <s v="Buffalo Lake"/>
    <x v="18"/>
    <s v="Northern States Power Co - Minnesota"/>
    <n v="1000"/>
    <n v="2018"/>
  </r>
  <r>
    <s v="Guse"/>
    <s v="Janesville"/>
    <x v="18"/>
    <s v="Northern States Power Co - Minnesota"/>
    <n v="1000"/>
    <n v="2018"/>
  </r>
  <r>
    <s v="Heyer"/>
    <s v="Morristown"/>
    <x v="18"/>
    <s v="Northern States Power Co - Minnesota"/>
    <n v="1000"/>
    <n v="2018"/>
  </r>
  <r>
    <s v="Huneke I"/>
    <s v="Zumbrota"/>
    <x v="18"/>
    <s v="Northern States Power Co - Minnesota"/>
    <n v="1000"/>
    <n v="2018"/>
  </r>
  <r>
    <s v="Johnson I"/>
    <s v="Lindstrom"/>
    <x v="18"/>
    <s v="Northern States Power Co - Minnesota"/>
    <n v="1000"/>
    <n v="2018"/>
  </r>
  <r>
    <s v="Johnson II"/>
    <s v="North Branch"/>
    <x v="18"/>
    <s v="Northern States Power Co - Minnesota"/>
    <n v="1000"/>
    <n v="2018"/>
  </r>
  <r>
    <s v="Krause"/>
    <s v="Renville"/>
    <x v="18"/>
    <s v="Northern States Power Co - Minnesota"/>
    <n v="1000"/>
    <n v="2018"/>
  </r>
  <r>
    <s v="Ledeboer I"/>
    <s v="Prinsburg"/>
    <x v="18"/>
    <s v="Northern States Power Co - Minnesota"/>
    <n v="1000"/>
    <n v="2018"/>
  </r>
  <r>
    <s v="Leo Community Solar, LLC"/>
    <s v="Hadley"/>
    <x v="18"/>
    <s v="Northern States Power Co - Minnesota"/>
    <n v="1000"/>
    <n v="2018"/>
  </r>
  <r>
    <s v="Libra Community Solar Garden, LLC"/>
    <s v="Glenwood"/>
    <x v="18"/>
    <s v="Northern States Power Co - Minnesota"/>
    <n v="1000"/>
    <n v="2018"/>
  </r>
  <r>
    <s v="RJC I"/>
    <s v="Owatonna"/>
    <x v="18"/>
    <s v="Northern States Power Co - Minnesota"/>
    <n v="1000"/>
    <n v="2018"/>
  </r>
  <r>
    <s v="RJC II"/>
    <s v="Owatonna"/>
    <x v="18"/>
    <s v="Northern States Power Co - Minnesota"/>
    <n v="1000"/>
    <n v="2018"/>
  </r>
  <r>
    <s v="Sagitta Community Solar Garden, LLC"/>
    <s v="Clara City"/>
    <x v="18"/>
    <s v="Northern States Power Co - Minnesota"/>
    <n v="1000"/>
    <n v="2018"/>
  </r>
  <r>
    <s v="School Sisters of Notre Dame"/>
    <s v="Mankato"/>
    <x v="18"/>
    <s v="Northern States Power Co - Minnesota"/>
    <n v="1000"/>
    <n v="2018"/>
  </r>
  <r>
    <s v="Stamer"/>
    <s v="Clara City"/>
    <x v="18"/>
    <s v="Northern States Power Co - Minnesota"/>
    <n v="1000"/>
    <n v="2018"/>
  </r>
  <r>
    <s v="Texas Avenue Solar"/>
    <s v="Webster"/>
    <x v="18"/>
    <s v="Northern States Power Co - Minnesota"/>
    <n v="1000"/>
    <n v="2018"/>
  </r>
  <r>
    <s v="USS Big Lake 1 LLC"/>
    <s v="Big Lake"/>
    <x v="18"/>
    <s v="Northern States Power Co - Minnesota"/>
    <n v="1000"/>
    <n v="2018"/>
  </r>
  <r>
    <s v="USS Brockway Solar LLC"/>
    <s v="Sartell"/>
    <x v="18"/>
    <s v="Northern States Power Co - Minnesota"/>
    <n v="1000"/>
    <n v="2018"/>
  </r>
  <r>
    <s v="USS Dubhe Solar LLC"/>
    <s v="North Branch"/>
    <x v="18"/>
    <s v="Northern States Power Co - Minnesota"/>
    <n v="1000"/>
    <n v="2018"/>
  </r>
  <r>
    <s v="USS Good Solar LLC"/>
    <s v="Stacy"/>
    <x v="18"/>
    <s v="Northern States Power Co - Minnesota"/>
    <n v="1000"/>
    <n v="2018"/>
  </r>
  <r>
    <s v="USS JJ Solar LLC"/>
    <s v="Sauk Rapids"/>
    <x v="18"/>
    <s v="Northern States Power Co - Minnesota"/>
    <n v="1000"/>
    <n v="2018"/>
  </r>
  <r>
    <s v="USS Kasch Solar LLC"/>
    <s v="Sauk Rapids"/>
    <x v="18"/>
    <s v="Northern States Power Co - Minnesota"/>
    <n v="1000"/>
    <n v="2018"/>
  </r>
  <r>
    <s v="USS Nillie Corn Solar LLC"/>
    <s v="North Branch"/>
    <x v="18"/>
    <s v="Northern States Power Co - Minnesota"/>
    <n v="1000"/>
    <n v="2018"/>
  </r>
  <r>
    <s v="USS Norelius Solar LLC"/>
    <s v="North Branch"/>
    <x v="18"/>
    <s v="Northern States Power Co - Minnesota"/>
    <n v="1000"/>
    <n v="2018"/>
  </r>
  <r>
    <s v="USS Rockpoint Solar LLC"/>
    <s v="Stacy"/>
    <x v="18"/>
    <s v="Northern States Power Co - Minnesota"/>
    <n v="1000"/>
    <n v="2018"/>
  </r>
  <r>
    <s v="USS Solar Dawn LLC"/>
    <s v="North Branch"/>
    <x v="18"/>
    <s v="Northern States Power Co - Minnesota"/>
    <n v="1000"/>
    <n v="2018"/>
  </r>
  <r>
    <s v="USS Solar Rapids LLC"/>
    <s v="Sauk Rapids"/>
    <x v="18"/>
    <s v="Northern States Power Co - Minnesota"/>
    <n v="1000"/>
    <n v="2018"/>
  </r>
  <r>
    <s v="Webster CSG"/>
    <s v="Zumbrota"/>
    <x v="18"/>
    <s v="Northern States Power Co - Minnesota"/>
    <n v="1000"/>
    <n v="2018"/>
  </r>
  <r>
    <s v="Winegar CSG LLC"/>
    <s v="Waseca"/>
    <x v="18"/>
    <s v="Northern States Power Co - Minnesota"/>
    <n v="1000"/>
    <n v="2018"/>
  </r>
  <r>
    <s v="NES-CF of MN Lake"/>
    <s v="Minnesota Lake"/>
    <x v="18"/>
    <s v="Northern States Power Co - Minnesota"/>
    <n v="1840"/>
    <n v="2018"/>
  </r>
  <r>
    <s v="Lake Waconia Solar"/>
    <s v="Waconia"/>
    <x v="18"/>
    <s v="Northern States Power Co - Minnesota"/>
    <n v="1996"/>
    <n v="2018"/>
  </r>
  <r>
    <s v="Delphinus"/>
    <s v="Sauk Rapids"/>
    <x v="18"/>
    <s v="Northern States Power Co - Minnesota"/>
    <n v="2000"/>
    <n v="2018"/>
  </r>
  <r>
    <s v="Goodhue"/>
    <s v="Kenyon"/>
    <x v="18"/>
    <s v="Northern States Power Co - Minnesota"/>
    <n v="2000"/>
    <n v="2018"/>
  </r>
  <r>
    <s v="MN CSG 4"/>
    <s v="Scandia"/>
    <x v="18"/>
    <s v="Northern States Power Co - Minnesota"/>
    <n v="2500"/>
    <n v="2018"/>
  </r>
  <r>
    <s v="Antares"/>
    <s v="Tracy"/>
    <x v="18"/>
    <s v="Northern States Power Co - Minnesota"/>
    <n v="3000"/>
    <n v="2018"/>
  </r>
  <r>
    <s v="Argo Navis CSG1, LLC"/>
    <s v="Scandia"/>
    <x v="18"/>
    <s v="Northern States Power Co - Minnesota"/>
    <n v="3000"/>
    <n v="2018"/>
  </r>
  <r>
    <s v="Armstrong"/>
    <s v="Glenwood"/>
    <x v="18"/>
    <s v="Northern States Power Co - Minnesota"/>
    <n v="3000"/>
    <n v="2018"/>
  </r>
  <r>
    <s v="Carver Gladden"/>
    <s v="Norwood Young America"/>
    <x v="18"/>
    <s v="Northern States Power Co - Minnesota"/>
    <n v="3000"/>
    <n v="2018"/>
  </r>
  <r>
    <s v="Lindstrom CSG 1"/>
    <s v="Lindstrom"/>
    <x v="18"/>
    <s v="Northern States Power Co - Minnesota"/>
    <n v="3000"/>
    <n v="2018"/>
  </r>
  <r>
    <s v="Lyra"/>
    <s v="Waterville"/>
    <x v="18"/>
    <s v="Northern States Power Co - Minnesota"/>
    <n v="3000"/>
    <n v="2018"/>
  </r>
  <r>
    <s v="MN - Stolee"/>
    <s v="Kenyon"/>
    <x v="18"/>
    <s v="Northern States Power Co - Minnesota"/>
    <n v="3000"/>
    <n v="2018"/>
  </r>
  <r>
    <s v="NES - CF of Vetter Estates"/>
    <s v="Kasota"/>
    <x v="18"/>
    <s v="Northern States Power Co - Minnesota"/>
    <n v="3000"/>
    <n v="2018"/>
  </r>
  <r>
    <s v="Porter Way"/>
    <s v="Waconia"/>
    <x v="18"/>
    <s v="Northern States Power Co - Minnesota"/>
    <n v="3000"/>
    <n v="2018"/>
  </r>
  <r>
    <s v="Red Maple"/>
    <s v="Cleveland"/>
    <x v="18"/>
    <s v="Northern States Power Co - Minnesota"/>
    <n v="3000"/>
    <n v="2018"/>
  </r>
  <r>
    <s v="TJ Farms"/>
    <s v="Clear Lake"/>
    <x v="18"/>
    <s v="Northern States Power Co - Minnesota"/>
    <n v="3250"/>
    <n v="2018"/>
  </r>
  <r>
    <s v="Novel - Oya of Mapleton"/>
    <s v="Mapleton"/>
    <x v="18"/>
    <s v="Northern States Power Co - Minnesota"/>
    <n v="3540"/>
    <n v="2018"/>
  </r>
  <r>
    <s v="Carina"/>
    <s v="Zumbro Falls"/>
    <x v="18"/>
    <s v="Northern States Power Co - Minnesota"/>
    <n v="4000"/>
    <n v="2018"/>
  </r>
  <r>
    <s v="Marmas"/>
    <s v="St. Cloud"/>
    <x v="18"/>
    <s v="Northern States Power Co - Minnesota"/>
    <n v="4000"/>
    <n v="2018"/>
  </r>
  <r>
    <s v="McHattie"/>
    <s v="Cottage Grove"/>
    <x v="18"/>
    <s v="Northern States Power Co - Minnesota"/>
    <n v="4000"/>
    <n v="2018"/>
  </r>
  <r>
    <s v="MSC Carve-Kreye"/>
    <s v="Mayer"/>
    <x v="18"/>
    <s v="Northern States Power Co - Minnesota"/>
    <n v="4000"/>
    <n v="2018"/>
  </r>
  <r>
    <s v="Taurus CSG, LLC"/>
    <s v="Montevideo"/>
    <x v="18"/>
    <s v="Northern States Power Co - Minnesota"/>
    <n v="4000"/>
    <n v="2018"/>
  </r>
  <r>
    <s v="Wright Cuddyer"/>
    <s v="St. Michael"/>
    <x v="18"/>
    <s v="Northern States Power Co - Minnesota"/>
    <n v="4000"/>
    <n v="2018"/>
  </r>
  <r>
    <s v="Johnson CSG"/>
    <s v="Edgerton"/>
    <x v="18"/>
    <s v="Northern States Power Co - Minnesota"/>
    <n v="4700"/>
    <n v="2018"/>
  </r>
  <r>
    <s v="River Road Solar Project"/>
    <s v="Clear Lake"/>
    <x v="18"/>
    <s v="Northern States Power Co - Minnesota"/>
    <n v="4800"/>
    <n v="2018"/>
  </r>
  <r>
    <s v="Cottage Grove 1"/>
    <s v="Cottage Grove"/>
    <x v="18"/>
    <s v="Northern States Power Co - Minnesota"/>
    <n v="4875"/>
    <n v="2018"/>
  </r>
  <r>
    <s v="1st Street Northeast Solar Project"/>
    <s v="Sartell"/>
    <x v="18"/>
    <s v="Northern States Power Co - Minnesota"/>
    <n v="4950"/>
    <n v="2018"/>
  </r>
  <r>
    <s v="South Street West Solar Project"/>
    <s v="Belle Plaine"/>
    <x v="18"/>
    <s v="Northern States Power Co - Minnesota"/>
    <n v="4950"/>
    <n v="2018"/>
  </r>
  <r>
    <s v="58th Ave Solar Project"/>
    <s v="Clear Lake"/>
    <x v="18"/>
    <s v="Northern States Power Co - Minnesota"/>
    <n v="5000"/>
    <n v="2018"/>
  </r>
  <r>
    <s v="Bartlett"/>
    <s v="Starbuck"/>
    <x v="18"/>
    <s v="Northern States Power Co - Minnesota"/>
    <n v="5000"/>
    <n v="2018"/>
  </r>
  <r>
    <s v="Big Lake Solar Project"/>
    <s v="Big Lake"/>
    <x v="18"/>
    <s v="Northern States Power Co - Minnesota"/>
    <n v="5000"/>
    <n v="2018"/>
  </r>
  <r>
    <s v="Corvus"/>
    <s v="Mankato"/>
    <x v="18"/>
    <s v="Northern States Power Co - Minnesota"/>
    <n v="5000"/>
    <n v="2018"/>
  </r>
  <r>
    <s v="Cottage Grove PV"/>
    <s v="Cottage Grove"/>
    <x v="18"/>
    <s v="Northern States Power Co - Minnesota"/>
    <n v="5000"/>
    <n v="2018"/>
  </r>
  <r>
    <s v="Dundas Solar Farm"/>
    <s v="Northfield"/>
    <x v="18"/>
    <s v="Northern States Power Co - Minnesota"/>
    <n v="5000"/>
    <n v="2018"/>
  </r>
  <r>
    <s v="Foreman's Hill"/>
    <s v="Red Wing"/>
    <x v="18"/>
    <s v="Northern States Power Co - Minnesota"/>
    <n v="5000"/>
    <n v="2018"/>
  </r>
  <r>
    <s v="Fox PV"/>
    <s v="Taylors Falls"/>
    <x v="18"/>
    <s v="Northern States Power Co - Minnesota"/>
    <n v="5000"/>
    <n v="2018"/>
  </r>
  <r>
    <s v="Gregor"/>
    <s v="Waterville"/>
    <x v="18"/>
    <s v="Northern States Power Co - Minnesota"/>
    <n v="5000"/>
    <n v="2018"/>
  </r>
  <r>
    <s v="MN - Feely"/>
    <s v="Farmington"/>
    <x v="18"/>
    <s v="Northern States Power Co - Minnesota"/>
    <n v="5000"/>
    <n v="2018"/>
  </r>
  <r>
    <s v="Monticello Solar Project"/>
    <s v="Monticello"/>
    <x v="18"/>
    <s v="Northern States Power Co - Minnesota"/>
    <n v="5000"/>
    <n v="2018"/>
  </r>
  <r>
    <s v="MSC -Wash CSG"/>
    <s v="Hastings"/>
    <x v="18"/>
    <s v="Northern States Power Co - Minnesota"/>
    <n v="5000"/>
    <n v="2018"/>
  </r>
  <r>
    <s v="Novel - Oya of Montevideo"/>
    <s v="Montevideo"/>
    <x v="18"/>
    <s v="Northern States Power Co - Minnesota"/>
    <n v="5000"/>
    <n v="2018"/>
  </r>
  <r>
    <s v="Novel CSG of Osakis/Villard A"/>
    <s v="Osakis"/>
    <x v="18"/>
    <s v="Northern States Power Co - Minnesota"/>
    <n v="5000"/>
    <n v="2018"/>
  </r>
  <r>
    <s v="Sherburne"/>
    <s v="Clear Lake"/>
    <x v="18"/>
    <s v="Northern States Power Co - Minnesota"/>
    <n v="5000"/>
    <n v="2018"/>
  </r>
  <r>
    <s v="Sherburne North Solar Project"/>
    <s v="St. Cloud"/>
    <x v="18"/>
    <s v="Northern States Power Co - Minnesota"/>
    <n v="5000"/>
    <n v="2018"/>
  </r>
  <r>
    <s v="St. Cloud CSG"/>
    <s v="St. Cloud"/>
    <x v="18"/>
    <s v="Northern States Power Co - Minnesota"/>
    <n v="5000"/>
    <n v="2018"/>
  </r>
  <r>
    <s v="Theis"/>
    <s v="St. Michael"/>
    <x v="18"/>
    <s v="Northern States Power Co - Minnesota"/>
    <n v="5000"/>
    <n v="2018"/>
  </r>
  <r>
    <s v="WasecaSun CSG"/>
    <s v="Waseca"/>
    <x v="18"/>
    <s v="Northern States Power Co - Minnesota"/>
    <n v="5000"/>
    <n v="2018"/>
  </r>
  <r>
    <s v="Waterville Community Solar Farm"/>
    <s v="Waterville"/>
    <x v="18"/>
    <s v="Northern States Power Co - Minnesota"/>
    <n v="5000"/>
    <n v="2018"/>
  </r>
  <r>
    <s v="Wyoming 2 PV"/>
    <s v="Wyoming"/>
    <x v="18"/>
    <s v="Northern States Power Co - Minnesota"/>
    <n v="5000"/>
    <n v="2018"/>
  </r>
  <r>
    <s v="Independence Community Solar (Phase 2, Bundschu site expansion)"/>
    <s v="Independence"/>
    <x v="21"/>
    <s v="City of Independence (MO)"/>
    <n v="4000"/>
    <n v="2018"/>
  </r>
  <r>
    <s v="Independence Community Solar (Phase 2, former Rockwood golf course location)"/>
    <s v="Independence"/>
    <x v="21"/>
    <s v="City of Independence (MO)"/>
    <n v="4400"/>
    <n v="2018"/>
  </r>
  <r>
    <s v="Community Solar Phase II"/>
    <s v="Kalispell"/>
    <x v="27"/>
    <s v="Flathead Electric Coop Inc"/>
    <n v="52.538461538461533"/>
    <n v="2018"/>
  </r>
  <r>
    <s v="MEC Solarshare K3 Garden"/>
    <s v="Bonner"/>
    <x v="27"/>
    <s v="Missoula Electric Coop, Inc"/>
    <n v="42.153846153846153"/>
    <n v="2018"/>
  </r>
  <r>
    <s v="Solar Farm One (Phase II)"/>
    <s v="Fremont"/>
    <x v="31"/>
    <s v="City of Fremont - (NE)"/>
    <n v="1280"/>
    <n v="2018"/>
  </r>
  <r>
    <s v="Solar Farm One"/>
    <s v="Fremont"/>
    <x v="31"/>
    <s v="City of Fremont - (NE)"/>
    <n v="1550"/>
    <n v="2018"/>
  </r>
  <r>
    <n v="143824"/>
    <s v="Brooklyn"/>
    <x v="32"/>
    <s v="Consolidated Edison Co-NY Inc"/>
    <n v="2.3846153846153846"/>
    <n v="2018"/>
  </r>
  <r>
    <n v="126636"/>
    <s v="Brooklyn"/>
    <x v="32"/>
    <s v="Consolidated Edison Co-NY Inc"/>
    <n v="2.7692307692307692"/>
    <n v="2018"/>
  </r>
  <r>
    <n v="114897"/>
    <s v="Brooklyn"/>
    <x v="32"/>
    <s v="Consolidated Edison Co-NY Inc"/>
    <n v="3.2"/>
    <n v="2018"/>
  </r>
  <r>
    <n v="126552"/>
    <s v="Brooklyn"/>
    <x v="32"/>
    <s v="Consolidated Edison Co-NY Inc"/>
    <n v="25.76923076923077"/>
    <n v="2018"/>
  </r>
  <r>
    <n v="109951"/>
    <s v="Peekskill"/>
    <x v="32"/>
    <s v="Consolidated Edison Co-NY Inc"/>
    <n v="26.30769230769231"/>
    <n v="2018"/>
  </r>
  <r>
    <s v="Carroll St"/>
    <s v="Brooklyn"/>
    <x v="32"/>
    <s v="Consolidated Edison Co-NY Inc"/>
    <n v="81.538461538461533"/>
    <n v="2018"/>
  </r>
  <r>
    <s v="4884-100712"/>
    <s v="Brooklyn"/>
    <x v="32"/>
    <s v="Consolidated Edison Co-NY Inc"/>
    <n v="81.553846153846152"/>
    <n v="2018"/>
  </r>
  <r>
    <n v="103537"/>
    <s v="Bronx"/>
    <x v="32"/>
    <s v="Consolidated Edison Co-NY Inc"/>
    <n v="98.999999999999986"/>
    <n v="2018"/>
  </r>
  <r>
    <n v="76367"/>
    <s v="Cortlandt"/>
    <x v="32"/>
    <s v="Consolidated Edison Co-NY Inc"/>
    <n v="113.72307692307692"/>
    <n v="2018"/>
  </r>
  <r>
    <n v="95431"/>
    <s v="Bronx"/>
    <x v="32"/>
    <s v="Consolidated Edison Co-NY Inc"/>
    <n v="146.46153846153845"/>
    <n v="2018"/>
  </r>
  <r>
    <s v="The Bronx's First Community Solar Farm / South Bronx Solar Garden 1"/>
    <s v="Bronx"/>
    <x v="32"/>
    <s v="Consolidated Edison Co-NY Inc"/>
    <n v="289.04615384615386"/>
    <n v="2018"/>
  </r>
  <r>
    <n v="95306"/>
    <s v="Brooklyn"/>
    <x v="32"/>
    <s v="Consolidated Edison Co-NY Inc"/>
    <n v="319.03846153846155"/>
    <n v="2018"/>
  </r>
  <r>
    <n v="104140"/>
    <s v="East Hampton"/>
    <x v="32"/>
    <s v="Long Island Power Authority"/>
    <n v="46.046153846153842"/>
    <n v="2018"/>
  </r>
  <r>
    <s v="4629-100319"/>
    <s v="Center Moriches"/>
    <x v="32"/>
    <s v="Long Island Power Authority"/>
    <n v="224.98461538461538"/>
    <n v="2018"/>
  </r>
  <r>
    <n v="98763"/>
    <s v="Rotterdam"/>
    <x v="32"/>
    <s v="National Grid Generation, LLC"/>
    <n v="152"/>
    <n v="2018"/>
  </r>
  <r>
    <n v="99413"/>
    <s v="Rotterdam"/>
    <x v="32"/>
    <s v="National Grid Generation, LLC"/>
    <n v="156.92307692307691"/>
    <n v="2018"/>
  </r>
  <r>
    <n v="152784"/>
    <s v="Homer"/>
    <x v="32"/>
    <s v="National Grid Generation, LLC"/>
    <n v="168.46153846153845"/>
    <n v="2018"/>
  </r>
  <r>
    <n v="78743"/>
    <s v="Oppenheim"/>
    <x v="32"/>
    <s v="National Grid Generation, LLC"/>
    <n v="1494.2769230769229"/>
    <n v="2018"/>
  </r>
  <r>
    <n v="129189"/>
    <s v="North Salem"/>
    <x v="32"/>
    <s v="New York State Elec &amp; Gas Corp"/>
    <n v="127.34615384615385"/>
    <n v="2018"/>
  </r>
  <r>
    <n v="110667"/>
    <s v="Averill Park"/>
    <x v="32"/>
    <s v="New York State Elec &amp; Gas Corp"/>
    <n v="152.21538461538461"/>
    <n v="2018"/>
  </r>
  <r>
    <n v="110778"/>
    <s v="Johnson City"/>
    <x v="32"/>
    <s v="New York State Elec &amp; Gas Corp"/>
    <n v="154.01538461538462"/>
    <n v="2018"/>
  </r>
  <r>
    <n v="82833"/>
    <s v="Ithaca"/>
    <x v="32"/>
    <s v="New York State Elec &amp; Gas Corp"/>
    <n v="1779.5076923076924"/>
    <n v="2018"/>
  </r>
  <r>
    <s v="5408-98139"/>
    <s v="Callicoon"/>
    <x v="32"/>
    <s v="New York State Elec &amp; Gas Corp"/>
    <n v="2118.5"/>
    <n v="2018"/>
  </r>
  <r>
    <n v="80312"/>
    <s v="Parma"/>
    <x v="32"/>
    <s v="Rochester Gas &amp; Electric Corp"/>
    <n v="2073.6"/>
    <n v="2018"/>
  </r>
  <r>
    <s v="OurSolar"/>
    <s v="New London"/>
    <x v="33"/>
    <s v="Firelands Electric Coop, Inc"/>
    <n v="39.169230769230772"/>
    <n v="2018"/>
  </r>
  <r>
    <s v="OGE 10 MW Facility"/>
    <s v="Covington"/>
    <x v="29"/>
    <s v="Oklahoma Gas &amp; Electric Co"/>
    <n v="10000"/>
    <n v="2018"/>
  </r>
  <r>
    <s v="Whitney M. Slater Shared Solar Facility"/>
    <s v="Lake View"/>
    <x v="22"/>
    <s v="Duke Energy Progress - (NC)"/>
    <n v="600"/>
    <n v="2018"/>
  </r>
  <r>
    <s v="Fairfield Electric Community Solar"/>
    <s v="Winnsboro"/>
    <x v="22"/>
    <s v="Fairfield Electric Coop, Inc"/>
    <n v="60"/>
    <n v="2018"/>
  </r>
  <r>
    <s v="Springfield Solar Farm"/>
    <s v="Springfield"/>
    <x v="22"/>
    <s v="South Carolina Electric&amp;Gas Company (DBA Dominion Energy or Dominion South Carolina)"/>
    <n v="6000"/>
    <n v="2018"/>
  </r>
  <r>
    <s v="Nimitz Solar Farm"/>
    <s v="Ridgeland"/>
    <x v="22"/>
    <s v="South Carolina Electric&amp;Gas Company (DBA Dominion Energy)"/>
    <n v="8000"/>
    <n v="2018"/>
  </r>
  <r>
    <s v="Brightridge Solar"/>
    <s v="Telford"/>
    <x v="15"/>
    <s v="Johnson City - (TN)"/>
    <n v="3846.1538461538462"/>
    <n v="2018"/>
  </r>
  <r>
    <s v="Music City Solar"/>
    <s v="Nashville"/>
    <x v="15"/>
    <s v="Nashville Electric Service"/>
    <n v="1538.4615384615383"/>
    <n v="2018"/>
  </r>
  <r>
    <s v="La Loma"/>
    <s v="Austin"/>
    <x v="34"/>
    <s v="Austin Energy"/>
    <n v="2600"/>
    <n v="2018"/>
  </r>
  <r>
    <s v="BEC Community Solar"/>
    <s v="Leakey"/>
    <x v="34"/>
    <s v="Bandera Electric Coop, Inc"/>
    <n v="1900"/>
    <n v="2018"/>
  </r>
  <r>
    <s v="CoServ Solar Station"/>
    <s v="Krugerville"/>
    <x v="34"/>
    <s v="Co-Serv Electric"/>
    <n v="2000"/>
    <n v="2018"/>
  </r>
  <r>
    <s v="Go Local Solar Texas Dakota Solar Park"/>
    <s v="Meridian"/>
    <x v="34"/>
    <s v="Green Mountain Energy"/>
    <n v="5000"/>
    <n v="2018"/>
  </r>
  <r>
    <s v="Go Local Solar Texas Gable Solar Park"/>
    <s v="Wallis"/>
    <x v="34"/>
    <s v="Green Mountain Energy"/>
    <n v="10000"/>
    <n v="2018"/>
  </r>
  <r>
    <s v="Cooperative Solar Program"/>
    <s v="Austin"/>
    <x v="34"/>
    <s v="Pedernales Electric Coop, Inc"/>
    <n v="12984.615384615385"/>
    <n v="2018"/>
  </r>
  <r>
    <s v="Solar Share"/>
    <s v="Scottsville"/>
    <x v="35"/>
    <s v="Central Virginia Electric Cooperative"/>
    <n v="4000"/>
    <n v="2018"/>
  </r>
  <r>
    <s v="Cooperative Sunshare (ODEC)"/>
    <s v="White Post"/>
    <x v="35"/>
    <s v="Northern Neck Electric Cooperative"/>
    <n v="10000"/>
    <n v="2018"/>
  </r>
  <r>
    <s v="Cooperative Sunshare (ODEC)"/>
    <s v="Eastville"/>
    <x v="35"/>
    <s v="Northern Neck Electric Cooperative"/>
    <n v="20000"/>
    <n v="2018"/>
  </r>
  <r>
    <s v="Thetford- Strafford Community Solar"/>
    <s v="Thetford"/>
    <x v="11"/>
    <s v="Green Mountain Power Corp"/>
    <n v="185"/>
    <n v="2018"/>
  </r>
  <r>
    <s v="Margery Evans Community Solar Array"/>
    <s v="Guilford"/>
    <x v="11"/>
    <s v="Green Mountain Power Corp"/>
    <n v="252"/>
    <n v="2018"/>
  </r>
  <r>
    <s v="Londonderry Garden"/>
    <s v="Londonderry"/>
    <x v="11"/>
    <s v="Green Mountain Power Corp"/>
    <n v="336"/>
    <n v="2018"/>
  </r>
  <r>
    <s v="Hinesburg Project"/>
    <s v="Hinesburg"/>
    <x v="11"/>
    <s v="Vermont Electric Cooperative, Inc"/>
    <n v="1300"/>
    <n v="2018"/>
  </r>
  <r>
    <s v="Grand Isle Project"/>
    <s v="Grand Isle"/>
    <x v="11"/>
    <s v="Vermont Electric Cooperative, Inc"/>
    <n v="4900"/>
    <n v="2018"/>
  </r>
  <r>
    <s v="Community Solar"/>
    <s v="Anacortes"/>
    <x v="0"/>
    <s v="Orcas Power &amp; Light Coop"/>
    <n v="387.69230769230768"/>
    <n v="2018"/>
  </r>
  <r>
    <s v="Project #2"/>
    <s v="Spokane Valley"/>
    <x v="0"/>
    <s v="Vera Irrigation District #15"/>
    <n v="13.44"/>
    <n v="2018"/>
  </r>
  <r>
    <s v="Solar*Connect Community Cashton/La Crosse"/>
    <s v="Sparta"/>
    <x v="6"/>
    <s v="Northern States Power Co - Wisconsin"/>
    <n v="1000"/>
    <n v="2018"/>
  </r>
  <r>
    <s v="Roseville Solective"/>
    <s v="Roseville"/>
    <x v="8"/>
    <s v="City of Roseville - (CA)"/>
    <n v="960"/>
    <n v="2019"/>
  </r>
  <r>
    <s v="Solar*Rewards Community (CO)"/>
    <s v="Denver"/>
    <x v="3"/>
    <s v="Public Service Co of Colorado"/>
    <n v="53.092307692307685"/>
    <n v="2019"/>
  </r>
  <r>
    <s v="Solar*Rewards Community (CO)"/>
    <s v="Parachute"/>
    <x v="3"/>
    <s v="Public Service Co of Colorado"/>
    <n v="76.92307692307692"/>
    <n v="2019"/>
  </r>
  <r>
    <s v="Solar*Rewards Community (CO)"/>
    <s v="Watkins"/>
    <x v="3"/>
    <s v="Public Service Co of Colorado"/>
    <n v="382.5"/>
    <n v="2019"/>
  </r>
  <r>
    <s v="Solar*Rewards Community (CO)"/>
    <s v="Denver"/>
    <x v="3"/>
    <s v="Public Service Co of Colorado"/>
    <n v="765"/>
    <n v="2019"/>
  </r>
  <r>
    <s v="Solar*Rewards Community (CO)"/>
    <s v="Watkins"/>
    <x v="3"/>
    <s v="Public Service Co of Colorado"/>
    <n v="769.53846153846155"/>
    <n v="2019"/>
  </r>
  <r>
    <s v="Solar*Rewards Community (CO)"/>
    <s v="Platteville"/>
    <x v="3"/>
    <s v="Public Service Co of Colorado"/>
    <n v="910.76923076923072"/>
    <n v="2019"/>
  </r>
  <r>
    <s v="Solar*Rewards Community (CO)"/>
    <s v="Platteville"/>
    <x v="3"/>
    <s v="Public Service Co of Colorado"/>
    <n v="1256.123076923077"/>
    <n v="2019"/>
  </r>
  <r>
    <s v="Solar*Rewards Community (CO)"/>
    <s v="Grand Junction"/>
    <x v="3"/>
    <s v="Public Service Co of Colorado"/>
    <n v="1533.6"/>
    <n v="2019"/>
  </r>
  <r>
    <s v="Solar*Rewards Community (CO)"/>
    <s v="Palisade"/>
    <x v="3"/>
    <s v="Public Service Co of Colorado"/>
    <n v="1534.4999999999998"/>
    <n v="2019"/>
  </r>
  <r>
    <s v="Solar*Rewards Community (CO)"/>
    <s v="Watkins"/>
    <x v="3"/>
    <s v="Public Service Co of Colorado"/>
    <n v="1534.4999999999998"/>
    <n v="2019"/>
  </r>
  <r>
    <s v="Solar*Rewards Community (CO)"/>
    <s v="Watkins"/>
    <x v="3"/>
    <s v="Public Service Co of Colorado"/>
    <n v="1534.4999999999998"/>
    <n v="2019"/>
  </r>
  <r>
    <s v="Solar*Rewards Community (CO)"/>
    <s v="Watkins"/>
    <x v="3"/>
    <s v="Public Service Co of Colorado"/>
    <n v="1534.4999999999998"/>
    <n v="2019"/>
  </r>
  <r>
    <s v="Solar*Rewards Community (CO)"/>
    <s v="Watkins"/>
    <x v="3"/>
    <s v="Public Service Co of Colorado"/>
    <n v="1534.4999999999998"/>
    <n v="2019"/>
  </r>
  <r>
    <s v="Solar*Rewards Community (CO)"/>
    <s v="Alamosa"/>
    <x v="3"/>
    <s v="Public Service Co of Colorado"/>
    <n v="1536.2307692307691"/>
    <n v="2019"/>
  </r>
  <r>
    <s v="Solar*Rewards Community (CO)"/>
    <s v="Watkins"/>
    <x v="3"/>
    <s v="Public Service Co of Colorado"/>
    <n v="1536.2307692307691"/>
    <n v="2019"/>
  </r>
  <r>
    <s v="Solar*Rewards Community (CO)"/>
    <s v="Palisade"/>
    <x v="3"/>
    <s v="Public Service Co of Colorado"/>
    <n v="1536.2307692307691"/>
    <n v="2019"/>
  </r>
  <r>
    <s v="Solar*Rewards Community (CO)"/>
    <s v="Rifle"/>
    <x v="3"/>
    <s v="Public Service Co of Colorado"/>
    <n v="1536.2307692307691"/>
    <n v="2019"/>
  </r>
  <r>
    <s v="Solar*Rewards Community (CO)"/>
    <s v="Watkins"/>
    <x v="3"/>
    <s v="Public Service Co of Colorado"/>
    <n v="1536.2307692307691"/>
    <n v="2019"/>
  </r>
  <r>
    <s v="Solar*Rewards Community (CO)"/>
    <s v="Watkins"/>
    <x v="3"/>
    <s v="Public Service Co of Colorado"/>
    <n v="1536.2307692307691"/>
    <n v="2019"/>
  </r>
  <r>
    <s v="Solar*Rewards Community (CO)"/>
    <s v="Salida"/>
    <x v="3"/>
    <s v="Public Service Co of Colorado"/>
    <n v="1536.2307692307691"/>
    <n v="2019"/>
  </r>
  <r>
    <s v="Solar*Rewards Community (CO)"/>
    <s v="Platteville"/>
    <x v="3"/>
    <s v="Public Service Co of Colorado"/>
    <n v="1536.2307692307691"/>
    <n v="2019"/>
  </r>
  <r>
    <s v="Solar*Rewards Community (CO)"/>
    <s v="Denver"/>
    <x v="3"/>
    <s v="Public Service Co of Colorado"/>
    <n v="1536.2307692307691"/>
    <n v="2019"/>
  </r>
  <r>
    <s v="Solar*Rewards Community (CO)"/>
    <s v="Denver"/>
    <x v="3"/>
    <s v="Public Service Co of Colorado"/>
    <n v="1536.2307692307691"/>
    <n v="2019"/>
  </r>
  <r>
    <s v="Solar*Rewards Community (CO)"/>
    <s v="Alamosa"/>
    <x v="3"/>
    <s v="Public Service Co of Colorado"/>
    <n v="1537.2307692307693"/>
    <n v="2019"/>
  </r>
  <r>
    <s v="Solar*Rewards Community (CO)"/>
    <s v="Denver"/>
    <x v="3"/>
    <s v="Public Service Co of Colorado"/>
    <n v="1538.4615384615383"/>
    <n v="2019"/>
  </r>
  <r>
    <s v="Piceance Creek Solar Farm"/>
    <s v="Meeker"/>
    <x v="3"/>
    <s v="White River Electric Assn, Inc"/>
    <n v="5400"/>
    <n v="2019"/>
  </r>
  <r>
    <s v="Town of Bloomfield Community Solar Program"/>
    <s v="Bloomfield"/>
    <x v="38"/>
    <s v="Connecticut Light &amp; Power Co (DBA EverSource)"/>
    <n v="1538.4615384615383"/>
    <n v="2019"/>
  </r>
  <r>
    <s v="19th St"/>
    <s v="Washington"/>
    <x v="37"/>
    <s v="Potomac Electric Power Co"/>
    <n v="47.415384615384617"/>
    <n v="2019"/>
  </r>
  <r>
    <s v="Lake Hancock Solar plant"/>
    <s v="Bartow"/>
    <x v="1"/>
    <s v="Tampa Electric Co"/>
    <n v="17500"/>
    <n v="2019"/>
  </r>
  <r>
    <s v="Guyton Community Solar"/>
    <s v="Guyton"/>
    <x v="24"/>
    <s v="Georgia Power Co"/>
    <n v="2400"/>
    <n v="2019"/>
  </r>
  <r>
    <s v="Waynesboro Community Solar"/>
    <s v="Waynesboro"/>
    <x v="24"/>
    <s v="Georgia Power Co"/>
    <n v="3600"/>
    <n v="2019"/>
  </r>
  <r>
    <s v="Hazlehurst III"/>
    <s v="Hazlehurst"/>
    <x v="24"/>
    <s v="Green Power EMC (Oglethorpe Power Corporation)"/>
    <n v="17500"/>
    <n v="2019"/>
  </r>
  <r>
    <s v="Irwin EMC Cooperative Solar Field"/>
    <s v="Fitzgerald"/>
    <x v="24"/>
    <s v="Irwin Electric Membership Corp"/>
    <n v="1000"/>
    <n v="2019"/>
  </r>
  <r>
    <s v="mySolar"/>
    <s v="Springfield"/>
    <x v="19"/>
    <s v="City of Springfield - (IL)"/>
    <n v="250"/>
    <n v="2019"/>
  </r>
  <r>
    <s v="Rainy Community Solar project"/>
    <s v="Elgin"/>
    <x v="19"/>
    <s v="Commonwealth Edison Co"/>
    <n v="1180"/>
    <n v="2019"/>
  </r>
  <r>
    <s v="NEM Lineage"/>
    <s v="University Parl"/>
    <x v="19"/>
    <s v="Commonwealth Edison Co"/>
    <n v="1625"/>
    <n v="2019"/>
  </r>
  <r>
    <s v="Co-op Solar"/>
    <s v="Geneva"/>
    <x v="25"/>
    <s v="Wabash Valley Power Assn, Inc"/>
    <n v="650"/>
    <n v="2019"/>
  </r>
  <r>
    <s v="Co-op Solar"/>
    <s v="LaOtto"/>
    <x v="25"/>
    <s v="Wabash Valley Power Assn, Inc"/>
    <n v="960"/>
    <n v="2019"/>
  </r>
  <r>
    <s v="Solar Share 1"/>
    <s v="Simpsonville"/>
    <x v="12"/>
    <s v="Kentucky Utilities Co"/>
    <n v="384.61538461538458"/>
    <n v="2019"/>
  </r>
  <r>
    <s v="Solar Share"/>
    <s v="Harrodsburg"/>
    <x v="12"/>
    <s v="Kentucky Utilities Company"/>
    <n v="4000"/>
    <n v="2019"/>
  </r>
  <r>
    <s v="GSPP Raynham TMLP LLC"/>
    <s v="Raynham"/>
    <x v="13"/>
    <s v="City of Taunton"/>
    <n v="2261.5384615384614"/>
    <n v="2019"/>
  </r>
  <r>
    <s v="GSPP Terawatt Westfield LLC"/>
    <s v="Westfield"/>
    <x v="13"/>
    <s v="City of Westfield - (MA)"/>
    <n v="3696"/>
    <n v="2019"/>
  </r>
  <r>
    <s v="SMAES_08241"/>
    <s v="Natick"/>
    <x v="13"/>
    <s v="Eversource MA East"/>
    <n v="32.4"/>
    <n v="2019"/>
  </r>
  <r>
    <s v="SMAES_03659"/>
    <s v="Westport"/>
    <x v="13"/>
    <s v="Eversource MA East"/>
    <n v="37.799999999999997"/>
    <n v="2019"/>
  </r>
  <r>
    <s v="SMAES_04307"/>
    <s v="Milton"/>
    <x v="13"/>
    <s v="Eversource MA East"/>
    <n v="38"/>
    <n v="2019"/>
  </r>
  <r>
    <s v="SMAES_03350"/>
    <s v="Framingham"/>
    <x v="13"/>
    <s v="Eversource MA East"/>
    <n v="58"/>
    <n v="2019"/>
  </r>
  <r>
    <s v="SMAES_02744"/>
    <s v="New Bedford"/>
    <x v="13"/>
    <s v="Eversource MA East"/>
    <n v="58"/>
    <n v="2019"/>
  </r>
  <r>
    <s v="SMAES_00289"/>
    <s v="Chatham"/>
    <x v="13"/>
    <s v="Eversource MA East"/>
    <n v="76.8"/>
    <n v="2019"/>
  </r>
  <r>
    <s v="SMAES_00311"/>
    <s v="Framingham"/>
    <x v="13"/>
    <s v="Eversource MA East"/>
    <n v="120"/>
    <n v="2019"/>
  </r>
  <r>
    <s v="SMAES_00487"/>
    <s v="Ashland"/>
    <x v="13"/>
    <s v="Eversource MA East"/>
    <n v="1209.2"/>
    <n v="2019"/>
  </r>
  <r>
    <s v="SMAES_00059"/>
    <s v="Rochester"/>
    <x v="13"/>
    <s v="Eversource MA East"/>
    <n v="2706"/>
    <n v="2019"/>
  </r>
  <r>
    <s v="SMAES_00483"/>
    <s v="Ashland"/>
    <x v="13"/>
    <s v="Eversource MA East"/>
    <n v="2819.6"/>
    <n v="2019"/>
  </r>
  <r>
    <s v="SMAES_01081"/>
    <s v="Springfield"/>
    <x v="13"/>
    <s v="Eversource MA West"/>
    <n v="240"/>
    <n v="2019"/>
  </r>
  <r>
    <s v="SMAES_02170"/>
    <s v="Amherst"/>
    <x v="13"/>
    <s v="Eversource MA West"/>
    <n v="3000"/>
    <n v="2019"/>
  </r>
  <r>
    <s v="SMAES_00386"/>
    <s v="Springfield"/>
    <x v="13"/>
    <s v="Eversource MA West"/>
    <n v="3519.8"/>
    <n v="2019"/>
  </r>
  <r>
    <s v="SMAES_00942"/>
    <s v="Blandford"/>
    <x v="13"/>
    <s v="Eversource MA West"/>
    <n v="4920"/>
    <n v="2019"/>
  </r>
  <r>
    <s v="SMAES_01044"/>
    <s v="Amherst"/>
    <x v="13"/>
    <s v="Eversource MA West"/>
    <n v="4980"/>
    <n v="2019"/>
  </r>
  <r>
    <s v="Boxborough Community Solar"/>
    <s v="Boxborough"/>
    <x v="13"/>
    <s v="Littleton Electric Light &amp; Water Departments"/>
    <n v="5000"/>
    <n v="2019"/>
  </r>
  <r>
    <s v="35 Eastman Street - Site 1"/>
    <s v="Easton"/>
    <x v="13"/>
    <s v="Massachusetts Electric Co"/>
    <n v="1438.83"/>
    <n v="2019"/>
  </r>
  <r>
    <s v="328 Partridgeville Road - Athol"/>
    <s v="Athol"/>
    <x v="13"/>
    <s v="Massachusetts Electric Co"/>
    <n v="4743.3599999999997"/>
    <n v="2019"/>
  </r>
  <r>
    <s v="15 Wilmarth Lane - Plainville"/>
    <s v="Plainville"/>
    <x v="13"/>
    <s v="Massachusetts Electric Co"/>
    <n v="6372"/>
    <n v="2019"/>
  </r>
  <r>
    <s v="68 Woodland Avenue- Site A"/>
    <s v="Seekonk"/>
    <x v="13"/>
    <s v="Massachusetts Electric Co"/>
    <n v="6885"/>
    <n v="2019"/>
  </r>
  <r>
    <s v="68 Woodland Avenue - Site B"/>
    <s v="Seekonk"/>
    <x v="13"/>
    <s v="Massachusetts Electric Co"/>
    <n v="6885"/>
    <n v="2019"/>
  </r>
  <r>
    <s v="68 Woodland Avenue - Site C"/>
    <s v="Seekonk"/>
    <x v="13"/>
    <s v="Massachusetts Electric Co"/>
    <n v="6885"/>
    <n v="2019"/>
  </r>
  <r>
    <s v="38 Happy Hollow Road - Winchendon"/>
    <s v="Winchendon"/>
    <x v="13"/>
    <s v="Massachusetts Electric Co"/>
    <n v="7128"/>
    <n v="2019"/>
  </r>
  <r>
    <s v="MGED Solar Community Project 2"/>
    <s v="Lakeville"/>
    <x v="13"/>
    <s v="Middleborough Gas and Electric Department"/>
    <n v="3280"/>
    <n v="2019"/>
  </r>
  <r>
    <s v="Millbury MA #1092 LLC"/>
    <s v="Millbury"/>
    <x v="13"/>
    <s v="National Grid"/>
    <n v="1083.8153846153846"/>
    <n v="2019"/>
  </r>
  <r>
    <s v="SMAES_02189"/>
    <s v="Plainfield"/>
    <x v="13"/>
    <s v="National Grid"/>
    <n v="2079.207692307692"/>
    <n v="2019"/>
  </r>
  <r>
    <s v="SMANG_08541"/>
    <s v="Melrose"/>
    <x v="13"/>
    <s v="National Grid (Massachusetts Electric)"/>
    <n v="50"/>
    <n v="2019"/>
  </r>
  <r>
    <s v="SMANG_01121"/>
    <s v="Everett"/>
    <x v="13"/>
    <s v="National Grid (Massachusetts Electric)"/>
    <n v="133.19999999999999"/>
    <n v="2019"/>
  </r>
  <r>
    <s v="SMANG_00334"/>
    <s v="Leominster"/>
    <x v="13"/>
    <s v="National Grid (Massachusetts Electric)"/>
    <n v="199.8"/>
    <n v="2019"/>
  </r>
  <r>
    <s v="SMANG_03600"/>
    <s v="Easton"/>
    <x v="13"/>
    <s v="National Grid (Massachusetts Electric)"/>
    <n v="250"/>
    <n v="2019"/>
  </r>
  <r>
    <s v="SMANG_00039"/>
    <s v="Chelmsford"/>
    <x v="13"/>
    <s v="National Grid (Massachusetts Electric)"/>
    <n v="330"/>
    <n v="2019"/>
  </r>
  <r>
    <s v="SMANG_00048"/>
    <s v="Chelmsford"/>
    <x v="13"/>
    <s v="National Grid (Massachusetts Electric)"/>
    <n v="396"/>
    <n v="2019"/>
  </r>
  <r>
    <s v="SMANG_00106"/>
    <s v="Easton"/>
    <x v="13"/>
    <s v="National Grid (Massachusetts Electric)"/>
    <n v="900"/>
    <n v="2019"/>
  </r>
  <r>
    <s v="SMANG_02414"/>
    <s v="Winchendon"/>
    <x v="13"/>
    <s v="National Grid (Massachusetts Electric)"/>
    <n v="1934"/>
    <n v="2019"/>
  </r>
  <r>
    <s v="SMANG_03088"/>
    <s v="Northampton"/>
    <x v="13"/>
    <s v="National Grid (Massachusetts Electric)"/>
    <n v="4320"/>
    <n v="2019"/>
  </r>
  <r>
    <s v="SMANG_00098"/>
    <s v="Winchendon"/>
    <x v="13"/>
    <s v="National Grid (Massachusetts Electric)"/>
    <n v="4950"/>
    <n v="2019"/>
  </r>
  <r>
    <s v="SMANG_00185"/>
    <s v="Halifax"/>
    <x v="13"/>
    <s v="National Grid (Massachusetts Electric)"/>
    <n v="4950"/>
    <n v="2019"/>
  </r>
  <r>
    <s v="SMANG_00127"/>
    <s v="Plainville"/>
    <x v="13"/>
    <s v="National Grid (Massachusetts Electric)"/>
    <n v="4950"/>
    <n v="2019"/>
  </r>
  <r>
    <s v="Hopkinton MA 1, LLC"/>
    <s v="Hopkinton"/>
    <x v="13"/>
    <s v="NSTAR Electric Company"/>
    <n v="2126.7692307692309"/>
    <n v="2019"/>
  </r>
  <r>
    <s v="Carver MA 2 LLC"/>
    <s v="Carver"/>
    <x v="13"/>
    <s v="NSTAR Electric Company"/>
    <n v="2186.4615384615386"/>
    <n v="2019"/>
  </r>
  <r>
    <s v="453 Rounseville Road - Rochester"/>
    <s v="Rochester"/>
    <x v="13"/>
    <s v="NSTAR Electric Company"/>
    <n v="3324.42"/>
    <n v="2019"/>
  </r>
  <r>
    <s v="GSPP Boxborough Littleton LLC"/>
    <s v="Boxborough"/>
    <x v="13"/>
    <s v="Town of Littleton - (MA)"/>
    <n v="3861"/>
    <n v="2019"/>
  </r>
  <r>
    <n v="4705992"/>
    <s v="Windsor Mill"/>
    <x v="5"/>
    <s v="Baltimore Gas &amp; Electric Co"/>
    <n v="900"/>
    <n v="2019"/>
  </r>
  <r>
    <n v="4706005"/>
    <s v="Windsor Mill"/>
    <x v="5"/>
    <s v="Baltimore Gas &amp; Electric Co"/>
    <n v="1980"/>
    <n v="2019"/>
  </r>
  <r>
    <n v="4705565"/>
    <s v="Kingsville"/>
    <x v="5"/>
    <s v="Baltimore Gas &amp; Electric Co"/>
    <n v="2000"/>
    <n v="2019"/>
  </r>
  <r>
    <s v="17A2150160003870"/>
    <s v="Chester"/>
    <x v="5"/>
    <s v="Delmarva Power"/>
    <n v="2000"/>
    <n v="2019"/>
  </r>
  <r>
    <s v="Oxon Hill"/>
    <s v="Oxon Hill"/>
    <x v="5"/>
    <s v="Potomac Electric Power Co"/>
    <n v="429.23076923076923"/>
    <n v="2019"/>
  </r>
  <r>
    <s v="Simba"/>
    <s v="Cheltenham"/>
    <x v="5"/>
    <s v="Potomac Electric Power Co"/>
    <n v="2000"/>
    <n v="2019"/>
  </r>
  <r>
    <s v="Panorama Solar Farm"/>
    <s v="Fort Washington"/>
    <x v="5"/>
    <s v="Potomac Electric Power Co"/>
    <n v="5076.9230769230771"/>
    <n v="2019"/>
  </r>
  <r>
    <s v="Escanaba Solar Project"/>
    <s v="Escanaba"/>
    <x v="17"/>
    <s v="City of Escanaba"/>
    <n v="890.99999999999989"/>
    <n v="2019"/>
  </r>
  <r>
    <s v="Burcham Solar Park"/>
    <s v="East Lansing"/>
    <x v="17"/>
    <s v="City of Lansing - (MI)"/>
    <n v="265.38461538461536"/>
    <n v="2019"/>
  </r>
  <r>
    <s v="L'Anse Community Solar Array"/>
    <s v="L'Anse"/>
    <x v="17"/>
    <s v="Village of L'Anse - (MI)"/>
    <n v="110.5"/>
    <n v="2019"/>
  </r>
  <r>
    <s v="CEF Pax Christi Community Solar"/>
    <s v="Eden Prairie"/>
    <x v="18"/>
    <s v="Northern States Power Co - Minnesota"/>
    <n v="180"/>
    <n v="2019"/>
  </r>
  <r>
    <s v="Fredrichs"/>
    <s v="Eagle Lake"/>
    <x v="18"/>
    <s v="Northern States Power Co - Minnesota"/>
    <n v="240"/>
    <n v="2019"/>
  </r>
  <r>
    <s v="CEF Clarks Grove Community Solar"/>
    <s v="Clarks Grove"/>
    <x v="18"/>
    <s v="Northern States Power Co - Minnesota"/>
    <n v="250"/>
    <n v="2019"/>
  </r>
  <r>
    <s v="Meyer"/>
    <s v="Meire Grove"/>
    <x v="18"/>
    <s v="Northern States Power Co - Minnesota"/>
    <n v="324"/>
    <n v="2019"/>
  </r>
  <r>
    <s v="Dodge 2"/>
    <s v="Dodge Center"/>
    <x v="18"/>
    <s v="Northern States Power Co - Minnesota"/>
    <n v="396"/>
    <n v="2019"/>
  </r>
  <r>
    <s v="USS Hockey Pad Solar LLC"/>
    <s v="Jordan"/>
    <x v="18"/>
    <s v="Northern States Power Co - Minnesota"/>
    <n v="400"/>
    <n v="2019"/>
  </r>
  <r>
    <s v="Carpenter's Union CSG"/>
    <s v="St. Paul"/>
    <x v="18"/>
    <s v="Northern States Power Co - Minnesota"/>
    <n v="540"/>
    <n v="2019"/>
  </r>
  <r>
    <s v="USS Greenhouse Solar LLC"/>
    <s v="Pine Island"/>
    <x v="18"/>
    <s v="Northern States Power Co - Minnesota"/>
    <n v="590"/>
    <n v="2019"/>
  </r>
  <r>
    <s v="USS East Hauer Watt Solar LLC"/>
    <s v="Jordan"/>
    <x v="18"/>
    <s v="Northern States Power Co - Minnesota"/>
    <n v="598"/>
    <n v="2019"/>
  </r>
  <r>
    <s v="USS Brude Solar LLC"/>
    <s v="Good Thunder"/>
    <x v="18"/>
    <s v="Northern States Power Co - Minnesota"/>
    <n v="620"/>
    <n v="2019"/>
  </r>
  <r>
    <s v="USS Rapidan Solar LLC"/>
    <s v="Good Thunder"/>
    <x v="18"/>
    <s v="Northern States Power Co - Minnesota"/>
    <n v="620"/>
    <n v="2019"/>
  </r>
  <r>
    <s v="Pisces Community Solar Garden, LLC"/>
    <s v="Belgrade"/>
    <x v="18"/>
    <s v="Northern States Power Co - Minnesota"/>
    <n v="720"/>
    <n v="2019"/>
  </r>
  <r>
    <s v="Sagittarius Community Solar Gardens, LLC"/>
    <s v="Watkins"/>
    <x v="18"/>
    <s v="Northern States Power Co - Minnesota"/>
    <n v="760"/>
    <n v="2019"/>
  </r>
  <r>
    <s v="Vision01"/>
    <s v="Zumbro Falls"/>
    <x v="18"/>
    <s v="Northern States Power Co - Minnesota"/>
    <n v="850"/>
    <n v="2019"/>
  </r>
  <r>
    <s v="Hartman Community Solar LLC"/>
    <s v="St. Cloud"/>
    <x v="18"/>
    <s v="Northern States Power Co - Minnesota"/>
    <n v="940"/>
    <n v="2019"/>
  </r>
  <r>
    <s v="CEF Minneapolis Ramp Community Solar"/>
    <s v="Minneapolis"/>
    <x v="18"/>
    <s v="Northern States Power Co - Minnesota"/>
    <n v="960"/>
    <n v="2019"/>
  </r>
  <r>
    <s v="CEF Haven Community Solar"/>
    <s v="St. Cloud"/>
    <x v="18"/>
    <s v="Northern States Power Co - Minnesota"/>
    <n v="996"/>
    <n v="2019"/>
  </r>
  <r>
    <s v="New Munich Solar Garden"/>
    <s v="Melrose"/>
    <x v="18"/>
    <s v="Northern States Power Co - Minnesota"/>
    <n v="998"/>
    <n v="2019"/>
  </r>
  <r>
    <s v="Olinda Trail Solar"/>
    <s v="Lindstrom"/>
    <x v="18"/>
    <s v="Northern States Power Co - Minnesota"/>
    <n v="998"/>
    <n v="2019"/>
  </r>
  <r>
    <s v="Altair Community Solar Garden, LLC"/>
    <s v="New Richland"/>
    <x v="18"/>
    <s v="Northern States Power Co - Minnesota"/>
    <n v="1000"/>
    <n v="2019"/>
  </r>
  <r>
    <s v="Aquarius Community Solar Gardens, LLC"/>
    <s v="Tracy"/>
    <x v="18"/>
    <s v="Northern States Power Co - Minnesota"/>
    <n v="1000"/>
    <n v="2019"/>
  </r>
  <r>
    <s v="Aquila Community Solar Gardens, LLC"/>
    <s v="Glenwood"/>
    <x v="18"/>
    <s v="Northern States Power Co - Minnesota"/>
    <n v="1000"/>
    <n v="2019"/>
  </r>
  <r>
    <s v="Cannon Garden LLC"/>
    <s v="Faribault"/>
    <x v="18"/>
    <s v="Northern States Power Co - Minnesota"/>
    <n v="1000"/>
    <n v="2019"/>
  </r>
  <r>
    <s v="Canopus Community Solar Garden, LLC"/>
    <s v="Belgrade"/>
    <x v="18"/>
    <s v="Northern States Power Co - Minnesota"/>
    <n v="1000"/>
    <n v="2019"/>
  </r>
  <r>
    <s v="Capricornus Community Solar Garden, LLC"/>
    <s v="Paynesville"/>
    <x v="18"/>
    <s v="Northern States Power Co - Minnesota"/>
    <n v="1000"/>
    <n v="2019"/>
  </r>
  <r>
    <s v="Cassiopeia Community Solar Gardens, LLC"/>
    <s v="Glenwood"/>
    <x v="18"/>
    <s v="Northern States Power Co - Minnesota"/>
    <n v="1000"/>
    <n v="2019"/>
  </r>
  <r>
    <s v="CEF Waseca Community Solar"/>
    <s v="Janesville"/>
    <x v="18"/>
    <s v="Northern States Power Co - Minnesota"/>
    <n v="1000"/>
    <n v="2019"/>
  </r>
  <r>
    <s v="Clara City Solar"/>
    <s v="Clara City"/>
    <x v="18"/>
    <s v="Northern States Power Co - Minnesota"/>
    <n v="1000"/>
    <n v="2019"/>
  </r>
  <r>
    <s v="Clear Garden LLC"/>
    <s v="Waseca"/>
    <x v="18"/>
    <s v="Northern States Power Co - Minnesota"/>
    <n v="1000"/>
    <n v="2019"/>
  </r>
  <r>
    <s v="Crux Community Solar Gardens, LLC"/>
    <s v="Sacred Heart"/>
    <x v="18"/>
    <s v="Northern States Power Co - Minnesota"/>
    <n v="1000"/>
    <n v="2019"/>
  </r>
  <r>
    <s v="Dakota Community Solar One"/>
    <s v="Farmington"/>
    <x v="18"/>
    <s v="Northern States Power Co - Minnesota"/>
    <n v="1000"/>
    <n v="2019"/>
  </r>
  <r>
    <s v="Deneb Community Solar Garden, LLC"/>
    <s v="Belgrade"/>
    <x v="18"/>
    <s v="Northern States Power Co - Minnesota"/>
    <n v="1000"/>
    <n v="2019"/>
  </r>
  <r>
    <s v="Douglas/Todd Community Solar One"/>
    <s v="Osakis"/>
    <x v="18"/>
    <s v="Northern States Power Co - Minnesota"/>
    <n v="1000"/>
    <n v="2019"/>
  </r>
  <r>
    <s v="E. Goenner Community Solar LLC"/>
    <s v="Clear Lake"/>
    <x v="18"/>
    <s v="Northern States Power Co - Minnesota"/>
    <n v="1000"/>
    <n v="2019"/>
  </r>
  <r>
    <s v="Fast Sun 13"/>
    <s v="Osakis"/>
    <x v="18"/>
    <s v="Northern States Power Co - Minnesota"/>
    <n v="1000"/>
    <n v="2019"/>
  </r>
  <r>
    <s v="Fast Sun 3"/>
    <s v="Albany"/>
    <x v="18"/>
    <s v="Northern States Power Co - Minnesota"/>
    <n v="1000"/>
    <n v="2019"/>
  </r>
  <r>
    <s v="FastSun 1"/>
    <s v="Dassel"/>
    <x v="18"/>
    <s v="Northern States Power Co - Minnesota"/>
    <n v="1000"/>
    <n v="2019"/>
  </r>
  <r>
    <s v="FastSun 14"/>
    <s v="Eagle Lake"/>
    <x v="18"/>
    <s v="Northern States Power Co - Minnesota"/>
    <n v="1000"/>
    <n v="2019"/>
  </r>
  <r>
    <s v="FastSun 7"/>
    <s v="Stewart"/>
    <x v="18"/>
    <s v="Northern States Power Co - Minnesota"/>
    <n v="1000"/>
    <n v="2019"/>
  </r>
  <r>
    <s v="FastSun 8"/>
    <s v="Courtland"/>
    <x v="18"/>
    <s v="Northern States Power Co - Minnesota"/>
    <n v="1000"/>
    <n v="2019"/>
  </r>
  <r>
    <s v="Kaus Community Solar Garden, LLC"/>
    <s v="Claremont"/>
    <x v="18"/>
    <s v="Northern States Power Co - Minnesota"/>
    <n v="1000"/>
    <n v="2019"/>
  </r>
  <r>
    <s v="Malmedal Garden LLC"/>
    <s v="Starbuck"/>
    <x v="18"/>
    <s v="Northern States Power Co - Minnesota"/>
    <n v="1000"/>
    <n v="2019"/>
  </r>
  <r>
    <s v="McLeod Community Solar One"/>
    <s v="Stewart"/>
    <x v="18"/>
    <s v="Northern States Power Co - Minnesota"/>
    <n v="1000"/>
    <n v="2019"/>
  </r>
  <r>
    <s v="Meeker Community Solar One"/>
    <s v="Dassel"/>
    <x v="18"/>
    <s v="Northern States Power Co - Minnesota"/>
    <n v="1000"/>
    <n v="2019"/>
  </r>
  <r>
    <s v="MSC-Chisago01 CSG"/>
    <s v="Taylors Falls"/>
    <x v="18"/>
    <s v="Northern States Power Co - Minnesota"/>
    <n v="1000"/>
    <n v="2019"/>
  </r>
  <r>
    <s v="MSC-Chisago02 CSG"/>
    <s v="Taylors Falls"/>
    <x v="18"/>
    <s v="Northern States Power Co - Minnesota"/>
    <n v="1000"/>
    <n v="2019"/>
  </r>
  <r>
    <s v="MSC-Empire CSG"/>
    <s v="Farmington"/>
    <x v="18"/>
    <s v="Northern States Power Co - Minnesota"/>
    <n v="1000"/>
    <n v="2019"/>
  </r>
  <r>
    <s v="MSC-GreyCloud CSG"/>
    <s v="St. Paul Park"/>
    <x v="18"/>
    <s v="Northern States Power Co - Minnesota"/>
    <n v="1000"/>
    <n v="2019"/>
  </r>
  <r>
    <s v="MSC-Rice01 CSG"/>
    <s v="Morristown"/>
    <x v="18"/>
    <s v="Northern States Power Co - Minnesota"/>
    <n v="1000"/>
    <n v="2019"/>
  </r>
  <r>
    <s v="MSC-Scandia01 CSG"/>
    <s v="Scandia"/>
    <x v="18"/>
    <s v="Northern States Power Co - Minnesota"/>
    <n v="1000"/>
    <n v="2019"/>
  </r>
  <r>
    <s v="MSC-Scott01 CSG"/>
    <s v="Jordan"/>
    <x v="18"/>
    <s v="Northern States Power Co - Minnesota"/>
    <n v="1000"/>
    <n v="2019"/>
  </r>
  <r>
    <s v="Novel Brooten Solar"/>
    <s v="Brooten"/>
    <x v="18"/>
    <s v="Northern States Power Co - Minnesota"/>
    <n v="1000"/>
    <n v="2019"/>
  </r>
  <r>
    <s v="Novel Historical Society Solar"/>
    <s v="Sacred Heart"/>
    <x v="18"/>
    <s v="Northern States Power Co - Minnesota"/>
    <n v="1000"/>
    <n v="2019"/>
  </r>
  <r>
    <s v="Novel Martin Solar One"/>
    <s v="Lester Prairie"/>
    <x v="18"/>
    <s v="Northern States Power Co - Minnesota"/>
    <n v="1000"/>
    <n v="2019"/>
  </r>
  <r>
    <s v="Novel Reber Solar"/>
    <s v="Albany"/>
    <x v="18"/>
    <s v="Northern States Power Co - Minnesota"/>
    <n v="1000"/>
    <n v="2019"/>
  </r>
  <r>
    <s v="Novel CSG of Imholte"/>
    <s v="St. Cloud"/>
    <x v="18"/>
    <s v="Northern States Power Co - Minnesota"/>
    <n v="1000"/>
    <n v="2019"/>
  </r>
  <r>
    <s v="Roberds Garden"/>
    <s v="Faribault"/>
    <x v="18"/>
    <s v="Northern States Power Co - Minnesota"/>
    <n v="1000"/>
    <n v="2019"/>
  </r>
  <r>
    <s v="Sherburne Community Solar One"/>
    <s v="St. Cloud"/>
    <x v="18"/>
    <s v="Northern States Power Co - Minnesota"/>
    <n v="1000"/>
    <n v="2019"/>
  </r>
  <r>
    <s v="Dodge l"/>
    <s v="Dodge Center"/>
    <x v="18"/>
    <s v="Northern States Power Co - Minnesota"/>
    <n v="1000"/>
    <n v="2019"/>
  </r>
  <r>
    <s v="Stearns Community Solar One"/>
    <s v="Albany"/>
    <x v="18"/>
    <s v="Northern States Power Co - Minnesota"/>
    <n v="1000"/>
    <n v="2019"/>
  </r>
  <r>
    <s v="Stearns Solar"/>
    <s v="Albany"/>
    <x v="18"/>
    <s v="Northern States Power Co - Minnesota"/>
    <n v="1000"/>
    <n v="2019"/>
  </r>
  <r>
    <s v="USS Centerfield Solar LLC"/>
    <s v="Webster"/>
    <x v="18"/>
    <s v="Northern States Power Co - Minnesota"/>
    <n v="1000"/>
    <n v="2019"/>
  </r>
  <r>
    <s v="USS Cheyenne Solar LLC"/>
    <s v="Chisago City"/>
    <x v="18"/>
    <s v="Northern States Power Co - Minnesota"/>
    <n v="1000"/>
    <n v="2019"/>
  </r>
  <r>
    <s v="USS DVL Solar LLC"/>
    <s v="Waconia"/>
    <x v="18"/>
    <s v="Northern States Power Co - Minnesota"/>
    <n v="1000"/>
    <n v="2019"/>
  </r>
  <r>
    <s v="USS Eggo Solar LLC"/>
    <s v="Cologne"/>
    <x v="18"/>
    <s v="Northern States Power Co - Minnesota"/>
    <n v="1000"/>
    <n v="2019"/>
  </r>
  <r>
    <s v="USS Haven Solar LLC"/>
    <s v="St. Cloud"/>
    <x v="18"/>
    <s v="Northern States Power Co - Minnesota"/>
    <n v="1000"/>
    <n v="2019"/>
  </r>
  <r>
    <s v="USS King 2 LLC"/>
    <s v="Cologne"/>
    <x v="18"/>
    <s v="Northern States Power Co - Minnesota"/>
    <n v="1000"/>
    <n v="2019"/>
  </r>
  <r>
    <s v="USS Kost Trail Solar LLC"/>
    <s v="North Branch"/>
    <x v="18"/>
    <s v="Northern States Power Co - Minnesota"/>
    <n v="1000"/>
    <n v="2019"/>
  </r>
  <r>
    <s v="USS Lake Patterson Solar LLC"/>
    <s v="Cologne"/>
    <x v="18"/>
    <s v="Northern States Power Co - Minnesota"/>
    <n v="1000"/>
    <n v="2019"/>
  </r>
  <r>
    <s v="USS Midtown Solar LLC"/>
    <s v="Melrose"/>
    <x v="18"/>
    <s v="Northern States Power Co - Minnesota"/>
    <n v="1000"/>
    <n v="2019"/>
  </r>
  <r>
    <s v="USS Monarch Solar LLC"/>
    <s v="Brooten"/>
    <x v="18"/>
    <s v="Northern States Power Co - Minnesota"/>
    <n v="1000"/>
    <n v="2019"/>
  </r>
  <r>
    <s v="USS Webster Solar LLC"/>
    <s v="Webster"/>
    <x v="18"/>
    <s v="Northern States Power Co - Minnesota"/>
    <n v="1000"/>
    <n v="2019"/>
  </r>
  <r>
    <s v="USS White Cloud Solar LLC"/>
    <s v="St. Cloud"/>
    <x v="18"/>
    <s v="Northern States Power Co - Minnesota"/>
    <n v="1000"/>
    <n v="2019"/>
  </r>
  <r>
    <s v="Wabasha Solar II"/>
    <s v="Wabasha"/>
    <x v="18"/>
    <s v="Northern States Power Co - Minnesota"/>
    <n v="1000"/>
    <n v="2019"/>
  </r>
  <r>
    <s v="Wabasha Solar III"/>
    <s v="Kellogg"/>
    <x v="18"/>
    <s v="Northern States Power Co - Minnesota"/>
    <n v="1000"/>
    <n v="2019"/>
  </r>
  <r>
    <s v="Wabasha Solar"/>
    <s v="Wabasha"/>
    <x v="18"/>
    <s v="Northern States Power Co - Minnesota"/>
    <n v="1000"/>
    <n v="2019"/>
  </r>
  <r>
    <s v="Enter"/>
    <s v="Nicollet"/>
    <x v="18"/>
    <s v="Northern States Power Co - Minnesota"/>
    <n v="1000"/>
    <n v="2019"/>
  </r>
  <r>
    <s v="Lange"/>
    <s v="Byron"/>
    <x v="18"/>
    <s v="Northern States Power Co - Minnesota"/>
    <n v="1000"/>
    <n v="2019"/>
  </r>
  <r>
    <s v="Winona Solar I"/>
    <s v="Altura"/>
    <x v="18"/>
    <s v="Northern States Power Co - Minnesota"/>
    <n v="1000"/>
    <n v="2019"/>
  </r>
  <r>
    <s v="Winona Solar II"/>
    <s v="Rollingstone"/>
    <x v="18"/>
    <s v="Northern States Power Co - Minnesota"/>
    <n v="1000"/>
    <n v="2019"/>
  </r>
  <r>
    <s v="Wollan Garden LLC"/>
    <s v="Starbuck"/>
    <x v="18"/>
    <s v="Northern States Power Co - Minnesota"/>
    <n v="1000"/>
    <n v="2019"/>
  </r>
  <r>
    <s v="Lindstrom Solar 1 - Lindstrom Solar 2"/>
    <s v="Lindstrom"/>
    <x v="18"/>
    <s v="Northern States Power Co - Minnesota"/>
    <n v="2000"/>
    <n v="2019"/>
  </r>
  <r>
    <s v="Chisago Holdco LLC Unit 1"/>
    <s v="Center City"/>
    <x v="18"/>
    <s v="Northern States Power Co - Minnesota"/>
    <n v="3000"/>
    <n v="2019"/>
  </r>
  <r>
    <s v="Haven Solar 1 - Haven Solar 3"/>
    <s v="St. Cloud"/>
    <x v="18"/>
    <s v="Northern States Power Co - Minnesota"/>
    <n v="3000"/>
    <n v="2019"/>
  </r>
  <r>
    <s v="MNCS Solar Garden of Held, CSG A"/>
    <s v="St. Cloud"/>
    <x v="18"/>
    <s v="Northern States Power Co - Minnesota"/>
    <n v="3000"/>
    <n v="2019"/>
  </r>
  <r>
    <s v="Winsted Solar 1 - Winstead Solar 3"/>
    <s v="Winsted"/>
    <x v="18"/>
    <s v="Northern States Power Co - Minnesota"/>
    <n v="3000"/>
    <n v="2019"/>
  </r>
  <r>
    <s v="NES CSG of Gibbon CSG A"/>
    <s v="Gibbon"/>
    <x v="18"/>
    <s v="Northern States Power Co - Minnesota"/>
    <n v="3250"/>
    <n v="2019"/>
  </r>
  <r>
    <s v="Lady Slipper Unit 1 - Lady Slipper Unit 5"/>
    <s v="Red Wing"/>
    <x v="18"/>
    <s v="Northern States Power Co - Minnesota"/>
    <n v="4400"/>
    <n v="2019"/>
  </r>
  <r>
    <s v="NES CSG of Schneider - CSG A"/>
    <s v="Waite Park"/>
    <x v="18"/>
    <s v="Northern States Power Co - Minnesota"/>
    <n v="4750"/>
    <n v="2019"/>
  </r>
  <r>
    <s v="Bel Clare Drive Solar Project 1"/>
    <s v="Waite Park"/>
    <x v="18"/>
    <s v="Northern States Power Co - Minnesota"/>
    <n v="5000"/>
    <n v="2019"/>
  </r>
  <r>
    <s v="Felton PV 1 - Felton PV 5"/>
    <s v="Randolph"/>
    <x v="18"/>
    <s v="Northern States Power Co - Minnesota"/>
    <n v="5000"/>
    <n v="2019"/>
  </r>
  <r>
    <s v="Frontenac Unit 1"/>
    <s v="Frontenac"/>
    <x v="18"/>
    <s v="Northern States Power Co - Minnesota"/>
    <n v="5000"/>
    <n v="2019"/>
  </r>
  <r>
    <s v="Golf01-Golf05"/>
    <s v="St. Michael"/>
    <x v="18"/>
    <s v="Northern States Power Co - Minnesota"/>
    <n v="5000"/>
    <n v="2019"/>
  </r>
  <r>
    <s v="Wright Kirby 1"/>
    <s v="Monticello"/>
    <x v="18"/>
    <s v="Northern States Power Co - Minnesota"/>
    <n v="5000"/>
    <n v="2019"/>
  </r>
  <r>
    <s v="Randolph PV 1 - Randolph PV 5"/>
    <s v="Randolph"/>
    <x v="18"/>
    <s v="Northern States Power Co - Minnesota"/>
    <n v="5000"/>
    <n v="2019"/>
  </r>
  <r>
    <s v="RollingStone Unit 1 - Unit 4"/>
    <s v="Minnesota City"/>
    <x v="18"/>
    <s v="Northern States Power Co - Minnesota"/>
    <n v="5000"/>
    <n v="2019"/>
  </r>
  <r>
    <s v="Saint Cloud Solar 1"/>
    <s v="St. Cloud"/>
    <x v="18"/>
    <s v="Northern States Power Co - Minnesota"/>
    <n v="5000"/>
    <n v="2019"/>
  </r>
  <r>
    <s v="MNCS Solar Garden of Helgeson, CSG A"/>
    <s v="Sartell"/>
    <x v="18"/>
    <s v="Northern States Power Co - Minnesota"/>
    <n v="5000"/>
    <n v="2019"/>
  </r>
  <r>
    <s v="SRC2.01 - SRC2.05"/>
    <s v="Corcoran"/>
    <x v="18"/>
    <s v="Northern States Power Co - Minnesota"/>
    <n v="5000"/>
    <n v="2019"/>
  </r>
  <r>
    <s v="Held Solar"/>
    <s v="St. Cloud"/>
    <x v="18"/>
    <s v="Northern States Power Co - Minnesota"/>
    <n v="5000"/>
    <n v="2019"/>
  </r>
  <r>
    <s v="Lambert Community Solar Project"/>
    <s v="Bridgeton"/>
    <x v="21"/>
    <s v="Ameren Illinois Company"/>
    <n v="1000"/>
    <n v="2019"/>
  </r>
  <r>
    <s v="SHARES DU SOLEIL"/>
    <s v="Red Lodge"/>
    <x v="27"/>
    <s v="Beartooth Electric Coop, Inc"/>
    <n v="24"/>
    <n v="2019"/>
  </r>
  <r>
    <s v="Kings Creek Community Solar"/>
    <s v="Cedar Rock"/>
    <x v="10"/>
    <s v="Blue Ridge Elec Member Corp - (NC)"/>
    <n v="106.15384615384615"/>
    <n v="2019"/>
  </r>
  <r>
    <s v="PWC Community Solar"/>
    <s v="Fayetteville"/>
    <x v="10"/>
    <s v="Fayetteville Public Works Commission"/>
    <n v="859.01538461538462"/>
    <n v="2019"/>
  </r>
  <r>
    <s v="Hastings Community Solar Farm"/>
    <s v="Hastings"/>
    <x v="31"/>
    <s v="City of Hastings - (NE)"/>
    <n v="1500"/>
    <n v="2019"/>
  </r>
  <r>
    <s v="OPPD Community Solar"/>
    <s v="Fort Calhoun"/>
    <x v="31"/>
    <s v="Omaha Public Power District"/>
    <n v="5000"/>
    <n v="2019"/>
  </r>
  <r>
    <n v="164578"/>
    <s v="Kingston"/>
    <x v="32"/>
    <s v="Central Hudson Gas &amp; Elec Corp"/>
    <n v="373.15384615384613"/>
    <n v="2019"/>
  </r>
  <r>
    <n v="90746"/>
    <s v="Wappinger"/>
    <x v="32"/>
    <s v="Central Hudson Gas &amp; Elec Corp"/>
    <n v="2003.8153846153846"/>
    <n v="2019"/>
  </r>
  <r>
    <n v="126589"/>
    <s v="New Windsor"/>
    <x v="32"/>
    <s v="Central Hudson Gas &amp; Elec Corp"/>
    <n v="2132.3076923076924"/>
    <n v="2019"/>
  </r>
  <r>
    <n v="126518"/>
    <s v="New Windsor"/>
    <x v="32"/>
    <s v="Central Hudson Gas &amp; Elec Corp"/>
    <n v="2132.3076923076924"/>
    <n v="2019"/>
  </r>
  <r>
    <n v="80611"/>
    <s v="Ellenville"/>
    <x v="32"/>
    <s v="Central Hudson Gas &amp; Elec Corp"/>
    <n v="2310"/>
    <n v="2019"/>
  </r>
  <r>
    <s v="5318-93923"/>
    <s v="Poughkeepsie"/>
    <x v="32"/>
    <s v="Central Hudson Gas &amp; Elec Corp"/>
    <n v="2316.1846153846154"/>
    <n v="2019"/>
  </r>
  <r>
    <s v="5318-93924"/>
    <s v="Kingston"/>
    <x v="32"/>
    <s v="Central Hudson Gas &amp; Elec Corp"/>
    <n v="2317.5"/>
    <n v="2019"/>
  </r>
  <r>
    <n v="93846"/>
    <s v="Rochester"/>
    <x v="32"/>
    <s v="Central Hudson Gas &amp; Elec Corp"/>
    <n v="4284.8999999999996"/>
    <n v="2019"/>
  </r>
  <r>
    <n v="164855"/>
    <s v="Brooklyn"/>
    <x v="32"/>
    <s v="Consolidated Edison Co-NY Inc"/>
    <n v="3.046153846153846"/>
    <n v="2019"/>
  </r>
  <r>
    <n v="175600"/>
    <s v="Brooklyn"/>
    <x v="32"/>
    <s v="Consolidated Edison Co-NY Inc"/>
    <n v="3.3230769230769233"/>
    <n v="2019"/>
  </r>
  <r>
    <n v="180830"/>
    <s v="Brooklyn"/>
    <x v="32"/>
    <s v="Consolidated Edison Co-NY Inc"/>
    <n v="3.3230769230769233"/>
    <n v="2019"/>
  </r>
  <r>
    <n v="184109"/>
    <s v="Brooklyn"/>
    <x v="32"/>
    <s v="Consolidated Edison Co-NY Inc"/>
    <n v="3.3692307692307693"/>
    <n v="2019"/>
  </r>
  <r>
    <n v="184321"/>
    <s v="Brooklyn"/>
    <x v="32"/>
    <s v="Consolidated Edison Co-NY Inc"/>
    <n v="4.9846153846153847"/>
    <n v="2019"/>
  </r>
  <r>
    <n v="172966"/>
    <s v="Bronx"/>
    <x v="32"/>
    <s v="Consolidated Edison Co-NY Inc"/>
    <n v="5.8153846153846152"/>
    <n v="2019"/>
  </r>
  <r>
    <n v="184105"/>
    <s v="Brooklyn"/>
    <x v="32"/>
    <s v="Consolidated Edison Co-NY Inc"/>
    <n v="5.8999999999999995"/>
    <n v="2019"/>
  </r>
  <r>
    <n v="158694"/>
    <s v="Brooklyn"/>
    <x v="32"/>
    <s v="Consolidated Edison Co-NY Inc"/>
    <n v="7.476923076923077"/>
    <n v="2019"/>
  </r>
  <r>
    <n v="170960"/>
    <s v="New York"/>
    <x v="32"/>
    <s v="Consolidated Edison Co-NY Inc"/>
    <n v="7.476923076923077"/>
    <n v="2019"/>
  </r>
  <r>
    <n v="172621"/>
    <s v="Brooklyn"/>
    <x v="32"/>
    <s v="Consolidated Edison Co-NY Inc"/>
    <n v="8.3076923076923084"/>
    <n v="2019"/>
  </r>
  <r>
    <n v="161327"/>
    <s v="Brooklyn"/>
    <x v="32"/>
    <s v="Consolidated Edison Co-NY Inc"/>
    <n v="11.63076923076923"/>
    <n v="2019"/>
  </r>
  <r>
    <n v="184339"/>
    <s v="Brooklyn"/>
    <x v="32"/>
    <s v="Consolidated Edison Co-NY Inc"/>
    <n v="12.438461538461539"/>
    <n v="2019"/>
  </r>
  <r>
    <n v="184362"/>
    <s v="Brooklyn"/>
    <x v="32"/>
    <s v="Consolidated Edison Co-NY Inc"/>
    <n v="12.438461538461539"/>
    <n v="2019"/>
  </r>
  <r>
    <n v="174809"/>
    <s v="Brooklyn"/>
    <x v="32"/>
    <s v="Consolidated Edison Co-NY Inc"/>
    <n v="18.738461538461536"/>
    <n v="2019"/>
  </r>
  <r>
    <n v="157192"/>
    <s v="New York"/>
    <x v="32"/>
    <s v="Consolidated Edison Co-NY Inc"/>
    <n v="31.015384615384615"/>
    <n v="2019"/>
  </r>
  <r>
    <n v="88369"/>
    <s v="Bronx"/>
    <x v="32"/>
    <s v="Consolidated Edison Co-NY Inc"/>
    <n v="44.723076923076924"/>
    <n v="2019"/>
  </r>
  <r>
    <n v="88452"/>
    <s v="Bronx"/>
    <x v="32"/>
    <s v="Consolidated Edison Co-NY Inc"/>
    <n v="44.723076923076924"/>
    <n v="2019"/>
  </r>
  <r>
    <n v="88966"/>
    <s v="Bronx"/>
    <x v="32"/>
    <s v="Consolidated Edison Co-NY Inc"/>
    <n v="59.630769230769225"/>
    <n v="2019"/>
  </r>
  <r>
    <n v="127422"/>
    <s v="Brooklyn"/>
    <x v="32"/>
    <s v="Consolidated Edison Co-NY Inc"/>
    <n v="65.353846153846149"/>
    <n v="2019"/>
  </r>
  <r>
    <n v="88839"/>
    <s v="Bronx"/>
    <x v="32"/>
    <s v="Consolidated Edison Co-NY Inc"/>
    <n v="70.615384615384613"/>
    <n v="2019"/>
  </r>
  <r>
    <n v="88981"/>
    <s v="Bronx"/>
    <x v="32"/>
    <s v="Consolidated Edison Co-NY Inc"/>
    <n v="74.538461538461547"/>
    <n v="2019"/>
  </r>
  <r>
    <n v="82869"/>
    <s v="Brooklyn"/>
    <x v="32"/>
    <s v="Consolidated Edison Co-NY Inc"/>
    <n v="80.5"/>
    <n v="2019"/>
  </r>
  <r>
    <n v="88924"/>
    <s v="Bronx"/>
    <x v="32"/>
    <s v="Consolidated Edison Co-NY Inc"/>
    <n v="89.446153846153848"/>
    <n v="2019"/>
  </r>
  <r>
    <n v="89018"/>
    <s v="Bronx"/>
    <x v="32"/>
    <s v="Consolidated Edison Co-NY Inc"/>
    <n v="104.35384615384615"/>
    <n v="2019"/>
  </r>
  <r>
    <s v="Peekskill Community Solar Project 1"/>
    <s v="Peekskill"/>
    <x v="32"/>
    <s v="Consolidated Edison Co-NY Inc"/>
    <n v="124.83"/>
    <n v="2019"/>
  </r>
  <r>
    <n v="88903"/>
    <s v="Bronx"/>
    <x v="32"/>
    <s v="Consolidated Edison Co-NY Inc"/>
    <n v="127.63076923076922"/>
    <n v="2019"/>
  </r>
  <r>
    <s v="East Brooklyn Community Solar Project"/>
    <s v="Brooklyn"/>
    <x v="32"/>
    <s v="Consolidated Edison Co-NY Inc"/>
    <n v="137.69999999999999"/>
    <n v="2019"/>
  </r>
  <r>
    <n v="180846"/>
    <s v="New Rochelle"/>
    <x v="32"/>
    <s v="Consolidated Edison Co-NY Inc"/>
    <n v="169.8"/>
    <n v="2019"/>
  </r>
  <r>
    <n v="88748"/>
    <s v="Bronx"/>
    <x v="32"/>
    <s v="Consolidated Edison Co-NY Inc"/>
    <n v="193.79999999999998"/>
    <n v="2019"/>
  </r>
  <r>
    <n v="100539"/>
    <s v="Maspeth"/>
    <x v="32"/>
    <s v="Consolidated Edison Co-NY Inc"/>
    <n v="292.43076923076922"/>
    <n v="2019"/>
  </r>
  <r>
    <s v="Staten Island Community Solar Farm"/>
    <s v="Staten Island"/>
    <x v="32"/>
    <s v="Consolidated Edison Co-NY Inc"/>
    <n v="323.44615384615383"/>
    <n v="2019"/>
  </r>
  <r>
    <s v="South Bronx Solar Garden 3"/>
    <s v="Bronx"/>
    <x v="32"/>
    <s v="Consolidated Edison Co-NY Inc"/>
    <n v="386.6"/>
    <n v="2019"/>
  </r>
  <r>
    <n v="95307"/>
    <s v="Brooklyn"/>
    <x v="32"/>
    <s v="Consolidated Edison Co-NY Inc"/>
    <n v="576.15384615384619"/>
    <n v="2019"/>
  </r>
  <r>
    <s v="Peekskill Community Solar Project 2"/>
    <s v="Peekskill"/>
    <x v="32"/>
    <s v="Consolidated Edison Co-NY Inc"/>
    <n v="709.5"/>
    <n v="2019"/>
  </r>
  <r>
    <s v="Elmsford Community Solar Project"/>
    <s v="Elmsford"/>
    <x v="32"/>
    <s v="Consolidated Edison Co-NY Inc"/>
    <n v="711"/>
    <n v="2019"/>
  </r>
  <r>
    <n v="184486"/>
    <s v="New York"/>
    <x v="32"/>
    <s v="Consolidated Edison Co-NY Inc"/>
    <n v="740.42307692307691"/>
    <n v="2019"/>
  </r>
  <r>
    <s v="WB Mason Bronx Distribution Facility / Zerega Solar Farm"/>
    <s v="Bronx"/>
    <x v="32"/>
    <s v="Consolidated Edison Co-NY Inc"/>
    <n v="847.38461538461524"/>
    <n v="2019"/>
  </r>
  <r>
    <s v="North Bronx Solar Garden"/>
    <s v="Bronx"/>
    <x v="32"/>
    <s v="Consolidated Edison Co-NY Inc"/>
    <n v="875.16"/>
    <n v="2019"/>
  </r>
  <r>
    <s v="Ridgewood Solar Farm"/>
    <s v="Queens"/>
    <x v="32"/>
    <s v="Consolidated Edison Co-NY Inc"/>
    <n v="1058.8499999999999"/>
    <n v="2019"/>
  </r>
  <r>
    <n v="126762"/>
    <s v="Buchanan"/>
    <x v="32"/>
    <s v="Consolidated Edison Co-NY Inc"/>
    <n v="1846.2769230769229"/>
    <n v="2019"/>
  </r>
  <r>
    <n v="108695"/>
    <s v="Islip Terrace"/>
    <x v="32"/>
    <s v="Long Island Power Authority"/>
    <n v="46.38461538461538"/>
    <n v="2019"/>
  </r>
  <r>
    <n v="114598"/>
    <s v="Amityville"/>
    <x v="32"/>
    <s v="Long Island Power Authority"/>
    <n v="79.138461538461527"/>
    <n v="2019"/>
  </r>
  <r>
    <n v="108193"/>
    <s v="Yaphank"/>
    <x v="32"/>
    <s v="Long Island Power Authority"/>
    <n v="384.61538461538458"/>
    <n v="2019"/>
  </r>
  <r>
    <n v="108196"/>
    <s v="Yaphank"/>
    <x v="32"/>
    <s v="Long Island Power Authority"/>
    <n v="400.61538461538458"/>
    <n v="2019"/>
  </r>
  <r>
    <n v="113113"/>
    <s v="Fort Edward"/>
    <x v="32"/>
    <s v="National Grid Generation, LLC"/>
    <n v="68.784615384615378"/>
    <n v="2019"/>
  </r>
  <r>
    <n v="123100"/>
    <s v="Grand Island"/>
    <x v="32"/>
    <s v="National Grid Generation, LLC"/>
    <n v="154.30769230769229"/>
    <n v="2019"/>
  </r>
  <r>
    <n v="102830"/>
    <s v="Westdale"/>
    <x v="32"/>
    <s v="National Grid Generation, LLC"/>
    <n v="156.36923076923077"/>
    <n v="2019"/>
  </r>
  <r>
    <n v="68186"/>
    <s v="Rome"/>
    <x v="32"/>
    <s v="National Grid Generation, LLC"/>
    <n v="2095.7538461538461"/>
    <n v="2019"/>
  </r>
  <r>
    <n v="78707"/>
    <s v="Schenectady"/>
    <x v="32"/>
    <s v="National Grid Generation, LLC"/>
    <n v="2095.7538461538461"/>
    <n v="2019"/>
  </r>
  <r>
    <n v="78739"/>
    <s v="Altamont"/>
    <x v="32"/>
    <s v="National Grid Generation, LLC"/>
    <n v="2124.8615384615387"/>
    <n v="2019"/>
  </r>
  <r>
    <n v="78748"/>
    <s v="Johnstown"/>
    <x v="32"/>
    <s v="National Grid Generation, LLC"/>
    <n v="2148.9230769230767"/>
    <n v="2019"/>
  </r>
  <r>
    <n v="78745"/>
    <s v="Johnstown"/>
    <x v="32"/>
    <s v="National Grid Generation, LLC"/>
    <n v="2154.3923076923074"/>
    <n v="2019"/>
  </r>
  <r>
    <n v="81414"/>
    <s v="Batavia"/>
    <x v="32"/>
    <s v="National Grid Generation, LLC"/>
    <n v="2315.0769230769229"/>
    <n v="2019"/>
  </r>
  <r>
    <n v="81413"/>
    <s v="Batavia"/>
    <x v="32"/>
    <s v="National Grid Generation, LLC"/>
    <n v="2315.0769230769229"/>
    <n v="2019"/>
  </r>
  <r>
    <n v="80600"/>
    <s v="Sandy Creek"/>
    <x v="32"/>
    <s v="National Grid Generation, LLC"/>
    <n v="2317.1076923076921"/>
    <n v="2019"/>
  </r>
  <r>
    <n v="91062"/>
    <s v="Schenectady"/>
    <x v="32"/>
    <s v="National Grid Generation, LLC"/>
    <n v="2326.3615384615382"/>
    <n v="2019"/>
  </r>
  <r>
    <n v="50804"/>
    <s v="Poughkeepsie"/>
    <x v="32"/>
    <s v="National Grid Generation, LLC"/>
    <n v="2328.476923076923"/>
    <n v="2019"/>
  </r>
  <r>
    <n v="90998"/>
    <s v="Watertown"/>
    <x v="32"/>
    <s v="National Grid Generation, LLC"/>
    <n v="2330.3076923076924"/>
    <n v="2019"/>
  </r>
  <r>
    <n v="90995"/>
    <s v="Schaghticoke"/>
    <x v="32"/>
    <s v="National Grid Generation, LLC"/>
    <n v="2468.4230769230767"/>
    <n v="2019"/>
  </r>
  <r>
    <n v="80697"/>
    <s v="Brunswick"/>
    <x v="32"/>
    <s v="National Grid Generation, LLC"/>
    <n v="4126.0153846153844"/>
    <n v="2019"/>
  </r>
  <r>
    <n v="126526"/>
    <s v="Spencer"/>
    <x v="32"/>
    <s v="New York State Elec &amp; Gas Corp"/>
    <n v="55.592307692307685"/>
    <n v="2019"/>
  </r>
  <r>
    <n v="126528"/>
    <s v="Candor"/>
    <x v="32"/>
    <s v="New York State Elec &amp; Gas Corp"/>
    <n v="159.16153846153844"/>
    <n v="2019"/>
  </r>
  <r>
    <n v="156520"/>
    <s v="Candor"/>
    <x v="32"/>
    <s v="New York State Elec &amp; Gas Corp"/>
    <n v="262.73076923076923"/>
    <n v="2019"/>
  </r>
  <r>
    <n v="170154"/>
    <s v="Barton"/>
    <x v="32"/>
    <s v="New York State Elec &amp; Gas Corp"/>
    <n v="262.73076923076923"/>
    <n v="2019"/>
  </r>
  <r>
    <n v="174654"/>
    <s v="Watkins Glen"/>
    <x v="32"/>
    <s v="New York State Elec &amp; Gas Corp"/>
    <n v="262.73076923076923"/>
    <n v="2019"/>
  </r>
  <r>
    <n v="205099"/>
    <s v="Brewster"/>
    <x v="32"/>
    <s v="New York State Elec &amp; Gas Corp"/>
    <n v="285.53846153846155"/>
    <n v="2019"/>
  </r>
  <r>
    <n v="92204"/>
    <s v="Beaver Dams"/>
    <x v="32"/>
    <s v="New York State Elec &amp; Gas Corp"/>
    <n v="962.22307692307697"/>
    <n v="2019"/>
  </r>
  <r>
    <s v="5408-98140"/>
    <s v="Callicoon"/>
    <x v="32"/>
    <s v="New York State Elec &amp; Gas Corp"/>
    <n v="1299.3230769230768"/>
    <n v="2019"/>
  </r>
  <r>
    <s v="5408-98522"/>
    <s v="Callicoon"/>
    <x v="32"/>
    <s v="New York State Elec &amp; Gas Corp"/>
    <n v="1782.830769230769"/>
    <n v="2019"/>
  </r>
  <r>
    <s v="5408-98521"/>
    <s v="Callicoon"/>
    <x v="32"/>
    <s v="New York State Elec &amp; Gas Corp"/>
    <n v="1782.830769230769"/>
    <n v="2019"/>
  </r>
  <r>
    <s v="5408-98143"/>
    <s v="Callicoon"/>
    <x v="32"/>
    <s v="New York State Elec &amp; Gas Corp"/>
    <n v="1782.830769230769"/>
    <n v="2019"/>
  </r>
  <r>
    <s v="5408-98141"/>
    <s v="Callicoon"/>
    <x v="32"/>
    <s v="New York State Elec &amp; Gas Corp"/>
    <n v="1844.3076923076922"/>
    <n v="2019"/>
  </r>
  <r>
    <n v="81597"/>
    <s v="Thompson"/>
    <x v="32"/>
    <s v="New York State Elec &amp; Gas Corp"/>
    <n v="1872.5538461538463"/>
    <n v="2019"/>
  </r>
  <r>
    <n v="50875"/>
    <s v="Newfield"/>
    <x v="32"/>
    <s v="New York State Elec &amp; Gas Corp"/>
    <n v="1918.9999999999998"/>
    <n v="2019"/>
  </r>
  <r>
    <n v="67657"/>
    <s v="Newfield"/>
    <x v="32"/>
    <s v="New York State Elec &amp; Gas Corp"/>
    <n v="1918.9999999999998"/>
    <n v="2019"/>
  </r>
  <r>
    <s v="5408-100410"/>
    <s v="Newfield"/>
    <x v="32"/>
    <s v="New York State Elec &amp; Gas Corp"/>
    <n v="1918.9999999999998"/>
    <n v="2019"/>
  </r>
  <r>
    <n v="74981"/>
    <s v="Seneca"/>
    <x v="32"/>
    <s v="New York State Elec &amp; Gas Corp"/>
    <n v="2002.1538461538462"/>
    <n v="2019"/>
  </r>
  <r>
    <n v="74982"/>
    <s v="Seneca"/>
    <x v="32"/>
    <s v="New York State Elec &amp; Gas Corp"/>
    <n v="2002.1538461538462"/>
    <n v="2019"/>
  </r>
  <r>
    <s v="5408-98503"/>
    <s v="Lowman"/>
    <x v="32"/>
    <s v="New York State Elec &amp; Gas Corp"/>
    <n v="2094.7538461538461"/>
    <n v="2019"/>
  </r>
  <r>
    <s v="5408-98157"/>
    <s v="Laurens"/>
    <x v="32"/>
    <s v="New York State Elec &amp; Gas Corp"/>
    <n v="2101.8461538461538"/>
    <n v="2019"/>
  </r>
  <r>
    <n v="76204"/>
    <s v="Trumansburg"/>
    <x v="32"/>
    <s v="New York State Elec &amp; Gas Corp"/>
    <n v="2111.4"/>
    <n v="2019"/>
  </r>
  <r>
    <s v="5408-98510"/>
    <s v="Liberty"/>
    <x v="32"/>
    <s v="New York State Elec &amp; Gas Corp"/>
    <n v="2116.1769230769232"/>
    <n v="2019"/>
  </r>
  <r>
    <n v="78922"/>
    <s v="Baldwin"/>
    <x v="32"/>
    <s v="New York State Elec &amp; Gas Corp"/>
    <n v="2120.9538461538459"/>
    <n v="2019"/>
  </r>
  <r>
    <n v="81594"/>
    <s v="Thompson"/>
    <x v="32"/>
    <s v="New York State Elec &amp; Gas Corp"/>
    <n v="2140.0615384615385"/>
    <n v="2019"/>
  </r>
  <r>
    <n v="77922"/>
    <s v="Mooers Forks"/>
    <x v="32"/>
    <s v="New York State Elec &amp; Gas Corp"/>
    <n v="2142"/>
    <n v="2019"/>
  </r>
  <r>
    <n v="77920"/>
    <s v="Mooers Forks"/>
    <x v="32"/>
    <s v="New York State Elec &amp; Gas Corp"/>
    <n v="2146.5"/>
    <n v="2019"/>
  </r>
  <r>
    <n v="79953"/>
    <s v="Mooers Forks"/>
    <x v="32"/>
    <s v="New York State Elec &amp; Gas Corp"/>
    <n v="2149.6153846153848"/>
    <n v="2019"/>
  </r>
  <r>
    <n v="77898"/>
    <s v="Mooers Forks"/>
    <x v="32"/>
    <s v="New York State Elec &amp; Gas Corp"/>
    <n v="2196"/>
    <n v="2019"/>
  </r>
  <r>
    <n v="76985"/>
    <s v="Spencer"/>
    <x v="32"/>
    <s v="New York State Elec &amp; Gas Corp"/>
    <n v="2303.7538461538461"/>
    <n v="2019"/>
  </r>
  <r>
    <n v="76880"/>
    <s v="Spencer"/>
    <x v="32"/>
    <s v="New York State Elec &amp; Gas Corp"/>
    <n v="2303.7538461538461"/>
    <n v="2019"/>
  </r>
  <r>
    <s v="5318-101268"/>
    <s v="Geneva"/>
    <x v="32"/>
    <s v="New York State Elec &amp; Gas Corp"/>
    <n v="2355.6923076923076"/>
    <n v="2019"/>
  </r>
  <r>
    <s v="5318-101036"/>
    <s v="Mechanicville"/>
    <x v="32"/>
    <s v="New York State Elec &amp; Gas Corp"/>
    <n v="2355.6923076923076"/>
    <n v="2019"/>
  </r>
  <r>
    <n v="81459"/>
    <s v="Mechanicville"/>
    <x v="32"/>
    <s v="New York State Elec &amp; Gas Corp"/>
    <n v="2355.6923076923076"/>
    <n v="2019"/>
  </r>
  <r>
    <s v="5318-101667"/>
    <s v="Dover Plains"/>
    <x v="32"/>
    <s v="New York State Elec &amp; Gas Corp"/>
    <n v="2357.7230769230769"/>
    <n v="2019"/>
  </r>
  <r>
    <n v="76957"/>
    <s v="Spencer"/>
    <x v="32"/>
    <s v="New York State Elec &amp; Gas Corp"/>
    <n v="4607.8692307692299"/>
    <n v="2019"/>
  </r>
  <r>
    <n v="76954"/>
    <s v="Spencer"/>
    <x v="32"/>
    <s v="New York State Elec &amp; Gas Corp"/>
    <n v="4609.5461538461532"/>
    <n v="2019"/>
  </r>
  <r>
    <n v="82484"/>
    <s v="Spencer"/>
    <x v="32"/>
    <s v="New York State Elec &amp; Gas Corp"/>
    <n v="4610.7923076923071"/>
    <n v="2019"/>
  </r>
  <r>
    <n v="129142"/>
    <s v="Owego"/>
    <x v="32"/>
    <s v="New York State Elec &amp; Gas Corp"/>
    <n v="4838.3999999999996"/>
    <n v="2019"/>
  </r>
  <r>
    <n v="90756"/>
    <s v="Chester"/>
    <x v="32"/>
    <s v="Orange &amp; Rockland Utils Inc"/>
    <n v="294.92307692307691"/>
    <n v="2019"/>
  </r>
  <r>
    <n v="78868"/>
    <s v="Port Jervis"/>
    <x v="32"/>
    <s v="Orange &amp; Rockland Utils Inc"/>
    <n v="1768.5230769230768"/>
    <n v="2019"/>
  </r>
  <r>
    <s v="5167-99714"/>
    <s v="Westtown"/>
    <x v="32"/>
    <s v="Orange &amp; Rockland Utils Inc"/>
    <n v="1919.0769230769231"/>
    <n v="2019"/>
  </r>
  <r>
    <n v="102825"/>
    <s v="Chester"/>
    <x v="32"/>
    <s v="Orange &amp; Rockland Utils Inc"/>
    <n v="2084.3307692307694"/>
    <n v="2019"/>
  </r>
  <r>
    <n v="74872"/>
    <s v="Middletown"/>
    <x v="32"/>
    <s v="Orange &amp; Rockland Utils Inc"/>
    <n v="2148.9230769230767"/>
    <n v="2019"/>
  </r>
  <r>
    <s v="5167-99715"/>
    <s v="Westtown"/>
    <x v="32"/>
    <s v="Orange &amp; Rockland Utils Inc"/>
    <n v="2150.2384615384613"/>
    <n v="2019"/>
  </r>
  <r>
    <n v="78581"/>
    <s v="Crawford"/>
    <x v="32"/>
    <s v="Orange &amp; Rockland Utils Inc"/>
    <n v="2160"/>
    <n v="2019"/>
  </r>
  <r>
    <s v="5063-94785"/>
    <s v="Westtown"/>
    <x v="32"/>
    <s v="Orange &amp; Rockland Utils Inc"/>
    <n v="2178.2769230769231"/>
    <n v="2019"/>
  </r>
  <r>
    <n v="105577"/>
    <s v="East Bloomfield"/>
    <x v="32"/>
    <s v="Rochester Gas &amp; Electric Corp"/>
    <n v="1525.1384615384616"/>
    <n v="2019"/>
  </r>
  <r>
    <n v="91948"/>
    <s v="Ogden"/>
    <x v="32"/>
    <s v="Rochester Gas &amp; Electric Corp"/>
    <n v="1981.1076923076923"/>
    <n v="2019"/>
  </r>
  <r>
    <n v="79817"/>
    <s v="Parma"/>
    <x v="32"/>
    <s v="Rochester Gas &amp; Electric Corp"/>
    <n v="2110.5"/>
    <n v="2019"/>
  </r>
  <r>
    <n v="88304"/>
    <s v="Hilton"/>
    <x v="32"/>
    <s v="Rochester Gas &amp; Electric Corp"/>
    <n v="2110.5"/>
    <n v="2019"/>
  </r>
  <r>
    <n v="81543"/>
    <s v="Ogden"/>
    <x v="32"/>
    <s v="Rochester Gas &amp; Electric Corp"/>
    <n v="2120.9538461538459"/>
    <n v="2019"/>
  </r>
  <r>
    <n v="89340"/>
    <s v="Williamson"/>
    <x v="32"/>
    <s v="Rochester Gas &amp; Electric Corp"/>
    <n v="2122.6153846153848"/>
    <n v="2019"/>
  </r>
  <r>
    <n v="69549"/>
    <s v="Hilton"/>
    <x v="32"/>
    <s v="Rochester Gas &amp; Electric Corp"/>
    <n v="2132.3076923076924"/>
    <n v="2019"/>
  </r>
  <r>
    <n v="89636"/>
    <s v="Macedon"/>
    <x v="32"/>
    <s v="Rochester Gas &amp; Electric Corp"/>
    <n v="2185.5076923076922"/>
    <n v="2019"/>
  </r>
  <r>
    <n v="50940"/>
    <s v="Canandaigua"/>
    <x v="32"/>
    <s v="Rochester Gas &amp; Electric Corp"/>
    <n v="2317.1076923076921"/>
    <n v="2019"/>
  </r>
  <r>
    <n v="78498"/>
    <s v="Red Creek"/>
    <x v="32"/>
    <s v="Rochester Gas &amp; Electric Corp"/>
    <n v="2380.7538461538461"/>
    <n v="2019"/>
  </r>
  <r>
    <n v="92508"/>
    <s v="Ogden"/>
    <x v="32"/>
    <s v="Rochester Gas &amp; Electric Corp"/>
    <n v="2582.0307692307692"/>
    <n v="2019"/>
  </r>
  <r>
    <s v="Goat Island Solar"/>
    <s v="Burrillville"/>
    <x v="39"/>
    <s v="The Narragansett Electric Co"/>
    <n v="2543.7153846153847"/>
    <n v="2019"/>
  </r>
  <r>
    <s v="Pelzer Facility"/>
    <s v="Pelzer"/>
    <x v="22"/>
    <s v="Duke Energy Carolinas, LLC"/>
    <n v="600"/>
    <n v="2019"/>
  </r>
  <r>
    <s v="Piedmont Facility"/>
    <s v="Piedmont"/>
    <x v="22"/>
    <s v="Duke Energy Carolinas, LLC"/>
    <n v="1400"/>
    <n v="2019"/>
  </r>
  <r>
    <s v="Curie Solar Farm"/>
    <s v="Hampton"/>
    <x v="22"/>
    <s v="South Carolina Electric&amp;Gas Company (DBA Dominion Energy)"/>
    <n v="2000"/>
    <n v="2019"/>
  </r>
  <r>
    <s v="YEC’s East York Community Solar Farm"/>
    <s v="York"/>
    <x v="22"/>
    <s v="York Electric Coop Inc"/>
    <n v="180"/>
    <n v="2019"/>
  </r>
  <r>
    <s v="Big Sun Community Solar"/>
    <s v="San Antonio"/>
    <x v="34"/>
    <s v="CPS Energy"/>
    <n v="5000"/>
    <n v="2019"/>
  </r>
  <r>
    <s v="United Community Solar plant"/>
    <s v="Clifton"/>
    <x v="34"/>
    <s v="United Electric Coop Service Inc - (TX)"/>
    <n v="9900"/>
    <n v="2019"/>
  </r>
  <r>
    <s v="Benton REA Co-op Solar"/>
    <s v="West Richland"/>
    <x v="0"/>
    <s v="Benton Rural Electric Assn"/>
    <n v="30.14"/>
    <n v="2019"/>
  </r>
  <r>
    <s v="Arlington Microgrid Community Solar Project"/>
    <s v="Arlington"/>
    <x v="0"/>
    <s v="PUD 1 of Snohomish County"/>
    <n v="384.61538461538458"/>
    <n v="2019"/>
  </r>
  <r>
    <s v="Community Solar Project"/>
    <s v="Sequim"/>
    <x v="0"/>
    <s v="PUD No 1 of Clallam County"/>
    <n v="30"/>
    <n v="2019"/>
  </r>
  <r>
    <s v="Chicot Solar project"/>
    <s v="Lake Village"/>
    <x v="23"/>
    <s v="Entergy Arkansas Inc"/>
    <n v="100000"/>
    <n v="2020"/>
  </r>
  <r>
    <s v="HACP Phase 1"/>
    <s v="Pueblo"/>
    <x v="3"/>
    <s v="Black Hills Energy"/>
    <n v="1535.5576923076922"/>
    <n v="2020"/>
  </r>
  <r>
    <s v="Ute Mountain Ute's Community Solar"/>
    <s v="Towaoc"/>
    <x v="3"/>
    <s v="Empire Electric Assn, Inc"/>
    <n v="900.30769230769238"/>
    <n v="2020"/>
  </r>
  <r>
    <s v="Boulder County Low Income CSG"/>
    <s v="Boulder"/>
    <x v="3"/>
    <s v="Public Service Co of Colorado"/>
    <n v="483.32307692307694"/>
    <n v="2020"/>
  </r>
  <r>
    <s v="Solar*Rewards Community (CO)"/>
    <s v="Brush"/>
    <x v="3"/>
    <s v="Public Service Co of Colorado"/>
    <n v="1538.4615384615383"/>
    <n v="2020"/>
  </r>
  <r>
    <s v="Oxon Run"/>
    <s v="Washington"/>
    <x v="37"/>
    <s v="Potomac Electric Power Co"/>
    <n v="2043.9999999999998"/>
    <n v="2020"/>
  </r>
  <r>
    <s v="Babcock Preserve Solar Energy Center"/>
    <s v="Fort Myers"/>
    <x v="1"/>
    <s v="Florida Power &amp; Light Co"/>
    <n v="74500"/>
    <n v="2020"/>
  </r>
  <r>
    <s v="Blue Heron Solar Energy Center"/>
    <s v="Clewiston"/>
    <x v="1"/>
    <s v="Florida Power &amp; Light Co"/>
    <n v="74500"/>
    <n v="2020"/>
  </r>
  <r>
    <s v="Cattle Ranch Solar Energy Center"/>
    <s v="Arcadia"/>
    <x v="1"/>
    <s v="Florida Power &amp; Light Co"/>
    <n v="74500"/>
    <n v="2020"/>
  </r>
  <r>
    <s v="Northern Preserve Solar Energy Center"/>
    <s v="Glen St Mary"/>
    <x v="1"/>
    <s v="Florida Power &amp; Light Co"/>
    <n v="74500"/>
    <n v="2020"/>
  </r>
  <r>
    <s v="Sweetbay Solar Energy Center"/>
    <s v="Indiantown"/>
    <x v="1"/>
    <s v="Florida Power &amp; Light Co"/>
    <n v="74500"/>
    <n v="2020"/>
  </r>
  <r>
    <s v="Twin Lakes Solar Energy Center"/>
    <s v="Interlachen"/>
    <x v="1"/>
    <s v="Florida Power &amp; Light Co"/>
    <n v="74500"/>
    <n v="2020"/>
  </r>
  <r>
    <s v="Terrell Solar"/>
    <s v="Dawson"/>
    <x v="24"/>
    <s v="Green Power EMC (Oglethorpe Power Corporation)"/>
    <n v="31500"/>
    <n v="2020"/>
  </r>
  <r>
    <s v="Apple Canyon Lake Solar Farm"/>
    <s v="Apple River"/>
    <x v="19"/>
    <s v="Ameren Illinois Company"/>
    <n v="1162"/>
    <n v="2020"/>
  </r>
  <r>
    <s v="Ridge Farm 1"/>
    <s v="Ridge Farm"/>
    <x v="19"/>
    <s v="Ameren Illinois Company"/>
    <n v="2000"/>
    <n v="2020"/>
  </r>
  <r>
    <s v="Marlow Solar, LLC"/>
    <s v="Bluford"/>
    <x v="19"/>
    <s v="Ameren Illinois Company"/>
    <n v="2000"/>
    <n v="2020"/>
  </r>
  <r>
    <s v="Fulton 1(b)"/>
    <s v="Farmington"/>
    <x v="19"/>
    <s v="Ameren Illinois Company"/>
    <n v="2000"/>
    <n v="2020"/>
  </r>
  <r>
    <s v="Iroquois Solar 1b LLC"/>
    <s v="Watseka"/>
    <x v="19"/>
    <s v="Ameren Illinois Company"/>
    <n v="2000"/>
    <n v="2020"/>
  </r>
  <r>
    <s v="McDonough Solar 1 LLC"/>
    <s v="Blandinsville"/>
    <x v="19"/>
    <s v="Ameren Illinois Company"/>
    <n v="2000"/>
    <n v="2020"/>
  </r>
  <r>
    <s v="McDonough Solar 1b LLC"/>
    <s v="Blandinsville"/>
    <x v="19"/>
    <s v="Ameren Illinois Company"/>
    <n v="2000"/>
    <n v="2020"/>
  </r>
  <r>
    <s v="Morgan Solar 2 LLC"/>
    <s v="Murrayville"/>
    <x v="19"/>
    <s v="Ameren Illinois Company"/>
    <n v="2000"/>
    <n v="2020"/>
  </r>
  <r>
    <s v="Sullivan B"/>
    <s v="Macomb"/>
    <x v="19"/>
    <s v="Ameren Illinois Company"/>
    <n v="2000"/>
    <n v="2020"/>
  </r>
  <r>
    <s v="Schulte CSG 2"/>
    <s v="Lacon"/>
    <x v="19"/>
    <s v="Ameren Illinois Company"/>
    <n v="2000"/>
    <n v="2020"/>
  </r>
  <r>
    <s v="Keller"/>
    <s v="Carterville"/>
    <x v="19"/>
    <s v="Commonwealth Edison Co"/>
    <n v="650"/>
    <n v="2020"/>
  </r>
  <r>
    <s v="Brewster CS"/>
    <s v="Stockton"/>
    <x v="19"/>
    <s v="Commonwealth Edison Co"/>
    <n v="1850"/>
    <n v="2020"/>
  </r>
  <r>
    <s v="Alden Road ‐ McHenry"/>
    <s v="Harvard"/>
    <x v="19"/>
    <s v="Commonwealth Edison Co"/>
    <n v="1950"/>
    <n v="2020"/>
  </r>
  <r>
    <s v="Payne Lena"/>
    <s v="Lena"/>
    <x v="19"/>
    <s v="Commonwealth Edison Co"/>
    <n v="1980"/>
    <n v="2020"/>
  </r>
  <r>
    <s v="Boone"/>
    <s v="Poplar Grove"/>
    <x v="19"/>
    <s v="Commonwealth Edison Co"/>
    <n v="2000"/>
    <n v="2020"/>
  </r>
  <r>
    <s v="Lily Lake CSG 2"/>
    <s v="Maple Park"/>
    <x v="19"/>
    <s v="Commonwealth Edison Co"/>
    <n v="2000"/>
    <n v="2020"/>
  </r>
  <r>
    <s v="Kent"/>
    <s v="Kent"/>
    <x v="19"/>
    <s v="Commonwealth Edison Co"/>
    <n v="2000"/>
    <n v="2020"/>
  </r>
  <r>
    <s v="2662 IL Route 26N ‐ Stephenson"/>
    <s v="Freeport"/>
    <x v="19"/>
    <s v="Commonwealth Edison Co"/>
    <n v="2000"/>
    <n v="2020"/>
  </r>
  <r>
    <s v="Griggs PV I"/>
    <s v="Grant Park"/>
    <x v="19"/>
    <s v="Commonwealth Edison Co"/>
    <n v="2000"/>
    <n v="2020"/>
  </r>
  <r>
    <s v="Blue Goose Road ‐ Whiteside"/>
    <s v="Morrison"/>
    <x v="19"/>
    <s v="Commonwealth Edison Co"/>
    <n v="2000"/>
    <n v="2020"/>
  </r>
  <r>
    <s v="IL_Kankakee_Yonke Farms"/>
    <s v="Kankakee"/>
    <x v="19"/>
    <s v="Commonwealth Edison Co"/>
    <n v="2000"/>
    <n v="2020"/>
  </r>
  <r>
    <s v="IL_McHenry_Franks (Marengo)"/>
    <s v="Marengo"/>
    <x v="19"/>
    <s v="Commonwealth Edison Co"/>
    <n v="2000"/>
    <n v="2020"/>
  </r>
  <r>
    <s v="IL_McHenry_Franks II"/>
    <s v="Huntley"/>
    <x v="19"/>
    <s v="Commonwealth Edison Co"/>
    <n v="2000"/>
    <n v="2020"/>
  </r>
  <r>
    <s v="Marengo 2"/>
    <s v="Marengo"/>
    <x v="19"/>
    <s v="Commonwealth Edison Co"/>
    <n v="2000"/>
    <n v="2020"/>
  </r>
  <r>
    <s v="Mt. Morris 2"/>
    <s v="Polo"/>
    <x v="19"/>
    <s v="Commonwealth Edison Co"/>
    <n v="2000"/>
    <n v="2020"/>
  </r>
  <r>
    <s v="Mendota US Solar 1, LLC"/>
    <s v="Mendota"/>
    <x v="19"/>
    <s v="Commonwealth Edison Co"/>
    <n v="2000"/>
    <n v="2020"/>
  </r>
  <r>
    <s v="Kankakee Solar 4 LLC"/>
    <s v="Kankakee"/>
    <x v="19"/>
    <s v="Commonwealth Edison Co"/>
    <n v="2000"/>
    <n v="2020"/>
  </r>
  <r>
    <s v="Whiteside Solar 1 LLC"/>
    <s v="Fulton"/>
    <x v="19"/>
    <s v="Commonwealth Edison Co"/>
    <n v="2000"/>
    <n v="2020"/>
  </r>
  <r>
    <s v="Clinton Solar 4 LLC"/>
    <s v="Carlyle"/>
    <x v="19"/>
    <s v="Commonwealth Edison Co"/>
    <n v="2000"/>
    <n v="2020"/>
  </r>
  <r>
    <s v="Speedway East Central CS"/>
    <s v="Joliet"/>
    <x v="19"/>
    <s v="Commonwealth Edison Co"/>
    <n v="2000"/>
    <n v="2020"/>
  </r>
  <r>
    <s v="Morgan Solar 4 LLC"/>
    <s v="Murrayville"/>
    <x v="19"/>
    <s v="Commonwealth Edison Co"/>
    <n v="2000"/>
    <n v="2020"/>
  </r>
  <r>
    <s v="Vermilion Solar 1 LLC"/>
    <s v="Danville"/>
    <x v="19"/>
    <s v="Commonwealth Edison Co"/>
    <n v="2000"/>
    <n v="2020"/>
  </r>
  <r>
    <s v="SMAES_27195"/>
    <s v="Milton"/>
    <x v="13"/>
    <s v="Eversource MA East"/>
    <n v="44"/>
    <n v="2020"/>
  </r>
  <r>
    <s v="SMAES_20495"/>
    <s v="Boston"/>
    <x v="13"/>
    <s v="Eversource MA East"/>
    <n v="56"/>
    <n v="2020"/>
  </r>
  <r>
    <s v="SMAES_20496"/>
    <s v="Boston"/>
    <x v="13"/>
    <s v="Eversource MA East"/>
    <n v="58"/>
    <n v="2020"/>
  </r>
  <r>
    <s v="SMAES_18781"/>
    <s v="Dennis"/>
    <x v="13"/>
    <s v="Eversource MA East"/>
    <n v="100"/>
    <n v="2020"/>
  </r>
  <r>
    <s v="SMAES_06651"/>
    <s v="Dennis"/>
    <x v="13"/>
    <s v="Eversource MA East"/>
    <n v="133.19999999999999"/>
    <n v="2020"/>
  </r>
  <r>
    <s v="SMAES_10219"/>
    <s v="Orleans"/>
    <x v="13"/>
    <s v="Eversource MA East"/>
    <n v="133.19999999999999"/>
    <n v="2020"/>
  </r>
  <r>
    <s v="SMAES_20775"/>
    <s v="Acton"/>
    <x v="13"/>
    <s v="Eversource MA East"/>
    <n v="180"/>
    <n v="2020"/>
  </r>
  <r>
    <s v="SMAES_03143"/>
    <s v="Brewster"/>
    <x v="13"/>
    <s v="Eversource MA East"/>
    <n v="199.8"/>
    <n v="2020"/>
  </r>
  <r>
    <s v="SMAES_20555"/>
    <s v="Lexington"/>
    <x v="13"/>
    <s v="Eversource MA East"/>
    <n v="250"/>
    <n v="2020"/>
  </r>
  <r>
    <s v="SMAES_03313"/>
    <s v="Wareham"/>
    <x v="13"/>
    <s v="Eversource MA East"/>
    <n v="2200"/>
    <n v="2020"/>
  </r>
  <r>
    <s v="SMAES_01520"/>
    <s v="Westport"/>
    <x v="13"/>
    <s v="Eversource MA East"/>
    <n v="2483"/>
    <n v="2020"/>
  </r>
  <r>
    <s v="SMAES_00453"/>
    <s v="Pittsfield"/>
    <x v="13"/>
    <s v="Eversource MA West"/>
    <n v="240"/>
    <n v="2020"/>
  </r>
  <r>
    <s v="SMAES_00033"/>
    <s v="Erving"/>
    <x v="13"/>
    <s v="Eversource MA West"/>
    <n v="990"/>
    <n v="2020"/>
  </r>
  <r>
    <s v="SMAES_02176"/>
    <s v="Deerfield"/>
    <x v="13"/>
    <s v="Eversource MA West"/>
    <n v="1000"/>
    <n v="2020"/>
  </r>
  <r>
    <s v="SMAES_02251"/>
    <s v="Hadley"/>
    <x v="13"/>
    <s v="Eversource MA West"/>
    <n v="2000"/>
    <n v="2020"/>
  </r>
  <r>
    <s v="SMAES_02258"/>
    <s v="Hadley"/>
    <x v="13"/>
    <s v="Eversource MA West"/>
    <n v="2000"/>
    <n v="2020"/>
  </r>
  <r>
    <s v="SMAES_00217"/>
    <s v="Easthampton"/>
    <x v="13"/>
    <s v="Eversource MA West"/>
    <n v="2461"/>
    <n v="2020"/>
  </r>
  <r>
    <s v="SMAES_01490"/>
    <s v="Russell"/>
    <x v="13"/>
    <s v="Eversource MA West"/>
    <n v="2980"/>
    <n v="2020"/>
  </r>
  <r>
    <s v="SMAES_01516"/>
    <s v="Peru"/>
    <x v="13"/>
    <s v="Eversource MA West"/>
    <n v="3311"/>
    <n v="2020"/>
  </r>
  <r>
    <s v="SMAES_00057"/>
    <s v="Agawam"/>
    <x v="13"/>
    <s v="Eversource MA West"/>
    <n v="4536"/>
    <n v="2020"/>
  </r>
  <r>
    <s v="SMAES_01508"/>
    <s v="Westhampton"/>
    <x v="13"/>
    <s v="Eversource MA West"/>
    <n v="4965.8"/>
    <n v="2020"/>
  </r>
  <r>
    <s v="SMAES_01502"/>
    <s v="Tolland"/>
    <x v="13"/>
    <s v="Eversource MA West"/>
    <n v="4966"/>
    <n v="2020"/>
  </r>
  <r>
    <s v="New Marlboorugh"/>
    <s v="New Malborough"/>
    <x v="13"/>
    <s v="Massachusetts Electric Co"/>
    <n v="5017.6923076923076"/>
    <n v="2020"/>
  </r>
  <r>
    <s v="SMANG_09229"/>
    <s v="Stoughton"/>
    <x v="13"/>
    <s v="National Grid (Massachusetts Electric)"/>
    <n v="73"/>
    <n v="2020"/>
  </r>
  <r>
    <s v="SMANG_06309"/>
    <s v="Methuen"/>
    <x v="13"/>
    <s v="National Grid (Massachusetts Electric)"/>
    <n v="180"/>
    <n v="2020"/>
  </r>
  <r>
    <s v="SMANG_01095"/>
    <s v="East Longmeadow"/>
    <x v="13"/>
    <s v="National Grid (Massachusetts Electric)"/>
    <n v="233"/>
    <n v="2020"/>
  </r>
  <r>
    <s v="SMANG_00934"/>
    <s v="Stoughton"/>
    <x v="13"/>
    <s v="National Grid (Massachusetts Electric)"/>
    <n v="233.3"/>
    <n v="2020"/>
  </r>
  <r>
    <s v="SMANG_00235"/>
    <s v="Monson"/>
    <x v="13"/>
    <s v="National Grid (Massachusetts Electric)"/>
    <n v="247"/>
    <n v="2020"/>
  </r>
  <r>
    <s v="SMANG_04593"/>
    <s v="East Longmeadow"/>
    <x v="13"/>
    <s v="National Grid (Massachusetts Electric)"/>
    <n v="247.6"/>
    <n v="2020"/>
  </r>
  <r>
    <s v="SMANG_01418"/>
    <s v="Lowell"/>
    <x v="13"/>
    <s v="National Grid (Massachusetts Electric)"/>
    <n v="250"/>
    <n v="2020"/>
  </r>
  <r>
    <s v="SMANG_00500"/>
    <s v="Lowell"/>
    <x v="13"/>
    <s v="National Grid (Massachusetts Electric)"/>
    <n v="250"/>
    <n v="2020"/>
  </r>
  <r>
    <s v="SMANG_01213"/>
    <s v="Lowell"/>
    <x v="13"/>
    <s v="National Grid (Massachusetts Electric)"/>
    <n v="250"/>
    <n v="2020"/>
  </r>
  <r>
    <s v="SMANG_02040"/>
    <s v="Hanover"/>
    <x v="13"/>
    <s v="National Grid (Massachusetts Electric)"/>
    <n v="250"/>
    <n v="2020"/>
  </r>
  <r>
    <s v="SMANG_00660"/>
    <s v="Hanover"/>
    <x v="13"/>
    <s v="National Grid (Massachusetts Electric)"/>
    <n v="399.6"/>
    <n v="2020"/>
  </r>
  <r>
    <s v="SMANG_01620"/>
    <s v="Foxborough"/>
    <x v="13"/>
    <s v="National Grid (Massachusetts Electric)"/>
    <n v="433"/>
    <n v="2020"/>
  </r>
  <r>
    <s v="SMANG_00327"/>
    <s v="Leominster"/>
    <x v="13"/>
    <s v="National Grid (Massachusetts Electric)"/>
    <n v="466.6"/>
    <n v="2020"/>
  </r>
  <r>
    <s v="SMANG_00068"/>
    <s v="Chelmsford"/>
    <x v="13"/>
    <s v="National Grid (Massachusetts Electric)"/>
    <n v="720"/>
    <n v="2020"/>
  </r>
  <r>
    <s v="SMANG_00143"/>
    <s v="Ayer"/>
    <x v="13"/>
    <s v="National Grid (Massachusetts Electric)"/>
    <n v="753.2"/>
    <n v="2020"/>
  </r>
  <r>
    <s v="SMANG_00913"/>
    <s v="Stoughton"/>
    <x v="13"/>
    <s v="National Grid (Massachusetts Electric)"/>
    <n v="816"/>
    <n v="2020"/>
  </r>
  <r>
    <s v="SMANG_00135"/>
    <s v="Bridgewater"/>
    <x v="13"/>
    <s v="National Grid (Massachusetts Electric)"/>
    <n v="823"/>
    <n v="2020"/>
  </r>
  <r>
    <s v="SMANG_00560"/>
    <s v="Stoughton"/>
    <x v="13"/>
    <s v="National Grid (Massachusetts Electric)"/>
    <n v="960"/>
    <n v="2020"/>
  </r>
  <r>
    <s v="SMANG_01262"/>
    <s v="Orange"/>
    <x v="13"/>
    <s v="National Grid (Massachusetts Electric)"/>
    <n v="990"/>
    <n v="2020"/>
  </r>
  <r>
    <s v="SMANG_02970"/>
    <s v="Lancaster"/>
    <x v="13"/>
    <s v="National Grid (Massachusetts Electric)"/>
    <n v="1000"/>
    <n v="2020"/>
  </r>
  <r>
    <s v="SMANG_08180"/>
    <s v="Sutton"/>
    <x v="13"/>
    <s v="National Grid (Massachusetts Electric)"/>
    <n v="1000"/>
    <n v="2020"/>
  </r>
  <r>
    <s v="SMANG_00122"/>
    <s v="East Brookfield"/>
    <x v="13"/>
    <s v="National Grid (Massachusetts Electric)"/>
    <n v="1000"/>
    <n v="2020"/>
  </r>
  <r>
    <s v="SMANG_03737"/>
    <s v="Wilbraham"/>
    <x v="13"/>
    <s v="National Grid (Massachusetts Electric)"/>
    <n v="1000"/>
    <n v="2020"/>
  </r>
  <r>
    <s v="SMANG_02052"/>
    <s v="Charlton"/>
    <x v="13"/>
    <s v="National Grid (Massachusetts Electric)"/>
    <n v="1393"/>
    <n v="2020"/>
  </r>
  <r>
    <s v="SMANG_00160"/>
    <s v="Warren"/>
    <x v="13"/>
    <s v="National Grid (Massachusetts Electric)"/>
    <n v="1500"/>
    <n v="2020"/>
  </r>
  <r>
    <s v="SMANG_01484"/>
    <s v="Halifax"/>
    <x v="13"/>
    <s v="National Grid (Massachusetts Electric)"/>
    <n v="1668"/>
    <n v="2020"/>
  </r>
  <r>
    <s v="SMANG_01312"/>
    <s v="Uxbridge"/>
    <x v="13"/>
    <s v="National Grid (Massachusetts Electric)"/>
    <n v="2000"/>
    <n v="2020"/>
  </r>
  <r>
    <s v="SMANG_01456"/>
    <s v="Spencer"/>
    <x v="13"/>
    <s v="National Grid (Massachusetts Electric)"/>
    <n v="2000"/>
    <n v="2020"/>
  </r>
  <r>
    <s v="SMANG_01031"/>
    <s v="Charlton"/>
    <x v="13"/>
    <s v="National Grid (Massachusetts Electric)"/>
    <n v="2000"/>
    <n v="2020"/>
  </r>
  <r>
    <s v="SMANG_01645"/>
    <s v="Wales"/>
    <x v="13"/>
    <s v="National Grid (Massachusetts Electric)"/>
    <n v="2000"/>
    <n v="2020"/>
  </r>
  <r>
    <s v="SMANG_01254"/>
    <s v="Southbridge"/>
    <x v="13"/>
    <s v="National Grid (Massachusetts Electric)"/>
    <n v="2000"/>
    <n v="2020"/>
  </r>
  <r>
    <s v="SMANG_00129"/>
    <s v="Spencer"/>
    <x v="13"/>
    <s v="National Grid (Massachusetts Electric)"/>
    <n v="2353.9"/>
    <n v="2020"/>
  </r>
  <r>
    <s v="SMANG_02362"/>
    <s v="Southbridge"/>
    <x v="13"/>
    <s v="National Grid (Massachusetts Electric)"/>
    <n v="2500"/>
    <n v="2020"/>
  </r>
  <r>
    <s v="SMANG_01288"/>
    <s v="Southbridge"/>
    <x v="13"/>
    <s v="National Grid (Massachusetts Electric)"/>
    <n v="2800"/>
    <n v="2020"/>
  </r>
  <r>
    <s v="SMANG_01176"/>
    <s v="Spencer"/>
    <x v="13"/>
    <s v="National Grid (Massachusetts Electric)"/>
    <n v="3000"/>
    <n v="2020"/>
  </r>
  <r>
    <s v="SMANG_00089"/>
    <s v="Athol"/>
    <x v="13"/>
    <s v="National Grid (Massachusetts Electric)"/>
    <n v="3276"/>
    <n v="2020"/>
  </r>
  <r>
    <s v="SMANG_00671"/>
    <s v="Beverly"/>
    <x v="13"/>
    <s v="National Grid (Massachusetts Electric)"/>
    <n v="3500"/>
    <n v="2020"/>
  </r>
  <r>
    <s v="SMANG_00313"/>
    <s v="Northampton"/>
    <x v="13"/>
    <s v="National Grid (Massachusetts Electric)"/>
    <n v="3630"/>
    <n v="2020"/>
  </r>
  <r>
    <s v="SMANG_00856"/>
    <s v="Wilbraham"/>
    <x v="13"/>
    <s v="National Grid (Massachusetts Electric)"/>
    <n v="4000"/>
    <n v="2020"/>
  </r>
  <r>
    <s v="SMANG_04366"/>
    <s v="Attleboro"/>
    <x v="13"/>
    <s v="National Grid (Massachusetts Electric)"/>
    <n v="4268"/>
    <n v="2020"/>
  </r>
  <r>
    <s v="SMANG_02087"/>
    <s v="Palmer"/>
    <x v="13"/>
    <s v="National Grid (Massachusetts Electric)"/>
    <n v="4290"/>
    <n v="2020"/>
  </r>
  <r>
    <s v="SMANG_01298"/>
    <s v="Southbridge"/>
    <x v="13"/>
    <s v="National Grid (Massachusetts Electric)"/>
    <n v="4300"/>
    <n v="2020"/>
  </r>
  <r>
    <s v="SMANG_00533"/>
    <s v="Shutesbury"/>
    <x v="13"/>
    <s v="National Grid (Massachusetts Electric)"/>
    <n v="4500"/>
    <n v="2020"/>
  </r>
  <r>
    <s v="SMANG_00070"/>
    <s v="West Brookfield"/>
    <x v="13"/>
    <s v="National Grid (Massachusetts Electric)"/>
    <n v="4500"/>
    <n v="2020"/>
  </r>
  <r>
    <s v="SMANG_01335"/>
    <s v="Charlton"/>
    <x v="13"/>
    <s v="National Grid (Massachusetts Electric)"/>
    <n v="4500"/>
    <n v="2020"/>
  </r>
  <r>
    <s v="SMANG_05822"/>
    <s v="Dunstable"/>
    <x v="13"/>
    <s v="National Grid (Massachusetts Electric)"/>
    <n v="4500"/>
    <n v="2020"/>
  </r>
  <r>
    <s v="SMANG_00140"/>
    <s v="Palmer"/>
    <x v="13"/>
    <s v="National Grid (Massachusetts Electric)"/>
    <n v="4950"/>
    <n v="2020"/>
  </r>
  <r>
    <s v="SMANG_00180"/>
    <s v="Westminster"/>
    <x v="13"/>
    <s v="National Grid (Massachusetts Electric)"/>
    <n v="4990"/>
    <n v="2020"/>
  </r>
  <r>
    <s v="SMANG_00198"/>
    <s v="Gardner"/>
    <x v="13"/>
    <s v="National Grid (Massachusetts Electric)"/>
    <n v="4990"/>
    <n v="2020"/>
  </r>
  <r>
    <s v="SMAUN_02026"/>
    <s v="Fitchburg"/>
    <x v="13"/>
    <s v="Unitil"/>
    <n v="4000"/>
    <n v="2020"/>
  </r>
  <r>
    <s v="SMAUN_02020"/>
    <s v="Lunenburg"/>
    <x v="13"/>
    <s v="Unitil"/>
    <n v="5000"/>
    <n v="2020"/>
  </r>
  <r>
    <n v="4904337"/>
    <s v="Windsor Mill"/>
    <x v="5"/>
    <s v="Baltimore Gas &amp; Electric Co"/>
    <n v="300"/>
    <n v="2020"/>
  </r>
  <r>
    <n v="4904332"/>
    <s v="Elkridge"/>
    <x v="5"/>
    <s v="Baltimore Gas &amp; Electric Co"/>
    <n v="540"/>
    <n v="2020"/>
  </r>
  <r>
    <n v="4934824"/>
    <s v="White Marsh"/>
    <x v="5"/>
    <s v="Baltimore Gas &amp; Electric Co"/>
    <n v="540"/>
    <n v="2020"/>
  </r>
  <r>
    <n v="4912445"/>
    <s v="Elkridge"/>
    <x v="5"/>
    <s v="Baltimore Gas &amp; Electric Co"/>
    <n v="780"/>
    <n v="2020"/>
  </r>
  <r>
    <s v="MD - Windsor Mill - Dogwood Solar Smart"/>
    <s v="Baltimore"/>
    <x v="5"/>
    <s v="Baltimore Gas &amp; Electric Co"/>
    <n v="931.53846153846155"/>
    <n v="2020"/>
  </r>
  <r>
    <n v="4831613"/>
    <s v="Hanover"/>
    <x v="5"/>
    <s v="Baltimore Gas &amp; Electric Co"/>
    <n v="1510"/>
    <n v="2020"/>
  </r>
  <r>
    <n v="4809085"/>
    <s v="Reisterstown"/>
    <x v="5"/>
    <s v="Baltimore Gas &amp; Electric Co"/>
    <n v="1980"/>
    <n v="2020"/>
  </r>
  <r>
    <n v="4831498"/>
    <s v="Windsor Mill"/>
    <x v="5"/>
    <s v="Baltimore Gas &amp; Electric Co"/>
    <n v="1980"/>
    <n v="2020"/>
  </r>
  <r>
    <n v="4706027"/>
    <s v="White Marsh"/>
    <x v="5"/>
    <s v="Baltimore Gas &amp; Electric Co"/>
    <n v="2000"/>
    <n v="2020"/>
  </r>
  <r>
    <n v="4705590"/>
    <s v="Bowie"/>
    <x v="5"/>
    <s v="Baltimore Gas &amp; Electric Co"/>
    <n v="2000"/>
    <n v="2020"/>
  </r>
  <r>
    <s v="MD - Windsor Mill - Old Court Solar Smart"/>
    <s v="Baltimore"/>
    <x v="5"/>
    <s v="Baltimore Gas &amp; Electric Co"/>
    <n v="2021.5384615384614"/>
    <n v="2020"/>
  </r>
  <r>
    <s v="17A2150570003894"/>
    <s v="Elkton"/>
    <x v="5"/>
    <s v="Delmarva Power"/>
    <n v="1000"/>
    <n v="2020"/>
  </r>
  <r>
    <s v="Glassywing (18A2213730004105)"/>
    <s v="East New Market"/>
    <x v="5"/>
    <s v="Delmarva Power"/>
    <n v="2000"/>
    <n v="2020"/>
  </r>
  <r>
    <s v="Gateway - MD - 6500 Sheriff Rd - DC feeder"/>
    <s v="Prince Georges"/>
    <x v="5"/>
    <s v="Potomac Electric Power Co"/>
    <n v="1120.7076923076922"/>
    <n v="2020"/>
  </r>
  <r>
    <s v="17A2150200003873"/>
    <s v="Cheltenham"/>
    <x v="5"/>
    <s v="Potomac Electric Power Co"/>
    <n v="2000"/>
    <n v="2020"/>
  </r>
  <r>
    <s v="GEN-CS-6090"/>
    <s v="Hancock"/>
    <x v="5"/>
    <s v="The Potomac Edison Co"/>
    <n v="2000"/>
    <n v="2020"/>
  </r>
  <r>
    <s v="GEN-CS-6092"/>
    <s v="Hagerstown"/>
    <x v="5"/>
    <s v="The Potomac Edison Co"/>
    <n v="2000"/>
    <n v="2020"/>
  </r>
  <r>
    <s v="Monson"/>
    <s v="Monson"/>
    <x v="20"/>
    <s v="Central Maine Power Co"/>
    <n v="127.69230769230769"/>
    <n v="2020"/>
  </r>
  <r>
    <s v="Baldwin"/>
    <s v="Baldwin"/>
    <x v="20"/>
    <s v="Central Maine Power Co"/>
    <n v="5230.7692307692305"/>
    <n v="2020"/>
  </r>
  <r>
    <s v="STAG Mendota Community Solar LLC"/>
    <s v="Mendota Heights"/>
    <x v="18"/>
    <s v="Northern States Power Co - Minnesota"/>
    <n v="290"/>
    <n v="2020"/>
  </r>
  <r>
    <s v="Polaris Community Solar Garden, LLC"/>
    <s v="Faribault"/>
    <x v="18"/>
    <s v="Northern States Power Co - Minnesota"/>
    <n v="700"/>
    <n v="2020"/>
  </r>
  <r>
    <s v="USS B&amp;B Solar LLC"/>
    <s v="Morgan"/>
    <x v="18"/>
    <s v="Northern States Power Co - Minnesota"/>
    <n v="860"/>
    <n v="2020"/>
  </r>
  <r>
    <s v="CEF Faribault Community Solar"/>
    <s v="Faribault"/>
    <x v="18"/>
    <s v="Northern States Power Co - Minnesota"/>
    <n v="960"/>
    <n v="2020"/>
  </r>
  <r>
    <s v="Allium Community Solar Garden, LLC"/>
    <s v="Paynesville"/>
    <x v="18"/>
    <s v="Northern States Power Co - Minnesota"/>
    <n v="1000"/>
    <n v="2020"/>
  </r>
  <r>
    <s v="Aster Community Solar Garden, LLC"/>
    <s v="Raymond"/>
    <x v="18"/>
    <s v="Northern States Power Co - Minnesota"/>
    <n v="1000"/>
    <n v="2020"/>
  </r>
  <r>
    <s v="Bellflower Solar, LLC"/>
    <s v="Brooten"/>
    <x v="18"/>
    <s v="Northern States Power Co - Minnesota"/>
    <n v="1000"/>
    <n v="2020"/>
  </r>
  <r>
    <s v="Betcher CSG 1"/>
    <s v="Goodhue"/>
    <x v="18"/>
    <s v="Northern States Power Co - Minnesota"/>
    <n v="1000"/>
    <n v="2020"/>
  </r>
  <r>
    <s v="Brenda Luhman Community Solar LLC"/>
    <s v="Zumbrota"/>
    <x v="18"/>
    <s v="Northern States Power Co - Minnesota"/>
    <n v="1000"/>
    <n v="2020"/>
  </r>
  <r>
    <s v="Buffalo Garden LLC"/>
    <s v="Waseca"/>
    <x v="18"/>
    <s v="Northern States Power Co - Minnesota"/>
    <n v="1000"/>
    <n v="2020"/>
  </r>
  <r>
    <s v="Camellia Solar, LLC"/>
    <s v="Glenwood"/>
    <x v="18"/>
    <s v="Northern States Power Co - Minnesota"/>
    <n v="1000"/>
    <n v="2020"/>
  </r>
  <r>
    <s v="Carlson Community Solar LLC"/>
    <s v="Lindstrom"/>
    <x v="18"/>
    <s v="Northern States Power Co - Minnesota"/>
    <n v="1000"/>
    <n v="2020"/>
  </r>
  <r>
    <s v="Chub Garden LLC"/>
    <s v="Northfield"/>
    <x v="18"/>
    <s v="Northern States Power Co - Minnesota"/>
    <n v="1000"/>
    <n v="2020"/>
  </r>
  <r>
    <s v="Coral Bells Solar LLC"/>
    <s v="North Branch"/>
    <x v="18"/>
    <s v="Northern States Power Co - Minnesota"/>
    <n v="1000"/>
    <n v="2020"/>
  </r>
  <r>
    <s v="Cornillie 2 Community Solar LLC"/>
    <s v="North Branch"/>
    <x v="18"/>
    <s v="Northern States Power Co - Minnesota"/>
    <n v="1000"/>
    <n v="2020"/>
  </r>
  <r>
    <s v="Erin Garden LLC"/>
    <s v="Green Isle"/>
    <x v="18"/>
    <s v="Northern States Power Co - Minnesota"/>
    <n v="1000"/>
    <n v="2020"/>
  </r>
  <r>
    <s v="Falls Creek Garden LLC"/>
    <s v="Faribault"/>
    <x v="18"/>
    <s v="Northern States Power Co - Minnesota"/>
    <n v="1000"/>
    <n v="2020"/>
  </r>
  <r>
    <s v="FastSun 10"/>
    <s v="Zumbrota"/>
    <x v="18"/>
    <s v="Northern States Power Co - Minnesota"/>
    <n v="1000"/>
    <n v="2020"/>
  </r>
  <r>
    <s v="FastSun 11"/>
    <s v="Zumbrota"/>
    <x v="18"/>
    <s v="Northern States Power Co - Minnesota"/>
    <n v="1000"/>
    <n v="2020"/>
  </r>
  <r>
    <s v="FastSun 18"/>
    <s v="La Crescent"/>
    <x v="18"/>
    <s v="Northern States Power Co - Minnesota"/>
    <n v="1000"/>
    <n v="2020"/>
  </r>
  <r>
    <s v="FastSun 19"/>
    <s v="Farmington"/>
    <x v="18"/>
    <s v="Northern States Power Co - Minnesota"/>
    <n v="1000"/>
    <n v="2020"/>
  </r>
  <r>
    <s v="FastSun 2"/>
    <s v="Randolph"/>
    <x v="18"/>
    <s v="Northern States Power Co - Minnesota"/>
    <n v="1000"/>
    <n v="2020"/>
  </r>
  <r>
    <s v="FastSun 5"/>
    <s v="La Crescent"/>
    <x v="18"/>
    <s v="Northern States Power Co - Minnesota"/>
    <n v="1000"/>
    <n v="2020"/>
  </r>
  <r>
    <s v="FastSun 9"/>
    <s v="Zumbrota"/>
    <x v="18"/>
    <s v="Northern States Power Co - Minnesota"/>
    <n v="1000"/>
    <n v="2020"/>
  </r>
  <r>
    <s v="Geranium Solar, LLC"/>
    <s v="Raymond"/>
    <x v="18"/>
    <s v="Northern States Power Co - Minnesota"/>
    <n v="1000"/>
    <n v="2020"/>
  </r>
  <r>
    <s v="Gohman Community Solar LLC"/>
    <s v="Clear Lake"/>
    <x v="18"/>
    <s v="Northern States Power Co - Minnesota"/>
    <n v="1000"/>
    <n v="2020"/>
  </r>
  <r>
    <s v="Goodhue Community Solar One"/>
    <s v="Zumbrota"/>
    <x v="18"/>
    <s v="Northern States Power Co - Minnesota"/>
    <n v="1000"/>
    <n v="2020"/>
  </r>
  <r>
    <s v="Goodhue Community Solar Three"/>
    <s v="Zumbrota"/>
    <x v="18"/>
    <s v="Northern States Power Co - Minnesota"/>
    <n v="1000"/>
    <n v="2020"/>
  </r>
  <r>
    <s v="Goodhue Community Solar Two"/>
    <s v="Zumbrota"/>
    <x v="18"/>
    <s v="Northern States Power Co - Minnesota"/>
    <n v="1000"/>
    <n v="2020"/>
  </r>
  <r>
    <s v="Hammer/Hinterland Community Solar LLC"/>
    <s v="Clear Lake"/>
    <x v="18"/>
    <s v="Northern States Power Co - Minnesota"/>
    <n v="1000"/>
    <n v="2020"/>
  </r>
  <r>
    <s v="Hertzberg Community Solar LLC"/>
    <s v="Paynesville"/>
    <x v="18"/>
    <s v="Northern States Power Co - Minnesota"/>
    <n v="1000"/>
    <n v="2020"/>
  </r>
  <r>
    <s v="Hinterland CSG 1"/>
    <s v="Clear Lake"/>
    <x v="18"/>
    <s v="Northern States Power Co - Minnesota"/>
    <n v="1000"/>
    <n v="2020"/>
  </r>
  <r>
    <s v="Honeysuckle Solar, LLC"/>
    <s v="Lester Prairie"/>
    <x v="18"/>
    <s v="Northern States Power Co - Minnesota"/>
    <n v="1000"/>
    <n v="2020"/>
  </r>
  <r>
    <s v="Houston/Winona Community Solar One"/>
    <s v="La Crescent"/>
    <x v="18"/>
    <s v="Northern States Power Co - Minnesota"/>
    <n v="1000"/>
    <n v="2020"/>
  </r>
  <r>
    <s v="Huneke CSG 1"/>
    <s v="Zumbrota"/>
    <x v="18"/>
    <s v="Northern States Power Co - Minnesota"/>
    <n v="1000"/>
    <n v="2020"/>
  </r>
  <r>
    <s v="Huneke CSG 2"/>
    <s v="Zumbrota"/>
    <x v="18"/>
    <s v="Northern States Power Co - Minnesota"/>
    <n v="1000"/>
    <n v="2020"/>
  </r>
  <r>
    <s v="Hyacinth Solar, LLC"/>
    <s v="Northfield"/>
    <x v="18"/>
    <s v="Northern States Power Co - Minnesota"/>
    <n v="1000"/>
    <n v="2020"/>
  </r>
  <r>
    <s v="Hydra Community Solar, LLC"/>
    <s v="Dundas"/>
    <x v="18"/>
    <s v="Northern States Power Co - Minnesota"/>
    <n v="1000"/>
    <n v="2020"/>
  </r>
  <r>
    <s v="Iris Solar, LLC"/>
    <s v="Nicollet"/>
    <x v="18"/>
    <s v="Northern States Power Co - Minnesota"/>
    <n v="1000"/>
    <n v="2020"/>
  </r>
  <r>
    <s v="Kerria Solar, LLC"/>
    <s v="Renville"/>
    <x v="18"/>
    <s v="Northern States Power Co - Minnesota"/>
    <n v="1000"/>
    <n v="2020"/>
  </r>
  <r>
    <s v="Lantana Solar, LLC"/>
    <s v="Glenwood"/>
    <x v="18"/>
    <s v="Northern States Power Co - Minnesota"/>
    <n v="1000"/>
    <n v="2020"/>
  </r>
  <r>
    <s v="Laurel Village Community Solar LLC"/>
    <s v="Cokato"/>
    <x v="18"/>
    <s v="Northern States Power Co - Minnesota"/>
    <n v="1000"/>
    <n v="2020"/>
  </r>
  <r>
    <s v="Leven Garden LLC"/>
    <s v="Villard"/>
    <x v="18"/>
    <s v="Northern States Power Co - Minnesota"/>
    <n v="1000"/>
    <n v="2020"/>
  </r>
  <r>
    <s v="Loon Garden LLC"/>
    <s v="Waseca"/>
    <x v="18"/>
    <s v="Northern States Power Co - Minnesota"/>
    <n v="1000"/>
    <n v="2020"/>
  </r>
  <r>
    <s v="Lowry CSG 2 LLC"/>
    <s v="Glenwood"/>
    <x v="18"/>
    <s v="Northern States Power Co - Minnesota"/>
    <n v="1000"/>
    <n v="2020"/>
  </r>
  <r>
    <s v="Lyman Garden LLC"/>
    <s v="Northfield"/>
    <x v="18"/>
    <s v="Northern States Power Co - Minnesota"/>
    <n v="1000"/>
    <n v="2020"/>
  </r>
  <r>
    <s v="Marion Garden LLC"/>
    <s v="Faribault"/>
    <x v="18"/>
    <s v="Northern States Power Co - Minnesota"/>
    <n v="1000"/>
    <n v="2020"/>
  </r>
  <r>
    <s v="Maston Garden LLC"/>
    <s v="Kasson"/>
    <x v="18"/>
    <s v="Northern States Power Co - Minnesota"/>
    <n v="1000"/>
    <n v="2020"/>
  </r>
  <r>
    <s v="Mud Garden LLC"/>
    <s v="Gaylord"/>
    <x v="18"/>
    <s v="Northern States Power Co - Minnesota"/>
    <n v="1000"/>
    <n v="2020"/>
  </r>
  <r>
    <s v="Nicollet Community Solar One"/>
    <s v="Courtland"/>
    <x v="18"/>
    <s v="Northern States Power Co - Minnesota"/>
    <n v="1000"/>
    <n v="2020"/>
  </r>
  <r>
    <s v="Nicollet Garden LLC"/>
    <s v="Courtland"/>
    <x v="18"/>
    <s v="Northern States Power Co - Minnesota"/>
    <n v="1000"/>
    <n v="2020"/>
  </r>
  <r>
    <s v="Novel Bartel Solar"/>
    <s v="Byron"/>
    <x v="18"/>
    <s v="Northern States Power Co - Minnesota"/>
    <n v="1000"/>
    <n v="2020"/>
  </r>
  <r>
    <s v="Novel Benedix Solar"/>
    <s v="Mantorville"/>
    <x v="18"/>
    <s v="Northern States Power Co - Minnesota"/>
    <n v="1000"/>
    <n v="2020"/>
  </r>
  <r>
    <s v="Novel Byron Solar"/>
    <s v="Byron"/>
    <x v="18"/>
    <s v="Northern States Power Co - Minnesota"/>
    <n v="1000"/>
    <n v="2020"/>
  </r>
  <r>
    <s v="Novel Debra Solar"/>
    <s v="Mantorville"/>
    <x v="18"/>
    <s v="Northern States Power Co - Minnesota"/>
    <n v="1000"/>
    <n v="2020"/>
  </r>
  <r>
    <s v="Novel DeCook Solar"/>
    <s v="Byron"/>
    <x v="18"/>
    <s v="Northern States Power Co - Minnesota"/>
    <n v="1000"/>
    <n v="2020"/>
  </r>
  <r>
    <s v="Novel Haley Solar"/>
    <s v="Waseca"/>
    <x v="18"/>
    <s v="Northern States Power Co - Minnesota"/>
    <n v="1000"/>
    <n v="2020"/>
  </r>
  <r>
    <s v="Novel Herber Solar"/>
    <s v="Rollingstone"/>
    <x v="18"/>
    <s v="Northern States Power Co - Minnesota"/>
    <n v="1000"/>
    <n v="2020"/>
  </r>
  <r>
    <s v="Novel Herickhoff Solar"/>
    <s v="Osakis"/>
    <x v="18"/>
    <s v="Northern States Power Co - Minnesota"/>
    <n v="1000"/>
    <n v="2020"/>
  </r>
  <r>
    <s v="Novel Jewison Solar"/>
    <s v="Janesville"/>
    <x v="18"/>
    <s v="Northern States Power Co - Minnesota"/>
    <n v="1000"/>
    <n v="2020"/>
  </r>
  <r>
    <s v="Novel Kanewischer Solar"/>
    <s v="Waseca"/>
    <x v="18"/>
    <s v="Northern States Power Co - Minnesota"/>
    <n v="1000"/>
    <n v="2020"/>
  </r>
  <r>
    <s v="Novel MNDot Solar LLC"/>
    <s v="Afton"/>
    <x v="18"/>
    <s v="Northern States Power Co - Minnesota"/>
    <n v="1000"/>
    <n v="2020"/>
  </r>
  <r>
    <s v="Novel Pederson Solar"/>
    <s v="Sauk Rapids"/>
    <x v="18"/>
    <s v="Northern States Power Co - Minnesota"/>
    <n v="1000"/>
    <n v="2020"/>
  </r>
  <r>
    <s v="Novel Schmoll Farms Solar"/>
    <s v="Dodge Center"/>
    <x v="18"/>
    <s v="Northern States Power Co - Minnesota"/>
    <n v="1000"/>
    <n v="2020"/>
  </r>
  <r>
    <s v="Novel Wayne Solar"/>
    <s v="Mantorville"/>
    <x v="18"/>
    <s v="Northern States Power Co - Minnesota"/>
    <n v="1000"/>
    <n v="2020"/>
  </r>
  <r>
    <s v="Paulson Community Solar LLC"/>
    <s v="Saint Peter"/>
    <x v="18"/>
    <s v="Northern States Power Co - Minnesota"/>
    <n v="1000"/>
    <n v="2020"/>
  </r>
  <r>
    <s v="Paynesville CSG 1 LLC"/>
    <s v="Paynesville"/>
    <x v="18"/>
    <s v="Northern States Power Co - Minnesota"/>
    <n v="1000"/>
    <n v="2020"/>
  </r>
  <r>
    <s v="Plato CSG LLC"/>
    <s v="Glencoe"/>
    <x v="18"/>
    <s v="Northern States Power Co - Minnesota"/>
    <n v="1000"/>
    <n v="2020"/>
  </r>
  <r>
    <s v="Prawer Community Solar LLC"/>
    <s v="Northfield"/>
    <x v="18"/>
    <s v="Northern States Power Co - Minnesota"/>
    <n v="1000"/>
    <n v="2020"/>
  </r>
  <r>
    <s v="Schueler Community Solar LLC"/>
    <s v="Annandale"/>
    <x v="18"/>
    <s v="Northern States Power Co - Minnesota"/>
    <n v="1000"/>
    <n v="2020"/>
  </r>
  <r>
    <s v="Schwinghamer Community Solar LLC"/>
    <s v="Albany"/>
    <x v="18"/>
    <s v="Northern States Power Co - Minnesota"/>
    <n v="1000"/>
    <n v="2020"/>
  </r>
  <r>
    <s v="Severson Garden LLC"/>
    <s v="Waseca"/>
    <x v="18"/>
    <s v="Northern States Power Co - Minnesota"/>
    <n v="1000"/>
    <n v="2020"/>
  </r>
  <r>
    <s v="Siems Community Solar LLC"/>
    <s v="Mazeppa"/>
    <x v="18"/>
    <s v="Northern States Power Co - Minnesota"/>
    <n v="1000"/>
    <n v="2020"/>
  </r>
  <r>
    <s v="Sobania Community Solar LLC"/>
    <s v="Clear Lake"/>
    <x v="18"/>
    <s v="Northern States Power Co - Minnesota"/>
    <n v="1000"/>
    <n v="2020"/>
  </r>
  <r>
    <s v="STAG St. Paul Community Solar LLC"/>
    <s v="South Saint Paul"/>
    <x v="18"/>
    <s v="Northern States Power Co - Minnesota"/>
    <n v="1000"/>
    <n v="2020"/>
  </r>
  <r>
    <s v="Star Garden LLC"/>
    <s v="Starbuck"/>
    <x v="18"/>
    <s v="Northern States Power Co - Minnesota"/>
    <n v="1000"/>
    <n v="2020"/>
  </r>
  <r>
    <s v="Stevens Community Solar LLC"/>
    <s v="Foley"/>
    <x v="18"/>
    <s v="Northern States Power Co - Minnesota"/>
    <n v="1000"/>
    <n v="2020"/>
  </r>
  <r>
    <s v="Straight Garden LLC"/>
    <s v="Faribault"/>
    <x v="18"/>
    <s v="Northern States Power Co - Minnesota"/>
    <n v="1000"/>
    <n v="2020"/>
  </r>
  <r>
    <s v="Strandness Garden"/>
    <s v="Starbuck"/>
    <x v="18"/>
    <s v="Northern States Power Co - Minnesota"/>
    <n v="1000"/>
    <n v="2020"/>
  </r>
  <r>
    <s v="Tweite Community Solar LLC"/>
    <s v="Byron"/>
    <x v="18"/>
    <s v="Northern States Power Co - Minnesota"/>
    <n v="1000"/>
    <n v="2020"/>
  </r>
  <r>
    <s v="USS All In Solar LLC"/>
    <s v="Hartland"/>
    <x v="18"/>
    <s v="Northern States Power Co - Minnesota"/>
    <n v="1000"/>
    <n v="2020"/>
  </r>
  <r>
    <s v="USS Bluff Country Solar LLC"/>
    <s v="Rollingstone"/>
    <x v="18"/>
    <s v="Northern States Power Co - Minnesota"/>
    <n v="1000"/>
    <n v="2020"/>
  </r>
  <r>
    <s v="USS Buckaroo Solar LLC"/>
    <s v="Glyndon"/>
    <x v="18"/>
    <s v="Northern States Power Co - Minnesota"/>
    <n v="1000"/>
    <n v="2020"/>
  </r>
  <r>
    <s v="USS Bush Solar LLC"/>
    <s v="Owatonna"/>
    <x v="18"/>
    <s v="Northern States Power Co - Minnesota"/>
    <n v="1000"/>
    <n v="2020"/>
  </r>
  <r>
    <s v="USS Chariot Solar LLC"/>
    <s v="Danube"/>
    <x v="18"/>
    <s v="Northern States Power Co - Minnesota"/>
    <n v="1000"/>
    <n v="2020"/>
  </r>
  <r>
    <s v="USS Christoffer Solar LLC"/>
    <s v="Montevideo"/>
    <x v="18"/>
    <s v="Northern States Power Co - Minnesota"/>
    <n v="1000"/>
    <n v="2020"/>
  </r>
  <r>
    <s v="USS Cougar Solar LLC"/>
    <s v="Franklin"/>
    <x v="18"/>
    <s v="Northern States Power Co - Minnesota"/>
    <n v="1000"/>
    <n v="2020"/>
  </r>
  <r>
    <s v="USS Flower Solar LLC"/>
    <s v="Nicollet"/>
    <x v="18"/>
    <s v="Northern States Power Co - Minnesota"/>
    <n v="1000"/>
    <n v="2020"/>
  </r>
  <r>
    <s v="USS Horne North Solar LLC"/>
    <s v="Felton"/>
    <x v="18"/>
    <s v="Northern States Power Co - Minnesota"/>
    <n v="1000"/>
    <n v="2020"/>
  </r>
  <r>
    <s v="USS Horne South Solar LLC"/>
    <s v="Felton"/>
    <x v="18"/>
    <s v="Northern States Power Co - Minnesota"/>
    <n v="1000"/>
    <n v="2020"/>
  </r>
  <r>
    <s v="USS Hubers Solar LLC"/>
    <s v="Northfield"/>
    <x v="18"/>
    <s v="Northern States Power Co - Minnesota"/>
    <n v="1000"/>
    <n v="2020"/>
  </r>
  <r>
    <s v="USS JJ Clay Solar LLC"/>
    <s v="Glyndon"/>
    <x v="18"/>
    <s v="Northern States Power Co - Minnesota"/>
    <n v="1000"/>
    <n v="2020"/>
  </r>
  <r>
    <s v="USS Kass Solar LLC"/>
    <s v="Garvin"/>
    <x v="18"/>
    <s v="Northern States Power Co - Minnesota"/>
    <n v="1000"/>
    <n v="2020"/>
  </r>
  <r>
    <s v="USS KVPV Solar LLC"/>
    <s v="Felton"/>
    <x v="18"/>
    <s v="Northern States Power Co - Minnesota"/>
    <n v="1000"/>
    <n v="2020"/>
  </r>
  <r>
    <s v="USS Mayhew Solar LLC"/>
    <s v="Sauk Rapids"/>
    <x v="18"/>
    <s v="Northern States Power Co - Minnesota"/>
    <n v="1000"/>
    <n v="2020"/>
  </r>
  <r>
    <s v="USS Milkweed Solar LLC"/>
    <s v="Paynesville"/>
    <x v="18"/>
    <s v="Northern States Power Co - Minnesota"/>
    <n v="1000"/>
    <n v="2020"/>
  </r>
  <r>
    <s v="USS Pheasant Solar LLC"/>
    <s v="Clara City"/>
    <x v="18"/>
    <s v="Northern States Power Co - Minnesota"/>
    <n v="1000"/>
    <n v="2020"/>
  </r>
  <r>
    <s v="USS Reindeer Solar LLC"/>
    <s v="Sauk Rapids"/>
    <x v="18"/>
    <s v="Northern States Power Co - Minnesota"/>
    <n v="1000"/>
    <n v="2020"/>
  </r>
  <r>
    <s v="USS Solar Sources LLC"/>
    <s v="Scandia"/>
    <x v="18"/>
    <s v="Northern States Power Co - Minnesota"/>
    <n v="1000"/>
    <n v="2020"/>
  </r>
  <r>
    <s v="USS Solar Way LLC"/>
    <s v="Hartland"/>
    <x v="18"/>
    <s v="Northern States Power Co - Minnesota"/>
    <n v="1000"/>
    <n v="2020"/>
  </r>
  <r>
    <s v="USS Sunrise Solar LLC"/>
    <s v="Taylors Falls"/>
    <x v="18"/>
    <s v="Northern States Power Co - Minnesota"/>
    <n v="1000"/>
    <n v="2020"/>
  </r>
  <r>
    <s v="USS Turkey Solar LLC"/>
    <s v="Atwater"/>
    <x v="18"/>
    <s v="Northern States Power Co - Minnesota"/>
    <n v="1000"/>
    <n v="2020"/>
  </r>
  <r>
    <s v="USS Verde Solar LLC"/>
    <s v="Morgan"/>
    <x v="18"/>
    <s v="Northern States Power Co - Minnesota"/>
    <n v="1000"/>
    <n v="2020"/>
  </r>
  <r>
    <s v="USS Viceroy Solar LLC"/>
    <s v="Brooten"/>
    <x v="18"/>
    <s v="Northern States Power Co - Minnesota"/>
    <n v="1000"/>
    <n v="2020"/>
  </r>
  <r>
    <s v="USS Westeros Solar LLC"/>
    <s v="Belle Plaine"/>
    <x v="18"/>
    <s v="Northern States Power Co - Minnesota"/>
    <n v="1000"/>
    <n v="2020"/>
  </r>
  <r>
    <s v="Winona Community Solar One"/>
    <s v="La Crescent"/>
    <x v="18"/>
    <s v="Northern States Power Co - Minnesota"/>
    <n v="1000"/>
    <n v="2020"/>
  </r>
  <r>
    <s v="Zumbro Garden LLC"/>
    <s v="Kasson"/>
    <x v="18"/>
    <s v="Northern States Power Co - Minnesota"/>
    <n v="1000"/>
    <n v="2020"/>
  </r>
  <r>
    <s v="Warsaw Solar 1-2"/>
    <s v="Morristown"/>
    <x v="18"/>
    <s v="Northern States Power Co - Minnesota"/>
    <n v="2000"/>
    <n v="2020"/>
  </r>
  <r>
    <s v="Linden01-03"/>
    <s v="Belle Plaine"/>
    <x v="18"/>
    <s v="Northern States Power Co - Minnesota"/>
    <n v="3000"/>
    <n v="2020"/>
  </r>
  <r>
    <s v="MN CSG 2A-2C"/>
    <s v="Woodbury"/>
    <x v="18"/>
    <s v="Northern States Power Co - Minnesota"/>
    <n v="3000"/>
    <n v="2020"/>
  </r>
  <r>
    <s v="Helen Solar 1-4"/>
    <s v="Plato"/>
    <x v="18"/>
    <s v="Northern States Power Co - Minnesota"/>
    <n v="4000"/>
    <n v="2020"/>
  </r>
  <r>
    <s v="Walcott Solar 1-4"/>
    <s v="Faribault"/>
    <x v="18"/>
    <s v="Northern States Power Co - Minnesota"/>
    <n v="4000"/>
    <n v="2020"/>
  </r>
  <r>
    <s v="Northfield Solar 1-5"/>
    <s v="Northfield"/>
    <x v="18"/>
    <s v="Northern States Power Co - Minnesota"/>
    <n v="5000"/>
    <n v="2020"/>
  </r>
  <r>
    <s v="Scottsbluff 2"/>
    <s v="Scottsbluff"/>
    <x v="31"/>
    <s v="Nebraska Public Power District"/>
    <n v="4375"/>
    <n v="2020"/>
  </r>
  <r>
    <n v="245813"/>
    <s v="Rhinebeck"/>
    <x v="32"/>
    <s v="Central Hudson Gas &amp; Elec Corp"/>
    <n v="167.12307692307692"/>
    <n v="2020"/>
  </r>
  <r>
    <n v="246504"/>
    <s v="Rhinebeck"/>
    <x v="32"/>
    <s v="Central Hudson Gas &amp; Elec Corp"/>
    <n v="169.30769230769229"/>
    <n v="2020"/>
  </r>
  <r>
    <n v="247290"/>
    <s v="Kingston"/>
    <x v="32"/>
    <s v="Central Hudson Gas &amp; Elec Corp"/>
    <n v="516.11538461538464"/>
    <n v="2020"/>
  </r>
  <r>
    <n v="186148"/>
    <s v="Saugerties"/>
    <x v="32"/>
    <s v="Central Hudson Gas &amp; Elec Corp"/>
    <n v="576.63076923076926"/>
    <n v="2020"/>
  </r>
  <r>
    <n v="191815"/>
    <s v="Red Hook"/>
    <x v="32"/>
    <s v="Central Hudson Gas &amp; Elec Corp"/>
    <n v="1880.2"/>
    <n v="2020"/>
  </r>
  <r>
    <n v="153079"/>
    <s v="Montgomery"/>
    <x v="32"/>
    <s v="Central Hudson Gas &amp; Elec Corp"/>
    <n v="2065.1076923076921"/>
    <n v="2020"/>
  </r>
  <r>
    <n v="126520"/>
    <s v="Westerlo"/>
    <x v="32"/>
    <s v="Central Hudson Gas &amp; Elec Corp"/>
    <n v="2149.6153846153848"/>
    <n v="2020"/>
  </r>
  <r>
    <n v="126521"/>
    <s v="Medusa"/>
    <x v="32"/>
    <s v="Central Hudson Gas &amp; Elec Corp"/>
    <n v="2154.6"/>
    <n v="2020"/>
  </r>
  <r>
    <n v="100488"/>
    <s v="Hopewell Junction"/>
    <x v="32"/>
    <s v="Central Hudson Gas &amp; Elec Corp"/>
    <n v="2254.1538461538462"/>
    <n v="2020"/>
  </r>
  <r>
    <n v="161001"/>
    <s v="Saugerties"/>
    <x v="32"/>
    <s v="Central Hudson Gas &amp; Elec Corp"/>
    <n v="2305.7999999999997"/>
    <n v="2020"/>
  </r>
  <r>
    <n v="80433"/>
    <s v="Palenville"/>
    <x v="32"/>
    <s v="Central Hudson Gas &amp; Elec Corp"/>
    <n v="2308.8000000000002"/>
    <n v="2020"/>
  </r>
  <r>
    <n v="77512"/>
    <s v="Walden"/>
    <x v="32"/>
    <s v="Central Hudson Gas &amp; Elec Corp"/>
    <n v="2309.376923076923"/>
    <n v="2020"/>
  </r>
  <r>
    <n v="84077"/>
    <s v="Westerlo"/>
    <x v="32"/>
    <s v="Central Hudson Gas &amp; Elec Corp"/>
    <n v="2313.1769230769232"/>
    <n v="2020"/>
  </r>
  <r>
    <s v="5318-100018"/>
    <s v="Ellenville"/>
    <x v="32"/>
    <s v="Central Hudson Gas &amp; Elec Corp"/>
    <n v="2320.9615384615386"/>
    <n v="2020"/>
  </r>
  <r>
    <n v="89260"/>
    <s v="Kingston"/>
    <x v="32"/>
    <s v="Central Hudson Gas &amp; Elec Corp"/>
    <n v="2326.1538461538462"/>
    <n v="2020"/>
  </r>
  <r>
    <n v="93863"/>
    <s v="Rochester"/>
    <x v="32"/>
    <s v="Central Hudson Gas &amp; Elec Corp"/>
    <n v="4293"/>
    <n v="2020"/>
  </r>
  <r>
    <n v="127056"/>
    <s v="Greenville"/>
    <x v="32"/>
    <s v="Central Hudson Gas &amp; Elec Corp"/>
    <n v="5381.4153846153849"/>
    <n v="2020"/>
  </r>
  <r>
    <n v="126778"/>
    <s v="Greenville"/>
    <x v="32"/>
    <s v="Central Hudson Gas &amp; Elec Corp"/>
    <n v="5381.4153846153849"/>
    <n v="2020"/>
  </r>
  <r>
    <n v="215669"/>
    <s v="Queens"/>
    <x v="32"/>
    <s v="Consolidated Edison Co-NY Inc"/>
    <n v="5.6923076923076925"/>
    <n v="2020"/>
  </r>
  <r>
    <n v="254385"/>
    <s v="Brooklyn"/>
    <x v="32"/>
    <s v="Consolidated Edison Co-NY Inc"/>
    <n v="5.7692307692307692"/>
    <n v="2020"/>
  </r>
  <r>
    <n v="218324"/>
    <s v="Brooklyn"/>
    <x v="32"/>
    <s v="Consolidated Edison Co-NY Inc"/>
    <n v="5.9769230769230761"/>
    <n v="2020"/>
  </r>
  <r>
    <n v="225517"/>
    <s v="New York"/>
    <x v="32"/>
    <s v="Consolidated Edison Co-NY Inc"/>
    <n v="7.3999999999999995"/>
    <n v="2020"/>
  </r>
  <r>
    <n v="236074"/>
    <s v="New York"/>
    <x v="32"/>
    <s v="Consolidated Edison Co-NY Inc"/>
    <n v="8.6307692307692303"/>
    <n v="2020"/>
  </r>
  <r>
    <n v="218479"/>
    <s v="Brooklyn"/>
    <x v="32"/>
    <s v="Consolidated Edison Co-NY Inc"/>
    <n v="10.392307692307691"/>
    <n v="2020"/>
  </r>
  <r>
    <n v="128200"/>
    <s v="Woodside"/>
    <x v="32"/>
    <s v="Consolidated Edison Co-NY Inc"/>
    <n v="10.461538461538462"/>
    <n v="2020"/>
  </r>
  <r>
    <n v="166405"/>
    <s v="Woodside"/>
    <x v="32"/>
    <s v="Consolidated Edison Co-NY Inc"/>
    <n v="10.461538461538462"/>
    <n v="2020"/>
  </r>
  <r>
    <n v="128194"/>
    <s v="Woodside"/>
    <x v="32"/>
    <s v="Consolidated Edison Co-NY Inc"/>
    <n v="10.769230769230768"/>
    <n v="2020"/>
  </r>
  <r>
    <n v="222056"/>
    <s v="Queens"/>
    <x v="32"/>
    <s v="Consolidated Edison Co-NY Inc"/>
    <n v="11.1"/>
    <n v="2020"/>
  </r>
  <r>
    <n v="128178"/>
    <s v="Woodside"/>
    <x v="32"/>
    <s v="Consolidated Edison Co-NY Inc"/>
    <n v="11.384615384615385"/>
    <n v="2020"/>
  </r>
  <r>
    <n v="128203"/>
    <s v="Woodside"/>
    <x v="32"/>
    <s v="Consolidated Edison Co-NY Inc"/>
    <n v="12.307692307692307"/>
    <n v="2020"/>
  </r>
  <r>
    <n v="235312"/>
    <s v="Bronx"/>
    <x v="32"/>
    <s v="Consolidated Edison Co-NY Inc"/>
    <n v="12.384615384615385"/>
    <n v="2020"/>
  </r>
  <r>
    <n v="236087"/>
    <s v="New York"/>
    <x v="32"/>
    <s v="Consolidated Edison Co-NY Inc"/>
    <n v="13.338461538461537"/>
    <n v="2020"/>
  </r>
  <r>
    <n v="188251"/>
    <s v="New York"/>
    <x v="32"/>
    <s v="Consolidated Edison Co-NY Inc"/>
    <n v="18.553846153846155"/>
    <n v="2020"/>
  </r>
  <r>
    <n v="214004"/>
    <s v="Bronx"/>
    <x v="32"/>
    <s v="Consolidated Edison Co-NY Inc"/>
    <n v="20.138461538461538"/>
    <n v="2020"/>
  </r>
  <r>
    <n v="234789"/>
    <s v="Brooklyn"/>
    <x v="32"/>
    <s v="Consolidated Edison Co-NY Inc"/>
    <n v="23.19230769230769"/>
    <n v="2020"/>
  </r>
  <r>
    <n v="236079"/>
    <s v="New York"/>
    <x v="32"/>
    <s v="Consolidated Edison Co-NY Inc"/>
    <n v="25.892307692307689"/>
    <n v="2020"/>
  </r>
  <r>
    <n v="243311"/>
    <s v="Brooklyn"/>
    <x v="32"/>
    <s v="Consolidated Edison Co-NY Inc"/>
    <n v="26.538461538461537"/>
    <n v="2020"/>
  </r>
  <r>
    <n v="222454"/>
    <s v="Brooklyn"/>
    <x v="32"/>
    <s v="Consolidated Edison Co-NY Inc"/>
    <n v="26.584615384615386"/>
    <n v="2020"/>
  </r>
  <r>
    <n v="243304"/>
    <s v="Brooklyn"/>
    <x v="32"/>
    <s v="Consolidated Edison Co-NY Inc"/>
    <n v="26.892307692307693"/>
    <n v="2020"/>
  </r>
  <r>
    <n v="243321"/>
    <s v="Brooklyn"/>
    <x v="32"/>
    <s v="Consolidated Edison Co-NY Inc"/>
    <n v="27.953846153846154"/>
    <n v="2020"/>
  </r>
  <r>
    <n v="236093"/>
    <s v="Bronx"/>
    <x v="32"/>
    <s v="Consolidated Edison Co-NY Inc"/>
    <n v="29.553846153846155"/>
    <n v="2020"/>
  </r>
  <r>
    <n v="234737"/>
    <s v="Bronx"/>
    <x v="32"/>
    <s v="Consolidated Edison Co-NY Inc"/>
    <n v="29.553846153846155"/>
    <n v="2020"/>
  </r>
  <r>
    <n v="234959"/>
    <s v="Brooklyn"/>
    <x v="32"/>
    <s v="Consolidated Edison Co-NY Inc"/>
    <n v="29.638461538461538"/>
    <n v="2020"/>
  </r>
  <r>
    <n v="236173"/>
    <s v="Bronx"/>
    <x v="32"/>
    <s v="Consolidated Edison Co-NY Inc"/>
    <n v="32.692307692307693"/>
    <n v="2020"/>
  </r>
  <r>
    <n v="213649"/>
    <s v="Bronx"/>
    <x v="32"/>
    <s v="Consolidated Edison Co-NY Inc"/>
    <n v="32.953846153846158"/>
    <n v="2020"/>
  </r>
  <r>
    <n v="217860"/>
    <s v="Bronx"/>
    <x v="32"/>
    <s v="Consolidated Edison Co-NY Inc"/>
    <n v="36.615384615384613"/>
    <n v="2020"/>
  </r>
  <r>
    <n v="234965"/>
    <s v="Brooklyn"/>
    <x v="32"/>
    <s v="Consolidated Edison Co-NY Inc"/>
    <n v="36.853846153846149"/>
    <n v="2020"/>
  </r>
  <r>
    <n v="236530"/>
    <s v="Queens"/>
    <x v="32"/>
    <s v="Consolidated Edison Co-NY Inc"/>
    <n v="37.661538461538463"/>
    <n v="2020"/>
  </r>
  <r>
    <n v="234975"/>
    <s v="Brooklyn"/>
    <x v="32"/>
    <s v="Consolidated Edison Co-NY Inc"/>
    <n v="40.199999999999996"/>
    <n v="2020"/>
  </r>
  <r>
    <n v="228643"/>
    <s v="Yorktown Heights"/>
    <x v="32"/>
    <s v="Consolidated Edison Co-NY Inc"/>
    <n v="41.599999999999994"/>
    <n v="2020"/>
  </r>
  <r>
    <n v="213091"/>
    <s v="Bronx"/>
    <x v="32"/>
    <s v="Consolidated Edison Co-NY Inc"/>
    <n v="47.338461538461537"/>
    <n v="2020"/>
  </r>
  <r>
    <n v="235960"/>
    <s v="Bronx"/>
    <x v="32"/>
    <s v="Consolidated Edison Co-NY Inc"/>
    <n v="47.861538461538458"/>
    <n v="2020"/>
  </r>
  <r>
    <n v="213231"/>
    <s v="Bronx"/>
    <x v="32"/>
    <s v="Consolidated Edison Co-NY Inc"/>
    <n v="48.646153846153844"/>
    <n v="2020"/>
  </r>
  <r>
    <n v="236092"/>
    <s v="Bronx"/>
    <x v="32"/>
    <s v="Consolidated Edison Co-NY Inc"/>
    <n v="51.523076923076921"/>
    <n v="2020"/>
  </r>
  <r>
    <n v="236189"/>
    <s v="Bronx"/>
    <x v="32"/>
    <s v="Consolidated Edison Co-NY Inc"/>
    <n v="59.892307692307689"/>
    <n v="2020"/>
  </r>
  <r>
    <n v="254256"/>
    <s v="Queens"/>
    <x v="32"/>
    <s v="Consolidated Edison Co-NY Inc"/>
    <n v="60.369230769230768"/>
    <n v="2020"/>
  </r>
  <r>
    <n v="184918"/>
    <s v="Bronx"/>
    <x v="32"/>
    <s v="Consolidated Edison Co-NY Inc"/>
    <n v="67.807692307692307"/>
    <n v="2020"/>
  </r>
  <r>
    <n v="234891"/>
    <s v="Brooklyn"/>
    <x v="32"/>
    <s v="Consolidated Edison Co-NY Inc"/>
    <n v="80.146153846153837"/>
    <n v="2020"/>
  </r>
  <r>
    <n v="234762"/>
    <s v="Bronx"/>
    <x v="32"/>
    <s v="Consolidated Edison Co-NY Inc"/>
    <n v="81.038461538461533"/>
    <n v="2020"/>
  </r>
  <r>
    <n v="189379"/>
    <s v="Bronx"/>
    <x v="32"/>
    <s v="Consolidated Edison Co-NY Inc"/>
    <n v="81.884615384615387"/>
    <n v="2020"/>
  </r>
  <r>
    <n v="236201"/>
    <s v="Bronx"/>
    <x v="32"/>
    <s v="Consolidated Edison Co-NY Inc"/>
    <n v="82.123076923076923"/>
    <n v="2020"/>
  </r>
  <r>
    <n v="235922"/>
    <s v="Bronx"/>
    <x v="32"/>
    <s v="Consolidated Edison Co-NY Inc"/>
    <n v="92.584615384615375"/>
    <n v="2020"/>
  </r>
  <r>
    <n v="177091"/>
    <s v="Peekskill"/>
    <x v="32"/>
    <s v="Consolidated Edison Co-NY Inc"/>
    <n v="96.023076923076914"/>
    <n v="2020"/>
  </r>
  <r>
    <n v="234689"/>
    <s v="Flushing"/>
    <x v="32"/>
    <s v="Consolidated Edison Co-NY Inc"/>
    <n v="97.030769230769224"/>
    <n v="2020"/>
  </r>
  <r>
    <n v="234989"/>
    <s v="Brooklyn"/>
    <x v="32"/>
    <s v="Consolidated Edison Co-NY Inc"/>
    <n v="104.62307692307691"/>
    <n v="2020"/>
  </r>
  <r>
    <n v="127372"/>
    <s v="Brooklyn"/>
    <x v="32"/>
    <s v="Consolidated Edison Co-NY Inc"/>
    <n v="105.92307692307691"/>
    <n v="2020"/>
  </r>
  <r>
    <n v="186352"/>
    <s v="Staten Island"/>
    <x v="32"/>
    <s v="Consolidated Edison Co-NY Inc"/>
    <n v="130.98461538461538"/>
    <n v="2020"/>
  </r>
  <r>
    <n v="223355"/>
    <s v="Jamaica"/>
    <x v="32"/>
    <s v="Consolidated Edison Co-NY Inc"/>
    <n v="148.27692307692305"/>
    <n v="2020"/>
  </r>
  <r>
    <n v="216011"/>
    <s v="Tarrytown"/>
    <x v="32"/>
    <s v="Consolidated Edison Co-NY Inc"/>
    <n v="173.92307692307691"/>
    <n v="2020"/>
  </r>
  <r>
    <n v="186421"/>
    <s v="Staten Island"/>
    <x v="32"/>
    <s v="Consolidated Edison Co-NY Inc"/>
    <n v="175.9153846153846"/>
    <n v="2020"/>
  </r>
  <r>
    <n v="245686"/>
    <s v="Croton On Hudson"/>
    <x v="32"/>
    <s v="Consolidated Edison Co-NY Inc"/>
    <n v="232.44615384615383"/>
    <n v="2020"/>
  </r>
  <r>
    <n v="184589"/>
    <s v="Woodside"/>
    <x v="32"/>
    <s v="Consolidated Edison Co-NY Inc"/>
    <n v="256.72307692307692"/>
    <n v="2020"/>
  </r>
  <r>
    <n v="158033"/>
    <s v="Staten Island"/>
    <x v="32"/>
    <s v="Consolidated Edison Co-NY Inc"/>
    <n v="323.44615384615383"/>
    <n v="2020"/>
  </r>
  <r>
    <n v="228598"/>
    <s v="Mohegan Lake"/>
    <x v="32"/>
    <s v="Consolidated Edison Co-NY Inc"/>
    <n v="415.50769230769225"/>
    <n v="2020"/>
  </r>
  <r>
    <n v="90249"/>
    <s v="Bronx"/>
    <x v="32"/>
    <s v="Consolidated Edison Co-NY Inc"/>
    <n v="485.16923076923075"/>
    <n v="2020"/>
  </r>
  <r>
    <n v="177070"/>
    <s v="Peekskill"/>
    <x v="32"/>
    <s v="Consolidated Edison Co-NY Inc"/>
    <n v="485.16923076923075"/>
    <n v="2020"/>
  </r>
  <r>
    <n v="174328"/>
    <s v="Mt Kisco"/>
    <x v="32"/>
    <s v="Consolidated Edison Co-NY Inc"/>
    <n v="525.04615384615374"/>
    <n v="2020"/>
  </r>
  <r>
    <n v="95416"/>
    <s v="Maspeth"/>
    <x v="32"/>
    <s v="Consolidated Edison Co-NY Inc"/>
    <n v="706.70769230769235"/>
    <n v="2020"/>
  </r>
  <r>
    <n v="97240"/>
    <s v="Bronx"/>
    <x v="32"/>
    <s v="Consolidated Edison Co-NY Inc"/>
    <n v="847.38461538461524"/>
    <n v="2020"/>
  </r>
  <r>
    <n v="112298"/>
    <s v="Shelter Island"/>
    <x v="32"/>
    <s v="Long Island Power Authority"/>
    <n v="136.78461538461536"/>
    <n v="2020"/>
  </r>
  <r>
    <n v="172261"/>
    <s v="Woodbury"/>
    <x v="32"/>
    <s v="Long Island Power Authority"/>
    <n v="317.82307692307694"/>
    <n v="2020"/>
  </r>
  <r>
    <n v="175562"/>
    <s v="Hauppauge"/>
    <x v="32"/>
    <s v="Long Island Power Authority"/>
    <n v="320.26153846153841"/>
    <n v="2020"/>
  </r>
  <r>
    <n v="167021"/>
    <s v="Melville"/>
    <x v="32"/>
    <s v="Long Island Power Authority"/>
    <n v="1120.9846153846154"/>
    <n v="2020"/>
  </r>
  <r>
    <n v="185762"/>
    <s v="Warrensburg"/>
    <x v="32"/>
    <s v="National Grid Generation, LLC"/>
    <n v="55.38461538461538"/>
    <n v="2020"/>
  </r>
  <r>
    <n v="194376"/>
    <s v="Oswego"/>
    <x v="32"/>
    <s v="National Grid Generation, LLC"/>
    <n v="191.07692307692307"/>
    <n v="2020"/>
  </r>
  <r>
    <n v="79794"/>
    <s v="Grand Island"/>
    <x v="32"/>
    <s v="National Grid Generation, LLC"/>
    <n v="630.55384615384617"/>
    <n v="2020"/>
  </r>
  <r>
    <n v="167054"/>
    <s v="Rotterdam"/>
    <x v="32"/>
    <s v="National Grid Generation, LLC"/>
    <n v="734.4"/>
    <n v="2020"/>
  </r>
  <r>
    <n v="184844"/>
    <s v="Hogansburg"/>
    <x v="32"/>
    <s v="National Grid Generation, LLC"/>
    <n v="959.53846153846155"/>
    <n v="2020"/>
  </r>
  <r>
    <n v="173598"/>
    <s v="Schenectady"/>
    <x v="32"/>
    <s v="National Grid Generation, LLC"/>
    <n v="1013.2"/>
    <n v="2020"/>
  </r>
  <r>
    <n v="171278"/>
    <s v="Glenville"/>
    <x v="32"/>
    <s v="National Grid Generation, LLC"/>
    <n v="1271.5999999999999"/>
    <n v="2020"/>
  </r>
  <r>
    <n v="79806"/>
    <s v="Grand Island"/>
    <x v="32"/>
    <s v="National Grid Generation, LLC"/>
    <n v="1624.1538461538462"/>
    <n v="2020"/>
  </r>
  <r>
    <n v="80647"/>
    <s v="Johnstown"/>
    <x v="32"/>
    <s v="National Grid Generation, LLC"/>
    <n v="2100.184615384615"/>
    <n v="2020"/>
  </r>
  <r>
    <n v="79848"/>
    <s v="Caledonia"/>
    <x v="32"/>
    <s v="National Grid Generation, LLC"/>
    <n v="2132.169230769231"/>
    <n v="2020"/>
  </r>
  <r>
    <n v="77401"/>
    <s v="Troy"/>
    <x v="32"/>
    <s v="National Grid Generation, LLC"/>
    <n v="2231.4461538461537"/>
    <n v="2020"/>
  </r>
  <r>
    <n v="187870"/>
    <s v="Little Falls"/>
    <x v="32"/>
    <s v="National Grid Generation, LLC"/>
    <n v="2266.9615384615386"/>
    <n v="2020"/>
  </r>
  <r>
    <n v="165081"/>
    <s v="Little Falls"/>
    <x v="32"/>
    <s v="National Grid Generation, LLC"/>
    <n v="2274.6461538461535"/>
    <n v="2020"/>
  </r>
  <r>
    <n v="81953"/>
    <s v="Sandy Creek"/>
    <x v="32"/>
    <s v="National Grid Generation, LLC"/>
    <n v="2339.4461538461537"/>
    <n v="2020"/>
  </r>
  <r>
    <n v="173601"/>
    <s v="Schenectady"/>
    <x v="32"/>
    <s v="National Grid Generation, LLC"/>
    <n v="2692.7999999999997"/>
    <n v="2020"/>
  </r>
  <r>
    <n v="175124"/>
    <s v="Canastota"/>
    <x v="32"/>
    <s v="National Grid Generation, LLC"/>
    <n v="3034.5"/>
    <n v="2020"/>
  </r>
  <r>
    <n v="163631"/>
    <s v="Johnstown"/>
    <x v="32"/>
    <s v="National Grid Generation, LLC"/>
    <n v="3411.1"/>
    <n v="2020"/>
  </r>
  <r>
    <n v="165456"/>
    <s v="Niskayuna"/>
    <x v="32"/>
    <s v="National Grid Generation, LLC"/>
    <n v="3536"/>
    <n v="2020"/>
  </r>
  <r>
    <n v="156383"/>
    <s v="Lewiston"/>
    <x v="32"/>
    <s v="National Grid Generation, LLC"/>
    <n v="4011.7"/>
    <n v="2020"/>
  </r>
  <r>
    <n v="174086"/>
    <s v="Medina"/>
    <x v="32"/>
    <s v="National Grid Generation, LLC"/>
    <n v="4022.0692307692302"/>
    <n v="2020"/>
  </r>
  <r>
    <n v="156375"/>
    <s v="Ballston Lake"/>
    <x v="32"/>
    <s v="National Grid Generation, LLC"/>
    <n v="4486.1538461538457"/>
    <n v="2020"/>
  </r>
  <r>
    <n v="175125"/>
    <s v="Canastota"/>
    <x v="32"/>
    <s v="National Grid Generation, LLC"/>
    <n v="4628.3999999999996"/>
    <n v="2020"/>
  </r>
  <r>
    <n v="178542"/>
    <s v="Lockport"/>
    <x v="32"/>
    <s v="National Grid Generation, LLC"/>
    <n v="4666.2"/>
    <n v="2020"/>
  </r>
  <r>
    <n v="202748"/>
    <s v="Middle Grove"/>
    <x v="32"/>
    <s v="National Grid Generation, LLC"/>
    <n v="4824.7999999999993"/>
    <n v="2020"/>
  </r>
  <r>
    <n v="166748"/>
    <s v="Sanborn"/>
    <x v="32"/>
    <s v="National Grid Generation, LLC"/>
    <n v="4843.7999999999993"/>
    <n v="2020"/>
  </r>
  <r>
    <n v="184309"/>
    <s v="Hudson"/>
    <x v="32"/>
    <s v="National Grid Generation, LLC"/>
    <n v="5135.4000000000005"/>
    <n v="2020"/>
  </r>
  <r>
    <n v="170588"/>
    <s v="Clifton Park"/>
    <x v="32"/>
    <s v="National Grid Generation, LLC"/>
    <n v="5308.6153846153838"/>
    <n v="2020"/>
  </r>
  <r>
    <n v="186732"/>
    <s v="Carthage"/>
    <x v="32"/>
    <s v="National Grid Generation, LLC"/>
    <n v="5566.1538461538457"/>
    <n v="2020"/>
  </r>
  <r>
    <n v="173063"/>
    <s v="Medina"/>
    <x v="32"/>
    <s v="National Grid Generation, LLC"/>
    <n v="5653.2846153846158"/>
    <n v="2020"/>
  </r>
  <r>
    <n v="174326"/>
    <s v="Campbell"/>
    <x v="32"/>
    <s v="New York State Elec &amp; Gas Corp"/>
    <n v="262.73076923076923"/>
    <n v="2020"/>
  </r>
  <r>
    <n v="95375"/>
    <s v="Dryden"/>
    <x v="32"/>
    <s v="New York State Elec &amp; Gas Corp"/>
    <n v="1337.5384615384614"/>
    <n v="2020"/>
  </r>
  <r>
    <n v="77927"/>
    <s v="Middlesex"/>
    <x v="32"/>
    <s v="New York State Elec &amp; Gas Corp"/>
    <n v="1930.5461538461539"/>
    <n v="2020"/>
  </r>
  <r>
    <s v="5408-98819"/>
    <s v="Narrowsburg"/>
    <x v="32"/>
    <s v="New York State Elec &amp; Gas Corp"/>
    <n v="2080.6153846153848"/>
    <n v="2020"/>
  </r>
  <r>
    <n v="81469"/>
    <s v="Wales"/>
    <x v="32"/>
    <s v="New York State Elec &amp; Gas Corp"/>
    <n v="2122.1999999999998"/>
    <n v="2020"/>
  </r>
  <r>
    <n v="67648"/>
    <s v="Dryden"/>
    <x v="32"/>
    <s v="New York State Elec &amp; Gas Corp"/>
    <n v="2125.2000000000003"/>
    <n v="2020"/>
  </r>
  <r>
    <n v="77919"/>
    <s v="Middlesex"/>
    <x v="32"/>
    <s v="New York State Elec &amp; Gas Corp"/>
    <n v="2269.2384615384617"/>
    <n v="2020"/>
  </r>
  <r>
    <n v="77062"/>
    <s v="Dryden"/>
    <x v="32"/>
    <s v="New York State Elec &amp; Gas Corp"/>
    <n v="2283.9"/>
    <n v="2020"/>
  </r>
  <r>
    <n v="77068"/>
    <s v="Dryden"/>
    <x v="32"/>
    <s v="New York State Elec &amp; Gas Corp"/>
    <n v="2304.6"/>
    <n v="2020"/>
  </r>
  <r>
    <n v="76999"/>
    <s v="Dryden"/>
    <x v="32"/>
    <s v="New York State Elec &amp; Gas Corp"/>
    <n v="2304.6"/>
    <n v="2020"/>
  </r>
  <r>
    <n v="77069"/>
    <s v="Dryden"/>
    <x v="32"/>
    <s v="New York State Elec &amp; Gas Corp"/>
    <n v="2304.6"/>
    <n v="2020"/>
  </r>
  <r>
    <n v="77002"/>
    <s v="Dryden"/>
    <x v="32"/>
    <s v="New York State Elec &amp; Gas Corp"/>
    <n v="2304.6"/>
    <n v="2020"/>
  </r>
  <r>
    <n v="77000"/>
    <s v="Dryden"/>
    <x v="32"/>
    <s v="New York State Elec &amp; Gas Corp"/>
    <n v="2304.6"/>
    <n v="2020"/>
  </r>
  <r>
    <n v="50782"/>
    <s v="Pine Bush"/>
    <x v="32"/>
    <s v="New York State Elec &amp; Gas Corp"/>
    <n v="2310"/>
    <n v="2020"/>
  </r>
  <r>
    <n v="77327"/>
    <s v="Dryden"/>
    <x v="32"/>
    <s v="New York State Elec &amp; Gas Corp"/>
    <n v="3441.5076923076922"/>
    <n v="2020"/>
  </r>
  <r>
    <n v="77520"/>
    <s v="Dryden"/>
    <x v="32"/>
    <s v="New York State Elec &amp; Gas Corp"/>
    <n v="3441.5076923076922"/>
    <n v="2020"/>
  </r>
  <r>
    <n v="95516"/>
    <s v="Montgomery"/>
    <x v="32"/>
    <s v="New York State Elec &amp; Gas Corp"/>
    <n v="3887.9999999999995"/>
    <n v="2020"/>
  </r>
  <r>
    <n v="67633"/>
    <s v="Horseheads"/>
    <x v="32"/>
    <s v="New York State Elec &amp; Gas Corp"/>
    <n v="4243.7"/>
    <n v="2020"/>
  </r>
  <r>
    <n v="165351"/>
    <s v="Walden"/>
    <x v="32"/>
    <s v="New York State Elec &amp; Gas Corp"/>
    <n v="4447.2153846153842"/>
    <n v="2020"/>
  </r>
  <r>
    <n v="80590"/>
    <s v="Norwich"/>
    <x v="32"/>
    <s v="New York State Elec &amp; Gas Corp"/>
    <n v="4608.1076923076926"/>
    <n v="2020"/>
  </r>
  <r>
    <n v="80294"/>
    <s v="Norwich"/>
    <x v="32"/>
    <s v="New York State Elec &amp; Gas Corp"/>
    <n v="4613.5384615384619"/>
    <n v="2020"/>
  </r>
  <r>
    <n v="80576"/>
    <s v="Norwich"/>
    <x v="32"/>
    <s v="New York State Elec &amp; Gas Corp"/>
    <n v="4614.5076923076922"/>
    <n v="2020"/>
  </r>
  <r>
    <n v="91337"/>
    <s v="Beaver Dams"/>
    <x v="32"/>
    <s v="New York State Elec &amp; Gas Corp"/>
    <n v="4714.3384615384621"/>
    <n v="2020"/>
  </r>
  <r>
    <n v="126973"/>
    <s v="Castle Creek"/>
    <x v="32"/>
    <s v="New York State Elec &amp; Gas Corp"/>
    <n v="4726.0384615384619"/>
    <n v="2020"/>
  </r>
  <r>
    <n v="82402"/>
    <s v="Wawayanda"/>
    <x v="32"/>
    <s v="Orange &amp; Rockland Utils Inc"/>
    <n v="767.63076923076915"/>
    <n v="2020"/>
  </r>
  <r>
    <n v="152713"/>
    <s v="Wawayanda"/>
    <x v="32"/>
    <s v="Orange &amp; Rockland Utils Inc"/>
    <n v="858.63076923076926"/>
    <n v="2020"/>
  </r>
  <r>
    <n v="167785"/>
    <s v="Minisink"/>
    <x v="32"/>
    <s v="Orange &amp; Rockland Utils Inc"/>
    <n v="2121.3230769230768"/>
    <n v="2020"/>
  </r>
  <r>
    <n v="152705"/>
    <s v="Wawayanda"/>
    <x v="32"/>
    <s v="Orange &amp; Rockland Utils Inc"/>
    <n v="2122.2923076923075"/>
    <n v="2020"/>
  </r>
  <r>
    <n v="74977"/>
    <s v="Middletown"/>
    <x v="32"/>
    <s v="Orange &amp; Rockland Utils Inc"/>
    <n v="2133"/>
    <n v="2020"/>
  </r>
  <r>
    <n v="67723"/>
    <s v="Westtown"/>
    <x v="32"/>
    <s v="Orange &amp; Rockland Utils Inc"/>
    <n v="2254.707692307692"/>
    <n v="2020"/>
  </r>
  <r>
    <n v="80953"/>
    <s v="Otisville"/>
    <x v="32"/>
    <s v="Orange &amp; Rockland Utils Inc"/>
    <n v="2310"/>
    <n v="2020"/>
  </r>
  <r>
    <n v="207669"/>
    <s v="Sodus"/>
    <x v="32"/>
    <s v="Rochester Gas &amp; Electric Corp"/>
    <n v="518.53846153846155"/>
    <n v="2020"/>
  </r>
  <r>
    <n v="175589"/>
    <s v="Huron"/>
    <x v="32"/>
    <s v="Rochester Gas &amp; Electric Corp"/>
    <n v="1366.6153846153845"/>
    <n v="2020"/>
  </r>
  <r>
    <n v="81791"/>
    <s v="North Rose"/>
    <x v="32"/>
    <s v="Rochester Gas &amp; Electric Corp"/>
    <n v="2311.0769230769229"/>
    <n v="2020"/>
  </r>
  <r>
    <n v="92505"/>
    <s v="Ogden"/>
    <x v="32"/>
    <s v="Rochester Gas &amp; Electric Corp"/>
    <n v="2582.0307692307692"/>
    <n v="2020"/>
  </r>
  <r>
    <s v="Sunset Ridge Solar"/>
    <s v="Klamath Falls"/>
    <x v="2"/>
    <s v="PacifiCorp"/>
    <n v="2250"/>
    <n v="2020"/>
  </r>
  <r>
    <s v="Whiskey Creek Solar"/>
    <s v="Beatty"/>
    <x v="2"/>
    <s v="PacifiCorp"/>
    <n v="165"/>
    <n v="2020"/>
  </r>
  <r>
    <s v="Wocus March Solar"/>
    <s v="Klamath Falls"/>
    <x v="2"/>
    <s v="PacifiCorp"/>
    <n v="882"/>
    <n v="2020"/>
  </r>
  <r>
    <s v="Oregon Shakespeare Festival Community Solar Project"/>
    <s v="Talent"/>
    <x v="2"/>
    <s v="PacifiCorp"/>
    <n v="130"/>
    <n v="2020"/>
  </r>
  <r>
    <s v="Round Lake Solar"/>
    <s v="Klamath Falls"/>
    <x v="2"/>
    <s v="PacifiCorp"/>
    <n v="978"/>
    <n v="2020"/>
  </r>
  <r>
    <s v="Pine Grove Solar"/>
    <s v="Klamath Falls"/>
    <x v="2"/>
    <s v="PacifiCorp"/>
    <n v="1400"/>
    <n v="2020"/>
  </r>
  <r>
    <s v="Jim and Salle's Place Apartments"/>
    <s v="Portland"/>
    <x v="2"/>
    <s v="Portland General Electric Co"/>
    <n v="48.3"/>
    <n v="2020"/>
  </r>
  <r>
    <s v="Fruitland Creek Solar"/>
    <s v="Salem"/>
    <x v="2"/>
    <s v="Portland General Electric Co"/>
    <n v="1750"/>
    <n v="2020"/>
  </r>
  <r>
    <s v="Manchester Solar LLC"/>
    <s v="Dayton"/>
    <x v="2"/>
    <s v="Portland General Electric Co"/>
    <n v="1800"/>
    <n v="2020"/>
  </r>
  <r>
    <s v="Sandy River Solar"/>
    <s v="Sandy"/>
    <x v="2"/>
    <s v="Portland General Electric Co"/>
    <n v="1850"/>
    <n v="2020"/>
  </r>
  <r>
    <s v="Dover Solar"/>
    <s v="Canby"/>
    <x v="2"/>
    <s v="Portland General Electric Co"/>
    <n v="1980"/>
    <n v="2020"/>
  </r>
  <r>
    <s v="Kaiser Creek Solar, LLC"/>
    <s v="Molalla"/>
    <x v="2"/>
    <s v="Portland General Electric Co"/>
    <n v="2000"/>
    <n v="2020"/>
  </r>
  <r>
    <s v="Red Prairie Solar"/>
    <s v="Sheridan"/>
    <x v="2"/>
    <s v="Portland General Electric Co"/>
    <n v="2200"/>
    <n v="2020"/>
  </r>
  <r>
    <s v="Carnes Creek Solar, LLC"/>
    <s v="Salem"/>
    <x v="2"/>
    <s v="Portland General Electric Co"/>
    <n v="2500"/>
    <n v="2020"/>
  </r>
  <r>
    <s v="Sesqui-C Solar"/>
    <s v="Yamhill"/>
    <x v="2"/>
    <s v="Portland General Electric Co"/>
    <n v="2500"/>
    <n v="2020"/>
  </r>
  <r>
    <s v="Cosper Creek Solar, LLC"/>
    <s v="Willamina"/>
    <x v="2"/>
    <s v="Portland General Electric Co"/>
    <n v="2500"/>
    <n v="2020"/>
  </r>
  <r>
    <s v="Clayfield Solar LLC"/>
    <s v="Estacada"/>
    <x v="2"/>
    <s v="Portland General Electric Co"/>
    <n v="2565"/>
    <n v="2020"/>
  </r>
  <r>
    <s v="Linkville Solar"/>
    <s v="Klamath Falls"/>
    <x v="2"/>
    <s v="Portland General Electric Co"/>
    <n v="2800"/>
    <n v="2020"/>
  </r>
  <r>
    <s v="Belvedere Solar"/>
    <s v="Mt Angel"/>
    <x v="2"/>
    <s v="Portland General Electric Co"/>
    <n v="2970"/>
    <n v="2020"/>
  </r>
  <r>
    <s v="Echo Valley Solar"/>
    <s v="West Warwick"/>
    <x v="39"/>
    <s v="The Narragansett Electric Co"/>
    <n v="497"/>
    <n v="2020"/>
  </r>
  <r>
    <s v="Burrillville Solar Project Phase 1"/>
    <s v="Burrillville"/>
    <x v="39"/>
    <s v="The Narragansett Electric Co"/>
    <n v="738.46153846153845"/>
    <n v="2020"/>
  </r>
  <r>
    <s v="Beacon Solar"/>
    <s v="Cranston"/>
    <x v="39"/>
    <s v="The Narragansett Electric Co"/>
    <n v="3444"/>
    <n v="2020"/>
  </r>
  <r>
    <s v="Hopkins Hill Solar Project"/>
    <s v="West Greenwich"/>
    <x v="39"/>
    <s v="The Narragansett Electric Co"/>
    <n v="6680"/>
    <n v="2020"/>
  </r>
  <r>
    <s v="High Street Solar"/>
    <s v="Ashaway"/>
    <x v="39"/>
    <s v="The Narragansett Electric Co (National Grid)"/>
    <n v="900"/>
    <n v="2020"/>
  </r>
  <r>
    <s v="Palmer Circle Solar"/>
    <s v="Hope Valley"/>
    <x v="39"/>
    <s v="The Narragansett Electric Co (National Grid)"/>
    <n v="991"/>
    <n v="2020"/>
  </r>
  <r>
    <s v="Oberon Solar Farm"/>
    <s v="Odessa"/>
    <x v="34"/>
    <s v="Chariot Energy"/>
    <n v="30000"/>
    <n v="2020"/>
  </r>
  <r>
    <s v="CSD Anza Community Solar"/>
    <s v="Mountain Center"/>
    <x v="8"/>
    <s v="Anza Electric Coop Inc"/>
    <n v="768.18461538461531"/>
    <n v="2021"/>
  </r>
  <r>
    <s v="Boulder FTC Community Solar"/>
    <s v="Boulder"/>
    <x v="3"/>
    <s v="Public Service Co of Colorado"/>
    <n v="76.5"/>
    <n v="2021"/>
  </r>
  <r>
    <s v="Lakeside"/>
    <s v="Okeechobee"/>
    <x v="1"/>
    <s v="Florida Power &amp; Light Co"/>
    <n v="74500"/>
    <n v="2021"/>
  </r>
  <r>
    <s v="Trailside"/>
    <s v="St. Johns"/>
    <x v="1"/>
    <s v="Florida Power &amp; Light Co"/>
    <n v="74500"/>
    <n v="2021"/>
  </r>
  <r>
    <s v="Union Springs"/>
    <s v="Union"/>
    <x v="1"/>
    <s v="Florida Power &amp; Light Co"/>
    <n v="74500"/>
    <n v="2021"/>
  </r>
  <r>
    <s v="Egret"/>
    <s v="Baker"/>
    <x v="1"/>
    <s v="Florida Power &amp; Light Co"/>
    <n v="74500"/>
    <n v="2021"/>
  </r>
  <r>
    <s v="Nassau"/>
    <s v="Nassau"/>
    <x v="1"/>
    <s v="Florida Power &amp; Light Co"/>
    <n v="74500"/>
    <n v="2021"/>
  </r>
  <r>
    <s v="Pelican"/>
    <s v="St. Lucie"/>
    <x v="1"/>
    <s v="Florida Power &amp; Light Co"/>
    <n v="74500"/>
    <n v="2021"/>
  </r>
  <r>
    <s v="Magnolia Springs"/>
    <s v="Clay"/>
    <x v="1"/>
    <s v="Florida Power &amp; Light Co"/>
    <n v="74500"/>
    <n v="2021"/>
  </r>
  <r>
    <s v="Rodeo"/>
    <s v="DeSoto"/>
    <x v="1"/>
    <s v="Florida Power &amp; Light Co"/>
    <n v="74500"/>
    <n v="2021"/>
  </r>
  <r>
    <s v="Palm Bay"/>
    <s v="Brevard"/>
    <x v="1"/>
    <s v="Florida Power &amp; Light Co"/>
    <n v="74500"/>
    <n v="2021"/>
  </r>
  <r>
    <s v="Sabal Palm"/>
    <s v="Palm Beach"/>
    <x v="1"/>
    <s v="Florida Power &amp; Light Co"/>
    <n v="74500"/>
    <n v="2021"/>
  </r>
  <r>
    <s v="Willow"/>
    <s v="Manatee"/>
    <x v="1"/>
    <s v="Florida Power &amp; Light Co"/>
    <n v="74500"/>
    <n v="2021"/>
  </r>
  <r>
    <s v="Discovery"/>
    <s v="Brevard"/>
    <x v="1"/>
    <s v="Florida Power &amp; Light Co"/>
    <n v="74500"/>
    <n v="2021"/>
  </r>
  <r>
    <s v="Orange Blossom"/>
    <s v="Indian River"/>
    <x v="1"/>
    <s v="Florida Power &amp; Light Co"/>
    <n v="74500"/>
    <n v="2021"/>
  </r>
  <r>
    <s v="Fort Drum"/>
    <s v="Okeechobee"/>
    <x v="1"/>
    <s v="Florida Power &amp; Light Co"/>
    <n v="74500"/>
    <n v="2021"/>
  </r>
  <r>
    <s v="Clay County"/>
    <s v="Louisville"/>
    <x v="19"/>
    <s v="Ameren Illinois Company"/>
    <n v="1980"/>
    <n v="2021"/>
  </r>
  <r>
    <s v="Mennie South"/>
    <s v="Granville"/>
    <x v="19"/>
    <s v="Ameren Illinois Company"/>
    <n v="1992"/>
    <n v="2021"/>
  </r>
  <r>
    <s v="Sandoval #2"/>
    <s v="Centralia"/>
    <x v="19"/>
    <s v="Ameren Illinois Company"/>
    <n v="2000"/>
    <n v="2021"/>
  </r>
  <r>
    <s v="Olney Solar II ‐ 06778"/>
    <s v="Olney"/>
    <x v="19"/>
    <s v="Ameren Illinois Company"/>
    <n v="2000"/>
    <n v="2021"/>
  </r>
  <r>
    <s v="Edwardsville Solar II 06777"/>
    <s v="Edwardsville"/>
    <x v="19"/>
    <s v="Ameren Illinois Company"/>
    <n v="2000"/>
    <n v="2021"/>
  </r>
  <r>
    <s v="IL‐17‐0068 ‐ IL FEJA ‐Wolf/Wertz site 2"/>
    <s v="Sidney"/>
    <x v="19"/>
    <s v="Ameren Illinois Company"/>
    <n v="2000"/>
    <n v="2021"/>
  </r>
  <r>
    <s v="Viking Solar, LLC"/>
    <s v="Palmyra"/>
    <x v="19"/>
    <s v="Ameren Illinois Company"/>
    <n v="2000"/>
    <n v="2021"/>
  </r>
  <r>
    <s v="705 E Goodenow Road ‐ Will East"/>
    <s v="Beecher"/>
    <x v="19"/>
    <s v="Commonwealth Edison Co"/>
    <n v="1950"/>
    <n v="2021"/>
  </r>
  <r>
    <s v="Somonauk Road Solar I ‐ 06344"/>
    <s v="Somonauk"/>
    <x v="19"/>
    <s v="Commonwealth Edison Co"/>
    <n v="1950"/>
    <n v="2021"/>
  </r>
  <r>
    <s v="Armstrong 2"/>
    <s v="Woodstock"/>
    <x v="19"/>
    <s v="Commonwealth Edison Co"/>
    <n v="1950"/>
    <n v="2021"/>
  </r>
  <r>
    <s v="Blazingstar 2"/>
    <s v="Marengo"/>
    <x v="19"/>
    <s v="Commonwealth Edison Co"/>
    <n v="1950"/>
    <n v="2021"/>
  </r>
  <r>
    <s v="Rockford CS LLC (1)"/>
    <s v="Rockford"/>
    <x v="19"/>
    <s v="Commonwealth Edison Co"/>
    <n v="1980"/>
    <n v="2021"/>
  </r>
  <r>
    <s v="Rockford CS Site 2"/>
    <s v="Rockford"/>
    <x v="19"/>
    <s v="Commonwealth Edison Co"/>
    <n v="1980"/>
    <n v="2021"/>
  </r>
  <r>
    <s v="Pontiac 1B (Midwest Power Partners)"/>
    <s v="Pontiac"/>
    <x v="19"/>
    <s v="Commonwealth Edison Co"/>
    <n v="1980"/>
    <n v="2021"/>
  </r>
  <r>
    <s v="SPG IL Hurricane Creek Solar LLC"/>
    <s v="Carterville"/>
    <x v="19"/>
    <s v="Commonwealth Edison Co"/>
    <n v="2000"/>
    <n v="2021"/>
  </r>
  <r>
    <s v="Cortland 2"/>
    <s v="Cortland"/>
    <x v="19"/>
    <s v="Commonwealth Edison Co"/>
    <n v="2000"/>
    <n v="2021"/>
  </r>
  <r>
    <s v="Lena 1"/>
    <s v="Lena"/>
    <x v="19"/>
    <s v="Commonwealth Edison Co"/>
    <n v="2000"/>
    <n v="2021"/>
  </r>
  <r>
    <s v="IL‐18‐0003 ‐ IL FEJA ‐ Faust Trust Route 40 ‐ Site 1 of 2"/>
    <s v="Edelstein"/>
    <x v="19"/>
    <s v="Commonwealth Edison Co"/>
    <n v="2000"/>
    <n v="2021"/>
  </r>
  <r>
    <s v="Peterman Solar II, LLC"/>
    <s v="St. Anne"/>
    <x v="19"/>
    <s v="Commonwealth Edison Co"/>
    <n v="2000"/>
    <n v="2021"/>
  </r>
  <r>
    <s v="Olmstead Solar II, LLC"/>
    <s v="Lena"/>
    <x v="19"/>
    <s v="Commonwealth Edison Co"/>
    <n v="2000"/>
    <n v="2021"/>
  </r>
  <r>
    <s v="Kish Solar, LLC"/>
    <s v="Cherry Valley"/>
    <x v="19"/>
    <s v="Commonwealth Edison Co"/>
    <n v="2000"/>
    <n v="2021"/>
  </r>
  <r>
    <s v="Long John Solar, LLC"/>
    <s v="Sandwich"/>
    <x v="19"/>
    <s v="Commonwealth Edison Co"/>
    <n v="2000"/>
    <n v="2021"/>
  </r>
  <r>
    <s v="Nostrand Solar, LLC"/>
    <s v="Manteno Township"/>
    <x v="19"/>
    <s v="Commonwealth Edison Co"/>
    <n v="2000"/>
    <n v="2021"/>
  </r>
  <r>
    <s v="Vulcan Solar, LLC"/>
    <s v="Kankakee"/>
    <x v="19"/>
    <s v="Commonwealth Edison Co"/>
    <n v="2000"/>
    <n v="2021"/>
  </r>
  <r>
    <s v="Woodlawn Solar, LLC"/>
    <s v="Crete"/>
    <x v="19"/>
    <s v="Commonwealth Edison Co"/>
    <n v="2000"/>
    <n v="2021"/>
  </r>
  <r>
    <s v="Wolfcastle Solar, LLC"/>
    <s v="DeKalb"/>
    <x v="19"/>
    <s v="Commonwealth Edison Co"/>
    <n v="2000"/>
    <n v="2021"/>
  </r>
  <r>
    <s v="SMAES_35310"/>
    <s v="West Tisbury"/>
    <x v="13"/>
    <s v="Eversource MA East"/>
    <n v="48.1"/>
    <n v="2021"/>
  </r>
  <r>
    <s v="SMAES_04800"/>
    <s v="Woburn"/>
    <x v="13"/>
    <s v="Eversource MA East"/>
    <n v="250"/>
    <n v="2021"/>
  </r>
  <r>
    <s v="SMAES_03828"/>
    <s v="Freetown"/>
    <x v="13"/>
    <s v="Eversource MA East"/>
    <n v="4990"/>
    <n v="2021"/>
  </r>
  <r>
    <s v="SMANG_03284"/>
    <s v="Worcester"/>
    <x v="13"/>
    <s v="National Grid (Massachusetts Electric)"/>
    <n v="199.8"/>
    <n v="2021"/>
  </r>
  <r>
    <s v="SMANG_01285"/>
    <s v="Sheffield"/>
    <x v="13"/>
    <s v="National Grid (Massachusetts Electric)"/>
    <n v="240"/>
    <n v="2021"/>
  </r>
  <r>
    <s v="SMANG_01274"/>
    <s v="Clarksburg"/>
    <x v="13"/>
    <s v="National Grid (Massachusetts Electric)"/>
    <n v="240"/>
    <n v="2021"/>
  </r>
  <r>
    <s v="SMANG_00146"/>
    <s v="Marlborough"/>
    <x v="13"/>
    <s v="National Grid (Massachusetts Electric)"/>
    <n v="333.2"/>
    <n v="2021"/>
  </r>
  <r>
    <s v="SMANG_01282"/>
    <s v="East Bridgewater"/>
    <x v="13"/>
    <s v="National Grid (Massachusetts Electric)"/>
    <n v="499.5"/>
    <n v="2021"/>
  </r>
  <r>
    <s v="SMANG_00479"/>
    <s v="West Bridgewater"/>
    <x v="13"/>
    <s v="National Grid (Massachusetts Electric)"/>
    <n v="683.3"/>
    <n v="2021"/>
  </r>
  <r>
    <s v="SMANG_00999"/>
    <s v="Westborough"/>
    <x v="13"/>
    <s v="National Grid (Massachusetts Electric)"/>
    <n v="766.6"/>
    <n v="2021"/>
  </r>
  <r>
    <s v="SMANG_00965"/>
    <s v="Norton"/>
    <x v="13"/>
    <s v="National Grid (Massachusetts Electric)"/>
    <n v="966.6"/>
    <n v="2021"/>
  </r>
  <r>
    <s v="SMANG_02271"/>
    <s v="Webster"/>
    <x v="13"/>
    <s v="National Grid (Massachusetts Electric)"/>
    <n v="1000"/>
    <n v="2021"/>
  </r>
  <r>
    <s v="SMANG_00203"/>
    <s v="Leicester"/>
    <x v="13"/>
    <s v="National Grid (Massachusetts Electric)"/>
    <n v="2592"/>
    <n v="2021"/>
  </r>
  <r>
    <s v="SMANG_00340"/>
    <s v="Westminster"/>
    <x v="13"/>
    <s v="National Grid (Massachusetts Electric)"/>
    <n v="3000"/>
    <n v="2021"/>
  </r>
  <r>
    <s v="SMANG_01042"/>
    <s v="Lancaster"/>
    <x v="13"/>
    <s v="National Grid (Massachusetts Electric)"/>
    <n v="3875"/>
    <n v="2021"/>
  </r>
  <r>
    <s v="SMANG_01482"/>
    <s v="New Marlborough"/>
    <x v="13"/>
    <s v="National Grid (Massachusetts Electric)"/>
    <n v="4930.2"/>
    <n v="2021"/>
  </r>
  <r>
    <s v="SMANG_03712"/>
    <s v="Lancaster"/>
    <x v="13"/>
    <s v="National Grid (Massachusetts Electric)"/>
    <n v="4950"/>
    <n v="2021"/>
  </r>
  <r>
    <s v="SMANG_00046"/>
    <s v="Northbridge"/>
    <x v="13"/>
    <s v="National Grid (Massachusetts Electric)"/>
    <n v="4980"/>
    <n v="2021"/>
  </r>
  <r>
    <s v="SMANG_00066"/>
    <s v="Northbridge"/>
    <x v="13"/>
    <s v="National Grid (Massachusetts Electric)"/>
    <n v="4980"/>
    <n v="2021"/>
  </r>
  <r>
    <s v="SMANG_00933"/>
    <s v="Northbridge"/>
    <x v="13"/>
    <s v="National Grid (Massachusetts Electric)"/>
    <n v="4980"/>
    <n v="2021"/>
  </r>
  <r>
    <n v="4948903"/>
    <s v="Lothian"/>
    <x v="5"/>
    <s v="Baltimore Gas &amp; Electric Co"/>
    <n v="266.60000000000002"/>
    <n v="2021"/>
  </r>
  <r>
    <n v="48934831"/>
    <s v="Elkridge"/>
    <x v="5"/>
    <s v="Baltimore Gas &amp; Electric Co"/>
    <n v="1080"/>
    <n v="2021"/>
  </r>
  <r>
    <n v="4705997"/>
    <s v="Marriottsville"/>
    <x v="5"/>
    <s v="Baltimore Gas &amp; Electric Co"/>
    <n v="1900"/>
    <n v="2021"/>
  </r>
  <r>
    <n v="548"/>
    <s v="Columbia"/>
    <x v="5"/>
    <s v="Baltimore Gas &amp; Electric Co"/>
    <n v="1980"/>
    <n v="2021"/>
  </r>
  <r>
    <s v="Enterprise"/>
    <s v="Gardiner"/>
    <x v="20"/>
    <s v="Central Maine Power Co"/>
    <n v="1000"/>
    <n v="2021"/>
  </r>
  <r>
    <s v="Belfast"/>
    <s v="Belfast"/>
    <x v="20"/>
    <s v="Central Maine Power Co"/>
    <n v="5384.6153846153848"/>
    <n v="2021"/>
  </r>
  <r>
    <s v="Tri-County Solar Farm"/>
    <s v="Delanco"/>
    <x v="40"/>
    <s v="PSEG Energy Solutions LLC"/>
    <n v="3099.7550000000001"/>
    <n v="2021"/>
  </r>
  <r>
    <s v="Caven Point"/>
    <s v="Jersey City"/>
    <x v="40"/>
    <s v="Public Service Elec &amp; Gas Co"/>
    <n v="727.75384615384621"/>
    <n v="2021"/>
  </r>
  <r>
    <s v="Castle"/>
    <s v="Secaucus"/>
    <x v="40"/>
    <s v="Public Service Elec &amp; Gas Co"/>
    <n v="1030.8846153846155"/>
    <n v="2021"/>
  </r>
  <r>
    <s v="West Side"/>
    <s v="North Bergen"/>
    <x v="40"/>
    <s v="Public Service Elec &amp; Gas Co"/>
    <n v="1500.9923076923076"/>
    <n v="2021"/>
  </r>
  <r>
    <s v="Doremus"/>
    <s v="Newark"/>
    <x v="40"/>
    <s v="Public Service Elec &amp; Gas Co"/>
    <n v="1520.9307692307691"/>
    <n v="2021"/>
  </r>
  <r>
    <n v="256775"/>
    <s v="Saugerties"/>
    <x v="32"/>
    <s v="Central Hudson Gas &amp; Elec Corp"/>
    <n v="227.4153846153846"/>
    <n v="2021"/>
  </r>
  <r>
    <n v="93073"/>
    <s v="Millbrook"/>
    <x v="32"/>
    <s v="Central Hudson Gas &amp; Elec Corp"/>
    <n v="553.4153846153846"/>
    <n v="2021"/>
  </r>
  <r>
    <n v="208910"/>
    <s v="Hannacroix"/>
    <x v="32"/>
    <s v="Central Hudson Gas &amp; Elec Corp"/>
    <n v="572.07692307692309"/>
    <n v="2021"/>
  </r>
  <r>
    <n v="94232"/>
    <s v="Milton"/>
    <x v="32"/>
    <s v="Central Hudson Gas &amp; Elec Corp"/>
    <n v="2082.5307692307692"/>
    <n v="2021"/>
  </r>
  <r>
    <n v="175408"/>
    <s v="Hyde Park"/>
    <x v="32"/>
    <s v="Central Hudson Gas &amp; Elec Corp"/>
    <n v="2243.9076923076923"/>
    <n v="2021"/>
  </r>
  <r>
    <n v="277758"/>
    <s v="Brooklyn"/>
    <x v="32"/>
    <s v="Consolidated Edison Co-NY Inc"/>
    <n v="5.7692307692307692"/>
    <n v="2021"/>
  </r>
  <r>
    <n v="248749"/>
    <s v="Brooklyn"/>
    <x v="32"/>
    <s v="Consolidated Edison Co-NY Inc"/>
    <n v="6.9"/>
    <n v="2021"/>
  </r>
  <r>
    <n v="248932"/>
    <s v="Brooklyn"/>
    <x v="32"/>
    <s v="Consolidated Edison Co-NY Inc"/>
    <n v="8.6999999999999993"/>
    <n v="2021"/>
  </r>
  <r>
    <n v="248778"/>
    <s v="Brooklyn"/>
    <x v="32"/>
    <s v="Consolidated Edison Co-NY Inc"/>
    <n v="8.6999999999999993"/>
    <n v="2021"/>
  </r>
  <r>
    <n v="236227"/>
    <s v="Bronx"/>
    <x v="32"/>
    <s v="Consolidated Edison Co-NY Inc"/>
    <n v="14.646153846153846"/>
    <n v="2021"/>
  </r>
  <r>
    <n v="236205"/>
    <s v="Bronx"/>
    <x v="32"/>
    <s v="Consolidated Edison Co-NY Inc"/>
    <n v="20.138461538461538"/>
    <n v="2021"/>
  </r>
  <r>
    <n v="235352"/>
    <s v="Bronx"/>
    <x v="32"/>
    <s v="Consolidated Edison Co-NY Inc"/>
    <n v="22.076923076923077"/>
    <n v="2021"/>
  </r>
  <r>
    <n v="236209"/>
    <s v="Bronx"/>
    <x v="32"/>
    <s v="Consolidated Edison Co-NY Inc"/>
    <n v="22.753846153846151"/>
    <n v="2021"/>
  </r>
  <r>
    <n v="236208"/>
    <s v="Bronx"/>
    <x v="32"/>
    <s v="Consolidated Edison Co-NY Inc"/>
    <n v="26.153846153846153"/>
    <n v="2021"/>
  </r>
  <r>
    <n v="230289"/>
    <s v="Brooklyn"/>
    <x v="32"/>
    <s v="Consolidated Edison Co-NY Inc"/>
    <n v="28.253846153846151"/>
    <n v="2021"/>
  </r>
  <r>
    <n v="235189"/>
    <s v="Bronx"/>
    <x v="32"/>
    <s v="Consolidated Edison Co-NY Inc"/>
    <n v="33.653846153846153"/>
    <n v="2021"/>
  </r>
  <r>
    <n v="236097"/>
    <s v="Bronx"/>
    <x v="32"/>
    <s v="Consolidated Edison Co-NY Inc"/>
    <n v="38.446153846153841"/>
    <n v="2021"/>
  </r>
  <r>
    <n v="249957"/>
    <s v="Queens"/>
    <x v="32"/>
    <s v="Consolidated Edison Co-NY Inc"/>
    <n v="44.861538461538458"/>
    <n v="2021"/>
  </r>
  <r>
    <n v="235346"/>
    <s v="Bronx"/>
    <x v="32"/>
    <s v="Consolidated Edison Co-NY Inc"/>
    <n v="45.769230769230766"/>
    <n v="2021"/>
  </r>
  <r>
    <n v="236186"/>
    <s v="Bronx"/>
    <x v="32"/>
    <s v="Consolidated Edison Co-NY Inc"/>
    <n v="61.723076923076917"/>
    <n v="2021"/>
  </r>
  <r>
    <n v="254410"/>
    <s v="Queens"/>
    <x v="32"/>
    <s v="Consolidated Edison Co-NY Inc"/>
    <n v="64.8"/>
    <n v="2021"/>
  </r>
  <r>
    <n v="250270"/>
    <s v="White Plains"/>
    <x v="32"/>
    <s v="Consolidated Edison Co-NY Inc"/>
    <n v="229.9153846153846"/>
    <n v="2021"/>
  </r>
  <r>
    <n v="211621"/>
    <s v="Staten Island"/>
    <x v="32"/>
    <s v="Consolidated Edison Co-NY Inc"/>
    <n v="233.96153846153842"/>
    <n v="2021"/>
  </r>
  <r>
    <n v="189561"/>
    <s v="Staten Island"/>
    <x v="32"/>
    <s v="Consolidated Edison Co-NY Inc"/>
    <n v="521.72307692307686"/>
    <n v="2021"/>
  </r>
  <r>
    <n v="310924"/>
    <s v="Brooklyn"/>
    <x v="32"/>
    <s v="Consolidated Edison Sol Inc"/>
    <n v="6.3"/>
    <n v="2021"/>
  </r>
  <r>
    <n v="248727"/>
    <s v="Brooklyn"/>
    <x v="32"/>
    <s v="Consolidated Edison Sol Inc"/>
    <n v="7.1999999999999993"/>
    <n v="2021"/>
  </r>
  <r>
    <n v="282435"/>
    <s v="Broklyn"/>
    <x v="32"/>
    <s v="Consolidated Edison Sol Inc"/>
    <n v="7.792307692307693"/>
    <n v="2021"/>
  </r>
  <r>
    <n v="313574"/>
    <s v="Brooklyn"/>
    <x v="32"/>
    <s v="Consolidated Edison Sol Inc"/>
    <n v="7.8"/>
    <n v="2021"/>
  </r>
  <r>
    <n v="235969"/>
    <s v="BRONX"/>
    <x v="32"/>
    <s v="Consolidated Edison Sol Inc"/>
    <n v="10.461538461538462"/>
    <n v="2021"/>
  </r>
  <r>
    <n v="166421"/>
    <s v="Woodside"/>
    <x v="32"/>
    <s v="Consolidated Edison Sol Inc"/>
    <n v="13.538461538461538"/>
    <n v="2021"/>
  </r>
  <r>
    <n v="236198"/>
    <s v="BRONX"/>
    <x v="32"/>
    <s v="Consolidated Edison Sol Inc"/>
    <n v="13.86153846153846"/>
    <n v="2021"/>
  </r>
  <r>
    <n v="248939"/>
    <s v="Brooklyn"/>
    <x v="32"/>
    <s v="Consolidated Edison Sol Inc"/>
    <n v="17.7"/>
    <n v="2021"/>
  </r>
  <r>
    <n v="236203"/>
    <s v="BRONX"/>
    <x v="32"/>
    <s v="Consolidated Edison Sol Inc"/>
    <n v="22.23076923076923"/>
    <n v="2021"/>
  </r>
  <r>
    <n v="236179"/>
    <s v="BRONX"/>
    <x v="32"/>
    <s v="Consolidated Edison Sol Inc"/>
    <n v="24.846153846153843"/>
    <n v="2021"/>
  </r>
  <r>
    <n v="227340"/>
    <s v="New York"/>
    <x v="32"/>
    <s v="Consolidated Edison Sol Inc"/>
    <n v="26.492307692307691"/>
    <n v="2021"/>
  </r>
  <r>
    <n v="235952"/>
    <s v="BRONX"/>
    <x v="32"/>
    <s v="Consolidated Edison Sol Inc"/>
    <n v="27.2"/>
    <n v="2021"/>
  </r>
  <r>
    <n v="237891"/>
    <s v="Queens"/>
    <x v="32"/>
    <s v="Consolidated Edison Sol Inc"/>
    <n v="29.630769230769232"/>
    <n v="2021"/>
  </r>
  <r>
    <n v="234968"/>
    <s v="BROOKLYN"/>
    <x v="32"/>
    <s v="Consolidated Edison Sol Inc"/>
    <n v="32.730769230769226"/>
    <n v="2021"/>
  </r>
  <r>
    <n v="237903"/>
    <s v="Queens"/>
    <x v="32"/>
    <s v="Consolidated Edison Sol Inc"/>
    <n v="32.953846153846158"/>
    <n v="2021"/>
  </r>
  <r>
    <n v="234995"/>
    <s v="BROOKLYN"/>
    <x v="32"/>
    <s v="Consolidated Edison Sol Inc"/>
    <n v="33.761538461538464"/>
    <n v="2021"/>
  </r>
  <r>
    <n v="237847"/>
    <s v="Queens"/>
    <x v="32"/>
    <s v="Consolidated Edison Sol Inc"/>
    <n v="34.615384615384613"/>
    <n v="2021"/>
  </r>
  <r>
    <n v="236177"/>
    <s v="BRONX"/>
    <x v="32"/>
    <s v="Consolidated Edison Sol Inc"/>
    <n v="35.04615384615385"/>
    <n v="2021"/>
  </r>
  <r>
    <n v="233134"/>
    <s v="Tuckahoe"/>
    <x v="32"/>
    <s v="Consolidated Edison Sol Inc"/>
    <n v="35.323076923076925"/>
    <n v="2021"/>
  </r>
  <r>
    <n v="233174"/>
    <s v="Tuckahoe"/>
    <x v="32"/>
    <s v="Consolidated Edison Sol Inc"/>
    <n v="35.953846153846158"/>
    <n v="2021"/>
  </r>
  <r>
    <n v="233120"/>
    <s v="Tuckahoe"/>
    <x v="32"/>
    <s v="Consolidated Edison Sol Inc"/>
    <n v="37.215384615384615"/>
    <n v="2021"/>
  </r>
  <r>
    <n v="286439"/>
    <s v="Brooklyn"/>
    <x v="32"/>
    <s v="Consolidated Edison Sol Inc"/>
    <n v="42.092307692307692"/>
    <n v="2021"/>
  </r>
  <r>
    <n v="249958"/>
    <s v="Queens"/>
    <x v="32"/>
    <s v="Consolidated Edison Sol Inc"/>
    <n v="42.646153846153844"/>
    <n v="2021"/>
  </r>
  <r>
    <n v="274957"/>
    <s v="New York"/>
    <x v="32"/>
    <s v="Consolidated Edison Sol Inc"/>
    <n v="43.476923076923079"/>
    <n v="2021"/>
  </r>
  <r>
    <n v="233107"/>
    <s v="Tuckahoe"/>
    <x v="32"/>
    <s v="Consolidated Edison Sol Inc"/>
    <n v="46.361538461538466"/>
    <n v="2021"/>
  </r>
  <r>
    <n v="233146"/>
    <s v="Tuckahoe"/>
    <x v="32"/>
    <s v="Consolidated Edison Sol Inc"/>
    <n v="47.307692307692307"/>
    <n v="2021"/>
  </r>
  <r>
    <n v="249919"/>
    <s v="Queens"/>
    <x v="32"/>
    <s v="Consolidated Edison Sol Inc"/>
    <n v="47.353846153846156"/>
    <n v="2021"/>
  </r>
  <r>
    <n v="264738"/>
    <s v="Long Island City"/>
    <x v="32"/>
    <s v="Consolidated Edison Sol Inc"/>
    <n v="47.907692307692308"/>
    <n v="2021"/>
  </r>
  <r>
    <n v="264726"/>
    <s v="Long Island City"/>
    <x v="32"/>
    <s v="Consolidated Edison Sol Inc"/>
    <n v="48.738461538461536"/>
    <n v="2021"/>
  </r>
  <r>
    <n v="249916"/>
    <s v="Queens"/>
    <x v="32"/>
    <s v="Consolidated Edison Sol Inc"/>
    <n v="49.015384615384612"/>
    <n v="2021"/>
  </r>
  <r>
    <n v="249951"/>
    <s v="Queens"/>
    <x v="32"/>
    <s v="Consolidated Edison Sol Inc"/>
    <n v="49.015384615384612"/>
    <n v="2021"/>
  </r>
  <r>
    <n v="249956"/>
    <s v="Queens"/>
    <x v="32"/>
    <s v="Consolidated Edison Sol Inc"/>
    <n v="49.015384615384612"/>
    <n v="2021"/>
  </r>
  <r>
    <n v="309815"/>
    <s v="Bronx"/>
    <x v="32"/>
    <s v="Consolidated Edison Sol Inc"/>
    <n v="49.430769230769236"/>
    <n v="2021"/>
  </r>
  <r>
    <n v="240651"/>
    <s v="Bronx"/>
    <x v="32"/>
    <s v="Consolidated Edison Sol Inc"/>
    <n v="49.569230769230764"/>
    <n v="2021"/>
  </r>
  <r>
    <n v="309823"/>
    <s v="Bronx"/>
    <x v="32"/>
    <s v="Consolidated Edison Sol Inc"/>
    <n v="50.076923076923073"/>
    <n v="2021"/>
  </r>
  <r>
    <n v="249843"/>
    <s v="Queens"/>
    <x v="32"/>
    <s v="Consolidated Edison Sol Inc"/>
    <n v="50.123076923076916"/>
    <n v="2021"/>
  </r>
  <r>
    <n v="249953"/>
    <s v="Queens"/>
    <x v="32"/>
    <s v="Consolidated Edison Sol Inc"/>
    <n v="50.4"/>
    <n v="2021"/>
  </r>
  <r>
    <n v="254518"/>
    <s v="Sleepy Hollow"/>
    <x v="32"/>
    <s v="Consolidated Edison Sol Inc"/>
    <n v="50.746153846153845"/>
    <n v="2021"/>
  </r>
  <r>
    <n v="240761"/>
    <s v="Ossining"/>
    <x v="32"/>
    <s v="Consolidated Edison Sol Inc"/>
    <n v="54.830769230769228"/>
    <n v="2021"/>
  </r>
  <r>
    <n v="244195"/>
    <s v="Queens"/>
    <x v="32"/>
    <s v="Consolidated Edison Sol Inc"/>
    <n v="55.215384615384615"/>
    <n v="2021"/>
  </r>
  <r>
    <n v="254524"/>
    <s v="Queens"/>
    <x v="32"/>
    <s v="Consolidated Edison Sol Inc"/>
    <n v="58.430769230769222"/>
    <n v="2021"/>
  </r>
  <r>
    <n v="268403"/>
    <s v="Long Island City"/>
    <x v="32"/>
    <s v="Consolidated Edison Sol Inc"/>
    <n v="62.307692307692307"/>
    <n v="2021"/>
  </r>
  <r>
    <n v="256575"/>
    <s v="Queens"/>
    <x v="32"/>
    <s v="Consolidated Edison Sol Inc"/>
    <n v="63.41538461538461"/>
    <n v="2021"/>
  </r>
  <r>
    <n v="256301"/>
    <s v="Queens"/>
    <x v="32"/>
    <s v="Consolidated Edison Sol Inc"/>
    <n v="63.41538461538461"/>
    <n v="2021"/>
  </r>
  <r>
    <n v="255396"/>
    <s v="Quens"/>
    <x v="32"/>
    <s v="Consolidated Edison Sol Inc"/>
    <n v="64.246153846153845"/>
    <n v="2021"/>
  </r>
  <r>
    <n v="264500"/>
    <s v="Long Island City"/>
    <x v="32"/>
    <s v="Consolidated Edison Sol Inc"/>
    <n v="64.246153846153845"/>
    <n v="2021"/>
  </r>
  <r>
    <n v="274798"/>
    <s v="Long Island City"/>
    <x v="32"/>
    <s v="Consolidated Edison Sol Inc"/>
    <n v="64.523076923076914"/>
    <n v="2021"/>
  </r>
  <r>
    <n v="293767"/>
    <s v="Staten Island"/>
    <x v="32"/>
    <s v="Consolidated Edison Sol Inc"/>
    <n v="64.599999999999994"/>
    <n v="2021"/>
  </r>
  <r>
    <n v="274770"/>
    <s v="Long Island City"/>
    <x v="32"/>
    <s v="Consolidated Edison Sol Inc"/>
    <n v="64.8"/>
    <n v="2021"/>
  </r>
  <r>
    <n v="273677"/>
    <s v="Long Island City"/>
    <x v="32"/>
    <s v="Consolidated Edison Sol Inc"/>
    <n v="65.076923076923066"/>
    <n v="2021"/>
  </r>
  <r>
    <n v="185988"/>
    <s v="Bronx"/>
    <x v="32"/>
    <s v="Consolidated Edison Sol Inc"/>
    <n v="76.015384615384605"/>
    <n v="2021"/>
  </r>
  <r>
    <n v="240731"/>
    <s v="Ossining"/>
    <x v="32"/>
    <s v="Consolidated Edison Sol Inc"/>
    <n v="77.538461538461533"/>
    <n v="2021"/>
  </r>
  <r>
    <n v="276399"/>
    <s v="Brooklyn"/>
    <x v="32"/>
    <s v="Consolidated Edison Sol Inc"/>
    <n v="89.246153846153845"/>
    <n v="2021"/>
  </r>
  <r>
    <n v="261463"/>
    <s v="Kew Gardens"/>
    <x v="32"/>
    <s v="Consolidated Edison Sol Inc"/>
    <n v="108.83076923076922"/>
    <n v="2021"/>
  </r>
  <r>
    <n v="252675"/>
    <s v="Brooklyn"/>
    <x v="32"/>
    <s v="Consolidated Edison Sol Inc"/>
    <n v="112.70769230769231"/>
    <n v="2021"/>
  </r>
  <r>
    <n v="276147"/>
    <s v="Brooklyn"/>
    <x v="32"/>
    <s v="Consolidated Edison Sol Inc"/>
    <n v="129.78461538461539"/>
    <n v="2021"/>
  </r>
  <r>
    <n v="188854"/>
    <s v="BRONX"/>
    <x v="32"/>
    <s v="Consolidated Edison Sol Inc"/>
    <n v="161.65384615384616"/>
    <n v="2021"/>
  </r>
  <r>
    <n v="259124"/>
    <s v="Staten Island"/>
    <x v="32"/>
    <s v="Consolidated Edison Sol Inc"/>
    <n v="168.36923076923077"/>
    <n v="2021"/>
  </r>
  <r>
    <n v="241599"/>
    <s v="Harrison"/>
    <x v="32"/>
    <s v="Consolidated Edison Sol Inc"/>
    <n v="170.15384615384613"/>
    <n v="2021"/>
  </r>
  <r>
    <n v="234886"/>
    <s v="Forest Hills"/>
    <x v="32"/>
    <s v="Consolidated Edison Sol Inc"/>
    <n v="187.93846153846152"/>
    <n v="2021"/>
  </r>
  <r>
    <n v="188852"/>
    <s v="BRONX"/>
    <x v="32"/>
    <s v="Consolidated Edison Sol Inc"/>
    <n v="192.15384615384616"/>
    <n v="2021"/>
  </r>
  <r>
    <n v="245178"/>
    <s v="Yorktown Heights"/>
    <x v="32"/>
    <s v="Consolidated Edison Sol Inc"/>
    <n v="204.18461538461537"/>
    <n v="2021"/>
  </r>
  <r>
    <n v="267265"/>
    <s v="Brooklyn"/>
    <x v="32"/>
    <s v="Consolidated Edison Sol Inc"/>
    <n v="220.29230769230767"/>
    <n v="2021"/>
  </r>
  <r>
    <n v="262574"/>
    <s v="Brooklyn"/>
    <x v="32"/>
    <s v="Consolidated Edison Sol Inc"/>
    <n v="266.39999999999998"/>
    <n v="2021"/>
  </r>
  <r>
    <n v="280580"/>
    <s v="Long Island City"/>
    <x v="32"/>
    <s v="Consolidated Edison Sol Inc"/>
    <n v="266.76923076923077"/>
    <n v="2021"/>
  </r>
  <r>
    <n v="247317"/>
    <s v="Bronx"/>
    <x v="32"/>
    <s v="Consolidated Edison Sol Inc"/>
    <n v="276.92307692307691"/>
    <n v="2021"/>
  </r>
  <r>
    <n v="246358"/>
    <s v="Bronx"/>
    <x v="32"/>
    <s v="Consolidated Edison Sol Inc"/>
    <n v="344.61538461538458"/>
    <n v="2021"/>
  </r>
  <r>
    <n v="249044"/>
    <s v="Briarcliff Manor"/>
    <x v="32"/>
    <s v="Consolidated Edison Sol Inc"/>
    <n v="436.02307692307693"/>
    <n v="2021"/>
  </r>
  <r>
    <n v="226550"/>
    <s v="New York"/>
    <x v="32"/>
    <s v="Consolidated Edison Sol Inc"/>
    <n v="479.12307692307689"/>
    <n v="2021"/>
  </r>
  <r>
    <n v="189389"/>
    <s v="Staten Island"/>
    <x v="32"/>
    <s v="Consolidated Edison Sol Inc"/>
    <n v="571.56923076923067"/>
    <n v="2021"/>
  </r>
  <r>
    <n v="228630"/>
    <s v="New York"/>
    <x v="32"/>
    <s v="Consolidated Edison Sol Inc"/>
    <n v="587.07692307692309"/>
    <n v="2021"/>
  </r>
  <r>
    <n v="226572"/>
    <s v="New York"/>
    <x v="32"/>
    <s v="Consolidated Edison Sol Inc"/>
    <n v="773.44615384615383"/>
    <n v="2021"/>
  </r>
  <r>
    <n v="91172"/>
    <s v="Slingerlands"/>
    <x v="32"/>
    <s v="National Grid"/>
    <n v="2016.4846153846152"/>
    <n v="2021"/>
  </r>
  <r>
    <n v="262562"/>
    <s v="Saratoga Springs"/>
    <x v="32"/>
    <s v="National Grid Generation, LLC"/>
    <n v="53.792307692307695"/>
    <n v="2021"/>
  </r>
  <r>
    <n v="220393"/>
    <s v="Albany"/>
    <x v="32"/>
    <s v="National Grid Generation, LLC"/>
    <n v="56.161538461538463"/>
    <n v="2021"/>
  </r>
  <r>
    <n v="247104"/>
    <s v="Troy"/>
    <x v="32"/>
    <s v="National Grid Generation, LLC"/>
    <n v="268.92307692307691"/>
    <n v="2021"/>
  </r>
  <r>
    <n v="173558"/>
    <s v="Harrietstown"/>
    <x v="32"/>
    <s v="National Grid Generation, LLC"/>
    <n v="1585.476923076923"/>
    <n v="2021"/>
  </r>
  <r>
    <n v="169811"/>
    <s v="Rexford"/>
    <x v="32"/>
    <s v="National Grid Generation, LLC"/>
    <n v="2194.5"/>
    <n v="2021"/>
  </r>
  <r>
    <n v="212949"/>
    <s v="Gloversville"/>
    <x v="32"/>
    <s v="National Grid Generation, LLC"/>
    <n v="2883.6"/>
    <n v="2021"/>
  </r>
  <r>
    <n v="244235"/>
    <s v="Geneseo"/>
    <x v="32"/>
    <s v="National Grid Generation, LLC"/>
    <n v="3123.6"/>
    <n v="2021"/>
  </r>
  <r>
    <n v="211945"/>
    <s v="Gloversville"/>
    <x v="32"/>
    <s v="National Grid Generation, LLC"/>
    <n v="4617"/>
    <n v="2021"/>
  </r>
  <r>
    <n v="243391"/>
    <s v="Scotia"/>
    <x v="32"/>
    <s v="National Grid Generation, LLC"/>
    <n v="4727.2"/>
    <n v="2021"/>
  </r>
  <r>
    <n v="226244"/>
    <s v="Rome"/>
    <x v="32"/>
    <s v="National Grid Generation, LLC"/>
    <n v="4751.1000000000004"/>
    <n v="2021"/>
  </r>
  <r>
    <n v="185500"/>
    <s v="Rexford"/>
    <x v="32"/>
    <s v="National Grid Generation, LLC"/>
    <n v="5265"/>
    <n v="2021"/>
  </r>
  <r>
    <n v="90743"/>
    <s v="Grand Island"/>
    <x v="32"/>
    <s v="National Grid Generation, LLC"/>
    <n v="5297.8153846153846"/>
    <n v="2021"/>
  </r>
  <r>
    <n v="162218"/>
    <s v="Hamlin"/>
    <x v="32"/>
    <s v="National Grid Generation, LLC"/>
    <n v="5317.4461538461537"/>
    <n v="2021"/>
  </r>
  <r>
    <n v="184312"/>
    <s v="Valatie"/>
    <x v="32"/>
    <s v="National Grid Generation, LLC"/>
    <n v="5757.2307692307686"/>
    <n v="2021"/>
  </r>
  <r>
    <n v="165459"/>
    <s v="Rexford"/>
    <x v="32"/>
    <s v="National Grid Generation, LLC"/>
    <n v="5767.2999999999993"/>
    <n v="2021"/>
  </r>
  <r>
    <n v="262563"/>
    <s v="Erin"/>
    <x v="32"/>
    <s v="New York State Elec &amp; Gas Corp"/>
    <n v="254.21538461538461"/>
    <n v="2021"/>
  </r>
  <r>
    <n v="221131"/>
    <s v="Beaver Dams"/>
    <x v="32"/>
    <s v="New York State Elec &amp; Gas Corp"/>
    <n v="262.73076923076923"/>
    <n v="2021"/>
  </r>
  <r>
    <n v="226203"/>
    <s v="Bath"/>
    <x v="32"/>
    <s v="New York State Elec &amp; Gas Corp"/>
    <n v="262.73076923076923"/>
    <n v="2021"/>
  </r>
  <r>
    <n v="255346"/>
    <s v="Erin"/>
    <x v="32"/>
    <s v="New York State Elec &amp; Gas Corp"/>
    <n v="264.80769230769232"/>
    <n v="2021"/>
  </r>
  <r>
    <n v="50849"/>
    <s v="Horseheads"/>
    <x v="32"/>
    <s v="New York State Elec &amp; Gas Corp"/>
    <n v="2108.2999999999997"/>
    <n v="2021"/>
  </r>
  <r>
    <n v="50855"/>
    <s v="Horseheads"/>
    <x v="32"/>
    <s v="New York State Elec &amp; Gas Corp"/>
    <n v="2108.2999999999997"/>
    <n v="2021"/>
  </r>
  <r>
    <n v="226756"/>
    <s v="Orange"/>
    <x v="32"/>
    <s v="New York State Elec &amp; Gas Corp"/>
    <n v="2216.523076923077"/>
    <n v="2021"/>
  </r>
  <r>
    <n v="77232"/>
    <s v="Dryden"/>
    <x v="32"/>
    <s v="New York State Elec &amp; Gas Corp"/>
    <n v="2259.6923076923076"/>
    <n v="2021"/>
  </r>
  <r>
    <n v="50805"/>
    <s v="Woodridge"/>
    <x v="32"/>
    <s v="New York State Elec &amp; Gas Corp"/>
    <n v="2292.9230769230771"/>
    <n v="2021"/>
  </r>
  <r>
    <n v="80585"/>
    <s v="Binghamton"/>
    <x v="32"/>
    <s v="New York State Elec &amp; Gas Corp"/>
    <n v="3176.0615384615385"/>
    <n v="2021"/>
  </r>
  <r>
    <n v="77233"/>
    <s v="Dryden"/>
    <x v="32"/>
    <s v="New York State Elec &amp; Gas Corp"/>
    <n v="3929.538461538461"/>
    <n v="2021"/>
  </r>
  <r>
    <n v="221872"/>
    <s v="Nichols"/>
    <x v="32"/>
    <s v="New York State Elec &amp; Gas Corp"/>
    <n v="4016"/>
    <n v="2021"/>
  </r>
  <r>
    <n v="77228"/>
    <s v="Dryden"/>
    <x v="32"/>
    <s v="New York State Elec &amp; Gas Corp"/>
    <n v="4176.4846153846156"/>
    <n v="2021"/>
  </r>
  <r>
    <n v="72536"/>
    <s v="Newfield"/>
    <x v="32"/>
    <s v="New York State Elec &amp; Gas Corp"/>
    <n v="4204.6384615384613"/>
    <n v="2021"/>
  </r>
  <r>
    <n v="213067"/>
    <s v="Mooers"/>
    <x v="32"/>
    <s v="New York State Elec &amp; Gas Corp"/>
    <n v="4263.2692307692305"/>
    <n v="2021"/>
  </r>
  <r>
    <n v="223034"/>
    <s v="Nichols"/>
    <x v="32"/>
    <s v="New York State Elec &amp; Gas Corp"/>
    <n v="4309.8461538461543"/>
    <n v="2021"/>
  </r>
  <r>
    <n v="94815"/>
    <s v="Bethel"/>
    <x v="32"/>
    <s v="New York State Elec &amp; Gas Corp"/>
    <n v="4694"/>
    <n v="2021"/>
  </r>
  <r>
    <n v="256444"/>
    <s v="Fayette"/>
    <x v="32"/>
    <s v="New York State Elec &amp; Gas Corp"/>
    <n v="5419.5999999999995"/>
    <n v="2021"/>
  </r>
  <r>
    <n v="209587"/>
    <s v="Tioga Center"/>
    <x v="32"/>
    <s v="New York State Elec &amp; Gas Corp"/>
    <n v="5664.3"/>
    <n v="2021"/>
  </r>
  <r>
    <n v="97372"/>
    <s v="Westtown"/>
    <x v="32"/>
    <s v="Orange &amp; Rockland Utils Inc"/>
    <n v="1325.1692307692308"/>
    <n v="2021"/>
  </r>
  <r>
    <n v="50873"/>
    <s v="Middletown"/>
    <x v="32"/>
    <s v="Orange and Rockland Utilities"/>
    <n v="2309.0846153846151"/>
    <n v="2021"/>
  </r>
  <r>
    <n v="202769"/>
    <s v="Macedon"/>
    <x v="32"/>
    <s v="Rochester Gas &amp; Electric Corp"/>
    <n v="1534.1"/>
    <n v="2021"/>
  </r>
  <r>
    <n v="262293"/>
    <s v="Ontario"/>
    <x v="32"/>
    <s v="Rochester Gas &amp; Electric Corp"/>
    <n v="1708.1999999999998"/>
    <n v="2021"/>
  </r>
  <r>
    <n v="174104"/>
    <s v="Spencerport"/>
    <x v="32"/>
    <s v="Rochester Gas &amp; Electric Corp"/>
    <n v="4324.9846153846147"/>
    <n v="2021"/>
  </r>
  <r>
    <n v="174102"/>
    <s v="Spencerport"/>
    <x v="32"/>
    <s v="Rochester Gas &amp; Electric Corp"/>
    <n v="4498.6153846153848"/>
    <n v="2021"/>
  </r>
  <r>
    <n v="174097"/>
    <s v="Spencerport"/>
    <x v="32"/>
    <s v="Rochester Gas &amp; Electric Corp"/>
    <n v="4956.3692307692309"/>
    <n v="2021"/>
  </r>
  <r>
    <n v="226773"/>
    <s v="Rushford"/>
    <x v="32"/>
    <s v="Rochester Gas &amp; Electric Corp"/>
    <n v="5202"/>
    <n v="2021"/>
  </r>
  <r>
    <n v="212584"/>
    <s v="Ontario"/>
    <x v="32"/>
    <s v="Rochester Gas and Electric"/>
    <n v="3112.2"/>
    <n v="2021"/>
  </r>
  <r>
    <s v="Cherry Creek Solar"/>
    <s v="Sprague River"/>
    <x v="2"/>
    <s v="PacifiCorp"/>
    <n v="360"/>
    <n v="2021"/>
  </r>
  <r>
    <s v="Dunn Rd"/>
    <s v="Sandy"/>
    <x v="2"/>
    <s v="Portland General Electric Co"/>
    <n v="1848"/>
    <n v="2021"/>
  </r>
  <r>
    <s v="Mt Hope Solar"/>
    <s v="Molalla"/>
    <x v="2"/>
    <s v="Portland General Electric Co"/>
    <n v="2502"/>
    <n v="2021"/>
  </r>
  <r>
    <s v="Williams Acres"/>
    <s v="Woodburn"/>
    <x v="2"/>
    <s v="Portland General Electric Co"/>
    <n v="2502"/>
    <n v="2021"/>
  </r>
  <r>
    <s v="Seth Way Solar"/>
    <s v="West Greenwich"/>
    <x v="39"/>
    <s v="The Narragansett Electric Co"/>
    <n v="997"/>
    <n v="2021"/>
  </r>
  <r>
    <s v="Burrillville Solar Project Phase 2"/>
    <s v="Burrillville"/>
    <x v="39"/>
    <s v="The Narragansett Electric Co"/>
    <n v="1800"/>
    <n v="2021"/>
  </r>
  <r>
    <s v="Hartford Pike Solar"/>
    <s v="Foster"/>
    <x v="39"/>
    <s v="The Narragansett Electric Co"/>
    <n v="3349"/>
    <n v="2021"/>
  </r>
  <r>
    <s v="King Solar"/>
    <s v="North Smithfield"/>
    <x v="39"/>
    <s v="The Narragansett Electric Co"/>
    <n v="12440"/>
    <n v="2021"/>
  </r>
  <r>
    <s v="Palmer Circle 2 Solar"/>
    <s v="Hopkinton"/>
    <x v="39"/>
    <s v="The Narragansett Electric Co (National Grid)"/>
    <n v="997"/>
    <n v="2021"/>
  </r>
  <r>
    <s v="Go Local Solar Texas Green Mountain Azure Solar Park"/>
    <s v="McAllen"/>
    <x v="34"/>
    <s v="Green Mountain Energy"/>
    <n v="228400"/>
    <n v="2021"/>
  </r>
  <r>
    <s v="GEN-CS-6087"/>
    <s v="Accident"/>
    <x v="5"/>
    <s v="The Potomac Edison Co"/>
    <n v="2000"/>
    <n v="2020"/>
  </r>
  <r>
    <s v="Multiple MN Xcel Community Solar Projects"/>
    <m/>
    <x v="18"/>
    <s v="Northern States Power Co - Minnesota"/>
    <n v="31958.400000000023"/>
    <n v="2021"/>
  </r>
  <r>
    <s v="Multiple CO Xcel Community Solar Projects"/>
    <m/>
    <x v="3"/>
    <s v="Public Service Co of Colorado"/>
    <n v="21123.5"/>
    <n v="20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162BDC-6F88-48AF-9F37-7C78FBA4F9AF}"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5" firstHeaderRow="1" firstDataRow="1" firstDataCol="1"/>
  <pivotFields count="6">
    <pivotField showAll="0"/>
    <pivotField showAll="0"/>
    <pivotField axis="axisRow" showAll="0">
      <items count="42">
        <item x="23"/>
        <item x="7"/>
        <item x="8"/>
        <item x="3"/>
        <item x="38"/>
        <item x="37"/>
        <item x="16"/>
        <item x="1"/>
        <item x="24"/>
        <item x="9"/>
        <item x="36"/>
        <item x="19"/>
        <item x="25"/>
        <item x="26"/>
        <item x="12"/>
        <item x="13"/>
        <item x="5"/>
        <item x="20"/>
        <item x="17"/>
        <item x="18"/>
        <item x="21"/>
        <item x="27"/>
        <item x="10"/>
        <item x="30"/>
        <item x="31"/>
        <item x="40"/>
        <item x="14"/>
        <item x="28"/>
        <item x="32"/>
        <item x="33"/>
        <item x="29"/>
        <item x="2"/>
        <item x="39"/>
        <item x="22"/>
        <item x="15"/>
        <item x="34"/>
        <item x="4"/>
        <item x="35"/>
        <item x="11"/>
        <item x="0"/>
        <item x="6"/>
        <item t="default"/>
      </items>
    </pivotField>
    <pivotField showAll="0"/>
    <pivotField numFmtId="4" showAll="0"/>
    <pivotField showAll="0"/>
  </pivotFields>
  <rowFields count="1">
    <field x="2"/>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68837-083D-448D-B69D-3E43210D4FA7}">
  <sheetPr codeName="Sheet1"/>
  <dimension ref="A1:I26"/>
  <sheetViews>
    <sheetView tabSelected="1" topLeftCell="A19" zoomScale="107" zoomScaleNormal="107" workbookViewId="0">
      <selection activeCell="E22" sqref="E22"/>
    </sheetView>
  </sheetViews>
  <sheetFormatPr defaultColWidth="12.26953125" defaultRowHeight="15.5" x14ac:dyDescent="0.35"/>
  <cols>
    <col min="1" max="1" width="24.81640625" style="2" customWidth="1"/>
    <col min="2" max="16384" width="12.26953125" style="2"/>
  </cols>
  <sheetData>
    <row r="1" spans="1:9" x14ac:dyDescent="0.35">
      <c r="A1" s="1" t="s">
        <v>1915</v>
      </c>
    </row>
    <row r="2" spans="1:9" x14ac:dyDescent="0.35">
      <c r="A2" s="2" t="s">
        <v>2968</v>
      </c>
    </row>
    <row r="3" spans="1:9" x14ac:dyDescent="0.35">
      <c r="A3" s="3"/>
      <c r="B3" s="3"/>
      <c r="C3" s="3"/>
      <c r="D3" s="3"/>
      <c r="E3" s="3"/>
      <c r="F3" s="3"/>
      <c r="G3" s="3"/>
      <c r="H3" s="3"/>
      <c r="I3" s="3"/>
    </row>
    <row r="4" spans="1:9" ht="181" customHeight="1" x14ac:dyDescent="0.35">
      <c r="A4" s="70" t="s">
        <v>3006</v>
      </c>
      <c r="B4" s="70"/>
      <c r="C4" s="70"/>
      <c r="D4" s="70"/>
      <c r="E4" s="70"/>
      <c r="F4" s="70"/>
      <c r="G4" s="70"/>
      <c r="H4" s="3"/>
      <c r="I4" s="3"/>
    </row>
    <row r="5" spans="1:9" x14ac:dyDescent="0.35">
      <c r="A5" s="3"/>
      <c r="B5" s="3"/>
      <c r="C5" s="3"/>
      <c r="D5" s="3"/>
      <c r="E5" s="3"/>
      <c r="F5" s="3"/>
      <c r="G5" s="3"/>
      <c r="H5" s="3"/>
      <c r="I5" s="3"/>
    </row>
    <row r="6" spans="1:9" x14ac:dyDescent="0.35">
      <c r="A6" s="73" t="s">
        <v>1916</v>
      </c>
      <c r="B6" s="74"/>
      <c r="C6" s="74"/>
      <c r="D6" s="74"/>
      <c r="E6" s="74"/>
      <c r="F6" s="74"/>
      <c r="G6" s="75"/>
    </row>
    <row r="7" spans="1:9" ht="51.65" customHeight="1" x14ac:dyDescent="0.35">
      <c r="A7" s="4" t="s">
        <v>0</v>
      </c>
      <c r="B7" s="71" t="s">
        <v>2708</v>
      </c>
      <c r="C7" s="71"/>
      <c r="D7" s="71"/>
      <c r="E7" s="71"/>
      <c r="F7" s="71"/>
      <c r="G7" s="71"/>
    </row>
    <row r="8" spans="1:9" x14ac:dyDescent="0.35">
      <c r="A8" s="4" t="s">
        <v>1</v>
      </c>
      <c r="B8" s="72" t="s">
        <v>1917</v>
      </c>
      <c r="C8" s="72"/>
      <c r="D8" s="72"/>
      <c r="E8" s="72"/>
      <c r="F8" s="72"/>
      <c r="G8" s="72"/>
    </row>
    <row r="9" spans="1:9" x14ac:dyDescent="0.35">
      <c r="A9" s="4" t="s">
        <v>2</v>
      </c>
      <c r="B9" s="72" t="s">
        <v>1918</v>
      </c>
      <c r="C9" s="72"/>
      <c r="D9" s="72"/>
      <c r="E9" s="72"/>
      <c r="F9" s="72"/>
      <c r="G9" s="72"/>
    </row>
    <row r="10" spans="1:9" x14ac:dyDescent="0.35">
      <c r="A10" s="4" t="s">
        <v>3</v>
      </c>
      <c r="B10" s="72" t="s">
        <v>1919</v>
      </c>
      <c r="C10" s="72"/>
      <c r="D10" s="72"/>
      <c r="E10" s="72"/>
      <c r="F10" s="72"/>
      <c r="G10" s="72"/>
    </row>
    <row r="11" spans="1:9" ht="66" customHeight="1" x14ac:dyDescent="0.35">
      <c r="A11" s="4" t="s">
        <v>2709</v>
      </c>
      <c r="B11" s="71" t="s">
        <v>2710</v>
      </c>
      <c r="C11" s="71"/>
      <c r="D11" s="71"/>
      <c r="E11" s="71"/>
      <c r="F11" s="71"/>
      <c r="G11" s="71"/>
    </row>
    <row r="12" spans="1:9" x14ac:dyDescent="0.35">
      <c r="A12" s="4" t="s">
        <v>5</v>
      </c>
      <c r="B12" s="72" t="s">
        <v>1920</v>
      </c>
      <c r="C12" s="72"/>
      <c r="D12" s="72"/>
      <c r="E12" s="72"/>
      <c r="F12" s="72"/>
      <c r="G12" s="72"/>
    </row>
    <row r="13" spans="1:9" x14ac:dyDescent="0.35">
      <c r="A13" s="4" t="s">
        <v>2711</v>
      </c>
      <c r="B13" s="76" t="s">
        <v>2712</v>
      </c>
      <c r="C13" s="77"/>
      <c r="D13" s="77"/>
      <c r="E13" s="77"/>
      <c r="F13" s="77"/>
      <c r="G13" s="78"/>
    </row>
    <row r="14" spans="1:9" ht="51.65" customHeight="1" x14ac:dyDescent="0.35">
      <c r="A14" s="4" t="s">
        <v>2713</v>
      </c>
      <c r="B14" s="79" t="s">
        <v>2714</v>
      </c>
      <c r="C14" s="80"/>
      <c r="D14" s="80"/>
      <c r="E14" s="80"/>
      <c r="F14" s="80"/>
      <c r="G14" s="81"/>
    </row>
    <row r="15" spans="1:9" ht="48.75" customHeight="1" x14ac:dyDescent="0.35">
      <c r="A15" s="4" t="s">
        <v>2715</v>
      </c>
      <c r="B15" s="71" t="s">
        <v>2716</v>
      </c>
      <c r="C15" s="71"/>
      <c r="D15" s="71"/>
      <c r="E15" s="71"/>
      <c r="F15" s="71"/>
      <c r="G15" s="71"/>
    </row>
    <row r="16" spans="1:9" ht="60.65" customHeight="1" x14ac:dyDescent="0.35">
      <c r="A16" s="28" t="s">
        <v>2717</v>
      </c>
      <c r="B16" s="71" t="s">
        <v>2718</v>
      </c>
      <c r="C16" s="71"/>
      <c r="D16" s="71"/>
      <c r="E16" s="71"/>
      <c r="F16" s="71"/>
      <c r="G16" s="71"/>
    </row>
    <row r="17" spans="1:7" ht="46.5" x14ac:dyDescent="0.35">
      <c r="A17" s="28" t="s">
        <v>2719</v>
      </c>
      <c r="B17" s="72" t="s">
        <v>2720</v>
      </c>
      <c r="C17" s="72"/>
      <c r="D17" s="72"/>
      <c r="E17" s="72"/>
      <c r="F17" s="72"/>
      <c r="G17" s="72"/>
    </row>
    <row r="18" spans="1:7" x14ac:dyDescent="0.35">
      <c r="B18" s="29"/>
      <c r="C18" s="29"/>
      <c r="D18" s="29"/>
      <c r="E18" s="29"/>
      <c r="F18" s="29"/>
      <c r="G18" s="29"/>
    </row>
    <row r="20" spans="1:7" x14ac:dyDescent="0.35">
      <c r="A20" s="1" t="s">
        <v>1921</v>
      </c>
    </row>
    <row r="21" spans="1:7" ht="23.5" customHeight="1" x14ac:dyDescent="0.35">
      <c r="A21" s="2" t="s">
        <v>1922</v>
      </c>
    </row>
    <row r="22" spans="1:7" x14ac:dyDescent="0.35">
      <c r="A22" s="2" t="s">
        <v>1923</v>
      </c>
    </row>
    <row r="23" spans="1:7" x14ac:dyDescent="0.35">
      <c r="A23" s="2" t="s">
        <v>1929</v>
      </c>
    </row>
    <row r="25" spans="1:7" x14ac:dyDescent="0.35">
      <c r="A25" s="1" t="s">
        <v>1924</v>
      </c>
    </row>
    <row r="26" spans="1:7" ht="136.9" customHeight="1" x14ac:dyDescent="0.35">
      <c r="A26" s="70" t="s">
        <v>1925</v>
      </c>
      <c r="B26" s="70"/>
      <c r="C26" s="70"/>
      <c r="D26" s="70"/>
      <c r="E26" s="70"/>
      <c r="F26" s="70"/>
      <c r="G26" s="70"/>
    </row>
  </sheetData>
  <mergeCells count="14">
    <mergeCell ref="A26:G26"/>
    <mergeCell ref="B11:G11"/>
    <mergeCell ref="B12:G12"/>
    <mergeCell ref="B10:G10"/>
    <mergeCell ref="A4:G4"/>
    <mergeCell ref="A6:G6"/>
    <mergeCell ref="B7:G7"/>
    <mergeCell ref="B8:G8"/>
    <mergeCell ref="B9:G9"/>
    <mergeCell ref="B13:G13"/>
    <mergeCell ref="B14:G14"/>
    <mergeCell ref="B15:G15"/>
    <mergeCell ref="B16:G16"/>
    <mergeCell ref="B17:G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40FBF-1D50-40C1-A1CE-EAE6D6221700}">
  <sheetPr codeName="Sheet3">
    <tabColor theme="4"/>
  </sheetPr>
  <dimension ref="A1:O2029"/>
  <sheetViews>
    <sheetView zoomScale="106" zoomScaleNormal="106" workbookViewId="0">
      <pane ySplit="1" topLeftCell="A2" activePane="bottomLeft" state="frozen"/>
      <selection pane="bottomLeft" activeCell="M14" sqref="M14"/>
    </sheetView>
  </sheetViews>
  <sheetFormatPr defaultColWidth="9.1796875" defaultRowHeight="12.5" x14ac:dyDescent="0.25"/>
  <cols>
    <col min="1" max="1" width="38.54296875" style="15" customWidth="1"/>
    <col min="2" max="2" width="23.54296875" style="15" bestFit="1" customWidth="1"/>
    <col min="3" max="3" width="5.453125" style="15" bestFit="1" customWidth="1"/>
    <col min="4" max="4" width="52.453125" style="15" bestFit="1" customWidth="1"/>
    <col min="5" max="6" width="14.7265625" style="15" customWidth="1"/>
    <col min="7" max="7" width="8" style="15" customWidth="1"/>
    <col min="8" max="14" width="9.1796875" style="12"/>
    <col min="15" max="15" width="10.1796875" style="12" bestFit="1" customWidth="1"/>
    <col min="16" max="16384" width="9.1796875" style="12"/>
  </cols>
  <sheetData>
    <row r="1" spans="1:15" ht="51" customHeight="1" x14ac:dyDescent="0.25">
      <c r="A1" s="13" t="s">
        <v>0</v>
      </c>
      <c r="B1" s="13" t="s">
        <v>1</v>
      </c>
      <c r="C1" s="13" t="s">
        <v>2</v>
      </c>
      <c r="D1" s="13" t="s">
        <v>3</v>
      </c>
      <c r="E1" s="14" t="s">
        <v>2969</v>
      </c>
      <c r="F1" s="14" t="s">
        <v>4</v>
      </c>
      <c r="G1" s="13" t="s">
        <v>5</v>
      </c>
      <c r="I1" s="13" t="s">
        <v>2602</v>
      </c>
      <c r="J1" s="19" t="s">
        <v>2605</v>
      </c>
      <c r="K1" s="13" t="s">
        <v>2603</v>
      </c>
    </row>
    <row r="2" spans="1:15" x14ac:dyDescent="0.25">
      <c r="A2" s="15" t="s">
        <v>846</v>
      </c>
      <c r="B2" s="15" t="s">
        <v>847</v>
      </c>
      <c r="C2" s="15" t="s">
        <v>841</v>
      </c>
      <c r="D2" s="15" t="s">
        <v>848</v>
      </c>
      <c r="E2" s="41">
        <f>F2/1000</f>
        <v>0.30399999999999999</v>
      </c>
      <c r="F2" s="42">
        <f>M2</f>
        <v>304</v>
      </c>
      <c r="G2" s="43">
        <v>2006</v>
      </c>
      <c r="I2" s="12">
        <v>304</v>
      </c>
      <c r="J2" s="12" t="s">
        <v>2125</v>
      </c>
      <c r="K2" s="12" t="s">
        <v>2604</v>
      </c>
      <c r="L2" s="12">
        <f>IF(K2="DC",I2/1.3,I2)</f>
        <v>304</v>
      </c>
      <c r="M2" s="12">
        <f>IFERROR(VALUE(L2),VALUE(J2))</f>
        <v>304</v>
      </c>
      <c r="O2" s="17"/>
    </row>
    <row r="3" spans="1:15" x14ac:dyDescent="0.25">
      <c r="A3" s="15" t="s">
        <v>1546</v>
      </c>
      <c r="B3" s="15" t="s">
        <v>1547</v>
      </c>
      <c r="C3" s="15" t="s">
        <v>1247</v>
      </c>
      <c r="D3" s="15" t="s">
        <v>1548</v>
      </c>
      <c r="E3" s="41">
        <f t="shared" ref="E3:E66" si="0">F3/1000</f>
        <v>7.4307692307692311E-2</v>
      </c>
      <c r="F3" s="42">
        <f>M3</f>
        <v>74.307692307692307</v>
      </c>
      <c r="G3" s="43">
        <v>2008</v>
      </c>
      <c r="I3" s="12">
        <v>96.6</v>
      </c>
      <c r="J3" s="12">
        <v>96.6</v>
      </c>
      <c r="K3" s="12" t="s">
        <v>1298</v>
      </c>
      <c r="L3" s="12">
        <f t="shared" ref="L3:L65" si="1">IF(K3="DC",I3/1.3,I3)</f>
        <v>74.307692307692307</v>
      </c>
      <c r="M3" s="12">
        <f t="shared" ref="M3:M65" si="2">IFERROR(VALUE(L3),VALUE(J3))</f>
        <v>74.307692307692307</v>
      </c>
    </row>
    <row r="4" spans="1:15" x14ac:dyDescent="0.25">
      <c r="A4" s="15" t="s">
        <v>1003</v>
      </c>
      <c r="B4" s="15" t="s">
        <v>1004</v>
      </c>
      <c r="C4" s="15" t="s">
        <v>996</v>
      </c>
      <c r="D4" s="15" t="s">
        <v>1005</v>
      </c>
      <c r="E4" s="41">
        <f t="shared" si="0"/>
        <v>4.8846153846153845E-2</v>
      </c>
      <c r="F4" s="42">
        <f>M4</f>
        <v>48.846153846153847</v>
      </c>
      <c r="G4" s="43">
        <v>2008</v>
      </c>
      <c r="I4" s="12">
        <v>63.5</v>
      </c>
      <c r="J4" s="12">
        <v>63.524999999999999</v>
      </c>
      <c r="K4" s="12" t="s">
        <v>1298</v>
      </c>
      <c r="L4" s="12">
        <f t="shared" si="1"/>
        <v>48.846153846153847</v>
      </c>
      <c r="M4" s="12">
        <f t="shared" si="2"/>
        <v>48.846153846153847</v>
      </c>
    </row>
    <row r="5" spans="1:15" x14ac:dyDescent="0.25">
      <c r="A5" s="15" t="s">
        <v>1006</v>
      </c>
      <c r="B5" s="15" t="s">
        <v>1007</v>
      </c>
      <c r="C5" s="15" t="s">
        <v>970</v>
      </c>
      <c r="D5" s="15" t="s">
        <v>1008</v>
      </c>
      <c r="E5" s="41">
        <f t="shared" si="0"/>
        <v>3.0769230769230767E-2</v>
      </c>
      <c r="F5" s="42">
        <f>M5</f>
        <v>30.769230769230766</v>
      </c>
      <c r="G5" s="43">
        <v>2009</v>
      </c>
      <c r="I5" s="12">
        <v>40</v>
      </c>
      <c r="K5" s="12" t="s">
        <v>1298</v>
      </c>
      <c r="L5" s="12">
        <f t="shared" si="1"/>
        <v>30.769230769230766</v>
      </c>
      <c r="M5" s="12">
        <f t="shared" si="2"/>
        <v>30.769230769230766</v>
      </c>
    </row>
    <row r="6" spans="1:15" x14ac:dyDescent="0.25">
      <c r="A6" s="15" t="s">
        <v>1549</v>
      </c>
      <c r="B6" s="15" t="s">
        <v>1547</v>
      </c>
      <c r="C6" s="15" t="s">
        <v>1247</v>
      </c>
      <c r="D6" s="15" t="s">
        <v>1548</v>
      </c>
      <c r="E6" s="41">
        <f t="shared" si="0"/>
        <v>1.6153846153846154E-2</v>
      </c>
      <c r="F6" s="42">
        <f>M6</f>
        <v>16.153846153846153</v>
      </c>
      <c r="G6" s="43">
        <v>2009</v>
      </c>
      <c r="I6" s="12">
        <v>21</v>
      </c>
      <c r="J6" s="12">
        <v>21</v>
      </c>
      <c r="K6" s="12" t="s">
        <v>1298</v>
      </c>
      <c r="L6" s="12">
        <f t="shared" si="1"/>
        <v>16.153846153846153</v>
      </c>
      <c r="M6" s="12">
        <f t="shared" si="2"/>
        <v>16.153846153846153</v>
      </c>
    </row>
    <row r="7" spans="1:15" x14ac:dyDescent="0.25">
      <c r="A7" s="15" t="s">
        <v>780</v>
      </c>
      <c r="B7" s="15" t="s">
        <v>781</v>
      </c>
      <c r="C7" s="15" t="s">
        <v>782</v>
      </c>
      <c r="D7" s="15" t="s">
        <v>783</v>
      </c>
      <c r="E7" s="41">
        <f t="shared" si="0"/>
        <v>7.6923076923076913E-2</v>
      </c>
      <c r="F7" s="42">
        <f>M7</f>
        <v>76.92307692307692</v>
      </c>
      <c r="G7" s="43">
        <v>2009</v>
      </c>
      <c r="I7" s="12">
        <v>100</v>
      </c>
      <c r="K7" s="12" t="s">
        <v>1298</v>
      </c>
      <c r="L7" s="12">
        <f t="shared" si="1"/>
        <v>76.92307692307692</v>
      </c>
      <c r="M7" s="12">
        <f t="shared" si="2"/>
        <v>76.92307692307692</v>
      </c>
    </row>
    <row r="8" spans="1:15" x14ac:dyDescent="0.25">
      <c r="A8" s="15" t="s">
        <v>1009</v>
      </c>
      <c r="B8" s="15" t="s">
        <v>2414</v>
      </c>
      <c r="C8" s="15" t="s">
        <v>970</v>
      </c>
      <c r="D8" s="15" t="s">
        <v>1010</v>
      </c>
      <c r="E8" s="41">
        <f t="shared" si="0"/>
        <v>6.1538461538461535E-2</v>
      </c>
      <c r="F8" s="42">
        <f>M8</f>
        <v>61.538461538461533</v>
      </c>
      <c r="G8" s="43">
        <v>2010</v>
      </c>
      <c r="I8" s="12">
        <v>80</v>
      </c>
      <c r="K8" s="12" t="s">
        <v>1298</v>
      </c>
      <c r="L8" s="12">
        <f t="shared" si="1"/>
        <v>61.538461538461533</v>
      </c>
      <c r="M8" s="12">
        <f t="shared" si="2"/>
        <v>61.538461538461533</v>
      </c>
    </row>
    <row r="9" spans="1:15" x14ac:dyDescent="0.25">
      <c r="A9" s="15" t="s">
        <v>342</v>
      </c>
      <c r="B9" s="15" t="s">
        <v>343</v>
      </c>
      <c r="C9" s="15" t="s">
        <v>340</v>
      </c>
      <c r="D9" s="15" t="s">
        <v>344</v>
      </c>
      <c r="E9" s="41">
        <f t="shared" si="0"/>
        <v>1.7515384615384617E-2</v>
      </c>
      <c r="F9" s="42">
        <f>M9</f>
        <v>17.515384615384615</v>
      </c>
      <c r="G9" s="43">
        <v>2010</v>
      </c>
      <c r="I9" s="12">
        <v>22.77</v>
      </c>
      <c r="J9" s="12" t="s">
        <v>2125</v>
      </c>
      <c r="K9" s="12" t="s">
        <v>1298</v>
      </c>
      <c r="L9" s="12">
        <f t="shared" si="1"/>
        <v>17.515384615384615</v>
      </c>
      <c r="M9" s="12">
        <f t="shared" si="2"/>
        <v>17.515384615384615</v>
      </c>
    </row>
    <row r="10" spans="1:15" x14ac:dyDescent="0.25">
      <c r="A10" s="15" t="s">
        <v>1938</v>
      </c>
      <c r="B10" s="15" t="s">
        <v>864</v>
      </c>
      <c r="C10" s="15" t="s">
        <v>841</v>
      </c>
      <c r="D10" s="15" t="s">
        <v>865</v>
      </c>
      <c r="E10" s="41">
        <f t="shared" si="0"/>
        <v>2.0279999999999999E-2</v>
      </c>
      <c r="F10" s="42">
        <f>M10</f>
        <v>20.28</v>
      </c>
      <c r="G10" s="43">
        <v>2010</v>
      </c>
      <c r="I10" s="12" t="s">
        <v>2125</v>
      </c>
      <c r="J10" s="12">
        <v>20.28</v>
      </c>
      <c r="K10" s="12" t="s">
        <v>2125</v>
      </c>
      <c r="L10" s="12" t="str">
        <f t="shared" si="1"/>
        <v>.</v>
      </c>
      <c r="M10" s="12">
        <f t="shared" si="2"/>
        <v>20.28</v>
      </c>
    </row>
    <row r="11" spans="1:15" x14ac:dyDescent="0.25">
      <c r="A11" s="15" t="s">
        <v>938</v>
      </c>
      <c r="B11" s="15" t="s">
        <v>939</v>
      </c>
      <c r="C11" s="15" t="s">
        <v>901</v>
      </c>
      <c r="D11" s="15" t="s">
        <v>940</v>
      </c>
      <c r="E11" s="41">
        <f t="shared" si="0"/>
        <v>0.50769230769230766</v>
      </c>
      <c r="F11" s="42">
        <f>M11</f>
        <v>507.69230769230768</v>
      </c>
      <c r="G11" s="43">
        <v>2010</v>
      </c>
      <c r="I11" s="12">
        <v>660</v>
      </c>
      <c r="J11" s="12" t="s">
        <v>2125</v>
      </c>
      <c r="K11" s="12" t="s">
        <v>1298</v>
      </c>
      <c r="L11" s="12">
        <f t="shared" si="1"/>
        <v>507.69230769230768</v>
      </c>
      <c r="M11" s="12">
        <f t="shared" si="2"/>
        <v>507.69230769230768</v>
      </c>
    </row>
    <row r="12" spans="1:15" x14ac:dyDescent="0.25">
      <c r="A12" s="15" t="s">
        <v>1170</v>
      </c>
      <c r="B12" s="15" t="s">
        <v>1171</v>
      </c>
      <c r="C12" s="15" t="s">
        <v>8</v>
      </c>
      <c r="D12" s="15" t="s">
        <v>1172</v>
      </c>
      <c r="E12" s="41">
        <f t="shared" si="0"/>
        <v>15.384615384615385</v>
      </c>
      <c r="F12" s="42">
        <f>M12</f>
        <v>15384.615384615385</v>
      </c>
      <c r="G12" s="43">
        <v>2011</v>
      </c>
      <c r="I12" s="12">
        <v>20000</v>
      </c>
      <c r="K12" s="12" t="s">
        <v>1298</v>
      </c>
      <c r="L12" s="12">
        <f t="shared" si="1"/>
        <v>15384.615384615385</v>
      </c>
      <c r="M12" s="12">
        <f t="shared" si="2"/>
        <v>15384.615384615385</v>
      </c>
    </row>
    <row r="13" spans="1:15" x14ac:dyDescent="0.25">
      <c r="A13" s="15" t="s">
        <v>6</v>
      </c>
      <c r="B13" s="15" t="s">
        <v>7</v>
      </c>
      <c r="C13" s="15" t="s">
        <v>8</v>
      </c>
      <c r="D13" s="15" t="s">
        <v>9</v>
      </c>
      <c r="E13" s="41">
        <f t="shared" si="0"/>
        <v>0.17461538461538462</v>
      </c>
      <c r="F13" s="42">
        <f>M13</f>
        <v>174.61538461538461</v>
      </c>
      <c r="G13" s="43">
        <v>2011</v>
      </c>
      <c r="I13" s="12">
        <v>227</v>
      </c>
      <c r="J13" s="12">
        <v>226.8</v>
      </c>
      <c r="K13" s="12" t="s">
        <v>1298</v>
      </c>
      <c r="L13" s="12">
        <f t="shared" si="1"/>
        <v>174.61538461538461</v>
      </c>
      <c r="M13" s="12">
        <f t="shared" si="2"/>
        <v>174.61538461538461</v>
      </c>
    </row>
    <row r="14" spans="1:15" x14ac:dyDescent="0.25">
      <c r="A14" s="15" t="s">
        <v>10</v>
      </c>
      <c r="B14" s="15" t="s">
        <v>11</v>
      </c>
      <c r="C14" s="15" t="s">
        <v>8</v>
      </c>
      <c r="D14" s="15" t="s">
        <v>12</v>
      </c>
      <c r="E14" s="41">
        <f t="shared" si="0"/>
        <v>22.3</v>
      </c>
      <c r="F14" s="42">
        <f>M14</f>
        <v>22300</v>
      </c>
      <c r="G14" s="43">
        <v>2011</v>
      </c>
      <c r="I14" s="12">
        <v>22300</v>
      </c>
      <c r="J14" s="12" t="s">
        <v>2125</v>
      </c>
      <c r="K14" s="12" t="s">
        <v>2604</v>
      </c>
      <c r="L14" s="12">
        <f t="shared" si="1"/>
        <v>22300</v>
      </c>
      <c r="M14" s="12">
        <f t="shared" si="2"/>
        <v>22300</v>
      </c>
    </row>
    <row r="15" spans="1:15" x14ac:dyDescent="0.25">
      <c r="A15" s="15" t="s">
        <v>17</v>
      </c>
      <c r="B15" s="15" t="s">
        <v>14</v>
      </c>
      <c r="C15" s="15" t="s">
        <v>8</v>
      </c>
      <c r="D15" s="15" t="s">
        <v>15</v>
      </c>
      <c r="E15" s="41">
        <f t="shared" si="0"/>
        <v>0.5</v>
      </c>
      <c r="F15" s="42">
        <f>M15</f>
        <v>500</v>
      </c>
      <c r="G15" s="43">
        <v>2011</v>
      </c>
      <c r="I15" s="12">
        <v>500</v>
      </c>
      <c r="K15" s="12" t="s">
        <v>2604</v>
      </c>
      <c r="L15" s="12">
        <f t="shared" si="1"/>
        <v>500</v>
      </c>
      <c r="M15" s="12">
        <f t="shared" si="2"/>
        <v>500</v>
      </c>
    </row>
    <row r="16" spans="1:15" x14ac:dyDescent="0.25">
      <c r="A16" s="15" t="s">
        <v>13</v>
      </c>
      <c r="B16" s="15" t="s">
        <v>14</v>
      </c>
      <c r="C16" s="15" t="s">
        <v>8</v>
      </c>
      <c r="D16" s="15" t="s">
        <v>15</v>
      </c>
      <c r="E16" s="41">
        <f t="shared" si="0"/>
        <v>1.22</v>
      </c>
      <c r="F16" s="42">
        <f>M16</f>
        <v>1220</v>
      </c>
      <c r="G16" s="43">
        <v>2011</v>
      </c>
      <c r="I16" s="12">
        <v>1220</v>
      </c>
      <c r="K16" s="12" t="s">
        <v>2604</v>
      </c>
      <c r="L16" s="12">
        <f t="shared" si="1"/>
        <v>1220</v>
      </c>
      <c r="M16" s="12">
        <f t="shared" si="2"/>
        <v>1220</v>
      </c>
    </row>
    <row r="17" spans="1:13" x14ac:dyDescent="0.25">
      <c r="A17" s="15" t="s">
        <v>1176</v>
      </c>
      <c r="B17" s="15" t="s">
        <v>1177</v>
      </c>
      <c r="C17" s="15" t="s">
        <v>1076</v>
      </c>
      <c r="D17" s="15" t="s">
        <v>1178</v>
      </c>
      <c r="E17" s="41">
        <f t="shared" si="0"/>
        <v>0.17</v>
      </c>
      <c r="F17" s="42">
        <f>M17</f>
        <v>170</v>
      </c>
      <c r="G17" s="43">
        <v>2011</v>
      </c>
      <c r="I17" s="12">
        <v>170</v>
      </c>
      <c r="J17" s="12" t="s">
        <v>2125</v>
      </c>
      <c r="K17" s="12" t="s">
        <v>2604</v>
      </c>
      <c r="L17" s="12">
        <f t="shared" si="1"/>
        <v>170</v>
      </c>
      <c r="M17" s="12">
        <f t="shared" si="2"/>
        <v>170</v>
      </c>
    </row>
    <row r="18" spans="1:13" x14ac:dyDescent="0.25">
      <c r="A18" s="15" t="s">
        <v>1030</v>
      </c>
      <c r="B18" s="15" t="s">
        <v>1031</v>
      </c>
      <c r="C18" s="15" t="s">
        <v>970</v>
      </c>
      <c r="D18" s="15" t="s">
        <v>1032</v>
      </c>
      <c r="E18" s="41">
        <f t="shared" si="0"/>
        <v>0.44615384615384612</v>
      </c>
      <c r="F18" s="42">
        <f>M18</f>
        <v>446.15384615384613</v>
      </c>
      <c r="G18" s="43">
        <v>2011</v>
      </c>
      <c r="I18" s="12">
        <v>580</v>
      </c>
      <c r="K18" s="12" t="s">
        <v>1298</v>
      </c>
      <c r="L18" s="12">
        <f t="shared" si="1"/>
        <v>446.15384615384613</v>
      </c>
      <c r="M18" s="12">
        <f t="shared" si="2"/>
        <v>446.15384615384613</v>
      </c>
    </row>
    <row r="19" spans="1:13" x14ac:dyDescent="0.25">
      <c r="A19" s="15" t="s">
        <v>1015</v>
      </c>
      <c r="B19" s="15" t="s">
        <v>379</v>
      </c>
      <c r="C19" s="15" t="s">
        <v>970</v>
      </c>
      <c r="D19" s="15" t="s">
        <v>1016</v>
      </c>
      <c r="E19" s="41">
        <f t="shared" si="0"/>
        <v>1.5384615384615384E-2</v>
      </c>
      <c r="F19" s="42">
        <f>M19</f>
        <v>15.384615384615383</v>
      </c>
      <c r="G19" s="43">
        <v>2011</v>
      </c>
      <c r="I19" s="12">
        <v>20</v>
      </c>
      <c r="K19" s="12" t="s">
        <v>1298</v>
      </c>
      <c r="L19" s="12">
        <f t="shared" si="1"/>
        <v>15.384615384615383</v>
      </c>
      <c r="M19" s="12">
        <f t="shared" si="2"/>
        <v>15.384615384615383</v>
      </c>
    </row>
    <row r="20" spans="1:13" x14ac:dyDescent="0.25">
      <c r="A20" s="15" t="s">
        <v>1020</v>
      </c>
      <c r="B20" s="15" t="s">
        <v>1021</v>
      </c>
      <c r="C20" s="15" t="s">
        <v>970</v>
      </c>
      <c r="D20" s="15" t="s">
        <v>1022</v>
      </c>
      <c r="E20" s="41">
        <f t="shared" si="0"/>
        <v>4.1538461538461538E-3</v>
      </c>
      <c r="F20" s="42">
        <f>M20</f>
        <v>4.1538461538461542</v>
      </c>
      <c r="G20" s="43">
        <v>2011</v>
      </c>
      <c r="I20" s="12">
        <v>5.4</v>
      </c>
      <c r="J20" s="12">
        <v>5.4</v>
      </c>
      <c r="K20" s="12" t="s">
        <v>1298</v>
      </c>
      <c r="L20" s="12">
        <f t="shared" si="1"/>
        <v>4.1538461538461542</v>
      </c>
      <c r="M20" s="12">
        <f t="shared" si="2"/>
        <v>4.1538461538461542</v>
      </c>
    </row>
    <row r="21" spans="1:13" x14ac:dyDescent="0.25">
      <c r="A21" s="15" t="s">
        <v>1028</v>
      </c>
      <c r="B21" s="15" t="s">
        <v>977</v>
      </c>
      <c r="C21" s="15" t="s">
        <v>970</v>
      </c>
      <c r="D21" s="15" t="s">
        <v>1029</v>
      </c>
      <c r="E21" s="41">
        <f t="shared" si="0"/>
        <v>2.3076923076923078E-2</v>
      </c>
      <c r="F21" s="42">
        <f>M21</f>
        <v>23.076923076923077</v>
      </c>
      <c r="G21" s="43">
        <v>2011</v>
      </c>
      <c r="I21" s="12">
        <v>30</v>
      </c>
      <c r="K21" s="12" t="s">
        <v>1298</v>
      </c>
      <c r="L21" s="12">
        <f t="shared" si="1"/>
        <v>23.076923076923077</v>
      </c>
      <c r="M21" s="12">
        <f t="shared" si="2"/>
        <v>23.076923076923077</v>
      </c>
    </row>
    <row r="22" spans="1:13" x14ac:dyDescent="0.25">
      <c r="A22" s="15" t="s">
        <v>1027</v>
      </c>
      <c r="B22" s="15" t="s">
        <v>1058</v>
      </c>
      <c r="C22" s="15" t="s">
        <v>970</v>
      </c>
      <c r="D22" s="15" t="s">
        <v>1010</v>
      </c>
      <c r="E22" s="41">
        <f t="shared" si="0"/>
        <v>0.66</v>
      </c>
      <c r="F22" s="42">
        <f>M22</f>
        <v>660</v>
      </c>
      <c r="G22" s="43">
        <v>2011</v>
      </c>
      <c r="I22" s="12">
        <v>858</v>
      </c>
      <c r="J22" s="12">
        <v>858</v>
      </c>
      <c r="K22" s="12" t="s">
        <v>1298</v>
      </c>
      <c r="L22" s="12">
        <f t="shared" si="1"/>
        <v>660</v>
      </c>
      <c r="M22" s="12">
        <f t="shared" si="2"/>
        <v>660</v>
      </c>
    </row>
    <row r="23" spans="1:13" x14ac:dyDescent="0.25">
      <c r="A23" s="15" t="s">
        <v>1097</v>
      </c>
      <c r="B23" s="15" t="s">
        <v>1098</v>
      </c>
      <c r="C23" s="15" t="s">
        <v>20</v>
      </c>
      <c r="D23" s="15" t="s">
        <v>1099</v>
      </c>
      <c r="E23" s="41">
        <f t="shared" si="0"/>
        <v>5.2369230769230765E-2</v>
      </c>
      <c r="F23" s="42">
        <f>M23</f>
        <v>52.369230769230768</v>
      </c>
      <c r="G23" s="43">
        <v>2011</v>
      </c>
      <c r="I23" s="12">
        <v>68.08</v>
      </c>
      <c r="J23" s="12">
        <v>68.08</v>
      </c>
      <c r="K23" s="12" t="s">
        <v>1298</v>
      </c>
      <c r="L23" s="12">
        <f t="shared" si="1"/>
        <v>52.369230769230768</v>
      </c>
      <c r="M23" s="12">
        <f t="shared" si="2"/>
        <v>52.369230769230768</v>
      </c>
    </row>
    <row r="24" spans="1:13" x14ac:dyDescent="0.25">
      <c r="A24" s="15" t="s">
        <v>1399</v>
      </c>
      <c r="B24" s="15" t="s">
        <v>1400</v>
      </c>
      <c r="C24" s="15" t="s">
        <v>340</v>
      </c>
      <c r="D24" s="15" t="s">
        <v>344</v>
      </c>
      <c r="E24" s="41">
        <f t="shared" si="0"/>
        <v>1.6961538461538458E-2</v>
      </c>
      <c r="F24" s="42">
        <f>M24</f>
        <v>16.96153846153846</v>
      </c>
      <c r="G24" s="43">
        <v>2011</v>
      </c>
      <c r="I24" s="12">
        <v>22.05</v>
      </c>
      <c r="J24" s="12">
        <v>22.05</v>
      </c>
      <c r="K24" s="12" t="s">
        <v>1298</v>
      </c>
      <c r="L24" s="12">
        <f t="shared" si="1"/>
        <v>16.96153846153846</v>
      </c>
      <c r="M24" s="12">
        <f t="shared" si="2"/>
        <v>16.96153846153846</v>
      </c>
    </row>
    <row r="25" spans="1:13" x14ac:dyDescent="0.25">
      <c r="A25" s="15" t="s">
        <v>1694</v>
      </c>
      <c r="B25" s="15" t="s">
        <v>1695</v>
      </c>
      <c r="C25" s="15" t="s">
        <v>1418</v>
      </c>
      <c r="D25" s="15" t="s">
        <v>1618</v>
      </c>
      <c r="E25" s="41">
        <f t="shared" si="0"/>
        <v>0.01</v>
      </c>
      <c r="F25" s="42">
        <f>M25</f>
        <v>10</v>
      </c>
      <c r="G25" s="43">
        <v>2011</v>
      </c>
      <c r="I25" s="12">
        <v>10</v>
      </c>
      <c r="K25" s="12" t="s">
        <v>2604</v>
      </c>
      <c r="L25" s="12">
        <f t="shared" si="1"/>
        <v>10</v>
      </c>
      <c r="M25" s="12">
        <f t="shared" si="2"/>
        <v>10</v>
      </c>
    </row>
    <row r="26" spans="1:13" x14ac:dyDescent="0.25">
      <c r="A26" s="15" t="s">
        <v>797</v>
      </c>
      <c r="B26" s="15" t="s">
        <v>796</v>
      </c>
      <c r="C26" s="15" t="s">
        <v>786</v>
      </c>
      <c r="D26" s="15" t="s">
        <v>790</v>
      </c>
      <c r="E26" s="41">
        <f t="shared" si="0"/>
        <v>2.4E-2</v>
      </c>
      <c r="F26" s="42">
        <f>M26</f>
        <v>24</v>
      </c>
      <c r="G26" s="43">
        <v>2011</v>
      </c>
      <c r="I26" s="12">
        <v>24</v>
      </c>
      <c r="J26" s="12" t="s">
        <v>2125</v>
      </c>
      <c r="K26" s="12" t="s">
        <v>2604</v>
      </c>
      <c r="L26" s="12">
        <f t="shared" si="1"/>
        <v>24</v>
      </c>
      <c r="M26" s="12">
        <f t="shared" si="2"/>
        <v>24</v>
      </c>
    </row>
    <row r="27" spans="1:13" x14ac:dyDescent="0.25">
      <c r="A27" s="15" t="s">
        <v>815</v>
      </c>
      <c r="B27" s="15" t="s">
        <v>579</v>
      </c>
      <c r="C27" s="15" t="s">
        <v>786</v>
      </c>
      <c r="D27" s="15" t="s">
        <v>790</v>
      </c>
      <c r="E27" s="41">
        <f t="shared" si="0"/>
        <v>2.5000000000000001E-2</v>
      </c>
      <c r="F27" s="42">
        <f>M27</f>
        <v>25</v>
      </c>
      <c r="G27" s="43">
        <v>2011</v>
      </c>
      <c r="I27" s="12">
        <v>25</v>
      </c>
      <c r="J27" s="12" t="s">
        <v>2125</v>
      </c>
      <c r="K27" s="12" t="s">
        <v>2604</v>
      </c>
      <c r="L27" s="12">
        <f t="shared" si="1"/>
        <v>25</v>
      </c>
      <c r="M27" s="12">
        <f t="shared" si="2"/>
        <v>25</v>
      </c>
    </row>
    <row r="28" spans="1:13" x14ac:dyDescent="0.25">
      <c r="A28" s="15" t="s">
        <v>788</v>
      </c>
      <c r="B28" s="15" t="s">
        <v>789</v>
      </c>
      <c r="C28" s="15" t="s">
        <v>786</v>
      </c>
      <c r="D28" s="15" t="s">
        <v>790</v>
      </c>
      <c r="E28" s="41">
        <f t="shared" si="0"/>
        <v>0.15</v>
      </c>
      <c r="F28" s="42">
        <f>M28</f>
        <v>150</v>
      </c>
      <c r="G28" s="43">
        <v>2011</v>
      </c>
      <c r="I28" s="12">
        <v>150</v>
      </c>
      <c r="J28" s="12" t="s">
        <v>2125</v>
      </c>
      <c r="K28" s="12" t="s">
        <v>2604</v>
      </c>
      <c r="L28" s="12">
        <f t="shared" si="1"/>
        <v>150</v>
      </c>
      <c r="M28" s="12">
        <f t="shared" si="2"/>
        <v>150</v>
      </c>
    </row>
    <row r="29" spans="1:13" x14ac:dyDescent="0.25">
      <c r="A29" s="15" t="s">
        <v>866</v>
      </c>
      <c r="B29" s="15" t="s">
        <v>864</v>
      </c>
      <c r="C29" s="15" t="s">
        <v>841</v>
      </c>
      <c r="D29" s="15" t="s">
        <v>865</v>
      </c>
      <c r="E29" s="41">
        <f t="shared" si="0"/>
        <v>2.2800000000000001E-2</v>
      </c>
      <c r="F29" s="42">
        <f>M29</f>
        <v>22.8</v>
      </c>
      <c r="G29" s="43">
        <v>2011</v>
      </c>
      <c r="I29" s="12" t="s">
        <v>2125</v>
      </c>
      <c r="J29" s="12">
        <v>22.8</v>
      </c>
      <c r="K29" s="12" t="s">
        <v>2125</v>
      </c>
      <c r="L29" s="12" t="str">
        <f t="shared" si="1"/>
        <v>.</v>
      </c>
      <c r="M29" s="12">
        <f t="shared" si="2"/>
        <v>22.8</v>
      </c>
    </row>
    <row r="30" spans="1:13" x14ac:dyDescent="0.25">
      <c r="A30" s="15" t="s">
        <v>869</v>
      </c>
      <c r="B30" s="15" t="s">
        <v>870</v>
      </c>
      <c r="C30" s="15" t="s">
        <v>841</v>
      </c>
      <c r="D30" s="15" t="s">
        <v>871</v>
      </c>
      <c r="E30" s="41">
        <f t="shared" si="0"/>
        <v>0.06</v>
      </c>
      <c r="F30" s="42">
        <f>M30</f>
        <v>60</v>
      </c>
      <c r="G30" s="43">
        <v>2011</v>
      </c>
      <c r="I30" s="12">
        <v>60</v>
      </c>
      <c r="J30" s="12" t="s">
        <v>2125</v>
      </c>
      <c r="K30" s="12" t="s">
        <v>2604</v>
      </c>
      <c r="L30" s="12">
        <f t="shared" si="1"/>
        <v>60</v>
      </c>
      <c r="M30" s="12">
        <f t="shared" si="2"/>
        <v>60</v>
      </c>
    </row>
    <row r="31" spans="1:13" x14ac:dyDescent="0.25">
      <c r="A31" s="15" t="s">
        <v>1034</v>
      </c>
      <c r="B31" s="15" t="s">
        <v>1031</v>
      </c>
      <c r="C31" s="15" t="s">
        <v>970</v>
      </c>
      <c r="D31" s="15" t="s">
        <v>1032</v>
      </c>
      <c r="E31" s="41">
        <f t="shared" si="0"/>
        <v>0.43846153846153846</v>
      </c>
      <c r="F31" s="42">
        <f>M31</f>
        <v>438.46153846153845</v>
      </c>
      <c r="G31" s="43">
        <v>2012</v>
      </c>
      <c r="I31" s="12">
        <v>570</v>
      </c>
      <c r="K31" s="12" t="s">
        <v>1298</v>
      </c>
      <c r="L31" s="12">
        <f t="shared" si="1"/>
        <v>438.46153846153845</v>
      </c>
      <c r="M31" s="12">
        <f t="shared" si="2"/>
        <v>438.46153846153845</v>
      </c>
    </row>
    <row r="32" spans="1:13" x14ac:dyDescent="0.25">
      <c r="A32" s="15" t="s">
        <v>1033</v>
      </c>
      <c r="B32" s="15" t="s">
        <v>1031</v>
      </c>
      <c r="C32" s="15" t="s">
        <v>970</v>
      </c>
      <c r="D32" s="15" t="s">
        <v>1032</v>
      </c>
      <c r="E32" s="41">
        <f t="shared" si="0"/>
        <v>0.44615384615384612</v>
      </c>
      <c r="F32" s="42">
        <f>M32</f>
        <v>446.15384615384613</v>
      </c>
      <c r="G32" s="43">
        <v>2012</v>
      </c>
      <c r="I32" s="12">
        <v>580</v>
      </c>
      <c r="K32" s="12" t="s">
        <v>1298</v>
      </c>
      <c r="L32" s="12">
        <f t="shared" si="1"/>
        <v>446.15384615384613</v>
      </c>
      <c r="M32" s="12">
        <f t="shared" si="2"/>
        <v>446.15384615384613</v>
      </c>
    </row>
    <row r="33" spans="1:13" x14ac:dyDescent="0.25">
      <c r="A33" s="15" t="s">
        <v>1036</v>
      </c>
      <c r="B33" s="15" t="s">
        <v>1037</v>
      </c>
      <c r="C33" s="15" t="s">
        <v>970</v>
      </c>
      <c r="D33" s="15" t="s">
        <v>1038</v>
      </c>
      <c r="E33" s="41">
        <f t="shared" si="0"/>
        <v>9.2307692307692313E-2</v>
      </c>
      <c r="F33" s="42">
        <f>M33</f>
        <v>92.307692307692307</v>
      </c>
      <c r="G33" s="43">
        <v>2012</v>
      </c>
      <c r="I33" s="12">
        <v>120</v>
      </c>
      <c r="K33" s="12" t="s">
        <v>1298</v>
      </c>
      <c r="L33" s="12">
        <f t="shared" si="1"/>
        <v>92.307692307692307</v>
      </c>
      <c r="M33" s="12">
        <f t="shared" si="2"/>
        <v>92.307692307692307</v>
      </c>
    </row>
    <row r="34" spans="1:13" x14ac:dyDescent="0.25">
      <c r="A34" s="15" t="s">
        <v>989</v>
      </c>
      <c r="B34" s="15" t="s">
        <v>990</v>
      </c>
      <c r="C34" s="15" t="s">
        <v>970</v>
      </c>
      <c r="D34" s="15" t="s">
        <v>991</v>
      </c>
      <c r="E34" s="41">
        <f t="shared" si="0"/>
        <v>0.8647999999999999</v>
      </c>
      <c r="F34" s="42">
        <f>M34</f>
        <v>864.8</v>
      </c>
      <c r="G34" s="43">
        <v>2012</v>
      </c>
      <c r="I34" s="12">
        <v>1124.24</v>
      </c>
      <c r="J34" s="12">
        <v>1124.24</v>
      </c>
      <c r="K34" s="12" t="s">
        <v>1298</v>
      </c>
      <c r="L34" s="12">
        <f t="shared" si="1"/>
        <v>864.8</v>
      </c>
      <c r="M34" s="12">
        <f t="shared" si="2"/>
        <v>864.8</v>
      </c>
    </row>
    <row r="35" spans="1:13" x14ac:dyDescent="0.25">
      <c r="A35" s="15" t="s">
        <v>1636</v>
      </c>
      <c r="B35" s="15" t="s">
        <v>1637</v>
      </c>
      <c r="C35" s="15" t="s">
        <v>1332</v>
      </c>
      <c r="D35" s="15" t="s">
        <v>1638</v>
      </c>
      <c r="E35" s="41">
        <f t="shared" si="0"/>
        <v>2.8199999999999999E-2</v>
      </c>
      <c r="F35" s="42">
        <f>M35</f>
        <v>28.2</v>
      </c>
      <c r="G35" s="43">
        <v>2012</v>
      </c>
      <c r="I35" s="12">
        <v>28.2</v>
      </c>
      <c r="K35" s="12" t="s">
        <v>2604</v>
      </c>
      <c r="L35" s="12">
        <f t="shared" si="1"/>
        <v>28.2</v>
      </c>
      <c r="M35" s="12">
        <f t="shared" si="2"/>
        <v>28.2</v>
      </c>
    </row>
    <row r="36" spans="1:13" x14ac:dyDescent="0.25">
      <c r="A36" s="15" t="s">
        <v>307</v>
      </c>
      <c r="B36" s="15" t="s">
        <v>287</v>
      </c>
      <c r="C36" s="15" t="s">
        <v>40</v>
      </c>
      <c r="D36" s="15" t="s">
        <v>230</v>
      </c>
      <c r="E36" s="41">
        <f t="shared" si="0"/>
        <v>0.26584615384615384</v>
      </c>
      <c r="F36" s="42">
        <f>M36</f>
        <v>265.84615384615387</v>
      </c>
      <c r="G36" s="43">
        <v>2012</v>
      </c>
      <c r="I36" s="12">
        <v>345.6</v>
      </c>
      <c r="J36" s="12" t="s">
        <v>2125</v>
      </c>
      <c r="K36" s="12" t="s">
        <v>1298</v>
      </c>
      <c r="L36" s="12">
        <f t="shared" si="1"/>
        <v>265.84615384615387</v>
      </c>
      <c r="M36" s="12">
        <f t="shared" si="2"/>
        <v>265.84615384615387</v>
      </c>
    </row>
    <row r="37" spans="1:13" x14ac:dyDescent="0.25">
      <c r="A37" s="15" t="s">
        <v>702</v>
      </c>
      <c r="B37" s="15" t="s">
        <v>703</v>
      </c>
      <c r="C37" s="15" t="s">
        <v>704</v>
      </c>
      <c r="D37" s="15" t="s">
        <v>705</v>
      </c>
      <c r="E37" s="41">
        <f t="shared" si="0"/>
        <v>7.5923076923076926E-2</v>
      </c>
      <c r="F37" s="42">
        <f>M37</f>
        <v>75.92307692307692</v>
      </c>
      <c r="G37" s="43">
        <v>2012</v>
      </c>
      <c r="I37" s="12">
        <v>98.7</v>
      </c>
      <c r="J37" s="12">
        <v>98.7</v>
      </c>
      <c r="K37" s="12" t="s">
        <v>1298</v>
      </c>
      <c r="L37" s="12">
        <f t="shared" si="1"/>
        <v>75.92307692307692</v>
      </c>
      <c r="M37" s="12">
        <f t="shared" si="2"/>
        <v>75.92307692307692</v>
      </c>
    </row>
    <row r="38" spans="1:13" x14ac:dyDescent="0.25">
      <c r="A38" s="15" t="s">
        <v>1532</v>
      </c>
      <c r="B38" s="15" t="s">
        <v>1557</v>
      </c>
      <c r="C38" s="15" t="s">
        <v>1324</v>
      </c>
      <c r="D38" s="15" t="s">
        <v>1533</v>
      </c>
      <c r="E38" s="41">
        <f t="shared" si="0"/>
        <v>1.993846153846154E-2</v>
      </c>
      <c r="F38" s="42">
        <f>M38</f>
        <v>19.938461538461539</v>
      </c>
      <c r="G38" s="43">
        <v>2012</v>
      </c>
      <c r="I38" s="12">
        <v>25.92</v>
      </c>
      <c r="J38" s="12">
        <v>25.92</v>
      </c>
      <c r="K38" s="12" t="s">
        <v>1298</v>
      </c>
      <c r="L38" s="12">
        <f t="shared" si="1"/>
        <v>19.938461538461539</v>
      </c>
      <c r="M38" s="12">
        <f t="shared" si="2"/>
        <v>19.938461538461539</v>
      </c>
    </row>
    <row r="39" spans="1:13" x14ac:dyDescent="0.25">
      <c r="A39" s="15" t="s">
        <v>1253</v>
      </c>
      <c r="B39" s="15" t="s">
        <v>1254</v>
      </c>
      <c r="C39" s="15" t="s">
        <v>782</v>
      </c>
      <c r="D39" s="15" t="s">
        <v>1255</v>
      </c>
      <c r="E39" s="41">
        <f t="shared" si="0"/>
        <v>1.9199999999999998E-2</v>
      </c>
      <c r="F39" s="42">
        <f>M39</f>
        <v>19.2</v>
      </c>
      <c r="G39" s="43">
        <v>2012</v>
      </c>
      <c r="I39" s="12">
        <v>19.2</v>
      </c>
      <c r="K39" s="12" t="s">
        <v>2604</v>
      </c>
      <c r="L39" s="12">
        <f t="shared" si="1"/>
        <v>19.2</v>
      </c>
      <c r="M39" s="12">
        <f t="shared" si="2"/>
        <v>19.2</v>
      </c>
    </row>
    <row r="40" spans="1:13" x14ac:dyDescent="0.25">
      <c r="A40" s="15" t="s">
        <v>849</v>
      </c>
      <c r="B40" s="15" t="s">
        <v>850</v>
      </c>
      <c r="C40" s="15" t="s">
        <v>841</v>
      </c>
      <c r="D40" s="15" t="s">
        <v>851</v>
      </c>
      <c r="E40" s="41">
        <f t="shared" si="0"/>
        <v>2.3399999999999997E-2</v>
      </c>
      <c r="F40" s="42">
        <f>M40</f>
        <v>23.4</v>
      </c>
      <c r="G40" s="43">
        <v>2012</v>
      </c>
      <c r="I40" s="12">
        <v>23.4</v>
      </c>
      <c r="J40" s="12" t="s">
        <v>2125</v>
      </c>
      <c r="K40" s="12" t="s">
        <v>2604</v>
      </c>
      <c r="L40" s="12">
        <f t="shared" si="1"/>
        <v>23.4</v>
      </c>
      <c r="M40" s="12">
        <f t="shared" si="2"/>
        <v>23.4</v>
      </c>
    </row>
    <row r="41" spans="1:13" x14ac:dyDescent="0.25">
      <c r="A41" s="15" t="s">
        <v>890</v>
      </c>
      <c r="B41" s="15" t="s">
        <v>891</v>
      </c>
      <c r="C41" s="15" t="s">
        <v>841</v>
      </c>
      <c r="D41" s="15" t="s">
        <v>892</v>
      </c>
      <c r="E41" s="41">
        <f t="shared" si="0"/>
        <v>3.458E-2</v>
      </c>
      <c r="F41" s="42">
        <f>M41</f>
        <v>34.58</v>
      </c>
      <c r="G41" s="43">
        <v>2012</v>
      </c>
      <c r="I41" s="12">
        <v>34.58</v>
      </c>
      <c r="J41" s="12" t="s">
        <v>2125</v>
      </c>
      <c r="K41" s="12" t="s">
        <v>2604</v>
      </c>
      <c r="L41" s="12">
        <f t="shared" si="1"/>
        <v>34.58</v>
      </c>
      <c r="M41" s="12">
        <f t="shared" si="2"/>
        <v>34.58</v>
      </c>
    </row>
    <row r="42" spans="1:13" x14ac:dyDescent="0.25">
      <c r="A42" s="15" t="s">
        <v>968</v>
      </c>
      <c r="B42" s="15" t="s">
        <v>969</v>
      </c>
      <c r="C42" s="15" t="s">
        <v>970</v>
      </c>
      <c r="D42" s="15" t="s">
        <v>971</v>
      </c>
      <c r="E42" s="41">
        <f t="shared" si="0"/>
        <v>0.30775000000000002</v>
      </c>
      <c r="F42" s="42">
        <f>M42</f>
        <v>307.75</v>
      </c>
      <c r="G42" s="43">
        <v>2013</v>
      </c>
      <c r="I42" s="12">
        <v>400.07499999999999</v>
      </c>
      <c r="K42" s="12" t="s">
        <v>1298</v>
      </c>
      <c r="L42" s="12">
        <f t="shared" si="1"/>
        <v>307.75</v>
      </c>
      <c r="M42" s="12">
        <f t="shared" si="2"/>
        <v>307.75</v>
      </c>
    </row>
    <row r="43" spans="1:13" x14ac:dyDescent="0.25">
      <c r="A43" s="15" t="s">
        <v>968</v>
      </c>
      <c r="B43" s="15" t="s">
        <v>973</v>
      </c>
      <c r="C43" s="15" t="s">
        <v>970</v>
      </c>
      <c r="D43" s="15" t="s">
        <v>971</v>
      </c>
      <c r="E43" s="41">
        <f t="shared" si="0"/>
        <v>0.38188846153846151</v>
      </c>
      <c r="F43" s="42">
        <f>M43</f>
        <v>381.88846153846151</v>
      </c>
      <c r="G43" s="43">
        <v>2013</v>
      </c>
      <c r="I43" s="12">
        <v>496.45499999999998</v>
      </c>
      <c r="K43" s="12" t="s">
        <v>1298</v>
      </c>
      <c r="L43" s="12">
        <f t="shared" si="1"/>
        <v>381.88846153846151</v>
      </c>
      <c r="M43" s="12">
        <f t="shared" si="2"/>
        <v>381.88846153846151</v>
      </c>
    </row>
    <row r="44" spans="1:13" x14ac:dyDescent="0.25">
      <c r="A44" s="15" t="s">
        <v>968</v>
      </c>
      <c r="B44" s="15" t="s">
        <v>974</v>
      </c>
      <c r="C44" s="15" t="s">
        <v>970</v>
      </c>
      <c r="D44" s="15" t="s">
        <v>971</v>
      </c>
      <c r="E44" s="41">
        <f t="shared" si="0"/>
        <v>0.38304999999999995</v>
      </c>
      <c r="F44" s="42">
        <f>M44</f>
        <v>383.04999999999995</v>
      </c>
      <c r="G44" s="43">
        <v>2013</v>
      </c>
      <c r="I44" s="12">
        <v>497.96499999999997</v>
      </c>
      <c r="K44" s="12" t="s">
        <v>1298</v>
      </c>
      <c r="L44" s="12">
        <f t="shared" si="1"/>
        <v>383.04999999999995</v>
      </c>
      <c r="M44" s="12">
        <f t="shared" si="2"/>
        <v>383.04999999999995</v>
      </c>
    </row>
    <row r="45" spans="1:13" x14ac:dyDescent="0.25">
      <c r="A45" s="15" t="s">
        <v>968</v>
      </c>
      <c r="B45" s="15" t="s">
        <v>975</v>
      </c>
      <c r="C45" s="15" t="s">
        <v>970</v>
      </c>
      <c r="D45" s="15" t="s">
        <v>971</v>
      </c>
      <c r="E45" s="41">
        <f t="shared" si="0"/>
        <v>0.38304999999999995</v>
      </c>
      <c r="F45" s="42">
        <f>M45</f>
        <v>383.04999999999995</v>
      </c>
      <c r="G45" s="43">
        <v>2013</v>
      </c>
      <c r="I45" s="12">
        <v>497.96499999999997</v>
      </c>
      <c r="K45" s="12" t="s">
        <v>1298</v>
      </c>
      <c r="L45" s="12">
        <f t="shared" si="1"/>
        <v>383.04999999999995</v>
      </c>
      <c r="M45" s="12">
        <f t="shared" si="2"/>
        <v>383.04999999999995</v>
      </c>
    </row>
    <row r="46" spans="1:13" x14ac:dyDescent="0.25">
      <c r="A46" s="15" t="s">
        <v>968</v>
      </c>
      <c r="B46" s="15" t="s">
        <v>976</v>
      </c>
      <c r="C46" s="15" t="s">
        <v>970</v>
      </c>
      <c r="D46" s="15" t="s">
        <v>971</v>
      </c>
      <c r="E46" s="41">
        <f t="shared" si="0"/>
        <v>0.38330769230769229</v>
      </c>
      <c r="F46" s="42">
        <f>M46</f>
        <v>383.30769230769232</v>
      </c>
      <c r="G46" s="43">
        <v>2013</v>
      </c>
      <c r="I46" s="12">
        <v>498.3</v>
      </c>
      <c r="K46" s="12" t="s">
        <v>1298</v>
      </c>
      <c r="L46" s="12">
        <f t="shared" si="1"/>
        <v>383.30769230769232</v>
      </c>
      <c r="M46" s="12">
        <f t="shared" si="2"/>
        <v>383.30769230769232</v>
      </c>
    </row>
    <row r="47" spans="1:13" x14ac:dyDescent="0.25">
      <c r="A47" s="15" t="s">
        <v>968</v>
      </c>
      <c r="B47" s="15" t="s">
        <v>976</v>
      </c>
      <c r="C47" s="15" t="s">
        <v>970</v>
      </c>
      <c r="D47" s="15" t="s">
        <v>971</v>
      </c>
      <c r="E47" s="41">
        <f t="shared" si="0"/>
        <v>0.38330769230769229</v>
      </c>
      <c r="F47" s="42">
        <f>M47</f>
        <v>383.30769230769232</v>
      </c>
      <c r="G47" s="43">
        <v>2013</v>
      </c>
      <c r="I47" s="12">
        <v>498.3</v>
      </c>
      <c r="K47" s="12" t="s">
        <v>1298</v>
      </c>
      <c r="L47" s="12">
        <f t="shared" si="1"/>
        <v>383.30769230769232</v>
      </c>
      <c r="M47" s="12">
        <f t="shared" si="2"/>
        <v>383.30769230769232</v>
      </c>
    </row>
    <row r="48" spans="1:13" x14ac:dyDescent="0.25">
      <c r="A48" s="15" t="s">
        <v>968</v>
      </c>
      <c r="B48" s="15" t="s">
        <v>974</v>
      </c>
      <c r="C48" s="15" t="s">
        <v>970</v>
      </c>
      <c r="D48" s="15" t="s">
        <v>971</v>
      </c>
      <c r="E48" s="41">
        <f t="shared" si="0"/>
        <v>0.38424230769230772</v>
      </c>
      <c r="F48" s="42">
        <f>M48</f>
        <v>384.24230769230769</v>
      </c>
      <c r="G48" s="43">
        <v>2013</v>
      </c>
      <c r="I48" s="12">
        <v>499.51499999999999</v>
      </c>
      <c r="K48" s="12" t="s">
        <v>1298</v>
      </c>
      <c r="L48" s="12">
        <f t="shared" si="1"/>
        <v>384.24230769230769</v>
      </c>
      <c r="M48" s="12">
        <f t="shared" si="2"/>
        <v>384.24230769230769</v>
      </c>
    </row>
    <row r="49" spans="1:13" x14ac:dyDescent="0.25">
      <c r="A49" s="15" t="s">
        <v>1519</v>
      </c>
      <c r="B49" s="15" t="s">
        <v>1520</v>
      </c>
      <c r="C49" s="15" t="s">
        <v>1521</v>
      </c>
      <c r="D49" s="15" t="s">
        <v>1522</v>
      </c>
      <c r="E49" s="41">
        <f t="shared" si="0"/>
        <v>4</v>
      </c>
      <c r="F49" s="42">
        <f>M49</f>
        <v>4000</v>
      </c>
      <c r="G49" s="43">
        <v>2013</v>
      </c>
      <c r="I49" s="12">
        <v>4000</v>
      </c>
      <c r="J49" s="12" t="s">
        <v>2125</v>
      </c>
      <c r="K49" s="12" t="s">
        <v>2604</v>
      </c>
      <c r="L49" s="12">
        <f t="shared" si="1"/>
        <v>4000</v>
      </c>
      <c r="M49" s="12">
        <f t="shared" si="2"/>
        <v>4000</v>
      </c>
    </row>
    <row r="50" spans="1:13" x14ac:dyDescent="0.25">
      <c r="A50" s="15" t="s">
        <v>1550</v>
      </c>
      <c r="B50" s="15" t="s">
        <v>1310</v>
      </c>
      <c r="C50" s="15" t="s">
        <v>1247</v>
      </c>
      <c r="D50" s="15" t="s">
        <v>1311</v>
      </c>
      <c r="E50" s="41">
        <f t="shared" si="0"/>
        <v>0.4</v>
      </c>
      <c r="F50" s="42">
        <f>M50</f>
        <v>400</v>
      </c>
      <c r="G50" s="43">
        <v>2013</v>
      </c>
      <c r="I50" s="12">
        <v>400</v>
      </c>
      <c r="J50" s="12" t="s">
        <v>2125</v>
      </c>
      <c r="K50" s="12" t="s">
        <v>2604</v>
      </c>
      <c r="L50" s="12">
        <f t="shared" si="1"/>
        <v>400</v>
      </c>
      <c r="M50" s="12">
        <f t="shared" si="2"/>
        <v>400</v>
      </c>
    </row>
    <row r="51" spans="1:13" x14ac:dyDescent="0.25">
      <c r="A51" s="15" t="s">
        <v>1173</v>
      </c>
      <c r="B51" s="15" t="s">
        <v>1174</v>
      </c>
      <c r="C51" s="15" t="s">
        <v>20</v>
      </c>
      <c r="D51" s="15" t="s">
        <v>1175</v>
      </c>
      <c r="E51" s="41">
        <f t="shared" si="0"/>
        <v>4.5692307692307685E-2</v>
      </c>
      <c r="F51" s="42">
        <f>M51</f>
        <v>45.692307692307686</v>
      </c>
      <c r="G51" s="43">
        <v>2013</v>
      </c>
      <c r="I51" s="12">
        <v>59.4</v>
      </c>
      <c r="J51" s="12">
        <v>59.4</v>
      </c>
      <c r="K51" s="12" t="s">
        <v>1298</v>
      </c>
      <c r="L51" s="12">
        <f t="shared" si="1"/>
        <v>45.692307692307686</v>
      </c>
      <c r="M51" s="12">
        <f t="shared" si="2"/>
        <v>45.692307692307686</v>
      </c>
    </row>
    <row r="52" spans="1:13" x14ac:dyDescent="0.25">
      <c r="A52" s="15" t="s">
        <v>1017</v>
      </c>
      <c r="B52" s="15" t="s">
        <v>1018</v>
      </c>
      <c r="C52" s="15" t="s">
        <v>1013</v>
      </c>
      <c r="D52" s="15" t="s">
        <v>1019</v>
      </c>
      <c r="E52" s="41">
        <f t="shared" si="0"/>
        <v>4.0492307692307689E-2</v>
      </c>
      <c r="F52" s="42">
        <f>M52</f>
        <v>40.492307692307691</v>
      </c>
      <c r="G52" s="43">
        <v>2013</v>
      </c>
      <c r="I52" s="12">
        <v>52.64</v>
      </c>
      <c r="J52" s="12">
        <v>52.64</v>
      </c>
      <c r="K52" s="12" t="s">
        <v>1298</v>
      </c>
      <c r="L52" s="12">
        <f t="shared" si="1"/>
        <v>40.492307692307691</v>
      </c>
      <c r="M52" s="12">
        <f t="shared" si="2"/>
        <v>40.492307692307691</v>
      </c>
    </row>
    <row r="53" spans="1:13" x14ac:dyDescent="0.25">
      <c r="A53" s="15" t="s">
        <v>664</v>
      </c>
      <c r="B53" s="15" t="s">
        <v>665</v>
      </c>
      <c r="C53" s="15" t="s">
        <v>347</v>
      </c>
      <c r="D53" s="15" t="s">
        <v>666</v>
      </c>
      <c r="E53" s="41">
        <f t="shared" si="0"/>
        <v>2.4615384615384612E-2</v>
      </c>
      <c r="F53" s="42">
        <f>M53</f>
        <v>24.615384615384613</v>
      </c>
      <c r="G53" s="43">
        <v>2013</v>
      </c>
      <c r="I53" s="12">
        <v>32</v>
      </c>
      <c r="J53" s="12">
        <v>32.49</v>
      </c>
      <c r="K53" s="12" t="s">
        <v>1298</v>
      </c>
      <c r="L53" s="12">
        <f t="shared" si="1"/>
        <v>24.615384615384613</v>
      </c>
      <c r="M53" s="12">
        <f t="shared" si="2"/>
        <v>24.615384615384613</v>
      </c>
    </row>
    <row r="54" spans="1:13" x14ac:dyDescent="0.25">
      <c r="A54" s="15" t="s">
        <v>800</v>
      </c>
      <c r="B54" s="15" t="s">
        <v>801</v>
      </c>
      <c r="C54" s="15" t="s">
        <v>786</v>
      </c>
      <c r="D54" s="15" t="s">
        <v>790</v>
      </c>
      <c r="E54" s="41">
        <f t="shared" si="0"/>
        <v>1.7500000000000002E-2</v>
      </c>
      <c r="F54" s="42">
        <f>M54</f>
        <v>17.5</v>
      </c>
      <c r="G54" s="43">
        <v>2013</v>
      </c>
      <c r="I54" s="12">
        <v>17.5</v>
      </c>
      <c r="J54" s="12" t="s">
        <v>2125</v>
      </c>
      <c r="K54" s="12" t="s">
        <v>2604</v>
      </c>
      <c r="L54" s="12">
        <f t="shared" si="1"/>
        <v>17.5</v>
      </c>
      <c r="M54" s="12">
        <f t="shared" si="2"/>
        <v>17.5</v>
      </c>
    </row>
    <row r="55" spans="1:13" x14ac:dyDescent="0.25">
      <c r="A55" s="15" t="s">
        <v>802</v>
      </c>
      <c r="B55" s="15" t="s">
        <v>803</v>
      </c>
      <c r="C55" s="15" t="s">
        <v>786</v>
      </c>
      <c r="D55" s="15" t="s">
        <v>790</v>
      </c>
      <c r="E55" s="41">
        <f t="shared" si="0"/>
        <v>3.9539999999999999E-2</v>
      </c>
      <c r="F55" s="42">
        <f>M55</f>
        <v>39.54</v>
      </c>
      <c r="G55" s="43">
        <v>2013</v>
      </c>
      <c r="I55" s="12">
        <v>39.54</v>
      </c>
      <c r="J55" s="12" t="s">
        <v>2125</v>
      </c>
      <c r="K55" s="12" t="s">
        <v>2604</v>
      </c>
      <c r="L55" s="12">
        <f t="shared" si="1"/>
        <v>39.54</v>
      </c>
      <c r="M55" s="12">
        <f t="shared" si="2"/>
        <v>39.54</v>
      </c>
    </row>
    <row r="56" spans="1:13" x14ac:dyDescent="0.25">
      <c r="A56" s="15" t="s">
        <v>795</v>
      </c>
      <c r="B56" s="15" t="s">
        <v>796</v>
      </c>
      <c r="C56" s="15" t="s">
        <v>786</v>
      </c>
      <c r="D56" s="15" t="s">
        <v>790</v>
      </c>
      <c r="E56" s="41">
        <f t="shared" si="0"/>
        <v>5.8000000000000003E-2</v>
      </c>
      <c r="F56" s="42">
        <f>M56</f>
        <v>58</v>
      </c>
      <c r="G56" s="43">
        <v>2013</v>
      </c>
      <c r="I56" s="12">
        <v>58</v>
      </c>
      <c r="J56" s="12" t="s">
        <v>2125</v>
      </c>
      <c r="K56" s="12" t="s">
        <v>2604</v>
      </c>
      <c r="L56" s="12">
        <f t="shared" si="1"/>
        <v>58</v>
      </c>
      <c r="M56" s="12">
        <f t="shared" si="2"/>
        <v>58</v>
      </c>
    </row>
    <row r="57" spans="1:13" x14ac:dyDescent="0.25">
      <c r="A57" s="15" t="s">
        <v>798</v>
      </c>
      <c r="B57" s="15" t="s">
        <v>799</v>
      </c>
      <c r="C57" s="15" t="s">
        <v>786</v>
      </c>
      <c r="D57" s="15" t="s">
        <v>790</v>
      </c>
      <c r="E57" s="41">
        <f t="shared" si="0"/>
        <v>0.14399999999999999</v>
      </c>
      <c r="F57" s="42">
        <f>M57</f>
        <v>144</v>
      </c>
      <c r="G57" s="43">
        <v>2013</v>
      </c>
      <c r="I57" s="12">
        <v>144</v>
      </c>
      <c r="J57" s="12" t="s">
        <v>2125</v>
      </c>
      <c r="K57" s="12" t="s">
        <v>2604</v>
      </c>
      <c r="L57" s="12">
        <f t="shared" si="1"/>
        <v>144</v>
      </c>
      <c r="M57" s="12">
        <f t="shared" si="2"/>
        <v>144</v>
      </c>
    </row>
    <row r="58" spans="1:13" x14ac:dyDescent="0.25">
      <c r="A58" s="15" t="s">
        <v>824</v>
      </c>
      <c r="B58" s="15" t="s">
        <v>799</v>
      </c>
      <c r="C58" s="15" t="s">
        <v>786</v>
      </c>
      <c r="D58" s="15" t="s">
        <v>790</v>
      </c>
      <c r="E58" s="41">
        <f t="shared" si="0"/>
        <v>0.15</v>
      </c>
      <c r="F58" s="42">
        <f>M58</f>
        <v>150</v>
      </c>
      <c r="G58" s="43">
        <v>2013</v>
      </c>
      <c r="I58" s="12">
        <v>150</v>
      </c>
      <c r="J58" s="12" t="s">
        <v>2125</v>
      </c>
      <c r="K58" s="12" t="s">
        <v>2604</v>
      </c>
      <c r="L58" s="12">
        <f t="shared" si="1"/>
        <v>150</v>
      </c>
      <c r="M58" s="12">
        <f t="shared" si="2"/>
        <v>150</v>
      </c>
    </row>
    <row r="59" spans="1:13" x14ac:dyDescent="0.25">
      <c r="A59" s="15" t="s">
        <v>852</v>
      </c>
      <c r="B59" s="15" t="s">
        <v>850</v>
      </c>
      <c r="C59" s="15" t="s">
        <v>841</v>
      </c>
      <c r="D59" s="15" t="s">
        <v>851</v>
      </c>
      <c r="E59" s="41">
        <f t="shared" si="0"/>
        <v>4.4400000000000002E-2</v>
      </c>
      <c r="F59" s="42">
        <f>M59</f>
        <v>44.4</v>
      </c>
      <c r="G59" s="43">
        <v>2013</v>
      </c>
      <c r="I59" s="12">
        <v>44.4</v>
      </c>
      <c r="J59" s="12" t="s">
        <v>2125</v>
      </c>
      <c r="K59" s="12" t="s">
        <v>2604</v>
      </c>
      <c r="L59" s="12">
        <f t="shared" si="1"/>
        <v>44.4</v>
      </c>
      <c r="M59" s="12">
        <f t="shared" si="2"/>
        <v>44.4</v>
      </c>
    </row>
    <row r="60" spans="1:13" x14ac:dyDescent="0.25">
      <c r="A60" s="15" t="s">
        <v>1074</v>
      </c>
      <c r="B60" s="15" t="s">
        <v>1075</v>
      </c>
      <c r="C60" s="15" t="s">
        <v>1076</v>
      </c>
      <c r="D60" s="15" t="s">
        <v>1077</v>
      </c>
      <c r="E60" s="41">
        <f t="shared" si="0"/>
        <v>6</v>
      </c>
      <c r="F60" s="42">
        <f>M60</f>
        <v>6000</v>
      </c>
      <c r="G60" s="43">
        <v>2014</v>
      </c>
      <c r="I60" s="12">
        <v>6000</v>
      </c>
      <c r="J60" s="12" t="s">
        <v>2125</v>
      </c>
      <c r="K60" s="12" t="s">
        <v>2604</v>
      </c>
      <c r="L60" s="12">
        <f t="shared" si="1"/>
        <v>6000</v>
      </c>
      <c r="M60" s="12">
        <f t="shared" si="2"/>
        <v>6000</v>
      </c>
    </row>
    <row r="61" spans="1:13" x14ac:dyDescent="0.25">
      <c r="A61" s="15" t="s">
        <v>1044</v>
      </c>
      <c r="B61" s="15" t="s">
        <v>1045</v>
      </c>
      <c r="C61" s="15" t="s">
        <v>970</v>
      </c>
      <c r="D61" s="15" t="s">
        <v>1032</v>
      </c>
      <c r="E61" s="41">
        <f t="shared" si="0"/>
        <v>1.7692307692307694</v>
      </c>
      <c r="F61" s="42">
        <f>M61</f>
        <v>1769.2307692307693</v>
      </c>
      <c r="G61" s="43">
        <v>2014</v>
      </c>
      <c r="I61" s="12">
        <v>2300</v>
      </c>
      <c r="K61" s="12" t="s">
        <v>1298</v>
      </c>
      <c r="L61" s="12">
        <f t="shared" si="1"/>
        <v>1769.2307692307693</v>
      </c>
      <c r="M61" s="12">
        <f t="shared" si="2"/>
        <v>1769.2307692307693</v>
      </c>
    </row>
    <row r="62" spans="1:13" x14ac:dyDescent="0.25">
      <c r="A62" s="15" t="s">
        <v>1066</v>
      </c>
      <c r="B62" s="15" t="s">
        <v>1067</v>
      </c>
      <c r="C62" s="15" t="s">
        <v>970</v>
      </c>
      <c r="D62" s="15" t="s">
        <v>1068</v>
      </c>
      <c r="E62" s="41">
        <f t="shared" si="0"/>
        <v>3.6923076923076922E-3</v>
      </c>
      <c r="F62" s="42">
        <f>M62</f>
        <v>3.6923076923076921</v>
      </c>
      <c r="G62" s="43">
        <v>2014</v>
      </c>
      <c r="I62" s="12">
        <v>4.8</v>
      </c>
      <c r="J62" s="12">
        <v>4.8</v>
      </c>
      <c r="K62" s="12" t="s">
        <v>1298</v>
      </c>
      <c r="L62" s="12">
        <f t="shared" si="1"/>
        <v>3.6923076923076921</v>
      </c>
      <c r="M62" s="12">
        <f t="shared" si="2"/>
        <v>3.6923076923076921</v>
      </c>
    </row>
    <row r="63" spans="1:13" x14ac:dyDescent="0.25">
      <c r="A63" s="15" t="s">
        <v>968</v>
      </c>
      <c r="B63" s="15" t="s">
        <v>972</v>
      </c>
      <c r="C63" s="15" t="s">
        <v>970</v>
      </c>
      <c r="D63" s="15" t="s">
        <v>971</v>
      </c>
      <c r="E63" s="41">
        <f t="shared" si="0"/>
        <v>8.8576923076923081E-2</v>
      </c>
      <c r="F63" s="42">
        <f>M63</f>
        <v>88.57692307692308</v>
      </c>
      <c r="G63" s="43">
        <v>2014</v>
      </c>
      <c r="I63" s="12">
        <v>115.15</v>
      </c>
      <c r="K63" s="12" t="s">
        <v>1298</v>
      </c>
      <c r="L63" s="12">
        <f t="shared" si="1"/>
        <v>88.57692307692308</v>
      </c>
      <c r="M63" s="12">
        <f t="shared" si="2"/>
        <v>88.57692307692308</v>
      </c>
    </row>
    <row r="64" spans="1:13" x14ac:dyDescent="0.25">
      <c r="A64" s="15" t="s">
        <v>968</v>
      </c>
      <c r="B64" s="15" t="s">
        <v>969</v>
      </c>
      <c r="C64" s="15" t="s">
        <v>970</v>
      </c>
      <c r="D64" s="15" t="s">
        <v>971</v>
      </c>
      <c r="E64" s="41">
        <f t="shared" si="0"/>
        <v>0.38257692307692309</v>
      </c>
      <c r="F64" s="42">
        <f>M64</f>
        <v>382.57692307692309</v>
      </c>
      <c r="G64" s="43">
        <v>2014</v>
      </c>
      <c r="I64" s="12">
        <v>497.35</v>
      </c>
      <c r="K64" s="12" t="s">
        <v>1298</v>
      </c>
      <c r="L64" s="12">
        <f t="shared" si="1"/>
        <v>382.57692307692309</v>
      </c>
      <c r="M64" s="12">
        <f t="shared" si="2"/>
        <v>382.57692307692309</v>
      </c>
    </row>
    <row r="65" spans="1:13" x14ac:dyDescent="0.25">
      <c r="A65" s="15" t="s">
        <v>968</v>
      </c>
      <c r="B65" s="15" t="s">
        <v>969</v>
      </c>
      <c r="C65" s="15" t="s">
        <v>970</v>
      </c>
      <c r="D65" s="15" t="s">
        <v>971</v>
      </c>
      <c r="E65" s="41">
        <f t="shared" si="0"/>
        <v>0.38397692307692305</v>
      </c>
      <c r="F65" s="42">
        <f>M65</f>
        <v>383.97692307692307</v>
      </c>
      <c r="G65" s="43">
        <v>2014</v>
      </c>
      <c r="I65" s="12">
        <v>499.17</v>
      </c>
      <c r="K65" s="12" t="s">
        <v>1298</v>
      </c>
      <c r="L65" s="12">
        <f t="shared" si="1"/>
        <v>383.97692307692307</v>
      </c>
      <c r="M65" s="12">
        <f t="shared" si="2"/>
        <v>383.97692307692307</v>
      </c>
    </row>
    <row r="66" spans="1:13" x14ac:dyDescent="0.25">
      <c r="A66" s="15" t="s">
        <v>968</v>
      </c>
      <c r="B66" s="15" t="s">
        <v>981</v>
      </c>
      <c r="C66" s="15" t="s">
        <v>970</v>
      </c>
      <c r="D66" s="15" t="s">
        <v>971</v>
      </c>
      <c r="E66" s="41">
        <f t="shared" si="0"/>
        <v>0.38461538461538458</v>
      </c>
      <c r="F66" s="42">
        <f>M66</f>
        <v>384.61538461538458</v>
      </c>
      <c r="G66" s="43">
        <v>2014</v>
      </c>
      <c r="I66" s="12">
        <v>500</v>
      </c>
      <c r="K66" s="12" t="s">
        <v>1298</v>
      </c>
      <c r="L66" s="12">
        <f t="shared" ref="L66:L129" si="3">IF(K66="DC",I66/1.3,I66)</f>
        <v>384.61538461538458</v>
      </c>
      <c r="M66" s="12">
        <f t="shared" ref="M66:M129" si="4">IFERROR(VALUE(L66),VALUE(J66))</f>
        <v>384.61538461538458</v>
      </c>
    </row>
    <row r="67" spans="1:13" x14ac:dyDescent="0.25">
      <c r="A67" s="15" t="s">
        <v>968</v>
      </c>
      <c r="B67" s="15" t="s">
        <v>972</v>
      </c>
      <c r="C67" s="15" t="s">
        <v>970</v>
      </c>
      <c r="D67" s="15" t="s">
        <v>971</v>
      </c>
      <c r="E67" s="41">
        <f t="shared" ref="E67:E130" si="5">F67/1000</f>
        <v>0.43782307692307687</v>
      </c>
      <c r="F67" s="42">
        <f>M67</f>
        <v>437.82307692307688</v>
      </c>
      <c r="G67" s="43">
        <v>2014</v>
      </c>
      <c r="I67" s="12">
        <v>569.16999999999996</v>
      </c>
      <c r="K67" s="12" t="s">
        <v>1298</v>
      </c>
      <c r="L67" s="12">
        <f t="shared" si="3"/>
        <v>437.82307692307688</v>
      </c>
      <c r="M67" s="12">
        <f t="shared" si="4"/>
        <v>437.82307692307688</v>
      </c>
    </row>
    <row r="68" spans="1:13" x14ac:dyDescent="0.25">
      <c r="A68" s="15" t="s">
        <v>968</v>
      </c>
      <c r="B68" s="15" t="s">
        <v>315</v>
      </c>
      <c r="C68" s="15" t="s">
        <v>970</v>
      </c>
      <c r="D68" s="15" t="s">
        <v>971</v>
      </c>
      <c r="E68" s="41">
        <f t="shared" si="5"/>
        <v>1.5383076923076922</v>
      </c>
      <c r="F68" s="42">
        <f>M68</f>
        <v>1538.3076923076922</v>
      </c>
      <c r="G68" s="43">
        <v>2014</v>
      </c>
      <c r="I68" s="12">
        <v>1999.8</v>
      </c>
      <c r="K68" s="12" t="s">
        <v>1298</v>
      </c>
      <c r="L68" s="12">
        <f t="shared" si="3"/>
        <v>1538.3076923076922</v>
      </c>
      <c r="M68" s="12">
        <f t="shared" si="4"/>
        <v>1538.3076923076922</v>
      </c>
    </row>
    <row r="69" spans="1:13" x14ac:dyDescent="0.25">
      <c r="A69" s="15" t="s">
        <v>968</v>
      </c>
      <c r="B69" s="15" t="s">
        <v>977</v>
      </c>
      <c r="C69" s="15" t="s">
        <v>970</v>
      </c>
      <c r="D69" s="15" t="s">
        <v>971</v>
      </c>
      <c r="E69" s="41">
        <f t="shared" si="5"/>
        <v>1.5383076923076922</v>
      </c>
      <c r="F69" s="42">
        <f>M69</f>
        <v>1538.3076923076922</v>
      </c>
      <c r="G69" s="43">
        <v>2014</v>
      </c>
      <c r="I69" s="12">
        <v>1999.8</v>
      </c>
      <c r="K69" s="12" t="s">
        <v>1298</v>
      </c>
      <c r="L69" s="12">
        <f t="shared" si="3"/>
        <v>1538.3076923076922</v>
      </c>
      <c r="M69" s="12">
        <f t="shared" si="4"/>
        <v>1538.3076923076922</v>
      </c>
    </row>
    <row r="70" spans="1:13" x14ac:dyDescent="0.25">
      <c r="A70" s="15" t="s">
        <v>1523</v>
      </c>
      <c r="B70" s="15" t="s">
        <v>1524</v>
      </c>
      <c r="C70" s="15" t="s">
        <v>1521</v>
      </c>
      <c r="D70" s="15" t="s">
        <v>1525</v>
      </c>
      <c r="E70" s="41">
        <f t="shared" si="5"/>
        <v>0.23</v>
      </c>
      <c r="F70" s="42">
        <f>M70</f>
        <v>230</v>
      </c>
      <c r="G70" s="43">
        <v>2014</v>
      </c>
      <c r="I70" s="12">
        <v>230</v>
      </c>
      <c r="J70" s="12" t="s">
        <v>2125</v>
      </c>
      <c r="K70" s="12" t="s">
        <v>2604</v>
      </c>
      <c r="L70" s="12">
        <f t="shared" si="3"/>
        <v>230</v>
      </c>
      <c r="M70" s="12">
        <f t="shared" si="4"/>
        <v>230</v>
      </c>
    </row>
    <row r="71" spans="1:13" x14ac:dyDescent="0.25">
      <c r="A71" s="15" t="s">
        <v>18</v>
      </c>
      <c r="B71" s="15" t="s">
        <v>19</v>
      </c>
      <c r="C71" s="15" t="s">
        <v>20</v>
      </c>
      <c r="D71" s="15" t="s">
        <v>21</v>
      </c>
      <c r="E71" s="41">
        <f t="shared" si="5"/>
        <v>1.9038461538461535E-2</v>
      </c>
      <c r="F71" s="42">
        <f>M71</f>
        <v>19.038461538461537</v>
      </c>
      <c r="G71" s="43">
        <v>2014</v>
      </c>
      <c r="I71" s="12">
        <v>24.75</v>
      </c>
      <c r="J71" s="12">
        <v>24.75</v>
      </c>
      <c r="K71" s="12" t="s">
        <v>1298</v>
      </c>
      <c r="L71" s="12">
        <f t="shared" si="3"/>
        <v>19.038461538461537</v>
      </c>
      <c r="M71" s="12">
        <f t="shared" si="4"/>
        <v>19.038461538461537</v>
      </c>
    </row>
    <row r="72" spans="1:13" x14ac:dyDescent="0.25">
      <c r="A72" s="15" t="s">
        <v>1561</v>
      </c>
      <c r="B72" s="15" t="s">
        <v>1949</v>
      </c>
      <c r="C72" s="15" t="s">
        <v>1406</v>
      </c>
      <c r="D72" s="15" t="s">
        <v>1562</v>
      </c>
      <c r="E72" s="41">
        <f t="shared" si="5"/>
        <v>0.1</v>
      </c>
      <c r="F72" s="42">
        <f>M72</f>
        <v>100</v>
      </c>
      <c r="G72" s="43">
        <v>2014</v>
      </c>
      <c r="I72" s="12">
        <v>100</v>
      </c>
      <c r="K72" s="12" t="s">
        <v>2604</v>
      </c>
      <c r="L72" s="12">
        <f t="shared" si="3"/>
        <v>100</v>
      </c>
      <c r="M72" s="12">
        <f t="shared" si="4"/>
        <v>100</v>
      </c>
    </row>
    <row r="73" spans="1:13" x14ac:dyDescent="0.25">
      <c r="A73" s="15" t="s">
        <v>1639</v>
      </c>
      <c r="B73" s="15" t="s">
        <v>1637</v>
      </c>
      <c r="C73" s="15" t="s">
        <v>1332</v>
      </c>
      <c r="D73" s="15" t="s">
        <v>1638</v>
      </c>
      <c r="E73" s="41">
        <f t="shared" si="5"/>
        <v>3.15E-2</v>
      </c>
      <c r="F73" s="42">
        <f>M73</f>
        <v>31.5</v>
      </c>
      <c r="G73" s="43">
        <v>2014</v>
      </c>
      <c r="I73" s="12">
        <v>31.5</v>
      </c>
      <c r="K73" s="12" t="s">
        <v>2604</v>
      </c>
      <c r="L73" s="12">
        <f t="shared" si="3"/>
        <v>31.5</v>
      </c>
      <c r="M73" s="12">
        <f t="shared" si="4"/>
        <v>31.5</v>
      </c>
    </row>
    <row r="74" spans="1:13" x14ac:dyDescent="0.25">
      <c r="A74" s="15" t="s">
        <v>145</v>
      </c>
      <c r="B74" s="15" t="s">
        <v>144</v>
      </c>
      <c r="C74" s="15" t="s">
        <v>40</v>
      </c>
      <c r="D74" s="15" t="s">
        <v>63</v>
      </c>
      <c r="E74" s="41">
        <f t="shared" si="5"/>
        <v>4.208461538461538E-2</v>
      </c>
      <c r="F74" s="42">
        <f>M74</f>
        <v>42.084615384615383</v>
      </c>
      <c r="G74" s="43">
        <v>2014</v>
      </c>
      <c r="I74" s="12">
        <v>54.71</v>
      </c>
      <c r="J74" s="12" t="s">
        <v>2125</v>
      </c>
      <c r="K74" s="12" t="s">
        <v>1298</v>
      </c>
      <c r="L74" s="12">
        <f t="shared" si="3"/>
        <v>42.084615384615383</v>
      </c>
      <c r="M74" s="12">
        <f t="shared" si="4"/>
        <v>42.084615384615383</v>
      </c>
    </row>
    <row r="75" spans="1:13" x14ac:dyDescent="0.25">
      <c r="A75" s="15" t="s">
        <v>143</v>
      </c>
      <c r="B75" s="15" t="s">
        <v>144</v>
      </c>
      <c r="C75" s="15" t="s">
        <v>40</v>
      </c>
      <c r="D75" s="15" t="s">
        <v>63</v>
      </c>
      <c r="E75" s="41">
        <f t="shared" si="5"/>
        <v>0.22629999999999997</v>
      </c>
      <c r="F75" s="42">
        <f>M75</f>
        <v>226.29999999999998</v>
      </c>
      <c r="G75" s="43">
        <v>2014</v>
      </c>
      <c r="I75" s="12">
        <v>294.19</v>
      </c>
      <c r="J75" s="12" t="s">
        <v>2125</v>
      </c>
      <c r="K75" s="12" t="s">
        <v>1298</v>
      </c>
      <c r="L75" s="12">
        <f t="shared" si="3"/>
        <v>226.29999999999998</v>
      </c>
      <c r="M75" s="12">
        <f t="shared" si="4"/>
        <v>226.29999999999998</v>
      </c>
    </row>
    <row r="76" spans="1:13" x14ac:dyDescent="0.25">
      <c r="A76" s="15" t="s">
        <v>146</v>
      </c>
      <c r="B76" s="15" t="s">
        <v>147</v>
      </c>
      <c r="C76" s="15" t="s">
        <v>40</v>
      </c>
      <c r="D76" s="15" t="s">
        <v>63</v>
      </c>
      <c r="E76" s="41">
        <f t="shared" si="5"/>
        <v>0.76615384615384607</v>
      </c>
      <c r="F76" s="42">
        <f>M76</f>
        <v>766.15384615384608</v>
      </c>
      <c r="G76" s="43">
        <v>2014</v>
      </c>
      <c r="I76" s="12">
        <v>996</v>
      </c>
      <c r="J76" s="12" t="s">
        <v>2125</v>
      </c>
      <c r="K76" s="12" t="s">
        <v>1298</v>
      </c>
      <c r="L76" s="12">
        <f t="shared" si="3"/>
        <v>766.15384615384608</v>
      </c>
      <c r="M76" s="12">
        <f t="shared" si="4"/>
        <v>766.15384615384608</v>
      </c>
    </row>
    <row r="77" spans="1:13" x14ac:dyDescent="0.25">
      <c r="A77" s="15" t="s">
        <v>320</v>
      </c>
      <c r="B77" s="15" t="s">
        <v>321</v>
      </c>
      <c r="C77" s="15" t="s">
        <v>40</v>
      </c>
      <c r="D77" s="15" t="s">
        <v>322</v>
      </c>
      <c r="E77" s="41">
        <f t="shared" si="5"/>
        <v>0.76615384615384607</v>
      </c>
      <c r="F77" s="42">
        <f>M77</f>
        <v>766.15384615384608</v>
      </c>
      <c r="G77" s="43">
        <v>2014</v>
      </c>
      <c r="I77" s="12">
        <v>996</v>
      </c>
      <c r="J77" s="12" t="s">
        <v>2125</v>
      </c>
      <c r="K77" s="12" t="s">
        <v>1298</v>
      </c>
      <c r="L77" s="12">
        <f t="shared" si="3"/>
        <v>766.15384615384608</v>
      </c>
      <c r="M77" s="12">
        <f t="shared" si="4"/>
        <v>766.15384615384608</v>
      </c>
    </row>
    <row r="78" spans="1:13" x14ac:dyDescent="0.25">
      <c r="A78" s="15" t="s">
        <v>1369</v>
      </c>
      <c r="B78" s="15" t="s">
        <v>1370</v>
      </c>
      <c r="C78" s="15" t="s">
        <v>1356</v>
      </c>
      <c r="D78" s="15" t="s">
        <v>1359</v>
      </c>
      <c r="E78" s="41">
        <f t="shared" si="5"/>
        <v>5.0999999999999997E-2</v>
      </c>
      <c r="F78" s="42">
        <f>M78</f>
        <v>51</v>
      </c>
      <c r="G78" s="43">
        <v>2014</v>
      </c>
      <c r="I78" s="12">
        <v>51</v>
      </c>
      <c r="K78" s="12" t="s">
        <v>2604</v>
      </c>
      <c r="L78" s="12">
        <f t="shared" si="3"/>
        <v>51</v>
      </c>
      <c r="M78" s="12">
        <f t="shared" si="4"/>
        <v>51</v>
      </c>
    </row>
    <row r="79" spans="1:13" x14ac:dyDescent="0.25">
      <c r="A79" s="15" t="s">
        <v>1078</v>
      </c>
      <c r="B79" s="15" t="s">
        <v>1079</v>
      </c>
      <c r="C79" s="15" t="s">
        <v>1013</v>
      </c>
      <c r="D79" s="15" t="s">
        <v>1080</v>
      </c>
      <c r="E79" s="41">
        <f t="shared" si="5"/>
        <v>1.6076923076923075E-2</v>
      </c>
      <c r="F79" s="42">
        <f>M79</f>
        <v>16.076923076923077</v>
      </c>
      <c r="G79" s="43">
        <v>2014</v>
      </c>
      <c r="I79" s="12">
        <v>20.9</v>
      </c>
      <c r="J79" s="12">
        <v>20.9</v>
      </c>
      <c r="K79" s="12" t="s">
        <v>1298</v>
      </c>
      <c r="L79" s="12">
        <f t="shared" si="3"/>
        <v>16.076923076923077</v>
      </c>
      <c r="M79" s="12">
        <f t="shared" si="4"/>
        <v>16.076923076923077</v>
      </c>
    </row>
    <row r="80" spans="1:13" x14ac:dyDescent="0.25">
      <c r="A80" s="15" t="s">
        <v>644</v>
      </c>
      <c r="B80" s="15" t="s">
        <v>645</v>
      </c>
      <c r="C80" s="15" t="s">
        <v>347</v>
      </c>
      <c r="D80" s="15" t="s">
        <v>646</v>
      </c>
      <c r="E80" s="41">
        <f t="shared" si="5"/>
        <v>0.02</v>
      </c>
      <c r="F80" s="42">
        <f>M80</f>
        <v>20</v>
      </c>
      <c r="G80" s="43">
        <v>2014</v>
      </c>
      <c r="I80" s="12">
        <v>20</v>
      </c>
      <c r="J80" s="12">
        <v>13.44</v>
      </c>
      <c r="K80" s="12" t="s">
        <v>2604</v>
      </c>
      <c r="L80" s="12">
        <f t="shared" si="3"/>
        <v>20</v>
      </c>
      <c r="M80" s="12">
        <f t="shared" si="4"/>
        <v>20</v>
      </c>
    </row>
    <row r="81" spans="1:13" x14ac:dyDescent="0.25">
      <c r="A81" s="15" t="s">
        <v>592</v>
      </c>
      <c r="B81" s="15" t="s">
        <v>593</v>
      </c>
      <c r="C81" s="15" t="s">
        <v>347</v>
      </c>
      <c r="D81" s="15" t="s">
        <v>594</v>
      </c>
      <c r="E81" s="41">
        <f t="shared" si="5"/>
        <v>0.18846153846153846</v>
      </c>
      <c r="F81" s="42">
        <f>M81</f>
        <v>188.46153846153845</v>
      </c>
      <c r="G81" s="43">
        <v>2014</v>
      </c>
      <c r="I81" s="12">
        <v>245</v>
      </c>
      <c r="J81" s="12">
        <v>245.52</v>
      </c>
      <c r="K81" s="12" t="s">
        <v>1298</v>
      </c>
      <c r="L81" s="12">
        <f t="shared" si="3"/>
        <v>188.46153846153845</v>
      </c>
      <c r="M81" s="12">
        <f t="shared" si="4"/>
        <v>188.46153846153845</v>
      </c>
    </row>
    <row r="82" spans="1:13" x14ac:dyDescent="0.25">
      <c r="A82" s="15" t="s">
        <v>1933</v>
      </c>
      <c r="B82" s="15" t="s">
        <v>647</v>
      </c>
      <c r="C82" s="15" t="s">
        <v>347</v>
      </c>
      <c r="D82" s="15" t="s">
        <v>648</v>
      </c>
      <c r="E82" s="41">
        <f t="shared" si="5"/>
        <v>3.0769230769230767E-2</v>
      </c>
      <c r="F82" s="42">
        <f>M82</f>
        <v>30.769230769230766</v>
      </c>
      <c r="G82" s="43">
        <v>2014</v>
      </c>
      <c r="I82" s="12">
        <v>40</v>
      </c>
      <c r="J82" s="12">
        <v>39.36</v>
      </c>
      <c r="K82" s="12" t="s">
        <v>1298</v>
      </c>
      <c r="L82" s="12">
        <f t="shared" si="3"/>
        <v>30.769230769230766</v>
      </c>
      <c r="M82" s="12">
        <f t="shared" si="4"/>
        <v>30.769230769230766</v>
      </c>
    </row>
    <row r="83" spans="1:13" x14ac:dyDescent="0.25">
      <c r="A83" s="15" t="s">
        <v>575</v>
      </c>
      <c r="B83" s="15" t="s">
        <v>576</v>
      </c>
      <c r="C83" s="15" t="s">
        <v>347</v>
      </c>
      <c r="D83" s="15" t="s">
        <v>21</v>
      </c>
      <c r="E83" s="41">
        <f t="shared" si="5"/>
        <v>5.6769230769230766E-2</v>
      </c>
      <c r="F83" s="42">
        <f>M83</f>
        <v>56.769230769230766</v>
      </c>
      <c r="G83" s="43">
        <v>2014</v>
      </c>
      <c r="I83" s="12">
        <v>73.8</v>
      </c>
      <c r="J83" s="12">
        <v>73.8</v>
      </c>
      <c r="K83" s="12" t="s">
        <v>1298</v>
      </c>
      <c r="L83" s="12">
        <f t="shared" si="3"/>
        <v>56.769230769230766</v>
      </c>
      <c r="M83" s="12">
        <f t="shared" si="4"/>
        <v>56.769230769230766</v>
      </c>
    </row>
    <row r="84" spans="1:13" x14ac:dyDescent="0.25">
      <c r="A84" s="15" t="s">
        <v>667</v>
      </c>
      <c r="B84" s="15" t="s">
        <v>665</v>
      </c>
      <c r="C84" s="15" t="s">
        <v>347</v>
      </c>
      <c r="D84" s="15" t="s">
        <v>666</v>
      </c>
      <c r="E84" s="41">
        <f t="shared" si="5"/>
        <v>2.3076923076923078E-2</v>
      </c>
      <c r="F84" s="42">
        <f>M84</f>
        <v>23.076923076923077</v>
      </c>
      <c r="G84" s="43">
        <v>2014</v>
      </c>
      <c r="I84" s="12">
        <v>30</v>
      </c>
      <c r="J84" s="12">
        <v>29.52</v>
      </c>
      <c r="K84" s="12" t="s">
        <v>1298</v>
      </c>
      <c r="L84" s="12">
        <f t="shared" si="3"/>
        <v>23.076923076923077</v>
      </c>
      <c r="M84" s="12">
        <f t="shared" si="4"/>
        <v>23.076923076923077</v>
      </c>
    </row>
    <row r="85" spans="1:13" x14ac:dyDescent="0.25">
      <c r="A85" s="15" t="s">
        <v>961</v>
      </c>
      <c r="B85" s="15" t="s">
        <v>830</v>
      </c>
      <c r="C85" s="15" t="s">
        <v>672</v>
      </c>
      <c r="D85" s="15" t="s">
        <v>962</v>
      </c>
      <c r="E85" s="41">
        <f t="shared" si="5"/>
        <v>4.95</v>
      </c>
      <c r="F85" s="42">
        <f>M85</f>
        <v>4950</v>
      </c>
      <c r="G85" s="43">
        <v>2014</v>
      </c>
      <c r="I85" s="12">
        <v>4950</v>
      </c>
      <c r="J85" s="12">
        <v>6600</v>
      </c>
      <c r="K85" s="12" t="s">
        <v>2604</v>
      </c>
      <c r="L85" s="12">
        <f t="shared" si="3"/>
        <v>4950</v>
      </c>
      <c r="M85" s="12">
        <f t="shared" si="4"/>
        <v>4950</v>
      </c>
    </row>
    <row r="86" spans="1:13" x14ac:dyDescent="0.25">
      <c r="A86" s="15" t="s">
        <v>1435</v>
      </c>
      <c r="B86" s="15" t="s">
        <v>1436</v>
      </c>
      <c r="C86" s="15" t="s">
        <v>1418</v>
      </c>
      <c r="D86" s="15" t="s">
        <v>1437</v>
      </c>
      <c r="E86" s="41">
        <f t="shared" si="5"/>
        <v>0.1</v>
      </c>
      <c r="F86" s="42">
        <f>M86</f>
        <v>100</v>
      </c>
      <c r="G86" s="43">
        <v>2014</v>
      </c>
      <c r="I86" s="12">
        <v>100</v>
      </c>
      <c r="K86" s="12" t="s">
        <v>2604</v>
      </c>
      <c r="L86" s="12">
        <f t="shared" si="3"/>
        <v>100</v>
      </c>
      <c r="M86" s="12">
        <f t="shared" si="4"/>
        <v>100</v>
      </c>
    </row>
    <row r="87" spans="1:13" x14ac:dyDescent="0.25">
      <c r="A87" s="15" t="s">
        <v>1505</v>
      </c>
      <c r="B87" s="15" t="s">
        <v>1506</v>
      </c>
      <c r="C87" s="15" t="s">
        <v>1418</v>
      </c>
      <c r="D87" s="15" t="s">
        <v>1507</v>
      </c>
      <c r="E87" s="41">
        <f t="shared" si="5"/>
        <v>0.1</v>
      </c>
      <c r="F87" s="42">
        <f>M87</f>
        <v>100</v>
      </c>
      <c r="G87" s="43">
        <v>2014</v>
      </c>
      <c r="I87" s="12">
        <v>100</v>
      </c>
      <c r="K87" s="12" t="s">
        <v>2604</v>
      </c>
      <c r="L87" s="12">
        <f t="shared" si="3"/>
        <v>100</v>
      </c>
      <c r="M87" s="12">
        <f t="shared" si="4"/>
        <v>100</v>
      </c>
    </row>
    <row r="88" spans="1:13" x14ac:dyDescent="0.25">
      <c r="A88" s="15" t="s">
        <v>1348</v>
      </c>
      <c r="B88" s="15" t="s">
        <v>1349</v>
      </c>
      <c r="C88" s="15" t="s">
        <v>1350</v>
      </c>
      <c r="D88" s="15" t="s">
        <v>1351</v>
      </c>
      <c r="E88" s="41">
        <f t="shared" si="5"/>
        <v>3</v>
      </c>
      <c r="F88" s="42">
        <f>M88</f>
        <v>3000</v>
      </c>
      <c r="G88" s="43">
        <v>2014</v>
      </c>
      <c r="I88" s="12">
        <v>3000</v>
      </c>
      <c r="J88" s="12">
        <v>3003</v>
      </c>
      <c r="K88" s="12" t="s">
        <v>2604</v>
      </c>
      <c r="L88" s="12">
        <f t="shared" si="3"/>
        <v>3000</v>
      </c>
      <c r="M88" s="12">
        <f t="shared" si="4"/>
        <v>3000</v>
      </c>
    </row>
    <row r="89" spans="1:13" x14ac:dyDescent="0.25">
      <c r="A89" s="15" t="s">
        <v>825</v>
      </c>
      <c r="B89" s="15" t="s">
        <v>799</v>
      </c>
      <c r="C89" s="15" t="s">
        <v>786</v>
      </c>
      <c r="D89" s="15" t="s">
        <v>790</v>
      </c>
      <c r="E89" s="41">
        <f t="shared" si="5"/>
        <v>0.06</v>
      </c>
      <c r="F89" s="42">
        <f>M89</f>
        <v>60</v>
      </c>
      <c r="G89" s="43">
        <v>2014</v>
      </c>
      <c r="I89" s="12">
        <v>60</v>
      </c>
      <c r="J89" s="12" t="s">
        <v>2125</v>
      </c>
      <c r="K89" s="12" t="s">
        <v>2604</v>
      </c>
      <c r="L89" s="12">
        <f t="shared" si="3"/>
        <v>60</v>
      </c>
      <c r="M89" s="12">
        <f t="shared" si="4"/>
        <v>60</v>
      </c>
    </row>
    <row r="90" spans="1:13" x14ac:dyDescent="0.25">
      <c r="A90" s="15" t="s">
        <v>826</v>
      </c>
      <c r="B90" s="15" t="s">
        <v>823</v>
      </c>
      <c r="C90" s="15" t="s">
        <v>786</v>
      </c>
      <c r="D90" s="15" t="s">
        <v>790</v>
      </c>
      <c r="E90" s="41">
        <f t="shared" si="5"/>
        <v>0.13</v>
      </c>
      <c r="F90" s="42">
        <f>M90</f>
        <v>130</v>
      </c>
      <c r="G90" s="43">
        <v>2014</v>
      </c>
      <c r="I90" s="12">
        <v>130</v>
      </c>
      <c r="J90" s="12" t="s">
        <v>2125</v>
      </c>
      <c r="K90" s="12" t="s">
        <v>2604</v>
      </c>
      <c r="L90" s="12">
        <f t="shared" si="3"/>
        <v>130</v>
      </c>
      <c r="M90" s="12">
        <f t="shared" si="4"/>
        <v>130</v>
      </c>
    </row>
    <row r="91" spans="1:13" x14ac:dyDescent="0.25">
      <c r="A91" s="15" t="s">
        <v>818</v>
      </c>
      <c r="B91" s="15" t="s">
        <v>153</v>
      </c>
      <c r="C91" s="15" t="s">
        <v>786</v>
      </c>
      <c r="D91" s="15" t="s">
        <v>790</v>
      </c>
      <c r="E91" s="41">
        <f t="shared" si="5"/>
        <v>0.15</v>
      </c>
      <c r="F91" s="42">
        <f>M91</f>
        <v>150</v>
      </c>
      <c r="G91" s="43">
        <v>2014</v>
      </c>
      <c r="I91" s="12">
        <v>150</v>
      </c>
      <c r="J91" s="12" t="s">
        <v>2125</v>
      </c>
      <c r="K91" s="12" t="s">
        <v>2604</v>
      </c>
      <c r="L91" s="12">
        <f t="shared" si="3"/>
        <v>150</v>
      </c>
      <c r="M91" s="12">
        <f t="shared" si="4"/>
        <v>150</v>
      </c>
    </row>
    <row r="92" spans="1:13" x14ac:dyDescent="0.25">
      <c r="A92" s="15" t="s">
        <v>827</v>
      </c>
      <c r="B92" s="15" t="s">
        <v>828</v>
      </c>
      <c r="C92" s="15" t="s">
        <v>786</v>
      </c>
      <c r="D92" s="15" t="s">
        <v>790</v>
      </c>
      <c r="E92" s="41">
        <f t="shared" si="5"/>
        <v>0.15</v>
      </c>
      <c r="F92" s="42">
        <f>M92</f>
        <v>150</v>
      </c>
      <c r="G92" s="43">
        <v>2014</v>
      </c>
      <c r="I92" s="12">
        <v>150</v>
      </c>
      <c r="J92" s="12" t="s">
        <v>2125</v>
      </c>
      <c r="K92" s="12" t="s">
        <v>2604</v>
      </c>
      <c r="L92" s="12">
        <f t="shared" si="3"/>
        <v>150</v>
      </c>
      <c r="M92" s="12">
        <f t="shared" si="4"/>
        <v>150</v>
      </c>
    </row>
    <row r="93" spans="1:13" x14ac:dyDescent="0.25">
      <c r="A93" s="15" t="s">
        <v>829</v>
      </c>
      <c r="B93" s="15" t="s">
        <v>830</v>
      </c>
      <c r="C93" s="15" t="s">
        <v>786</v>
      </c>
      <c r="D93" s="15" t="s">
        <v>790</v>
      </c>
      <c r="E93" s="41">
        <f t="shared" si="5"/>
        <v>0.15</v>
      </c>
      <c r="F93" s="42">
        <f>M93</f>
        <v>150</v>
      </c>
      <c r="G93" s="43">
        <v>2014</v>
      </c>
      <c r="I93" s="12">
        <v>150</v>
      </c>
      <c r="J93" s="12" t="s">
        <v>2125</v>
      </c>
      <c r="K93" s="12" t="s">
        <v>2604</v>
      </c>
      <c r="L93" s="12">
        <f t="shared" si="3"/>
        <v>150</v>
      </c>
      <c r="M93" s="12">
        <f t="shared" si="4"/>
        <v>150</v>
      </c>
    </row>
    <row r="94" spans="1:13" x14ac:dyDescent="0.25">
      <c r="A94" s="15" t="s">
        <v>853</v>
      </c>
      <c r="B94" s="15" t="s">
        <v>850</v>
      </c>
      <c r="C94" s="15" t="s">
        <v>841</v>
      </c>
      <c r="D94" s="15" t="s">
        <v>851</v>
      </c>
      <c r="E94" s="41">
        <f t="shared" si="5"/>
        <v>2.5920000000000002E-2</v>
      </c>
      <c r="F94" s="42">
        <f>M94</f>
        <v>25.92</v>
      </c>
      <c r="G94" s="43">
        <v>2014</v>
      </c>
      <c r="I94" s="12">
        <v>25.92</v>
      </c>
      <c r="J94" s="12" t="s">
        <v>2125</v>
      </c>
      <c r="K94" s="12" t="s">
        <v>2604</v>
      </c>
      <c r="L94" s="12">
        <f t="shared" si="3"/>
        <v>25.92</v>
      </c>
      <c r="M94" s="12">
        <f t="shared" si="4"/>
        <v>25.92</v>
      </c>
    </row>
    <row r="95" spans="1:13" x14ac:dyDescent="0.25">
      <c r="A95" s="15" t="s">
        <v>854</v>
      </c>
      <c r="B95" s="15" t="s">
        <v>850</v>
      </c>
      <c r="C95" s="15" t="s">
        <v>841</v>
      </c>
      <c r="D95" s="15" t="s">
        <v>851</v>
      </c>
      <c r="E95" s="41">
        <f t="shared" si="5"/>
        <v>7.4790000000000009E-2</v>
      </c>
      <c r="F95" s="42">
        <f>M95</f>
        <v>74.790000000000006</v>
      </c>
      <c r="G95" s="43">
        <v>2014</v>
      </c>
      <c r="I95" s="12">
        <v>74.790000000000006</v>
      </c>
      <c r="J95" s="12" t="s">
        <v>2125</v>
      </c>
      <c r="K95" s="12" t="s">
        <v>2604</v>
      </c>
      <c r="L95" s="12">
        <f t="shared" si="3"/>
        <v>74.790000000000006</v>
      </c>
      <c r="M95" s="12">
        <f t="shared" si="4"/>
        <v>74.790000000000006</v>
      </c>
    </row>
    <row r="96" spans="1:13" x14ac:dyDescent="0.25">
      <c r="A96" s="15" t="s">
        <v>861</v>
      </c>
      <c r="B96" s="15" t="s">
        <v>840</v>
      </c>
      <c r="C96" s="15" t="s">
        <v>841</v>
      </c>
      <c r="D96" s="15" t="s">
        <v>862</v>
      </c>
      <c r="E96" s="41">
        <f t="shared" si="5"/>
        <v>2.912E-2</v>
      </c>
      <c r="F96" s="42">
        <f>M96</f>
        <v>29.12</v>
      </c>
      <c r="G96" s="43">
        <v>2014</v>
      </c>
      <c r="I96" s="12" t="s">
        <v>2125</v>
      </c>
      <c r="J96" s="12">
        <v>29.12</v>
      </c>
      <c r="K96" s="12" t="s">
        <v>2125</v>
      </c>
      <c r="L96" s="12" t="str">
        <f t="shared" si="3"/>
        <v>.</v>
      </c>
      <c r="M96" s="12">
        <f t="shared" si="4"/>
        <v>29.12</v>
      </c>
    </row>
    <row r="97" spans="1:13" x14ac:dyDescent="0.25">
      <c r="A97" s="15" t="s">
        <v>899</v>
      </c>
      <c r="B97" s="15" t="s">
        <v>900</v>
      </c>
      <c r="C97" s="15" t="s">
        <v>901</v>
      </c>
      <c r="D97" s="15" t="s">
        <v>902</v>
      </c>
      <c r="E97" s="41">
        <f t="shared" si="5"/>
        <v>0.1</v>
      </c>
      <c r="F97" s="42">
        <f>M97</f>
        <v>100</v>
      </c>
      <c r="G97" s="43">
        <v>2014</v>
      </c>
      <c r="I97" s="12">
        <v>100</v>
      </c>
      <c r="J97" s="12">
        <v>100.8</v>
      </c>
      <c r="K97" s="12" t="s">
        <v>2125</v>
      </c>
      <c r="L97" s="12">
        <f t="shared" si="3"/>
        <v>100</v>
      </c>
      <c r="M97" s="12">
        <f t="shared" si="4"/>
        <v>100</v>
      </c>
    </row>
    <row r="98" spans="1:13" x14ac:dyDescent="0.25">
      <c r="A98" s="15" t="s">
        <v>1635</v>
      </c>
      <c r="B98" s="15" t="s">
        <v>936</v>
      </c>
      <c r="C98" s="15" t="s">
        <v>901</v>
      </c>
      <c r="D98" s="15" t="s">
        <v>1634</v>
      </c>
      <c r="E98" s="41">
        <f t="shared" si="5"/>
        <v>0.23485</v>
      </c>
      <c r="F98" s="42">
        <f>M98</f>
        <v>234.85</v>
      </c>
      <c r="G98" s="43">
        <v>2014</v>
      </c>
      <c r="I98" s="12">
        <v>305.30500000000001</v>
      </c>
      <c r="K98" s="12" t="s">
        <v>1298</v>
      </c>
      <c r="L98" s="12">
        <f t="shared" si="3"/>
        <v>234.85</v>
      </c>
      <c r="M98" s="12">
        <f t="shared" si="4"/>
        <v>234.85</v>
      </c>
    </row>
    <row r="99" spans="1:13" x14ac:dyDescent="0.25">
      <c r="A99" s="15" t="s">
        <v>1633</v>
      </c>
      <c r="B99" s="15" t="s">
        <v>936</v>
      </c>
      <c r="C99" s="15" t="s">
        <v>901</v>
      </c>
      <c r="D99" s="15" t="s">
        <v>1634</v>
      </c>
      <c r="E99" s="41">
        <f t="shared" si="5"/>
        <v>0.39823076923076922</v>
      </c>
      <c r="F99" s="42">
        <f>M99</f>
        <v>398.23076923076923</v>
      </c>
      <c r="G99" s="43">
        <v>2014</v>
      </c>
      <c r="I99" s="12">
        <v>517.70000000000005</v>
      </c>
      <c r="K99" s="12" t="s">
        <v>1298</v>
      </c>
      <c r="L99" s="12">
        <f t="shared" si="3"/>
        <v>398.23076923076923</v>
      </c>
      <c r="M99" s="12">
        <f t="shared" si="4"/>
        <v>398.23076923076923</v>
      </c>
    </row>
    <row r="100" spans="1:13" x14ac:dyDescent="0.25">
      <c r="A100" s="15" t="s">
        <v>930</v>
      </c>
      <c r="B100" s="15" t="s">
        <v>931</v>
      </c>
      <c r="C100" s="15" t="s">
        <v>901</v>
      </c>
      <c r="D100" s="15" t="s">
        <v>932</v>
      </c>
      <c r="E100" s="41">
        <f t="shared" si="5"/>
        <v>0.10299999999999999</v>
      </c>
      <c r="F100" s="42">
        <f>M100</f>
        <v>103</v>
      </c>
      <c r="G100" s="43">
        <v>2014</v>
      </c>
      <c r="I100" s="12">
        <v>103</v>
      </c>
      <c r="J100" s="12">
        <v>103</v>
      </c>
      <c r="K100" s="12" t="s">
        <v>2125</v>
      </c>
      <c r="L100" s="12">
        <f t="shared" si="3"/>
        <v>103</v>
      </c>
      <c r="M100" s="12">
        <f t="shared" si="4"/>
        <v>103</v>
      </c>
    </row>
    <row r="101" spans="1:13" x14ac:dyDescent="0.25">
      <c r="A101" s="15" t="s">
        <v>935</v>
      </c>
      <c r="B101" s="15" t="s">
        <v>936</v>
      </c>
      <c r="C101" s="15" t="s">
        <v>901</v>
      </c>
      <c r="D101" s="15" t="s">
        <v>937</v>
      </c>
      <c r="E101" s="41">
        <f t="shared" si="5"/>
        <v>0.30499999999999999</v>
      </c>
      <c r="F101" s="42">
        <f>M101</f>
        <v>305</v>
      </c>
      <c r="G101" s="43">
        <v>2014</v>
      </c>
      <c r="I101" s="12">
        <v>305</v>
      </c>
      <c r="J101" s="12">
        <v>305.30500000000001</v>
      </c>
      <c r="K101" s="12" t="s">
        <v>2125</v>
      </c>
      <c r="L101" s="12">
        <f t="shared" si="3"/>
        <v>305</v>
      </c>
      <c r="M101" s="12">
        <f t="shared" si="4"/>
        <v>305</v>
      </c>
    </row>
    <row r="102" spans="1:13" x14ac:dyDescent="0.25">
      <c r="A102" s="15" t="s">
        <v>1627</v>
      </c>
      <c r="B102" s="15" t="s">
        <v>2426</v>
      </c>
      <c r="C102" s="15" t="s">
        <v>1327</v>
      </c>
      <c r="D102" s="15" t="s">
        <v>1628</v>
      </c>
      <c r="E102" s="41">
        <f t="shared" si="5"/>
        <v>0.15</v>
      </c>
      <c r="F102" s="42">
        <f>M102</f>
        <v>150</v>
      </c>
      <c r="G102" s="43">
        <v>2015</v>
      </c>
      <c r="I102" s="12">
        <v>150</v>
      </c>
      <c r="J102" s="12" t="s">
        <v>2125</v>
      </c>
      <c r="K102" s="12" t="s">
        <v>2604</v>
      </c>
      <c r="L102" s="12">
        <f t="shared" si="3"/>
        <v>150</v>
      </c>
      <c r="M102" s="12">
        <f t="shared" si="4"/>
        <v>150</v>
      </c>
    </row>
    <row r="103" spans="1:13" x14ac:dyDescent="0.25">
      <c r="A103" s="15" t="s">
        <v>1060</v>
      </c>
      <c r="B103" s="15" t="s">
        <v>1059</v>
      </c>
      <c r="C103" s="15" t="s">
        <v>970</v>
      </c>
      <c r="D103" s="15" t="s">
        <v>1060</v>
      </c>
      <c r="E103" s="41">
        <f t="shared" si="5"/>
        <v>9.2307692307692313E-2</v>
      </c>
      <c r="F103" s="42">
        <f>M103</f>
        <v>92.307692307692307</v>
      </c>
      <c r="G103" s="43">
        <v>2015</v>
      </c>
      <c r="I103" s="12">
        <v>120</v>
      </c>
      <c r="K103" s="12" t="s">
        <v>1298</v>
      </c>
      <c r="L103" s="12">
        <f t="shared" si="3"/>
        <v>92.307692307692307</v>
      </c>
      <c r="M103" s="12">
        <f t="shared" si="4"/>
        <v>92.307692307692307</v>
      </c>
    </row>
    <row r="104" spans="1:13" x14ac:dyDescent="0.25">
      <c r="A104" s="15" t="s">
        <v>1056</v>
      </c>
      <c r="B104" s="15" t="s">
        <v>1031</v>
      </c>
      <c r="C104" s="15" t="s">
        <v>970</v>
      </c>
      <c r="D104" s="15" t="s">
        <v>1032</v>
      </c>
      <c r="E104" s="41">
        <f t="shared" si="5"/>
        <v>2.2076923076923078</v>
      </c>
      <c r="F104" s="42">
        <f>M104</f>
        <v>2207.6923076923076</v>
      </c>
      <c r="G104" s="43">
        <v>2015</v>
      </c>
      <c r="I104" s="12">
        <v>2870</v>
      </c>
      <c r="K104" s="12" t="s">
        <v>1298</v>
      </c>
      <c r="L104" s="12">
        <f t="shared" si="3"/>
        <v>2207.6923076923076</v>
      </c>
      <c r="M104" s="12">
        <f t="shared" si="4"/>
        <v>2207.6923076923076</v>
      </c>
    </row>
    <row r="105" spans="1:13" x14ac:dyDescent="0.25">
      <c r="A105" s="15" t="s">
        <v>1053</v>
      </c>
      <c r="B105" s="15" t="s">
        <v>1037</v>
      </c>
      <c r="C105" s="15" t="s">
        <v>970</v>
      </c>
      <c r="D105" s="15" t="s">
        <v>1054</v>
      </c>
      <c r="E105" s="41">
        <f t="shared" si="5"/>
        <v>0.48461538461538456</v>
      </c>
      <c r="F105" s="42">
        <f>M105</f>
        <v>484.61538461538458</v>
      </c>
      <c r="G105" s="43">
        <v>2015</v>
      </c>
      <c r="I105" s="12">
        <v>630</v>
      </c>
      <c r="K105" s="12" t="s">
        <v>1298</v>
      </c>
      <c r="L105" s="12">
        <f t="shared" si="3"/>
        <v>484.61538461538458</v>
      </c>
      <c r="M105" s="12">
        <f t="shared" si="4"/>
        <v>484.61538461538458</v>
      </c>
    </row>
    <row r="106" spans="1:13" x14ac:dyDescent="0.25">
      <c r="A106" s="15" t="s">
        <v>2316</v>
      </c>
      <c r="B106" s="15" t="s">
        <v>977</v>
      </c>
      <c r="C106" s="15" t="s">
        <v>970</v>
      </c>
      <c r="D106" s="15" t="s">
        <v>1029</v>
      </c>
      <c r="E106" s="41">
        <f t="shared" si="5"/>
        <v>2.24E-2</v>
      </c>
      <c r="F106" s="42">
        <f>M106</f>
        <v>22.4</v>
      </c>
      <c r="G106" s="43">
        <v>2015</v>
      </c>
      <c r="I106" s="12">
        <v>29.12</v>
      </c>
      <c r="J106" s="12">
        <v>29.12</v>
      </c>
      <c r="K106" s="12" t="s">
        <v>1298</v>
      </c>
      <c r="L106" s="12">
        <f t="shared" si="3"/>
        <v>22.4</v>
      </c>
      <c r="M106" s="12">
        <f t="shared" si="4"/>
        <v>22.4</v>
      </c>
    </row>
    <row r="107" spans="1:13" x14ac:dyDescent="0.25">
      <c r="A107" s="15" t="s">
        <v>2317</v>
      </c>
      <c r="B107" s="15" t="s">
        <v>977</v>
      </c>
      <c r="C107" s="15" t="s">
        <v>970</v>
      </c>
      <c r="D107" s="15" t="s">
        <v>1029</v>
      </c>
      <c r="E107" s="41">
        <f t="shared" si="5"/>
        <v>5.4630769230769226E-2</v>
      </c>
      <c r="F107" s="42">
        <f>M107</f>
        <v>54.630769230769225</v>
      </c>
      <c r="G107" s="43">
        <v>2015</v>
      </c>
      <c r="I107" s="12">
        <v>71.02</v>
      </c>
      <c r="J107" s="12">
        <v>71.02</v>
      </c>
      <c r="K107" s="12" t="s">
        <v>1298</v>
      </c>
      <c r="L107" s="12">
        <f t="shared" si="3"/>
        <v>54.630769230769225</v>
      </c>
      <c r="M107" s="12">
        <f t="shared" si="4"/>
        <v>54.630769230769225</v>
      </c>
    </row>
    <row r="108" spans="1:13" x14ac:dyDescent="0.25">
      <c r="A108" s="15" t="s">
        <v>1057</v>
      </c>
      <c r="B108" s="15" t="s">
        <v>1058</v>
      </c>
      <c r="C108" s="15" t="s">
        <v>970</v>
      </c>
      <c r="D108" s="15" t="s">
        <v>1010</v>
      </c>
      <c r="E108" s="41">
        <f t="shared" si="5"/>
        <v>0.63846153846153841</v>
      </c>
      <c r="F108" s="42">
        <f>M108</f>
        <v>638.46153846153845</v>
      </c>
      <c r="G108" s="43">
        <v>2015</v>
      </c>
      <c r="I108" s="12">
        <v>830</v>
      </c>
      <c r="K108" s="12" t="s">
        <v>1298</v>
      </c>
      <c r="L108" s="12">
        <f t="shared" si="3"/>
        <v>638.46153846153845</v>
      </c>
      <c r="M108" s="12">
        <f t="shared" si="4"/>
        <v>638.46153846153845</v>
      </c>
    </row>
    <row r="109" spans="1:13" x14ac:dyDescent="0.25">
      <c r="A109" s="15" t="s">
        <v>1050</v>
      </c>
      <c r="B109" s="15" t="s">
        <v>1051</v>
      </c>
      <c r="C109" s="15" t="s">
        <v>970</v>
      </c>
      <c r="D109" s="15" t="s">
        <v>1010</v>
      </c>
      <c r="E109" s="41">
        <f t="shared" si="5"/>
        <v>1.3769230769230769</v>
      </c>
      <c r="F109" s="42">
        <f>M109</f>
        <v>1376.9230769230769</v>
      </c>
      <c r="G109" s="43">
        <v>2015</v>
      </c>
      <c r="I109" s="12">
        <v>1790</v>
      </c>
      <c r="K109" s="12" t="s">
        <v>1298</v>
      </c>
      <c r="L109" s="12">
        <f t="shared" si="3"/>
        <v>1376.9230769230769</v>
      </c>
      <c r="M109" s="12">
        <f t="shared" si="4"/>
        <v>1376.9230769230769</v>
      </c>
    </row>
    <row r="110" spans="1:13" x14ac:dyDescent="0.25">
      <c r="A110" s="15" t="s">
        <v>1042</v>
      </c>
      <c r="B110" s="15" t="s">
        <v>1043</v>
      </c>
      <c r="C110" s="15" t="s">
        <v>970</v>
      </c>
      <c r="D110" s="15" t="s">
        <v>1041</v>
      </c>
      <c r="E110" s="41">
        <f t="shared" si="5"/>
        <v>3.8461538461538457E-2</v>
      </c>
      <c r="F110" s="42">
        <f>M110</f>
        <v>38.46153846153846</v>
      </c>
      <c r="G110" s="43">
        <v>2015</v>
      </c>
      <c r="I110" s="12">
        <v>50</v>
      </c>
      <c r="K110" s="12" t="s">
        <v>1298</v>
      </c>
      <c r="L110" s="12">
        <f t="shared" si="3"/>
        <v>38.46153846153846</v>
      </c>
      <c r="M110" s="12">
        <f t="shared" si="4"/>
        <v>38.46153846153846</v>
      </c>
    </row>
    <row r="111" spans="1:13" x14ac:dyDescent="0.25">
      <c r="A111" s="15" t="s">
        <v>1039</v>
      </c>
      <c r="B111" s="15" t="s">
        <v>1040</v>
      </c>
      <c r="C111" s="15" t="s">
        <v>970</v>
      </c>
      <c r="D111" s="15" t="s">
        <v>1041</v>
      </c>
      <c r="E111" s="41">
        <f t="shared" si="5"/>
        <v>0.15384615384615383</v>
      </c>
      <c r="F111" s="42">
        <f>M111</f>
        <v>153.84615384615384</v>
      </c>
      <c r="G111" s="43">
        <v>2015</v>
      </c>
      <c r="I111" s="12">
        <v>200</v>
      </c>
      <c r="K111" s="12" t="s">
        <v>1298</v>
      </c>
      <c r="L111" s="12">
        <f t="shared" si="3"/>
        <v>153.84615384615384</v>
      </c>
      <c r="M111" s="12">
        <f t="shared" si="4"/>
        <v>153.84615384615384</v>
      </c>
    </row>
    <row r="112" spans="1:13" x14ac:dyDescent="0.25">
      <c r="A112" s="15" t="s">
        <v>1049</v>
      </c>
      <c r="B112" s="15" t="s">
        <v>1037</v>
      </c>
      <c r="C112" s="15" t="s">
        <v>970</v>
      </c>
      <c r="D112" s="15" t="s">
        <v>1038</v>
      </c>
      <c r="E112" s="41">
        <f t="shared" si="5"/>
        <v>0.48461538461538456</v>
      </c>
      <c r="F112" s="42">
        <f>M112</f>
        <v>484.61538461538458</v>
      </c>
      <c r="G112" s="43">
        <v>2015</v>
      </c>
      <c r="I112" s="12">
        <v>630</v>
      </c>
      <c r="K112" s="12" t="s">
        <v>1298</v>
      </c>
      <c r="L112" s="12">
        <f t="shared" si="3"/>
        <v>484.61538461538458</v>
      </c>
      <c r="M112" s="12">
        <f t="shared" si="4"/>
        <v>484.61538461538458</v>
      </c>
    </row>
    <row r="113" spans="1:13" x14ac:dyDescent="0.25">
      <c r="A113" s="15" t="s">
        <v>968</v>
      </c>
      <c r="B113" s="15" t="s">
        <v>979</v>
      </c>
      <c r="C113" s="15" t="s">
        <v>970</v>
      </c>
      <c r="D113" s="15" t="s">
        <v>971</v>
      </c>
      <c r="E113" s="41">
        <f t="shared" si="5"/>
        <v>0.38246153846153846</v>
      </c>
      <c r="F113" s="42">
        <f>M113</f>
        <v>382.46153846153845</v>
      </c>
      <c r="G113" s="43">
        <v>2015</v>
      </c>
      <c r="I113" s="12">
        <v>497.2</v>
      </c>
      <c r="K113" s="12" t="s">
        <v>1298</v>
      </c>
      <c r="L113" s="12">
        <f t="shared" si="3"/>
        <v>382.46153846153845</v>
      </c>
      <c r="M113" s="12">
        <f t="shared" si="4"/>
        <v>382.46153846153845</v>
      </c>
    </row>
    <row r="114" spans="1:13" x14ac:dyDescent="0.25">
      <c r="A114" s="15" t="s">
        <v>968</v>
      </c>
      <c r="B114" s="15" t="s">
        <v>978</v>
      </c>
      <c r="C114" s="15" t="s">
        <v>970</v>
      </c>
      <c r="D114" s="15" t="s">
        <v>971</v>
      </c>
      <c r="E114" s="41">
        <f t="shared" si="5"/>
        <v>0.38246153846153846</v>
      </c>
      <c r="F114" s="42">
        <f>M114</f>
        <v>382.46153846153845</v>
      </c>
      <c r="G114" s="43">
        <v>2015</v>
      </c>
      <c r="I114" s="12">
        <v>497.2</v>
      </c>
      <c r="K114" s="12" t="s">
        <v>1298</v>
      </c>
      <c r="L114" s="12">
        <f t="shared" si="3"/>
        <v>382.46153846153845</v>
      </c>
      <c r="M114" s="12">
        <f t="shared" si="4"/>
        <v>382.46153846153845</v>
      </c>
    </row>
    <row r="115" spans="1:13" x14ac:dyDescent="0.25">
      <c r="A115" s="15" t="s">
        <v>968</v>
      </c>
      <c r="B115" s="15" t="s">
        <v>978</v>
      </c>
      <c r="C115" s="15" t="s">
        <v>970</v>
      </c>
      <c r="D115" s="15" t="s">
        <v>971</v>
      </c>
      <c r="E115" s="41">
        <f t="shared" si="5"/>
        <v>0.38407692307692309</v>
      </c>
      <c r="F115" s="42">
        <f>M115</f>
        <v>384.07692307692309</v>
      </c>
      <c r="G115" s="43">
        <v>2015</v>
      </c>
      <c r="I115" s="12">
        <v>499.3</v>
      </c>
      <c r="K115" s="12" t="s">
        <v>1298</v>
      </c>
      <c r="L115" s="12">
        <f t="shared" si="3"/>
        <v>384.07692307692309</v>
      </c>
      <c r="M115" s="12">
        <f t="shared" si="4"/>
        <v>384.07692307692309</v>
      </c>
    </row>
    <row r="116" spans="1:13" x14ac:dyDescent="0.25">
      <c r="A116" s="15" t="s">
        <v>968</v>
      </c>
      <c r="B116" s="15" t="s">
        <v>969</v>
      </c>
      <c r="C116" s="15" t="s">
        <v>970</v>
      </c>
      <c r="D116" s="15" t="s">
        <v>971</v>
      </c>
      <c r="E116" s="41">
        <f t="shared" si="5"/>
        <v>0.38415384615384612</v>
      </c>
      <c r="F116" s="42">
        <f>M116</f>
        <v>384.15384615384613</v>
      </c>
      <c r="G116" s="43">
        <v>2015</v>
      </c>
      <c r="I116" s="12">
        <v>499.4</v>
      </c>
      <c r="K116" s="12" t="s">
        <v>1298</v>
      </c>
      <c r="L116" s="12">
        <f t="shared" si="3"/>
        <v>384.15384615384613</v>
      </c>
      <c r="M116" s="12">
        <f t="shared" si="4"/>
        <v>384.15384615384613</v>
      </c>
    </row>
    <row r="117" spans="1:13" x14ac:dyDescent="0.25">
      <c r="A117" s="15" t="s">
        <v>968</v>
      </c>
      <c r="B117" s="15" t="s">
        <v>969</v>
      </c>
      <c r="C117" s="15" t="s">
        <v>970</v>
      </c>
      <c r="D117" s="15" t="s">
        <v>971</v>
      </c>
      <c r="E117" s="41">
        <f t="shared" si="5"/>
        <v>0.38415384615384612</v>
      </c>
      <c r="F117" s="42">
        <f>M117</f>
        <v>384.15384615384613</v>
      </c>
      <c r="G117" s="43">
        <v>2015</v>
      </c>
      <c r="I117" s="12">
        <v>499.4</v>
      </c>
      <c r="K117" s="12" t="s">
        <v>1298</v>
      </c>
      <c r="L117" s="12">
        <f t="shared" si="3"/>
        <v>384.15384615384613</v>
      </c>
      <c r="M117" s="12">
        <f t="shared" si="4"/>
        <v>384.15384615384613</v>
      </c>
    </row>
    <row r="118" spans="1:13" x14ac:dyDescent="0.25">
      <c r="A118" s="15" t="s">
        <v>968</v>
      </c>
      <c r="B118" s="15" t="s">
        <v>973</v>
      </c>
      <c r="C118" s="15" t="s">
        <v>970</v>
      </c>
      <c r="D118" s="15" t="s">
        <v>971</v>
      </c>
      <c r="E118" s="41">
        <f t="shared" si="5"/>
        <v>0.3845384615384615</v>
      </c>
      <c r="F118" s="42">
        <f>M118</f>
        <v>384.53846153846149</v>
      </c>
      <c r="G118" s="43">
        <v>2015</v>
      </c>
      <c r="I118" s="12">
        <v>499.9</v>
      </c>
      <c r="K118" s="12" t="s">
        <v>1298</v>
      </c>
      <c r="L118" s="12">
        <f t="shared" si="3"/>
        <v>384.53846153846149</v>
      </c>
      <c r="M118" s="12">
        <f t="shared" si="4"/>
        <v>384.53846153846149</v>
      </c>
    </row>
    <row r="119" spans="1:13" x14ac:dyDescent="0.25">
      <c r="A119" s="15" t="s">
        <v>968</v>
      </c>
      <c r="B119" s="15" t="s">
        <v>980</v>
      </c>
      <c r="C119" s="15" t="s">
        <v>970</v>
      </c>
      <c r="D119" s="15" t="s">
        <v>971</v>
      </c>
      <c r="E119" s="41">
        <f t="shared" si="5"/>
        <v>0.3845384615384615</v>
      </c>
      <c r="F119" s="42">
        <f>M119</f>
        <v>384.53846153846149</v>
      </c>
      <c r="G119" s="43">
        <v>2015</v>
      </c>
      <c r="I119" s="12">
        <v>499.9</v>
      </c>
      <c r="K119" s="12" t="s">
        <v>1298</v>
      </c>
      <c r="L119" s="12">
        <f t="shared" si="3"/>
        <v>384.53846153846149</v>
      </c>
      <c r="M119" s="12">
        <f t="shared" si="4"/>
        <v>384.53846153846149</v>
      </c>
    </row>
    <row r="120" spans="1:13" x14ac:dyDescent="0.25">
      <c r="A120" s="15" t="s">
        <v>968</v>
      </c>
      <c r="B120" s="15" t="s">
        <v>975</v>
      </c>
      <c r="C120" s="15" t="s">
        <v>970</v>
      </c>
      <c r="D120" s="15" t="s">
        <v>971</v>
      </c>
      <c r="E120" s="41">
        <f t="shared" si="5"/>
        <v>0.38461538461538458</v>
      </c>
      <c r="F120" s="42">
        <f>M120</f>
        <v>384.61538461538458</v>
      </c>
      <c r="G120" s="43">
        <v>2015</v>
      </c>
      <c r="I120" s="12">
        <v>500</v>
      </c>
      <c r="K120" s="12" t="s">
        <v>1298</v>
      </c>
      <c r="L120" s="12">
        <f t="shared" si="3"/>
        <v>384.61538461538458</v>
      </c>
      <c r="M120" s="12">
        <f t="shared" si="4"/>
        <v>384.61538461538458</v>
      </c>
    </row>
    <row r="121" spans="1:13" x14ac:dyDescent="0.25">
      <c r="A121" s="15" t="s">
        <v>968</v>
      </c>
      <c r="B121" s="15" t="s">
        <v>978</v>
      </c>
      <c r="C121" s="15" t="s">
        <v>970</v>
      </c>
      <c r="D121" s="15" t="s">
        <v>971</v>
      </c>
      <c r="E121" s="41">
        <f t="shared" si="5"/>
        <v>1.1508461538461539</v>
      </c>
      <c r="F121" s="42">
        <f>M121</f>
        <v>1150.8461538461538</v>
      </c>
      <c r="G121" s="43">
        <v>2015</v>
      </c>
      <c r="I121" s="12">
        <v>1496.1</v>
      </c>
      <c r="K121" s="12" t="s">
        <v>1298</v>
      </c>
      <c r="L121" s="12">
        <f t="shared" si="3"/>
        <v>1150.8461538461538</v>
      </c>
      <c r="M121" s="12">
        <f t="shared" si="4"/>
        <v>1150.8461538461538</v>
      </c>
    </row>
    <row r="122" spans="1:13" x14ac:dyDescent="0.25">
      <c r="A122" s="15" t="s">
        <v>968</v>
      </c>
      <c r="B122" s="15" t="s">
        <v>979</v>
      </c>
      <c r="C122" s="15" t="s">
        <v>970</v>
      </c>
      <c r="D122" s="15" t="s">
        <v>971</v>
      </c>
      <c r="E122" s="41">
        <f t="shared" si="5"/>
        <v>1.1533846153846155</v>
      </c>
      <c r="F122" s="42">
        <f>M122</f>
        <v>1153.3846153846155</v>
      </c>
      <c r="G122" s="43">
        <v>2015</v>
      </c>
      <c r="I122" s="12">
        <v>1499.4</v>
      </c>
      <c r="K122" s="12" t="s">
        <v>1298</v>
      </c>
      <c r="L122" s="12">
        <f t="shared" si="3"/>
        <v>1153.3846153846155</v>
      </c>
      <c r="M122" s="12">
        <f t="shared" si="4"/>
        <v>1153.3846153846155</v>
      </c>
    </row>
    <row r="123" spans="1:13" x14ac:dyDescent="0.25">
      <c r="A123" s="15" t="s">
        <v>1052</v>
      </c>
      <c r="B123" s="15" t="s">
        <v>2415</v>
      </c>
      <c r="C123" s="15" t="s">
        <v>970</v>
      </c>
      <c r="D123" s="15" t="s">
        <v>1048</v>
      </c>
      <c r="E123" s="41">
        <f t="shared" si="5"/>
        <v>9.6153846153846145E-2</v>
      </c>
      <c r="F123" s="42">
        <f>M123</f>
        <v>96.153846153846146</v>
      </c>
      <c r="G123" s="43">
        <v>2015</v>
      </c>
      <c r="I123" s="12">
        <v>125</v>
      </c>
      <c r="J123" s="12">
        <v>147.87</v>
      </c>
      <c r="K123" s="12" t="s">
        <v>1298</v>
      </c>
      <c r="L123" s="12">
        <f t="shared" si="3"/>
        <v>96.153846153846146</v>
      </c>
      <c r="M123" s="12">
        <f t="shared" si="4"/>
        <v>96.153846153846146</v>
      </c>
    </row>
    <row r="124" spans="1:13" x14ac:dyDescent="0.25">
      <c r="A124" s="15" t="s">
        <v>1046</v>
      </c>
      <c r="B124" s="15" t="s">
        <v>1047</v>
      </c>
      <c r="C124" s="15" t="s">
        <v>970</v>
      </c>
      <c r="D124" s="15" t="s">
        <v>1048</v>
      </c>
      <c r="E124" s="41">
        <f t="shared" si="5"/>
        <v>0.44615384615384612</v>
      </c>
      <c r="F124" s="42">
        <f>M124</f>
        <v>446.15384615384613</v>
      </c>
      <c r="G124" s="43">
        <v>2015</v>
      </c>
      <c r="I124" s="12">
        <v>580</v>
      </c>
      <c r="K124" s="12" t="s">
        <v>1298</v>
      </c>
      <c r="L124" s="12">
        <f t="shared" si="3"/>
        <v>446.15384615384613</v>
      </c>
      <c r="M124" s="12">
        <f t="shared" si="4"/>
        <v>446.15384615384613</v>
      </c>
    </row>
    <row r="125" spans="1:13" x14ac:dyDescent="0.25">
      <c r="A125" s="15" t="s">
        <v>1224</v>
      </c>
      <c r="B125" s="15" t="s">
        <v>1225</v>
      </c>
      <c r="C125" s="15" t="s">
        <v>1186</v>
      </c>
      <c r="D125" s="15" t="s">
        <v>1226</v>
      </c>
      <c r="E125" s="41">
        <f t="shared" si="5"/>
        <v>0.05</v>
      </c>
      <c r="F125" s="42">
        <f>M125</f>
        <v>50</v>
      </c>
      <c r="G125" s="43">
        <v>2015</v>
      </c>
      <c r="I125" s="12">
        <v>50</v>
      </c>
      <c r="K125" s="12" t="s">
        <v>2604</v>
      </c>
      <c r="L125" s="12">
        <f t="shared" si="3"/>
        <v>50</v>
      </c>
      <c r="M125" s="12">
        <f t="shared" si="4"/>
        <v>50</v>
      </c>
    </row>
    <row r="126" spans="1:13" x14ac:dyDescent="0.25">
      <c r="A126" s="15" t="s">
        <v>1955</v>
      </c>
      <c r="B126" s="15" t="s">
        <v>1956</v>
      </c>
      <c r="C126" s="15" t="s">
        <v>1186</v>
      </c>
      <c r="D126" s="15" t="s">
        <v>1954</v>
      </c>
      <c r="E126" s="41">
        <f t="shared" si="5"/>
        <v>10.37</v>
      </c>
      <c r="F126" s="42">
        <f>M126</f>
        <v>10370</v>
      </c>
      <c r="G126" s="43">
        <v>2015</v>
      </c>
      <c r="I126" s="12">
        <v>10370</v>
      </c>
      <c r="K126" s="12" t="s">
        <v>2604</v>
      </c>
      <c r="L126" s="12">
        <f t="shared" si="3"/>
        <v>10370</v>
      </c>
      <c r="M126" s="12">
        <f t="shared" si="4"/>
        <v>10370</v>
      </c>
    </row>
    <row r="127" spans="1:13" x14ac:dyDescent="0.25">
      <c r="A127" s="15" t="s">
        <v>1268</v>
      </c>
      <c r="B127" s="15" t="s">
        <v>1269</v>
      </c>
      <c r="C127" s="15" t="s">
        <v>1186</v>
      </c>
      <c r="D127" s="15" t="s">
        <v>1270</v>
      </c>
      <c r="E127" s="41">
        <f t="shared" si="5"/>
        <v>1</v>
      </c>
      <c r="F127" s="42">
        <f>M127</f>
        <v>1000</v>
      </c>
      <c r="G127" s="43">
        <v>2015</v>
      </c>
      <c r="I127" s="12">
        <v>1000</v>
      </c>
      <c r="K127" s="12" t="s">
        <v>2604</v>
      </c>
      <c r="L127" s="12">
        <f t="shared" si="3"/>
        <v>1000</v>
      </c>
      <c r="M127" s="12">
        <f t="shared" si="4"/>
        <v>1000</v>
      </c>
    </row>
    <row r="128" spans="1:13" x14ac:dyDescent="0.25">
      <c r="A128" s="15" t="s">
        <v>1107</v>
      </c>
      <c r="B128" s="15" t="s">
        <v>1108</v>
      </c>
      <c r="C128" s="15" t="s">
        <v>20</v>
      </c>
      <c r="D128" s="15" t="s">
        <v>1109</v>
      </c>
      <c r="E128" s="41">
        <f t="shared" si="5"/>
        <v>0.65568461538461531</v>
      </c>
      <c r="F128" s="42">
        <f>M128</f>
        <v>655.68461538461531</v>
      </c>
      <c r="G128" s="43">
        <v>2015</v>
      </c>
      <c r="I128" s="12">
        <v>852.39</v>
      </c>
      <c r="J128" s="12">
        <v>852.39</v>
      </c>
      <c r="K128" s="12" t="s">
        <v>1298</v>
      </c>
      <c r="L128" s="12">
        <f t="shared" si="3"/>
        <v>655.68461538461531</v>
      </c>
      <c r="M128" s="12">
        <f t="shared" si="4"/>
        <v>655.68461538461531</v>
      </c>
    </row>
    <row r="129" spans="1:13" x14ac:dyDescent="0.25">
      <c r="A129" s="15" t="s">
        <v>1122</v>
      </c>
      <c r="B129" s="15" t="s">
        <v>1123</v>
      </c>
      <c r="C129" s="15" t="s">
        <v>20</v>
      </c>
      <c r="D129" s="15" t="s">
        <v>1124</v>
      </c>
      <c r="E129" s="41">
        <f t="shared" si="5"/>
        <v>0.3075</v>
      </c>
      <c r="F129" s="42">
        <f>M129</f>
        <v>307.5</v>
      </c>
      <c r="G129" s="43">
        <v>2015</v>
      </c>
      <c r="I129" s="12">
        <v>307.5</v>
      </c>
      <c r="K129" s="12" t="s">
        <v>2604</v>
      </c>
      <c r="L129" s="12">
        <f t="shared" si="3"/>
        <v>307.5</v>
      </c>
      <c r="M129" s="12">
        <f t="shared" si="4"/>
        <v>307.5</v>
      </c>
    </row>
    <row r="130" spans="1:13" x14ac:dyDescent="0.25">
      <c r="A130" s="15" t="s">
        <v>1556</v>
      </c>
      <c r="B130" s="15" t="s">
        <v>1557</v>
      </c>
      <c r="C130" s="15" t="s">
        <v>1406</v>
      </c>
      <c r="D130" s="15" t="s">
        <v>1558</v>
      </c>
      <c r="E130" s="41">
        <f t="shared" si="5"/>
        <v>0.5</v>
      </c>
      <c r="F130" s="42">
        <f>M130</f>
        <v>500</v>
      </c>
      <c r="G130" s="43">
        <v>2015</v>
      </c>
      <c r="I130" s="12">
        <v>500</v>
      </c>
      <c r="K130" s="12" t="s">
        <v>2604</v>
      </c>
      <c r="L130" s="12">
        <f t="shared" ref="L130:L193" si="6">IF(K130="DC",I130/1.3,I130)</f>
        <v>500</v>
      </c>
      <c r="M130" s="12">
        <f t="shared" ref="M130:M193" si="7">IFERROR(VALUE(L130),VALUE(J130))</f>
        <v>500</v>
      </c>
    </row>
    <row r="131" spans="1:13" x14ac:dyDescent="0.25">
      <c r="A131" s="15" t="s">
        <v>1559</v>
      </c>
      <c r="B131" s="15" t="s">
        <v>2425</v>
      </c>
      <c r="C131" s="15" t="s">
        <v>1406</v>
      </c>
      <c r="D131" s="15" t="s">
        <v>1558</v>
      </c>
      <c r="E131" s="41">
        <f t="shared" ref="E131:E194" si="8">F131/1000</f>
        <v>0.5</v>
      </c>
      <c r="F131" s="42">
        <f>M131</f>
        <v>500</v>
      </c>
      <c r="G131" s="43">
        <v>2015</v>
      </c>
      <c r="I131" s="12">
        <v>500</v>
      </c>
      <c r="K131" s="12" t="s">
        <v>2604</v>
      </c>
      <c r="L131" s="12">
        <f t="shared" si="6"/>
        <v>500</v>
      </c>
      <c r="M131" s="12">
        <f t="shared" si="7"/>
        <v>500</v>
      </c>
    </row>
    <row r="132" spans="1:13" x14ac:dyDescent="0.25">
      <c r="A132" s="15" t="s">
        <v>1385</v>
      </c>
      <c r="B132" s="15" t="s">
        <v>1386</v>
      </c>
      <c r="C132" s="15" t="s">
        <v>1377</v>
      </c>
      <c r="D132" s="15" t="s">
        <v>1387</v>
      </c>
      <c r="E132" s="41">
        <f t="shared" si="8"/>
        <v>1</v>
      </c>
      <c r="F132" s="42">
        <f>M132</f>
        <v>1000</v>
      </c>
      <c r="G132" s="43">
        <v>2015</v>
      </c>
      <c r="I132" s="12">
        <v>1000</v>
      </c>
      <c r="J132" s="12">
        <v>1260</v>
      </c>
      <c r="K132" s="12" t="s">
        <v>2604</v>
      </c>
      <c r="L132" s="12">
        <f t="shared" si="6"/>
        <v>1000</v>
      </c>
      <c r="M132" s="12">
        <f t="shared" si="7"/>
        <v>1000</v>
      </c>
    </row>
    <row r="133" spans="1:13" x14ac:dyDescent="0.25">
      <c r="A133" s="15" t="s">
        <v>1385</v>
      </c>
      <c r="B133" s="15" t="s">
        <v>1389</v>
      </c>
      <c r="C133" s="15" t="s">
        <v>1377</v>
      </c>
      <c r="D133" s="15" t="s">
        <v>1387</v>
      </c>
      <c r="E133" s="41">
        <f t="shared" si="8"/>
        <v>1</v>
      </c>
      <c r="F133" s="42">
        <f>M133</f>
        <v>1000</v>
      </c>
      <c r="G133" s="43">
        <v>2015</v>
      </c>
      <c r="I133" s="12">
        <v>1000</v>
      </c>
      <c r="J133" s="12">
        <v>1260</v>
      </c>
      <c r="K133" s="12" t="s">
        <v>2604</v>
      </c>
      <c r="L133" s="12">
        <f t="shared" si="6"/>
        <v>1000</v>
      </c>
      <c r="M133" s="12">
        <f t="shared" si="7"/>
        <v>1000</v>
      </c>
    </row>
    <row r="134" spans="1:13" x14ac:dyDescent="0.25">
      <c r="A134" s="15" t="s">
        <v>1385</v>
      </c>
      <c r="B134" s="15" t="s">
        <v>1391</v>
      </c>
      <c r="C134" s="15" t="s">
        <v>1377</v>
      </c>
      <c r="D134" s="15" t="s">
        <v>1387</v>
      </c>
      <c r="E134" s="41">
        <f t="shared" si="8"/>
        <v>1</v>
      </c>
      <c r="F134" s="42">
        <f>M134</f>
        <v>1000</v>
      </c>
      <c r="G134" s="43">
        <v>2015</v>
      </c>
      <c r="I134" s="12">
        <v>1000</v>
      </c>
      <c r="J134" s="12">
        <v>1260</v>
      </c>
      <c r="K134" s="12" t="s">
        <v>2604</v>
      </c>
      <c r="L134" s="12">
        <f t="shared" si="6"/>
        <v>1000</v>
      </c>
      <c r="M134" s="12">
        <f t="shared" si="7"/>
        <v>1000</v>
      </c>
    </row>
    <row r="135" spans="1:13" x14ac:dyDescent="0.25">
      <c r="A135" s="15" t="s">
        <v>1379</v>
      </c>
      <c r="B135" s="15" t="s">
        <v>1380</v>
      </c>
      <c r="C135" s="15" t="s">
        <v>1377</v>
      </c>
      <c r="D135" s="15" t="s">
        <v>1381</v>
      </c>
      <c r="E135" s="41">
        <f t="shared" si="8"/>
        <v>3.8769230769230764E-2</v>
      </c>
      <c r="F135" s="42">
        <f>M135</f>
        <v>38.769230769230766</v>
      </c>
      <c r="G135" s="43">
        <v>2015</v>
      </c>
      <c r="I135" s="12">
        <v>50.4</v>
      </c>
      <c r="J135" s="12">
        <v>50.4</v>
      </c>
      <c r="K135" s="12" t="s">
        <v>1298</v>
      </c>
      <c r="L135" s="12">
        <f t="shared" si="6"/>
        <v>38.769230769230766</v>
      </c>
      <c r="M135" s="12">
        <f t="shared" si="7"/>
        <v>38.769230769230766</v>
      </c>
    </row>
    <row r="136" spans="1:13" x14ac:dyDescent="0.25">
      <c r="A136" s="15" t="s">
        <v>1375</v>
      </c>
      <c r="B136" s="15" t="s">
        <v>1376</v>
      </c>
      <c r="C136" s="15" t="s">
        <v>1377</v>
      </c>
      <c r="D136" s="15" t="s">
        <v>1378</v>
      </c>
      <c r="E136" s="41">
        <f t="shared" si="8"/>
        <v>7.5692307692307698E-2</v>
      </c>
      <c r="F136" s="42">
        <f>M136</f>
        <v>75.692307692307693</v>
      </c>
      <c r="G136" s="43">
        <v>2015</v>
      </c>
      <c r="I136" s="12">
        <v>98.4</v>
      </c>
      <c r="J136" s="12">
        <v>98.4</v>
      </c>
      <c r="K136" s="12" t="s">
        <v>1298</v>
      </c>
      <c r="L136" s="12">
        <f t="shared" si="6"/>
        <v>75.692307692307693</v>
      </c>
      <c r="M136" s="12">
        <f t="shared" si="7"/>
        <v>75.692307692307693</v>
      </c>
    </row>
    <row r="137" spans="1:13" x14ac:dyDescent="0.25">
      <c r="A137" s="15" t="s">
        <v>1404</v>
      </c>
      <c r="B137" s="15" t="s">
        <v>1411</v>
      </c>
      <c r="C137" s="15" t="s">
        <v>1377</v>
      </c>
      <c r="D137" s="15" t="s">
        <v>1407</v>
      </c>
      <c r="E137" s="41">
        <f t="shared" si="8"/>
        <v>0.105</v>
      </c>
      <c r="F137" s="42">
        <f>M137</f>
        <v>105</v>
      </c>
      <c r="G137" s="43">
        <v>2015</v>
      </c>
      <c r="I137" s="12">
        <v>105</v>
      </c>
      <c r="K137" s="12" t="s">
        <v>2604</v>
      </c>
      <c r="L137" s="12">
        <f t="shared" si="6"/>
        <v>105</v>
      </c>
      <c r="M137" s="12">
        <f t="shared" si="7"/>
        <v>105</v>
      </c>
    </row>
    <row r="138" spans="1:13" x14ac:dyDescent="0.25">
      <c r="A138" s="15" t="s">
        <v>33</v>
      </c>
      <c r="B138" s="15" t="s">
        <v>34</v>
      </c>
      <c r="C138" s="15" t="s">
        <v>31</v>
      </c>
      <c r="D138" s="15" t="s">
        <v>1930</v>
      </c>
      <c r="E138" s="41">
        <f t="shared" si="8"/>
        <v>0.92307692307692313</v>
      </c>
      <c r="F138" s="42">
        <f>M138</f>
        <v>923.07692307692309</v>
      </c>
      <c r="G138" s="43">
        <v>2015</v>
      </c>
      <c r="I138" s="12">
        <v>1200</v>
      </c>
      <c r="J138" s="12">
        <v>1189.5</v>
      </c>
      <c r="K138" s="12" t="s">
        <v>1298</v>
      </c>
      <c r="L138" s="12">
        <f t="shared" si="6"/>
        <v>923.07692307692309</v>
      </c>
      <c r="M138" s="12">
        <f t="shared" si="7"/>
        <v>923.07692307692309</v>
      </c>
    </row>
    <row r="139" spans="1:13" x14ac:dyDescent="0.25">
      <c r="A139" s="15" t="s">
        <v>89</v>
      </c>
      <c r="B139" s="15" t="s">
        <v>88</v>
      </c>
      <c r="C139" s="15" t="s">
        <v>40</v>
      </c>
      <c r="D139" s="15" t="s">
        <v>63</v>
      </c>
      <c r="E139" s="41">
        <f t="shared" si="8"/>
        <v>1.0215692307692306</v>
      </c>
      <c r="F139" s="42">
        <f>M139</f>
        <v>1021.5692307692307</v>
      </c>
      <c r="G139" s="43">
        <v>2015</v>
      </c>
      <c r="I139" s="12">
        <v>1328.04</v>
      </c>
      <c r="J139" s="12" t="s">
        <v>2125</v>
      </c>
      <c r="K139" s="12" t="s">
        <v>1298</v>
      </c>
      <c r="L139" s="12">
        <f t="shared" si="6"/>
        <v>1021.5692307692307</v>
      </c>
      <c r="M139" s="12">
        <f t="shared" si="7"/>
        <v>1021.5692307692307</v>
      </c>
    </row>
    <row r="140" spans="1:13" x14ac:dyDescent="0.25">
      <c r="A140" s="15" t="s">
        <v>87</v>
      </c>
      <c r="B140" s="15" t="s">
        <v>88</v>
      </c>
      <c r="C140" s="15" t="s">
        <v>40</v>
      </c>
      <c r="D140" s="15" t="s">
        <v>63</v>
      </c>
      <c r="E140" s="41">
        <f t="shared" si="8"/>
        <v>1.0301538461538462</v>
      </c>
      <c r="F140" s="42">
        <f>M140</f>
        <v>1030.1538461538462</v>
      </c>
      <c r="G140" s="43">
        <v>2015</v>
      </c>
      <c r="I140" s="12">
        <v>1339.2</v>
      </c>
      <c r="J140" s="12" t="s">
        <v>2125</v>
      </c>
      <c r="K140" s="12" t="s">
        <v>1298</v>
      </c>
      <c r="L140" s="12">
        <f t="shared" si="6"/>
        <v>1030.1538461538462</v>
      </c>
      <c r="M140" s="12">
        <f t="shared" si="7"/>
        <v>1030.1538461538462</v>
      </c>
    </row>
    <row r="141" spans="1:13" x14ac:dyDescent="0.25">
      <c r="A141" s="15" t="s">
        <v>130</v>
      </c>
      <c r="B141" s="15" t="s">
        <v>131</v>
      </c>
      <c r="C141" s="15" t="s">
        <v>40</v>
      </c>
      <c r="D141" s="15" t="s">
        <v>63</v>
      </c>
      <c r="E141" s="41">
        <f t="shared" si="8"/>
        <v>1.0648615384615385</v>
      </c>
      <c r="F141" s="42">
        <f>M141</f>
        <v>1064.8615384615384</v>
      </c>
      <c r="G141" s="43">
        <v>2015</v>
      </c>
      <c r="I141" s="12">
        <v>1384.32</v>
      </c>
      <c r="J141" s="12" t="s">
        <v>2125</v>
      </c>
      <c r="K141" s="12" t="s">
        <v>1298</v>
      </c>
      <c r="L141" s="12">
        <f t="shared" si="6"/>
        <v>1064.8615384615384</v>
      </c>
      <c r="M141" s="12">
        <f t="shared" si="7"/>
        <v>1064.8615384615384</v>
      </c>
    </row>
    <row r="142" spans="1:13" x14ac:dyDescent="0.25">
      <c r="A142" s="15" t="s">
        <v>160</v>
      </c>
      <c r="B142" s="15" t="s">
        <v>161</v>
      </c>
      <c r="C142" s="15" t="s">
        <v>40</v>
      </c>
      <c r="D142" s="15" t="s">
        <v>63</v>
      </c>
      <c r="E142" s="41">
        <f t="shared" si="8"/>
        <v>1.7376615384615384</v>
      </c>
      <c r="F142" s="42">
        <f>M142</f>
        <v>1737.6615384615384</v>
      </c>
      <c r="G142" s="43">
        <v>2015</v>
      </c>
      <c r="I142" s="12">
        <v>2258.96</v>
      </c>
      <c r="J142" s="12" t="s">
        <v>2125</v>
      </c>
      <c r="K142" s="12" t="s">
        <v>1298</v>
      </c>
      <c r="L142" s="12">
        <f t="shared" si="6"/>
        <v>1737.6615384615384</v>
      </c>
      <c r="M142" s="12">
        <f t="shared" si="7"/>
        <v>1737.6615384615384</v>
      </c>
    </row>
    <row r="143" spans="1:13" x14ac:dyDescent="0.25">
      <c r="A143" s="15" t="s">
        <v>297</v>
      </c>
      <c r="B143" s="15" t="s">
        <v>298</v>
      </c>
      <c r="C143" s="15" t="s">
        <v>40</v>
      </c>
      <c r="D143" s="15" t="s">
        <v>230</v>
      </c>
      <c r="E143" s="41">
        <f t="shared" si="8"/>
        <v>2.0307692307692308E-2</v>
      </c>
      <c r="F143" s="42">
        <f>M143</f>
        <v>20.307692307692307</v>
      </c>
      <c r="G143" s="43">
        <v>2015</v>
      </c>
      <c r="I143" s="12">
        <v>26.4</v>
      </c>
      <c r="J143" s="12" t="s">
        <v>2125</v>
      </c>
      <c r="K143" s="12" t="s">
        <v>1298</v>
      </c>
      <c r="L143" s="12">
        <f t="shared" si="6"/>
        <v>20.307692307692307</v>
      </c>
      <c r="M143" s="12">
        <f t="shared" si="7"/>
        <v>20.307692307692307</v>
      </c>
    </row>
    <row r="144" spans="1:13" x14ac:dyDescent="0.25">
      <c r="A144" s="15" t="s">
        <v>299</v>
      </c>
      <c r="B144" s="15" t="s">
        <v>298</v>
      </c>
      <c r="C144" s="15" t="s">
        <v>40</v>
      </c>
      <c r="D144" s="15" t="s">
        <v>230</v>
      </c>
      <c r="E144" s="41">
        <f t="shared" si="8"/>
        <v>3.4963846153846158E-2</v>
      </c>
      <c r="F144" s="42">
        <f>M144</f>
        <v>34.963846153846156</v>
      </c>
      <c r="G144" s="43">
        <v>2015</v>
      </c>
      <c r="I144" s="12">
        <v>45.453000000000003</v>
      </c>
      <c r="J144" s="12" t="s">
        <v>2125</v>
      </c>
      <c r="K144" s="12" t="s">
        <v>1298</v>
      </c>
      <c r="L144" s="12">
        <f t="shared" si="6"/>
        <v>34.963846153846156</v>
      </c>
      <c r="M144" s="12">
        <f t="shared" si="7"/>
        <v>34.963846153846156</v>
      </c>
    </row>
    <row r="145" spans="1:13" x14ac:dyDescent="0.25">
      <c r="A145" s="15" t="s">
        <v>288</v>
      </c>
      <c r="B145" s="15" t="s">
        <v>253</v>
      </c>
      <c r="C145" s="15" t="s">
        <v>40</v>
      </c>
      <c r="D145" s="15" t="s">
        <v>230</v>
      </c>
      <c r="E145" s="41">
        <f t="shared" si="8"/>
        <v>0.26400000000000001</v>
      </c>
      <c r="F145" s="42">
        <f>M145</f>
        <v>264</v>
      </c>
      <c r="G145" s="43">
        <v>2015</v>
      </c>
      <c r="I145" s="12">
        <v>343.2</v>
      </c>
      <c r="J145" s="12" t="s">
        <v>2125</v>
      </c>
      <c r="K145" s="12" t="s">
        <v>1298</v>
      </c>
      <c r="L145" s="12">
        <f t="shared" si="6"/>
        <v>264</v>
      </c>
      <c r="M145" s="12">
        <f t="shared" si="7"/>
        <v>264</v>
      </c>
    </row>
    <row r="146" spans="1:13" x14ac:dyDescent="0.25">
      <c r="A146" s="15" t="s">
        <v>304</v>
      </c>
      <c r="B146" s="15" t="s">
        <v>255</v>
      </c>
      <c r="C146" s="15" t="s">
        <v>40</v>
      </c>
      <c r="D146" s="15" t="s">
        <v>230</v>
      </c>
      <c r="E146" s="41">
        <f t="shared" si="8"/>
        <v>0.70153846153846156</v>
      </c>
      <c r="F146" s="42">
        <f>M146</f>
        <v>701.53846153846155</v>
      </c>
      <c r="G146" s="43">
        <v>2015</v>
      </c>
      <c r="I146" s="12">
        <v>912</v>
      </c>
      <c r="J146" s="12" t="s">
        <v>2125</v>
      </c>
      <c r="K146" s="12" t="s">
        <v>1298</v>
      </c>
      <c r="L146" s="12">
        <f t="shared" si="6"/>
        <v>701.53846153846155</v>
      </c>
      <c r="M146" s="12">
        <f t="shared" si="7"/>
        <v>701.53846153846155</v>
      </c>
    </row>
    <row r="147" spans="1:13" x14ac:dyDescent="0.25">
      <c r="A147" s="15" t="s">
        <v>271</v>
      </c>
      <c r="B147" s="15" t="s">
        <v>272</v>
      </c>
      <c r="C147" s="15" t="s">
        <v>40</v>
      </c>
      <c r="D147" s="15" t="s">
        <v>230</v>
      </c>
      <c r="E147" s="41">
        <f t="shared" si="8"/>
        <v>0.85631538461538459</v>
      </c>
      <c r="F147" s="42">
        <f>M147</f>
        <v>856.31538461538457</v>
      </c>
      <c r="G147" s="43">
        <v>2015</v>
      </c>
      <c r="I147" s="12">
        <v>1113.21</v>
      </c>
      <c r="J147" s="12" t="s">
        <v>2125</v>
      </c>
      <c r="K147" s="12" t="s">
        <v>1298</v>
      </c>
      <c r="L147" s="12">
        <f t="shared" si="6"/>
        <v>856.31538461538457</v>
      </c>
      <c r="M147" s="12">
        <f t="shared" si="7"/>
        <v>856.31538461538457</v>
      </c>
    </row>
    <row r="148" spans="1:13" x14ac:dyDescent="0.25">
      <c r="A148" s="15" t="s">
        <v>259</v>
      </c>
      <c r="B148" s="15" t="s">
        <v>260</v>
      </c>
      <c r="C148" s="15" t="s">
        <v>40</v>
      </c>
      <c r="D148" s="15" t="s">
        <v>230</v>
      </c>
      <c r="E148" s="41">
        <f t="shared" si="8"/>
        <v>1</v>
      </c>
      <c r="F148" s="42">
        <f>M148</f>
        <v>1000</v>
      </c>
      <c r="G148" s="43">
        <v>2015</v>
      </c>
      <c r="I148" s="12">
        <v>1300</v>
      </c>
      <c r="J148" s="12" t="s">
        <v>2125</v>
      </c>
      <c r="K148" s="12" t="s">
        <v>1298</v>
      </c>
      <c r="L148" s="12">
        <f t="shared" si="6"/>
        <v>1000</v>
      </c>
      <c r="M148" s="12">
        <f t="shared" si="7"/>
        <v>1000</v>
      </c>
    </row>
    <row r="149" spans="1:13" x14ac:dyDescent="0.25">
      <c r="A149" s="15" t="s">
        <v>1362</v>
      </c>
      <c r="B149" s="15" t="s">
        <v>1363</v>
      </c>
      <c r="C149" s="15" t="s">
        <v>1356</v>
      </c>
      <c r="D149" s="15" t="s">
        <v>1359</v>
      </c>
      <c r="E149" s="41">
        <f t="shared" si="8"/>
        <v>4.6899999999999997E-2</v>
      </c>
      <c r="F149" s="42">
        <f>M149</f>
        <v>46.9</v>
      </c>
      <c r="G149" s="43">
        <v>2015</v>
      </c>
      <c r="I149" s="12">
        <v>46.9</v>
      </c>
      <c r="K149" s="12" t="s">
        <v>2604</v>
      </c>
      <c r="L149" s="12">
        <f t="shared" si="6"/>
        <v>46.9</v>
      </c>
      <c r="M149" s="12">
        <f t="shared" si="7"/>
        <v>46.9</v>
      </c>
    </row>
    <row r="150" spans="1:13" x14ac:dyDescent="0.25">
      <c r="A150" s="15" t="s">
        <v>592</v>
      </c>
      <c r="B150" s="15" t="s">
        <v>596</v>
      </c>
      <c r="C150" s="15" t="s">
        <v>347</v>
      </c>
      <c r="D150" s="15" t="s">
        <v>597</v>
      </c>
      <c r="E150" s="41">
        <f t="shared" si="8"/>
        <v>3.5384615384615389E-2</v>
      </c>
      <c r="F150" s="42">
        <f>M150</f>
        <v>35.384615384615387</v>
      </c>
      <c r="G150" s="43">
        <v>2015</v>
      </c>
      <c r="I150" s="12">
        <v>46</v>
      </c>
      <c r="J150" s="12">
        <v>45.92</v>
      </c>
      <c r="K150" s="12" t="s">
        <v>1298</v>
      </c>
      <c r="L150" s="12">
        <f t="shared" si="6"/>
        <v>35.384615384615387</v>
      </c>
      <c r="M150" s="12">
        <f t="shared" si="7"/>
        <v>35.384615384615387</v>
      </c>
    </row>
    <row r="151" spans="1:13" x14ac:dyDescent="0.25">
      <c r="A151" s="15" t="s">
        <v>650</v>
      </c>
      <c r="B151" s="15" t="s">
        <v>651</v>
      </c>
      <c r="C151" s="15" t="s">
        <v>347</v>
      </c>
      <c r="D151" s="15" t="s">
        <v>652</v>
      </c>
      <c r="E151" s="41">
        <f t="shared" si="8"/>
        <v>3.1538461538461536E-2</v>
      </c>
      <c r="F151" s="42">
        <f>M151</f>
        <v>31.538461538461537</v>
      </c>
      <c r="G151" s="43">
        <v>2015</v>
      </c>
      <c r="I151" s="12">
        <v>41</v>
      </c>
      <c r="J151" s="12">
        <v>41</v>
      </c>
      <c r="K151" s="12" t="s">
        <v>1298</v>
      </c>
      <c r="L151" s="12">
        <f t="shared" si="6"/>
        <v>31.538461538461537</v>
      </c>
      <c r="M151" s="12">
        <f t="shared" si="7"/>
        <v>31.538461538461537</v>
      </c>
    </row>
    <row r="152" spans="1:13" x14ac:dyDescent="0.25">
      <c r="A152" s="15" t="s">
        <v>349</v>
      </c>
      <c r="B152" s="15" t="s">
        <v>350</v>
      </c>
      <c r="C152" s="15" t="s">
        <v>347</v>
      </c>
      <c r="D152" s="15" t="s">
        <v>351</v>
      </c>
      <c r="E152" s="41">
        <f t="shared" si="8"/>
        <v>3.5446153846153843E-2</v>
      </c>
      <c r="F152" s="42">
        <f>M152</f>
        <v>35.446153846153841</v>
      </c>
      <c r="G152" s="43">
        <v>2015</v>
      </c>
      <c r="I152" s="12">
        <v>46.08</v>
      </c>
      <c r="J152" s="12">
        <v>46.08</v>
      </c>
      <c r="K152" s="12" t="s">
        <v>1298</v>
      </c>
      <c r="L152" s="12">
        <f t="shared" si="6"/>
        <v>35.446153846153841</v>
      </c>
      <c r="M152" s="12">
        <f t="shared" si="7"/>
        <v>35.446153846153841</v>
      </c>
    </row>
    <row r="153" spans="1:13" x14ac:dyDescent="0.25">
      <c r="A153" s="15" t="s">
        <v>656</v>
      </c>
      <c r="B153" s="15" t="s">
        <v>657</v>
      </c>
      <c r="C153" s="15" t="s">
        <v>347</v>
      </c>
      <c r="D153" s="15" t="s">
        <v>658</v>
      </c>
      <c r="E153" s="41">
        <f t="shared" si="8"/>
        <v>0.02</v>
      </c>
      <c r="F153" s="42">
        <f>M153</f>
        <v>20</v>
      </c>
      <c r="G153" s="43">
        <v>2015</v>
      </c>
      <c r="I153" s="12">
        <v>20</v>
      </c>
      <c r="K153" s="12" t="s">
        <v>2604</v>
      </c>
      <c r="L153" s="12">
        <f t="shared" si="6"/>
        <v>20</v>
      </c>
      <c r="M153" s="12">
        <f t="shared" si="7"/>
        <v>20</v>
      </c>
    </row>
    <row r="154" spans="1:13" x14ac:dyDescent="0.25">
      <c r="A154" s="15" t="s">
        <v>554</v>
      </c>
      <c r="B154" s="15" t="s">
        <v>371</v>
      </c>
      <c r="C154" s="15" t="s">
        <v>347</v>
      </c>
      <c r="D154" s="15" t="s">
        <v>348</v>
      </c>
      <c r="E154" s="41">
        <f t="shared" si="8"/>
        <v>3.5999999999999997E-2</v>
      </c>
      <c r="F154" s="42">
        <f>M154</f>
        <v>36</v>
      </c>
      <c r="G154" s="43">
        <v>2015</v>
      </c>
      <c r="I154" s="12">
        <v>36</v>
      </c>
      <c r="J154" s="12" t="s">
        <v>2125</v>
      </c>
      <c r="K154" s="12" t="s">
        <v>2604</v>
      </c>
      <c r="L154" s="12">
        <f t="shared" si="6"/>
        <v>36</v>
      </c>
      <c r="M154" s="12">
        <f t="shared" si="7"/>
        <v>36</v>
      </c>
    </row>
    <row r="155" spans="1:13" x14ac:dyDescent="0.25">
      <c r="A155" s="15" t="s">
        <v>600</v>
      </c>
      <c r="B155" s="15" t="s">
        <v>601</v>
      </c>
      <c r="C155" s="15" t="s">
        <v>347</v>
      </c>
      <c r="D155" s="15" t="s">
        <v>602</v>
      </c>
      <c r="E155" s="41">
        <f t="shared" si="8"/>
        <v>0.02</v>
      </c>
      <c r="F155" s="42">
        <f>M155</f>
        <v>20</v>
      </c>
      <c r="G155" s="43">
        <v>2015</v>
      </c>
      <c r="I155" s="12">
        <v>20</v>
      </c>
      <c r="J155" s="12">
        <v>20.5</v>
      </c>
      <c r="K155" s="12" t="s">
        <v>2604</v>
      </c>
      <c r="L155" s="12">
        <f t="shared" si="6"/>
        <v>20</v>
      </c>
      <c r="M155" s="12">
        <f t="shared" si="7"/>
        <v>20</v>
      </c>
    </row>
    <row r="156" spans="1:13" x14ac:dyDescent="0.25">
      <c r="A156" s="15" t="s">
        <v>592</v>
      </c>
      <c r="B156" s="15" t="s">
        <v>480</v>
      </c>
      <c r="C156" s="15" t="s">
        <v>347</v>
      </c>
      <c r="D156" s="15" t="s">
        <v>603</v>
      </c>
      <c r="E156" s="41">
        <f t="shared" si="8"/>
        <v>1.5769230769230768E-2</v>
      </c>
      <c r="F156" s="42">
        <f>M156</f>
        <v>15.769230769230768</v>
      </c>
      <c r="G156" s="43">
        <v>2015</v>
      </c>
      <c r="I156" s="12">
        <v>20.5</v>
      </c>
      <c r="J156" s="12">
        <v>20.5</v>
      </c>
      <c r="K156" s="12" t="s">
        <v>1298</v>
      </c>
      <c r="L156" s="12">
        <f t="shared" si="6"/>
        <v>15.769230769230768</v>
      </c>
      <c r="M156" s="12">
        <f t="shared" si="7"/>
        <v>15.769230769230768</v>
      </c>
    </row>
    <row r="157" spans="1:13" x14ac:dyDescent="0.25">
      <c r="A157" s="15" t="s">
        <v>592</v>
      </c>
      <c r="B157" s="15" t="s">
        <v>498</v>
      </c>
      <c r="C157" s="15" t="s">
        <v>347</v>
      </c>
      <c r="D157" s="15" t="s">
        <v>604</v>
      </c>
      <c r="E157" s="41">
        <f t="shared" si="8"/>
        <v>7.8846153846153844E-2</v>
      </c>
      <c r="F157" s="42">
        <f>M157</f>
        <v>78.84615384615384</v>
      </c>
      <c r="G157" s="43">
        <v>2015</v>
      </c>
      <c r="I157" s="12">
        <v>102.5</v>
      </c>
      <c r="J157" s="12">
        <v>102.5</v>
      </c>
      <c r="K157" s="12" t="s">
        <v>1298</v>
      </c>
      <c r="L157" s="12">
        <f t="shared" si="6"/>
        <v>78.84615384615384</v>
      </c>
      <c r="M157" s="12">
        <f t="shared" si="7"/>
        <v>78.84615384615384</v>
      </c>
    </row>
    <row r="158" spans="1:13" x14ac:dyDescent="0.25">
      <c r="A158" s="15" t="s">
        <v>675</v>
      </c>
      <c r="B158" s="15" t="s">
        <v>676</v>
      </c>
      <c r="C158" s="15" t="s">
        <v>672</v>
      </c>
      <c r="D158" s="15" t="s">
        <v>677</v>
      </c>
      <c r="E158" s="41">
        <f t="shared" si="8"/>
        <v>0.13119999999999998</v>
      </c>
      <c r="F158" s="42">
        <f>M158</f>
        <v>131.19999999999999</v>
      </c>
      <c r="G158" s="43">
        <v>2015</v>
      </c>
      <c r="I158" s="12">
        <v>170.56</v>
      </c>
      <c r="J158" s="12" t="s">
        <v>2125</v>
      </c>
      <c r="K158" s="12" t="s">
        <v>1298</v>
      </c>
      <c r="L158" s="12">
        <f t="shared" si="6"/>
        <v>131.19999999999999</v>
      </c>
      <c r="M158" s="12">
        <f t="shared" si="7"/>
        <v>131.19999999999999</v>
      </c>
    </row>
    <row r="159" spans="1:13" x14ac:dyDescent="0.25">
      <c r="A159" s="15" t="s">
        <v>685</v>
      </c>
      <c r="B159" s="15" t="s">
        <v>686</v>
      </c>
      <c r="C159" s="15" t="s">
        <v>680</v>
      </c>
      <c r="D159" s="15" t="s">
        <v>687</v>
      </c>
      <c r="E159" s="41">
        <f t="shared" si="8"/>
        <v>7.6923076923076913E-2</v>
      </c>
      <c r="F159" s="42">
        <f>M159</f>
        <v>76.92307692307692</v>
      </c>
      <c r="G159" s="43">
        <v>2015</v>
      </c>
      <c r="I159" s="12">
        <v>100</v>
      </c>
      <c r="J159" s="12">
        <v>101.46</v>
      </c>
      <c r="K159" s="12" t="s">
        <v>1298</v>
      </c>
      <c r="L159" s="12">
        <f t="shared" si="6"/>
        <v>76.92307692307692</v>
      </c>
      <c r="M159" s="12">
        <f t="shared" si="7"/>
        <v>76.92307692307692</v>
      </c>
    </row>
    <row r="160" spans="1:13" x14ac:dyDescent="0.25">
      <c r="A160" s="15" t="s">
        <v>689</v>
      </c>
      <c r="B160" s="15" t="s">
        <v>690</v>
      </c>
      <c r="C160" s="15" t="s">
        <v>680</v>
      </c>
      <c r="D160" s="15" t="s">
        <v>691</v>
      </c>
      <c r="E160" s="41">
        <f t="shared" si="8"/>
        <v>3.8584615384615384E-2</v>
      </c>
      <c r="F160" s="42">
        <f>M160</f>
        <v>38.584615384615383</v>
      </c>
      <c r="G160" s="43">
        <v>2015</v>
      </c>
      <c r="I160" s="12">
        <v>50.16</v>
      </c>
      <c r="J160" s="12">
        <v>50.16</v>
      </c>
      <c r="K160" s="12" t="s">
        <v>1298</v>
      </c>
      <c r="L160" s="12">
        <f t="shared" si="6"/>
        <v>38.584615384615383</v>
      </c>
      <c r="M160" s="12">
        <f t="shared" si="7"/>
        <v>38.584615384615383</v>
      </c>
    </row>
    <row r="161" spans="1:13" x14ac:dyDescent="0.25">
      <c r="A161" s="15" t="s">
        <v>695</v>
      </c>
      <c r="B161" s="15" t="s">
        <v>696</v>
      </c>
      <c r="C161" s="15" t="s">
        <v>680</v>
      </c>
      <c r="D161" s="15" t="s">
        <v>697</v>
      </c>
      <c r="E161" s="41">
        <f t="shared" si="8"/>
        <v>3.8461538461538457E-2</v>
      </c>
      <c r="F161" s="42">
        <f>M161</f>
        <v>38.46153846153846</v>
      </c>
      <c r="G161" s="43">
        <v>2015</v>
      </c>
      <c r="I161" s="12">
        <v>50</v>
      </c>
      <c r="J161" s="12">
        <v>50.16</v>
      </c>
      <c r="K161" s="12" t="s">
        <v>1298</v>
      </c>
      <c r="L161" s="12">
        <f t="shared" si="6"/>
        <v>38.46153846153846</v>
      </c>
      <c r="M161" s="12">
        <f t="shared" si="7"/>
        <v>38.46153846153846</v>
      </c>
    </row>
    <row r="162" spans="1:13" x14ac:dyDescent="0.25">
      <c r="A162" s="15" t="s">
        <v>1420</v>
      </c>
      <c r="B162" s="15" t="s">
        <v>1421</v>
      </c>
      <c r="C162" s="15" t="s">
        <v>1418</v>
      </c>
      <c r="D162" s="15" t="s">
        <v>1422</v>
      </c>
      <c r="E162" s="41">
        <f t="shared" si="8"/>
        <v>0.125</v>
      </c>
      <c r="F162" s="42">
        <f>M162</f>
        <v>125</v>
      </c>
      <c r="G162" s="43">
        <v>2015</v>
      </c>
      <c r="I162" s="12">
        <v>125</v>
      </c>
      <c r="K162" s="12" t="s">
        <v>2604</v>
      </c>
      <c r="L162" s="12">
        <f t="shared" si="6"/>
        <v>125</v>
      </c>
      <c r="M162" s="12">
        <f t="shared" si="7"/>
        <v>125</v>
      </c>
    </row>
    <row r="163" spans="1:13" x14ac:dyDescent="0.25">
      <c r="A163" s="15" t="s">
        <v>1423</v>
      </c>
      <c r="B163" s="15" t="s">
        <v>1424</v>
      </c>
      <c r="C163" s="15" t="s">
        <v>1418</v>
      </c>
      <c r="D163" s="15" t="s">
        <v>1422</v>
      </c>
      <c r="E163" s="41">
        <f t="shared" si="8"/>
        <v>0.125</v>
      </c>
      <c r="F163" s="42">
        <f>M163</f>
        <v>125</v>
      </c>
      <c r="G163" s="43">
        <v>2015</v>
      </c>
      <c r="I163" s="12">
        <v>125</v>
      </c>
      <c r="K163" s="12" t="s">
        <v>2604</v>
      </c>
      <c r="L163" s="12">
        <f t="shared" si="6"/>
        <v>125</v>
      </c>
      <c r="M163" s="12">
        <f t="shared" si="7"/>
        <v>125</v>
      </c>
    </row>
    <row r="164" spans="1:13" x14ac:dyDescent="0.25">
      <c r="A164" s="15" t="s">
        <v>1427</v>
      </c>
      <c r="B164" s="15" t="s">
        <v>1428</v>
      </c>
      <c r="C164" s="15" t="s">
        <v>1418</v>
      </c>
      <c r="D164" s="15" t="s">
        <v>1429</v>
      </c>
      <c r="E164" s="41">
        <f t="shared" si="8"/>
        <v>7.6923076923076913E-2</v>
      </c>
      <c r="F164" s="42">
        <f>M164</f>
        <v>76.92307692307692</v>
      </c>
      <c r="G164" s="43">
        <v>2015</v>
      </c>
      <c r="I164" s="12">
        <v>100</v>
      </c>
      <c r="K164" s="12" t="s">
        <v>1298</v>
      </c>
      <c r="L164" s="12">
        <f t="shared" si="6"/>
        <v>76.92307692307692</v>
      </c>
      <c r="M164" s="12">
        <f t="shared" si="7"/>
        <v>76.92307692307692</v>
      </c>
    </row>
    <row r="165" spans="1:13" x14ac:dyDescent="0.25">
      <c r="A165" s="15" t="s">
        <v>1457</v>
      </c>
      <c r="B165" s="15" t="s">
        <v>1458</v>
      </c>
      <c r="C165" s="15" t="s">
        <v>1418</v>
      </c>
      <c r="D165" s="15" t="s">
        <v>1459</v>
      </c>
      <c r="E165" s="41">
        <f t="shared" si="8"/>
        <v>8.7230769230769223E-2</v>
      </c>
      <c r="F165" s="42">
        <f>M165</f>
        <v>87.230769230769226</v>
      </c>
      <c r="G165" s="43">
        <v>2015</v>
      </c>
      <c r="I165" s="12">
        <v>113.4</v>
      </c>
      <c r="K165" s="12" t="s">
        <v>1298</v>
      </c>
      <c r="L165" s="12">
        <f t="shared" si="6"/>
        <v>87.230769230769226</v>
      </c>
      <c r="M165" s="12">
        <f t="shared" si="7"/>
        <v>87.230769230769226</v>
      </c>
    </row>
    <row r="166" spans="1:13" x14ac:dyDescent="0.25">
      <c r="A166" s="15" t="s">
        <v>1508</v>
      </c>
      <c r="B166" s="15" t="s">
        <v>1506</v>
      </c>
      <c r="C166" s="15" t="s">
        <v>1418</v>
      </c>
      <c r="D166" s="15" t="s">
        <v>1507</v>
      </c>
      <c r="E166" s="41">
        <f t="shared" si="8"/>
        <v>0.1</v>
      </c>
      <c r="F166" s="42">
        <f>M166</f>
        <v>100</v>
      </c>
      <c r="G166" s="43">
        <v>2015</v>
      </c>
      <c r="I166" s="12">
        <v>100</v>
      </c>
      <c r="K166" s="12" t="s">
        <v>2604</v>
      </c>
      <c r="L166" s="12">
        <f t="shared" si="6"/>
        <v>100</v>
      </c>
      <c r="M166" s="12">
        <f t="shared" si="7"/>
        <v>100</v>
      </c>
    </row>
    <row r="167" spans="1:13" x14ac:dyDescent="0.25">
      <c r="A167" s="15" t="s">
        <v>1624</v>
      </c>
      <c r="B167" s="15" t="s">
        <v>1625</v>
      </c>
      <c r="C167" s="15" t="s">
        <v>1319</v>
      </c>
      <c r="D167" s="15" t="s">
        <v>1626</v>
      </c>
      <c r="E167" s="41">
        <f t="shared" si="8"/>
        <v>0.09</v>
      </c>
      <c r="F167" s="42">
        <f>M167</f>
        <v>90</v>
      </c>
      <c r="G167" s="43">
        <v>2015</v>
      </c>
      <c r="I167" s="12">
        <v>90</v>
      </c>
      <c r="J167" s="12" t="s">
        <v>2125</v>
      </c>
      <c r="K167" s="12" t="s">
        <v>2604</v>
      </c>
      <c r="L167" s="12">
        <f t="shared" si="6"/>
        <v>90</v>
      </c>
      <c r="M167" s="12">
        <f t="shared" si="7"/>
        <v>90</v>
      </c>
    </row>
    <row r="168" spans="1:13" x14ac:dyDescent="0.25">
      <c r="A168" s="15" t="s">
        <v>1308</v>
      </c>
      <c r="B168" s="15" t="s">
        <v>1307</v>
      </c>
      <c r="C168" s="15" t="s">
        <v>1135</v>
      </c>
      <c r="D168" s="15" t="s">
        <v>1305</v>
      </c>
      <c r="E168" s="41">
        <f t="shared" si="8"/>
        <v>0.5</v>
      </c>
      <c r="F168" s="42">
        <f>M168</f>
        <v>500</v>
      </c>
      <c r="G168" s="43">
        <v>2015</v>
      </c>
      <c r="I168" s="12">
        <v>500</v>
      </c>
      <c r="K168" s="12" t="s">
        <v>2604</v>
      </c>
      <c r="L168" s="12">
        <f t="shared" si="6"/>
        <v>500</v>
      </c>
      <c r="M168" s="12">
        <f t="shared" si="7"/>
        <v>500</v>
      </c>
    </row>
    <row r="169" spans="1:13" x14ac:dyDescent="0.25">
      <c r="A169" s="15" t="s">
        <v>1306</v>
      </c>
      <c r="B169" s="15" t="s">
        <v>1307</v>
      </c>
      <c r="C169" s="15" t="s">
        <v>1135</v>
      </c>
      <c r="D169" s="15" t="s">
        <v>1305</v>
      </c>
      <c r="E169" s="41">
        <f t="shared" si="8"/>
        <v>2</v>
      </c>
      <c r="F169" s="42">
        <f>M169</f>
        <v>2000</v>
      </c>
      <c r="G169" s="43">
        <v>2015</v>
      </c>
      <c r="I169" s="12">
        <v>2000</v>
      </c>
      <c r="K169" s="12" t="s">
        <v>2604</v>
      </c>
      <c r="L169" s="12">
        <f t="shared" si="6"/>
        <v>2000</v>
      </c>
      <c r="M169" s="12">
        <f t="shared" si="7"/>
        <v>2000</v>
      </c>
    </row>
    <row r="170" spans="1:13" x14ac:dyDescent="0.25">
      <c r="A170" s="15" t="s">
        <v>998</v>
      </c>
      <c r="B170" s="15" t="s">
        <v>995</v>
      </c>
      <c r="C170" s="15" t="s">
        <v>996</v>
      </c>
      <c r="D170" s="15" t="s">
        <v>999</v>
      </c>
      <c r="E170" s="41">
        <f t="shared" si="8"/>
        <v>2.5000000000000001E-2</v>
      </c>
      <c r="F170" s="42">
        <f>M170</f>
        <v>25</v>
      </c>
      <c r="G170" s="43">
        <v>2015</v>
      </c>
      <c r="I170" s="12">
        <v>25</v>
      </c>
      <c r="J170" s="12">
        <v>27.468</v>
      </c>
      <c r="K170" s="12" t="s">
        <v>2125</v>
      </c>
      <c r="L170" s="12">
        <f t="shared" si="6"/>
        <v>25</v>
      </c>
      <c r="M170" s="12">
        <f t="shared" si="7"/>
        <v>25</v>
      </c>
    </row>
    <row r="171" spans="1:13" x14ac:dyDescent="0.25">
      <c r="A171" s="15" t="s">
        <v>822</v>
      </c>
      <c r="B171" s="15" t="s">
        <v>823</v>
      </c>
      <c r="C171" s="15" t="s">
        <v>786</v>
      </c>
      <c r="D171" s="15" t="s">
        <v>790</v>
      </c>
      <c r="E171" s="41">
        <f t="shared" si="8"/>
        <v>0.1</v>
      </c>
      <c r="F171" s="42">
        <f>M171</f>
        <v>100</v>
      </c>
      <c r="G171" s="43">
        <v>2015</v>
      </c>
      <c r="I171" s="12">
        <v>100</v>
      </c>
      <c r="J171" s="12" t="s">
        <v>2125</v>
      </c>
      <c r="K171" s="12" t="s">
        <v>2604</v>
      </c>
      <c r="L171" s="12">
        <f t="shared" si="6"/>
        <v>100</v>
      </c>
      <c r="M171" s="12">
        <f t="shared" si="7"/>
        <v>100</v>
      </c>
    </row>
    <row r="172" spans="1:13" x14ac:dyDescent="0.25">
      <c r="A172" s="15" t="s">
        <v>808</v>
      </c>
      <c r="B172" s="15" t="s">
        <v>809</v>
      </c>
      <c r="C172" s="15" t="s">
        <v>786</v>
      </c>
      <c r="D172" s="15" t="s">
        <v>790</v>
      </c>
      <c r="E172" s="41">
        <f t="shared" si="8"/>
        <v>0.14000000000000001</v>
      </c>
      <c r="F172" s="42">
        <f>M172</f>
        <v>140</v>
      </c>
      <c r="G172" s="43">
        <v>2015</v>
      </c>
      <c r="I172" s="12">
        <v>140</v>
      </c>
      <c r="J172" s="12">
        <v>170.04</v>
      </c>
      <c r="K172" s="12" t="s">
        <v>2604</v>
      </c>
      <c r="L172" s="12">
        <f t="shared" si="6"/>
        <v>140</v>
      </c>
      <c r="M172" s="12">
        <f t="shared" si="7"/>
        <v>140</v>
      </c>
    </row>
    <row r="173" spans="1:13" x14ac:dyDescent="0.25">
      <c r="A173" s="15" t="s">
        <v>793</v>
      </c>
      <c r="B173" s="15" t="s">
        <v>794</v>
      </c>
      <c r="C173" s="15" t="s">
        <v>786</v>
      </c>
      <c r="D173" s="15" t="s">
        <v>790</v>
      </c>
      <c r="E173" s="41">
        <f t="shared" si="8"/>
        <v>0.15</v>
      </c>
      <c r="F173" s="42">
        <f>M173</f>
        <v>150</v>
      </c>
      <c r="G173" s="43">
        <v>2015</v>
      </c>
      <c r="I173" s="12">
        <v>150</v>
      </c>
      <c r="J173" s="12" t="s">
        <v>2125</v>
      </c>
      <c r="K173" s="12" t="s">
        <v>2604</v>
      </c>
      <c r="L173" s="12">
        <f t="shared" si="6"/>
        <v>150</v>
      </c>
      <c r="M173" s="12">
        <f t="shared" si="7"/>
        <v>150</v>
      </c>
    </row>
    <row r="174" spans="1:13" x14ac:dyDescent="0.25">
      <c r="A174" s="15" t="s">
        <v>811</v>
      </c>
      <c r="B174" s="15" t="s">
        <v>812</v>
      </c>
      <c r="C174" s="15" t="s">
        <v>786</v>
      </c>
      <c r="D174" s="15" t="s">
        <v>790</v>
      </c>
      <c r="E174" s="41">
        <f t="shared" si="8"/>
        <v>0.15</v>
      </c>
      <c r="F174" s="42">
        <f>M174</f>
        <v>150</v>
      </c>
      <c r="G174" s="43">
        <v>2015</v>
      </c>
      <c r="I174" s="12">
        <v>150</v>
      </c>
      <c r="J174" s="12" t="s">
        <v>2125</v>
      </c>
      <c r="K174" s="12" t="s">
        <v>2604</v>
      </c>
      <c r="L174" s="12">
        <f t="shared" si="6"/>
        <v>150</v>
      </c>
      <c r="M174" s="12">
        <f t="shared" si="7"/>
        <v>150</v>
      </c>
    </row>
    <row r="175" spans="1:13" x14ac:dyDescent="0.25">
      <c r="A175" s="15" t="s">
        <v>791</v>
      </c>
      <c r="B175" s="15" t="s">
        <v>792</v>
      </c>
      <c r="C175" s="15" t="s">
        <v>786</v>
      </c>
      <c r="D175" s="15" t="s">
        <v>790</v>
      </c>
      <c r="E175" s="41">
        <f t="shared" si="8"/>
        <v>0.191</v>
      </c>
      <c r="F175" s="42">
        <f>M175</f>
        <v>191</v>
      </c>
      <c r="G175" s="43">
        <v>2015</v>
      </c>
      <c r="I175" s="12">
        <v>191</v>
      </c>
      <c r="J175" s="12">
        <v>184.8</v>
      </c>
      <c r="K175" s="12" t="s">
        <v>2604</v>
      </c>
      <c r="L175" s="12">
        <f t="shared" si="6"/>
        <v>191</v>
      </c>
      <c r="M175" s="12">
        <f t="shared" si="7"/>
        <v>191</v>
      </c>
    </row>
    <row r="176" spans="1:13" x14ac:dyDescent="0.25">
      <c r="A176" s="15" t="s">
        <v>839</v>
      </c>
      <c r="B176" s="15" t="s">
        <v>840</v>
      </c>
      <c r="C176" s="15" t="s">
        <v>841</v>
      </c>
      <c r="D176" s="15" t="s">
        <v>842</v>
      </c>
      <c r="E176" s="41">
        <f t="shared" si="8"/>
        <v>0.42336000000000001</v>
      </c>
      <c r="F176" s="42">
        <f>M176</f>
        <v>423.36</v>
      </c>
      <c r="G176" s="43">
        <v>2015</v>
      </c>
      <c r="I176" s="12" t="s">
        <v>2125</v>
      </c>
      <c r="J176" s="12">
        <v>423.36</v>
      </c>
      <c r="K176" s="12" t="s">
        <v>2125</v>
      </c>
      <c r="L176" s="12" t="str">
        <f t="shared" si="6"/>
        <v>.</v>
      </c>
      <c r="M176" s="12">
        <f t="shared" si="7"/>
        <v>423.36</v>
      </c>
    </row>
    <row r="177" spans="1:13" x14ac:dyDescent="0.25">
      <c r="A177" s="15" t="s">
        <v>863</v>
      </c>
      <c r="B177" s="15" t="s">
        <v>840</v>
      </c>
      <c r="C177" s="15" t="s">
        <v>841</v>
      </c>
      <c r="D177" s="15" t="s">
        <v>862</v>
      </c>
      <c r="E177" s="41">
        <f t="shared" si="8"/>
        <v>0.02</v>
      </c>
      <c r="F177" s="42">
        <f>M177</f>
        <v>20</v>
      </c>
      <c r="G177" s="43">
        <v>2015</v>
      </c>
      <c r="I177" s="12">
        <v>20</v>
      </c>
      <c r="J177" s="12" t="s">
        <v>2125</v>
      </c>
      <c r="K177" s="12" t="s">
        <v>2604</v>
      </c>
      <c r="L177" s="12">
        <f t="shared" si="6"/>
        <v>20</v>
      </c>
      <c r="M177" s="12">
        <f t="shared" si="7"/>
        <v>20</v>
      </c>
    </row>
    <row r="178" spans="1:13" x14ac:dyDescent="0.25">
      <c r="A178" s="15" t="s">
        <v>950</v>
      </c>
      <c r="B178" s="15" t="s">
        <v>951</v>
      </c>
      <c r="C178" s="15" t="s">
        <v>841</v>
      </c>
      <c r="D178" s="15" t="s">
        <v>952</v>
      </c>
      <c r="E178" s="41">
        <f t="shared" si="8"/>
        <v>5.9920000000000001E-2</v>
      </c>
      <c r="F178" s="42">
        <f>M178</f>
        <v>59.92</v>
      </c>
      <c r="G178" s="43">
        <v>2015</v>
      </c>
      <c r="I178" s="12" t="s">
        <v>2125</v>
      </c>
      <c r="J178" s="12">
        <v>59.92</v>
      </c>
      <c r="K178" s="12" t="s">
        <v>2125</v>
      </c>
      <c r="L178" s="12" t="str">
        <f t="shared" si="6"/>
        <v>.</v>
      </c>
      <c r="M178" s="12">
        <f t="shared" si="7"/>
        <v>59.92</v>
      </c>
    </row>
    <row r="179" spans="1:13" x14ac:dyDescent="0.25">
      <c r="A179" s="15" t="s">
        <v>872</v>
      </c>
      <c r="B179" s="15" t="s">
        <v>873</v>
      </c>
      <c r="C179" s="15" t="s">
        <v>841</v>
      </c>
      <c r="D179" s="15" t="s">
        <v>874</v>
      </c>
      <c r="E179" s="41">
        <f t="shared" si="8"/>
        <v>7.4799999999999991E-2</v>
      </c>
      <c r="F179" s="42">
        <f>M179</f>
        <v>74.8</v>
      </c>
      <c r="G179" s="43">
        <v>2015</v>
      </c>
      <c r="I179" s="12">
        <v>74.8</v>
      </c>
      <c r="J179" s="12" t="s">
        <v>2125</v>
      </c>
      <c r="K179" s="12" t="s">
        <v>2604</v>
      </c>
      <c r="L179" s="12">
        <f t="shared" si="6"/>
        <v>74.8</v>
      </c>
      <c r="M179" s="12">
        <f t="shared" si="7"/>
        <v>74.8</v>
      </c>
    </row>
    <row r="180" spans="1:13" x14ac:dyDescent="0.25">
      <c r="A180" s="15" t="s">
        <v>883</v>
      </c>
      <c r="B180" s="15" t="s">
        <v>878</v>
      </c>
      <c r="C180" s="15" t="s">
        <v>841</v>
      </c>
      <c r="D180" s="15" t="s">
        <v>879</v>
      </c>
      <c r="E180" s="41">
        <f t="shared" si="8"/>
        <v>2.3076923076923075E-3</v>
      </c>
      <c r="F180" s="42">
        <f>M180</f>
        <v>2.3076923076923075</v>
      </c>
      <c r="G180" s="43">
        <v>2015</v>
      </c>
      <c r="I180" s="12">
        <v>3</v>
      </c>
      <c r="J180" s="12">
        <v>3.0249999999999999</v>
      </c>
      <c r="K180" s="12" t="s">
        <v>1298</v>
      </c>
      <c r="L180" s="12">
        <f t="shared" si="6"/>
        <v>2.3076923076923075</v>
      </c>
      <c r="M180" s="12">
        <f t="shared" si="7"/>
        <v>2.3076923076923075</v>
      </c>
    </row>
    <row r="181" spans="1:13" x14ac:dyDescent="0.25">
      <c r="A181" s="15" t="s">
        <v>877</v>
      </c>
      <c r="B181" s="15" t="s">
        <v>878</v>
      </c>
      <c r="C181" s="15" t="s">
        <v>841</v>
      </c>
      <c r="D181" s="15" t="s">
        <v>879</v>
      </c>
      <c r="E181" s="41">
        <f t="shared" si="8"/>
        <v>0.2453846153846154</v>
      </c>
      <c r="F181" s="42">
        <f>M181</f>
        <v>245.38461538461539</v>
      </c>
      <c r="G181" s="43">
        <v>2015</v>
      </c>
      <c r="I181" s="12">
        <v>319</v>
      </c>
      <c r="J181" s="12">
        <v>319</v>
      </c>
      <c r="K181" s="12" t="s">
        <v>1298</v>
      </c>
      <c r="L181" s="12">
        <f t="shared" si="6"/>
        <v>245.38461538461539</v>
      </c>
      <c r="M181" s="12">
        <f t="shared" si="7"/>
        <v>245.38461538461539</v>
      </c>
    </row>
    <row r="182" spans="1:13" x14ac:dyDescent="0.25">
      <c r="A182" s="15" t="s">
        <v>880</v>
      </c>
      <c r="B182" s="15" t="s">
        <v>878</v>
      </c>
      <c r="C182" s="15" t="s">
        <v>841</v>
      </c>
      <c r="D182" s="15" t="s">
        <v>879</v>
      </c>
      <c r="E182" s="41">
        <f t="shared" si="8"/>
        <v>0.2453846153846154</v>
      </c>
      <c r="F182" s="42">
        <f>M182</f>
        <v>245.38461538461539</v>
      </c>
      <c r="G182" s="43">
        <v>2015</v>
      </c>
      <c r="I182" s="12">
        <v>319</v>
      </c>
      <c r="J182" s="12">
        <v>319</v>
      </c>
      <c r="K182" s="12" t="s">
        <v>1298</v>
      </c>
      <c r="L182" s="12">
        <f t="shared" si="6"/>
        <v>245.38461538461539</v>
      </c>
      <c r="M182" s="12">
        <f t="shared" si="7"/>
        <v>245.38461538461539</v>
      </c>
    </row>
    <row r="183" spans="1:13" x14ac:dyDescent="0.25">
      <c r="A183" s="15" t="s">
        <v>881</v>
      </c>
      <c r="B183" s="15" t="s">
        <v>878</v>
      </c>
      <c r="C183" s="15" t="s">
        <v>841</v>
      </c>
      <c r="D183" s="15" t="s">
        <v>879</v>
      </c>
      <c r="E183" s="41">
        <f t="shared" si="8"/>
        <v>0.2453846153846154</v>
      </c>
      <c r="F183" s="42">
        <f>M183</f>
        <v>245.38461538461539</v>
      </c>
      <c r="G183" s="43">
        <v>2015</v>
      </c>
      <c r="I183" s="12">
        <v>319</v>
      </c>
      <c r="J183" s="12">
        <v>319</v>
      </c>
      <c r="K183" s="12" t="s">
        <v>1298</v>
      </c>
      <c r="L183" s="12">
        <f t="shared" si="6"/>
        <v>245.38461538461539</v>
      </c>
      <c r="M183" s="12">
        <f t="shared" si="7"/>
        <v>245.38461538461539</v>
      </c>
    </row>
    <row r="184" spans="1:13" x14ac:dyDescent="0.25">
      <c r="A184" s="15" t="s">
        <v>882</v>
      </c>
      <c r="B184" s="15" t="s">
        <v>878</v>
      </c>
      <c r="C184" s="15" t="s">
        <v>841</v>
      </c>
      <c r="D184" s="15" t="s">
        <v>879</v>
      </c>
      <c r="E184" s="41">
        <f t="shared" si="8"/>
        <v>0.2453846153846154</v>
      </c>
      <c r="F184" s="42">
        <f>M184</f>
        <v>245.38461538461539</v>
      </c>
      <c r="G184" s="43">
        <v>2015</v>
      </c>
      <c r="I184" s="12">
        <v>319</v>
      </c>
      <c r="J184" s="12">
        <v>319</v>
      </c>
      <c r="K184" s="12" t="s">
        <v>1298</v>
      </c>
      <c r="L184" s="12">
        <f t="shared" si="6"/>
        <v>245.38461538461539</v>
      </c>
      <c r="M184" s="12">
        <f t="shared" si="7"/>
        <v>245.38461538461539</v>
      </c>
    </row>
    <row r="185" spans="1:13" x14ac:dyDescent="0.25">
      <c r="A185" s="15" t="s">
        <v>893</v>
      </c>
      <c r="B185" s="15" t="s">
        <v>894</v>
      </c>
      <c r="C185" s="15" t="s">
        <v>841</v>
      </c>
      <c r="D185" s="15" t="s">
        <v>895</v>
      </c>
      <c r="E185" s="41">
        <f t="shared" si="8"/>
        <v>7.4480000000000005E-2</v>
      </c>
      <c r="F185" s="42">
        <f>M185</f>
        <v>74.48</v>
      </c>
      <c r="G185" s="43">
        <v>2015</v>
      </c>
      <c r="I185" s="12" t="s">
        <v>2125</v>
      </c>
      <c r="J185" s="12">
        <v>74.48</v>
      </c>
      <c r="K185" s="12" t="s">
        <v>2125</v>
      </c>
      <c r="L185" s="12" t="str">
        <f t="shared" si="6"/>
        <v>.</v>
      </c>
      <c r="M185" s="12">
        <f t="shared" si="7"/>
        <v>74.48</v>
      </c>
    </row>
    <row r="186" spans="1:13" x14ac:dyDescent="0.25">
      <c r="A186" s="15" t="s">
        <v>906</v>
      </c>
      <c r="B186" s="15" t="s">
        <v>907</v>
      </c>
      <c r="C186" s="15" t="s">
        <v>901</v>
      </c>
      <c r="D186" s="15" t="s">
        <v>908</v>
      </c>
      <c r="E186" s="41">
        <f t="shared" si="8"/>
        <v>5.33E-2</v>
      </c>
      <c r="F186" s="42">
        <f>M186</f>
        <v>53.3</v>
      </c>
      <c r="G186" s="43">
        <v>2015</v>
      </c>
      <c r="I186" s="12">
        <v>53.3</v>
      </c>
      <c r="J186" s="12" t="s">
        <v>2125</v>
      </c>
      <c r="K186" s="12" t="s">
        <v>2604</v>
      </c>
      <c r="L186" s="12">
        <f t="shared" si="6"/>
        <v>53.3</v>
      </c>
      <c r="M186" s="12">
        <f t="shared" si="7"/>
        <v>53.3</v>
      </c>
    </row>
    <row r="187" spans="1:13" x14ac:dyDescent="0.25">
      <c r="A187" s="15" t="s">
        <v>915</v>
      </c>
      <c r="B187" s="15" t="s">
        <v>1939</v>
      </c>
      <c r="C187" s="15" t="s">
        <v>901</v>
      </c>
      <c r="D187" s="15" t="s">
        <v>916</v>
      </c>
      <c r="E187" s="41">
        <f t="shared" si="8"/>
        <v>0.25419999999999998</v>
      </c>
      <c r="F187" s="42">
        <f>M187</f>
        <v>254.2</v>
      </c>
      <c r="G187" s="43">
        <v>2015</v>
      </c>
      <c r="I187" s="12">
        <v>254.2</v>
      </c>
      <c r="J187" s="12">
        <v>254.20500000000001</v>
      </c>
      <c r="K187" s="12" t="s">
        <v>2125</v>
      </c>
      <c r="L187" s="12">
        <f t="shared" si="6"/>
        <v>254.2</v>
      </c>
      <c r="M187" s="12">
        <f t="shared" si="7"/>
        <v>254.2</v>
      </c>
    </row>
    <row r="188" spans="1:13" x14ac:dyDescent="0.25">
      <c r="A188" s="15" t="s">
        <v>927</v>
      </c>
      <c r="B188" s="15" t="s">
        <v>928</v>
      </c>
      <c r="C188" s="15" t="s">
        <v>901</v>
      </c>
      <c r="D188" s="15" t="s">
        <v>929</v>
      </c>
      <c r="E188" s="41">
        <f t="shared" si="8"/>
        <v>0.25419999999999998</v>
      </c>
      <c r="F188" s="42">
        <f>M188</f>
        <v>254.2</v>
      </c>
      <c r="G188" s="43">
        <v>2015</v>
      </c>
      <c r="I188" s="12">
        <v>254.2</v>
      </c>
      <c r="J188" s="12">
        <v>254.20500000000001</v>
      </c>
      <c r="K188" s="12" t="s">
        <v>2125</v>
      </c>
      <c r="L188" s="12">
        <f t="shared" si="6"/>
        <v>254.2</v>
      </c>
      <c r="M188" s="12">
        <f t="shared" si="7"/>
        <v>254.2</v>
      </c>
    </row>
    <row r="189" spans="1:13" x14ac:dyDescent="0.25">
      <c r="A189" s="15" t="s">
        <v>933</v>
      </c>
      <c r="B189" s="15" t="s">
        <v>1940</v>
      </c>
      <c r="C189" s="15" t="s">
        <v>901</v>
      </c>
      <c r="D189" s="15" t="s">
        <v>934</v>
      </c>
      <c r="E189" s="41">
        <f t="shared" si="8"/>
        <v>0.1008</v>
      </c>
      <c r="F189" s="42">
        <f>M189</f>
        <v>100.8</v>
      </c>
      <c r="G189" s="43">
        <v>2015</v>
      </c>
      <c r="I189" s="12">
        <v>100.8</v>
      </c>
      <c r="J189" s="12" t="s">
        <v>2125</v>
      </c>
      <c r="K189" s="12" t="s">
        <v>2604</v>
      </c>
      <c r="L189" s="12">
        <f t="shared" si="6"/>
        <v>100.8</v>
      </c>
      <c r="M189" s="12">
        <f t="shared" si="7"/>
        <v>100.8</v>
      </c>
    </row>
    <row r="190" spans="1:13" x14ac:dyDescent="0.25">
      <c r="A190" s="15" t="s">
        <v>1945</v>
      </c>
      <c r="B190" s="15" t="s">
        <v>1326</v>
      </c>
      <c r="C190" s="15" t="s">
        <v>1327</v>
      </c>
      <c r="D190" s="15" t="s">
        <v>1328</v>
      </c>
      <c r="E190" s="41">
        <f t="shared" si="8"/>
        <v>1</v>
      </c>
      <c r="F190" s="42">
        <f>M190</f>
        <v>1000</v>
      </c>
      <c r="G190" s="43">
        <v>2016</v>
      </c>
      <c r="I190" s="12">
        <v>1000</v>
      </c>
      <c r="K190" s="12" t="s">
        <v>2604</v>
      </c>
      <c r="L190" s="12">
        <f t="shared" si="6"/>
        <v>1000</v>
      </c>
      <c r="M190" s="12">
        <f t="shared" si="7"/>
        <v>1000</v>
      </c>
    </row>
    <row r="191" spans="1:13" x14ac:dyDescent="0.25">
      <c r="A191" s="15" t="s">
        <v>1035</v>
      </c>
      <c r="B191" s="15" t="s">
        <v>1031</v>
      </c>
      <c r="C191" s="15" t="s">
        <v>970</v>
      </c>
      <c r="D191" s="15" t="s">
        <v>1032</v>
      </c>
      <c r="E191" s="41">
        <f t="shared" si="8"/>
        <v>0.38461538461538458</v>
      </c>
      <c r="F191" s="42">
        <f>M191</f>
        <v>384.61538461538458</v>
      </c>
      <c r="G191" s="43">
        <v>2016</v>
      </c>
      <c r="I191" s="12">
        <v>500</v>
      </c>
      <c r="K191" s="12" t="s">
        <v>1298</v>
      </c>
      <c r="L191" s="12">
        <f t="shared" si="6"/>
        <v>384.61538461538458</v>
      </c>
      <c r="M191" s="12">
        <f t="shared" si="7"/>
        <v>384.61538461538458</v>
      </c>
    </row>
    <row r="192" spans="1:13" x14ac:dyDescent="0.25">
      <c r="A192" s="15" t="s">
        <v>1063</v>
      </c>
      <c r="B192" s="15" t="s">
        <v>379</v>
      </c>
      <c r="C192" s="15" t="s">
        <v>970</v>
      </c>
      <c r="D192" s="15" t="s">
        <v>1064</v>
      </c>
      <c r="E192" s="41">
        <f t="shared" si="8"/>
        <v>0.11538461538461539</v>
      </c>
      <c r="F192" s="42">
        <f>M192</f>
        <v>115.38461538461539</v>
      </c>
      <c r="G192" s="43">
        <v>2016</v>
      </c>
      <c r="I192" s="12">
        <v>150</v>
      </c>
      <c r="J192" s="12">
        <v>151.05000000000001</v>
      </c>
      <c r="K192" s="12" t="s">
        <v>1298</v>
      </c>
      <c r="L192" s="12">
        <f t="shared" si="6"/>
        <v>115.38461538461539</v>
      </c>
      <c r="M192" s="12">
        <f t="shared" si="7"/>
        <v>115.38461538461539</v>
      </c>
    </row>
    <row r="193" spans="1:13" x14ac:dyDescent="0.25">
      <c r="A193" s="15" t="s">
        <v>1023</v>
      </c>
      <c r="B193" s="15" t="s">
        <v>1021</v>
      </c>
      <c r="C193" s="15" t="s">
        <v>970</v>
      </c>
      <c r="D193" s="15" t="s">
        <v>1022</v>
      </c>
      <c r="E193" s="41">
        <f t="shared" si="8"/>
        <v>0.02</v>
      </c>
      <c r="F193" s="42">
        <f>M193</f>
        <v>20</v>
      </c>
      <c r="G193" s="43">
        <v>2016</v>
      </c>
      <c r="I193" s="12">
        <v>26</v>
      </c>
      <c r="J193" s="12">
        <v>21.35</v>
      </c>
      <c r="K193" s="12" t="s">
        <v>1298</v>
      </c>
      <c r="L193" s="12">
        <f t="shared" si="6"/>
        <v>20</v>
      </c>
      <c r="M193" s="12">
        <f t="shared" si="7"/>
        <v>20</v>
      </c>
    </row>
    <row r="194" spans="1:13" x14ac:dyDescent="0.25">
      <c r="A194" s="15" t="s">
        <v>2319</v>
      </c>
      <c r="B194" s="15" t="s">
        <v>2539</v>
      </c>
      <c r="C194" s="15" t="s">
        <v>970</v>
      </c>
      <c r="D194" s="15" t="s">
        <v>1010</v>
      </c>
      <c r="E194" s="41">
        <f t="shared" si="8"/>
        <v>0.1113</v>
      </c>
      <c r="F194" s="42">
        <f>M194</f>
        <v>111.3</v>
      </c>
      <c r="G194" s="43">
        <v>2016</v>
      </c>
      <c r="I194" s="12">
        <v>144.69</v>
      </c>
      <c r="J194" s="12">
        <v>144.69</v>
      </c>
      <c r="K194" s="12" t="s">
        <v>1298</v>
      </c>
      <c r="L194" s="12">
        <f t="shared" ref="L194:L257" si="9">IF(K194="DC",I194/1.3,I194)</f>
        <v>111.3</v>
      </c>
      <c r="M194" s="12">
        <f t="shared" ref="M194:M257" si="10">IFERROR(VALUE(L194),VALUE(J194))</f>
        <v>111.3</v>
      </c>
    </row>
    <row r="195" spans="1:13" x14ac:dyDescent="0.25">
      <c r="A195" s="15" t="s">
        <v>968</v>
      </c>
      <c r="B195" s="15" t="s">
        <v>982</v>
      </c>
      <c r="C195" s="15" t="s">
        <v>970</v>
      </c>
      <c r="D195" s="15" t="s">
        <v>971</v>
      </c>
      <c r="E195" s="41">
        <f t="shared" ref="E195:E258" si="11">F195/1000</f>
        <v>1.151446153846154</v>
      </c>
      <c r="F195" s="42">
        <f>M195</f>
        <v>1151.4461538461539</v>
      </c>
      <c r="G195" s="43">
        <v>2016</v>
      </c>
      <c r="I195" s="12">
        <v>1496.88</v>
      </c>
      <c r="K195" s="12" t="s">
        <v>1298</v>
      </c>
      <c r="L195" s="12">
        <f t="shared" si="9"/>
        <v>1151.4461538461539</v>
      </c>
      <c r="M195" s="12">
        <f t="shared" si="10"/>
        <v>1151.4461538461539</v>
      </c>
    </row>
    <row r="196" spans="1:13" x14ac:dyDescent="0.25">
      <c r="A196" s="15" t="s">
        <v>1069</v>
      </c>
      <c r="B196" s="15" t="s">
        <v>1070</v>
      </c>
      <c r="C196" s="15" t="s">
        <v>970</v>
      </c>
      <c r="D196" s="15" t="s">
        <v>1071</v>
      </c>
      <c r="E196" s="41">
        <f t="shared" si="11"/>
        <v>7.6923076923076913E-2</v>
      </c>
      <c r="F196" s="42">
        <f>M196</f>
        <v>76.92307692307692</v>
      </c>
      <c r="G196" s="43">
        <v>2016</v>
      </c>
      <c r="I196" s="12">
        <v>100</v>
      </c>
      <c r="K196" s="12" t="s">
        <v>1298</v>
      </c>
      <c r="L196" s="12">
        <f t="shared" si="9"/>
        <v>76.92307692307692</v>
      </c>
      <c r="M196" s="12">
        <f t="shared" si="10"/>
        <v>76.92307692307692</v>
      </c>
    </row>
    <row r="197" spans="1:13" x14ac:dyDescent="0.25">
      <c r="A197" s="15" t="s">
        <v>1544</v>
      </c>
      <c r="B197" s="15" t="s">
        <v>1545</v>
      </c>
      <c r="C197" s="15" t="s">
        <v>1247</v>
      </c>
      <c r="D197" s="15" t="s">
        <v>1539</v>
      </c>
      <c r="E197" s="41">
        <f t="shared" si="11"/>
        <v>4</v>
      </c>
      <c r="F197" s="42">
        <f>M197</f>
        <v>4000</v>
      </c>
      <c r="G197" s="43">
        <v>2016</v>
      </c>
      <c r="I197" s="12">
        <v>4000</v>
      </c>
      <c r="J197" s="12" t="s">
        <v>2125</v>
      </c>
      <c r="K197" s="12" t="s">
        <v>2604</v>
      </c>
      <c r="L197" s="12">
        <f t="shared" si="9"/>
        <v>4000</v>
      </c>
      <c r="M197" s="12">
        <f t="shared" si="10"/>
        <v>4000</v>
      </c>
    </row>
    <row r="198" spans="1:13" x14ac:dyDescent="0.25">
      <c r="A198" s="15" t="s">
        <v>1540</v>
      </c>
      <c r="B198" s="15" t="s">
        <v>1541</v>
      </c>
      <c r="C198" s="15" t="s">
        <v>1247</v>
      </c>
      <c r="D198" s="15" t="s">
        <v>1539</v>
      </c>
      <c r="E198" s="41">
        <f t="shared" si="11"/>
        <v>5</v>
      </c>
      <c r="F198" s="42">
        <f>M198</f>
        <v>5000</v>
      </c>
      <c r="G198" s="43">
        <v>2016</v>
      </c>
      <c r="I198" s="12">
        <v>5000</v>
      </c>
      <c r="J198" s="12" t="s">
        <v>2125</v>
      </c>
      <c r="K198" s="12" t="s">
        <v>2604</v>
      </c>
      <c r="L198" s="12">
        <f t="shared" si="9"/>
        <v>5000</v>
      </c>
      <c r="M198" s="12">
        <f t="shared" si="10"/>
        <v>5000</v>
      </c>
    </row>
    <row r="199" spans="1:13" x14ac:dyDescent="0.25">
      <c r="A199" s="15" t="s">
        <v>1245</v>
      </c>
      <c r="B199" s="15" t="s">
        <v>1246</v>
      </c>
      <c r="C199" s="15" t="s">
        <v>1247</v>
      </c>
      <c r="D199" s="15" t="s">
        <v>1244</v>
      </c>
      <c r="E199" s="41">
        <f t="shared" si="11"/>
        <v>0.1</v>
      </c>
      <c r="F199" s="42">
        <f>M199</f>
        <v>100</v>
      </c>
      <c r="G199" s="43">
        <v>2016</v>
      </c>
      <c r="I199" s="12">
        <v>100</v>
      </c>
      <c r="K199" s="12" t="s">
        <v>2604</v>
      </c>
      <c r="L199" s="12">
        <f t="shared" si="9"/>
        <v>100</v>
      </c>
      <c r="M199" s="12">
        <f t="shared" si="10"/>
        <v>100</v>
      </c>
    </row>
    <row r="200" spans="1:13" x14ac:dyDescent="0.25">
      <c r="A200" s="15" t="s">
        <v>1185</v>
      </c>
      <c r="B200" s="15" t="s">
        <v>2416</v>
      </c>
      <c r="C200" s="15" t="s">
        <v>1186</v>
      </c>
      <c r="D200" s="15" t="s">
        <v>1187</v>
      </c>
      <c r="E200" s="41">
        <f t="shared" si="11"/>
        <v>3.9E-2</v>
      </c>
      <c r="F200" s="42">
        <f>M200</f>
        <v>39</v>
      </c>
      <c r="G200" s="43">
        <v>2016</v>
      </c>
      <c r="I200" s="12">
        <v>39</v>
      </c>
      <c r="J200" s="12" t="s">
        <v>2125</v>
      </c>
      <c r="K200" s="12" t="s">
        <v>2604</v>
      </c>
      <c r="L200" s="12">
        <f t="shared" si="9"/>
        <v>39</v>
      </c>
      <c r="M200" s="12">
        <f t="shared" si="10"/>
        <v>39</v>
      </c>
    </row>
    <row r="201" spans="1:13" x14ac:dyDescent="0.25">
      <c r="A201" s="15" t="s">
        <v>1597</v>
      </c>
      <c r="B201" s="15" t="s">
        <v>1225</v>
      </c>
      <c r="C201" s="15" t="s">
        <v>1186</v>
      </c>
      <c r="D201" s="15" t="s">
        <v>1226</v>
      </c>
      <c r="E201" s="41">
        <f t="shared" si="11"/>
        <v>4.8000000000000001E-2</v>
      </c>
      <c r="F201" s="42">
        <f>M201</f>
        <v>48</v>
      </c>
      <c r="G201" s="43">
        <v>2016</v>
      </c>
      <c r="I201" s="12">
        <v>48</v>
      </c>
      <c r="J201" s="12" t="s">
        <v>2125</v>
      </c>
      <c r="K201" s="12" t="s">
        <v>2604</v>
      </c>
      <c r="L201" s="12">
        <f t="shared" si="9"/>
        <v>48</v>
      </c>
      <c r="M201" s="12">
        <f t="shared" si="10"/>
        <v>48</v>
      </c>
    </row>
    <row r="202" spans="1:13" x14ac:dyDescent="0.25">
      <c r="A202" s="15" t="s">
        <v>1256</v>
      </c>
      <c r="B202" s="15" t="s">
        <v>1257</v>
      </c>
      <c r="C202" s="15" t="s">
        <v>1186</v>
      </c>
      <c r="D202" s="15" t="s">
        <v>1258</v>
      </c>
      <c r="E202" s="41">
        <f t="shared" si="11"/>
        <v>0.93600000000000005</v>
      </c>
      <c r="F202" s="42">
        <f>M202</f>
        <v>936</v>
      </c>
      <c r="G202" s="43">
        <v>2016</v>
      </c>
      <c r="I202" s="12">
        <v>936</v>
      </c>
      <c r="K202" s="12" t="s">
        <v>2604</v>
      </c>
      <c r="L202" s="12">
        <f t="shared" si="9"/>
        <v>936</v>
      </c>
      <c r="M202" s="12">
        <f t="shared" si="10"/>
        <v>936</v>
      </c>
    </row>
    <row r="203" spans="1:13" x14ac:dyDescent="0.25">
      <c r="A203" s="15" t="s">
        <v>1242</v>
      </c>
      <c r="B203" s="15" t="s">
        <v>1243</v>
      </c>
      <c r="C203" s="15" t="s">
        <v>1186</v>
      </c>
      <c r="D203" s="15" t="s">
        <v>1244</v>
      </c>
      <c r="E203" s="41">
        <f t="shared" si="11"/>
        <v>0.1</v>
      </c>
      <c r="F203" s="42">
        <f>M203</f>
        <v>100</v>
      </c>
      <c r="G203" s="43">
        <v>2016</v>
      </c>
      <c r="I203" s="12">
        <v>100</v>
      </c>
      <c r="K203" s="12" t="s">
        <v>2604</v>
      </c>
      <c r="L203" s="12">
        <f t="shared" si="9"/>
        <v>100</v>
      </c>
      <c r="M203" s="12">
        <f t="shared" si="10"/>
        <v>100</v>
      </c>
    </row>
    <row r="204" spans="1:13" x14ac:dyDescent="0.25">
      <c r="A204" s="15" t="s">
        <v>1248</v>
      </c>
      <c r="B204" s="15" t="s">
        <v>1249</v>
      </c>
      <c r="C204" s="15" t="s">
        <v>1186</v>
      </c>
      <c r="D204" s="15" t="s">
        <v>1244</v>
      </c>
      <c r="E204" s="41">
        <f t="shared" si="11"/>
        <v>1.86</v>
      </c>
      <c r="F204" s="42">
        <f>M204</f>
        <v>1860</v>
      </c>
      <c r="G204" s="43">
        <v>2016</v>
      </c>
      <c r="I204" s="12">
        <v>1860</v>
      </c>
      <c r="K204" s="12" t="s">
        <v>2604</v>
      </c>
      <c r="L204" s="12">
        <f t="shared" si="9"/>
        <v>1860</v>
      </c>
      <c r="M204" s="12">
        <f t="shared" si="10"/>
        <v>1860</v>
      </c>
    </row>
    <row r="205" spans="1:13" x14ac:dyDescent="0.25">
      <c r="A205" s="15" t="s">
        <v>1259</v>
      </c>
      <c r="B205" s="15" t="s">
        <v>1260</v>
      </c>
      <c r="C205" s="15" t="s">
        <v>1186</v>
      </c>
      <c r="D205" s="15" t="s">
        <v>1261</v>
      </c>
      <c r="E205" s="41">
        <f t="shared" si="11"/>
        <v>1</v>
      </c>
      <c r="F205" s="42">
        <f>M205</f>
        <v>1000</v>
      </c>
      <c r="G205" s="43">
        <v>2016</v>
      </c>
      <c r="I205" s="12">
        <v>1000</v>
      </c>
      <c r="K205" s="12" t="s">
        <v>2604</v>
      </c>
      <c r="L205" s="12">
        <f t="shared" si="9"/>
        <v>1000</v>
      </c>
      <c r="M205" s="12">
        <f t="shared" si="10"/>
        <v>1000</v>
      </c>
    </row>
    <row r="206" spans="1:13" x14ac:dyDescent="0.25">
      <c r="A206" s="15" t="s">
        <v>1262</v>
      </c>
      <c r="B206" s="15" t="s">
        <v>1263</v>
      </c>
      <c r="C206" s="15" t="s">
        <v>1186</v>
      </c>
      <c r="D206" s="15" t="s">
        <v>1264</v>
      </c>
      <c r="E206" s="41">
        <f t="shared" si="11"/>
        <v>2.7</v>
      </c>
      <c r="F206" s="42">
        <f>M206</f>
        <v>2700</v>
      </c>
      <c r="G206" s="43">
        <v>2016</v>
      </c>
      <c r="I206" s="12">
        <v>2700</v>
      </c>
      <c r="K206" s="12" t="s">
        <v>2604</v>
      </c>
      <c r="L206" s="12">
        <f t="shared" si="9"/>
        <v>2700</v>
      </c>
      <c r="M206" s="12">
        <f t="shared" si="10"/>
        <v>2700</v>
      </c>
    </row>
    <row r="207" spans="1:13" x14ac:dyDescent="0.25">
      <c r="A207" s="15" t="s">
        <v>1271</v>
      </c>
      <c r="B207" s="15" t="s">
        <v>1269</v>
      </c>
      <c r="C207" s="15" t="s">
        <v>1186</v>
      </c>
      <c r="D207" s="15" t="s">
        <v>1270</v>
      </c>
      <c r="E207" s="41">
        <f t="shared" si="11"/>
        <v>2.5</v>
      </c>
      <c r="F207" s="42">
        <f>M207</f>
        <v>2500</v>
      </c>
      <c r="G207" s="43">
        <v>2016</v>
      </c>
      <c r="I207" s="12">
        <v>2500</v>
      </c>
      <c r="K207" s="12" t="s">
        <v>2604</v>
      </c>
      <c r="L207" s="12">
        <f t="shared" si="9"/>
        <v>2500</v>
      </c>
      <c r="M207" s="12">
        <f t="shared" si="10"/>
        <v>2500</v>
      </c>
    </row>
    <row r="208" spans="1:13" x14ac:dyDescent="0.25">
      <c r="A208" s="15" t="s">
        <v>1127</v>
      </c>
      <c r="B208" s="15" t="s">
        <v>1128</v>
      </c>
      <c r="C208" s="15" t="s">
        <v>20</v>
      </c>
      <c r="D208" s="15" t="s">
        <v>1129</v>
      </c>
      <c r="E208" s="41">
        <f t="shared" si="11"/>
        <v>1.5036923076923077</v>
      </c>
      <c r="F208" s="42">
        <f>M208</f>
        <v>1503.6923076923076</v>
      </c>
      <c r="G208" s="43">
        <v>2016</v>
      </c>
      <c r="I208" s="12">
        <v>1954.8</v>
      </c>
      <c r="J208" s="12">
        <v>1954.8</v>
      </c>
      <c r="K208" s="12" t="s">
        <v>1298</v>
      </c>
      <c r="L208" s="12">
        <f t="shared" si="9"/>
        <v>1503.6923076923076</v>
      </c>
      <c r="M208" s="12">
        <f t="shared" si="10"/>
        <v>1503.6923076923076</v>
      </c>
    </row>
    <row r="209" spans="1:13" x14ac:dyDescent="0.25">
      <c r="A209" s="15" t="s">
        <v>1136</v>
      </c>
      <c r="B209" s="15" t="s">
        <v>1137</v>
      </c>
      <c r="C209" s="15" t="s">
        <v>20</v>
      </c>
      <c r="D209" s="15" t="s">
        <v>1138</v>
      </c>
      <c r="E209" s="41">
        <f t="shared" si="11"/>
        <v>0.60984000000000005</v>
      </c>
      <c r="F209" s="42">
        <f>M209</f>
        <v>609.84</v>
      </c>
      <c r="G209" s="43">
        <v>2016</v>
      </c>
      <c r="I209" s="12">
        <v>792.79200000000003</v>
      </c>
      <c r="J209" s="12">
        <v>792.79200000000003</v>
      </c>
      <c r="K209" s="12" t="s">
        <v>1298</v>
      </c>
      <c r="L209" s="12">
        <f t="shared" si="9"/>
        <v>609.84</v>
      </c>
      <c r="M209" s="12">
        <f t="shared" si="10"/>
        <v>609.84</v>
      </c>
    </row>
    <row r="210" spans="1:13" x14ac:dyDescent="0.25">
      <c r="A210" s="15" t="s">
        <v>1105</v>
      </c>
      <c r="B210" s="15" t="s">
        <v>1106</v>
      </c>
      <c r="C210" s="15" t="s">
        <v>20</v>
      </c>
      <c r="D210" s="15" t="s">
        <v>1105</v>
      </c>
      <c r="E210" s="41">
        <f t="shared" si="11"/>
        <v>0.14699999999999999</v>
      </c>
      <c r="F210" s="42">
        <f>M210</f>
        <v>147</v>
      </c>
      <c r="G210" s="43">
        <v>2016</v>
      </c>
      <c r="I210" s="12">
        <v>147</v>
      </c>
      <c r="K210" s="12" t="s">
        <v>2604</v>
      </c>
      <c r="L210" s="12">
        <f t="shared" si="9"/>
        <v>147</v>
      </c>
      <c r="M210" s="12">
        <f t="shared" si="10"/>
        <v>147</v>
      </c>
    </row>
    <row r="211" spans="1:13" x14ac:dyDescent="0.25">
      <c r="A211" s="15" t="s">
        <v>1113</v>
      </c>
      <c r="B211" s="15" t="s">
        <v>1114</v>
      </c>
      <c r="C211" s="15" t="s">
        <v>20</v>
      </c>
      <c r="D211" s="15" t="s">
        <v>1115</v>
      </c>
      <c r="E211" s="41">
        <f t="shared" si="11"/>
        <v>0.17661538461538462</v>
      </c>
      <c r="F211" s="42">
        <f>M211</f>
        <v>176.61538461538461</v>
      </c>
      <c r="G211" s="43">
        <v>2016</v>
      </c>
      <c r="I211" s="12">
        <v>229.6</v>
      </c>
      <c r="J211" s="12">
        <v>229.6</v>
      </c>
      <c r="K211" s="12" t="s">
        <v>1298</v>
      </c>
      <c r="L211" s="12">
        <f t="shared" si="9"/>
        <v>176.61538461538461</v>
      </c>
      <c r="M211" s="12">
        <f t="shared" si="10"/>
        <v>176.61538461538461</v>
      </c>
    </row>
    <row r="212" spans="1:13" x14ac:dyDescent="0.25">
      <c r="A212" s="15" t="s">
        <v>1125</v>
      </c>
      <c r="B212" s="15" t="s">
        <v>1126</v>
      </c>
      <c r="C212" s="15" t="s">
        <v>20</v>
      </c>
      <c r="D212" s="15" t="s">
        <v>1124</v>
      </c>
      <c r="E212" s="41">
        <f t="shared" si="11"/>
        <v>0.27</v>
      </c>
      <c r="F212" s="42">
        <f>M212</f>
        <v>270</v>
      </c>
      <c r="G212" s="43">
        <v>2016</v>
      </c>
      <c r="I212" s="12">
        <v>270</v>
      </c>
      <c r="K212" s="12" t="s">
        <v>2604</v>
      </c>
      <c r="L212" s="12">
        <f t="shared" si="9"/>
        <v>270</v>
      </c>
      <c r="M212" s="12">
        <f t="shared" si="10"/>
        <v>270</v>
      </c>
    </row>
    <row r="213" spans="1:13" x14ac:dyDescent="0.25">
      <c r="A213" s="15" t="s">
        <v>1385</v>
      </c>
      <c r="B213" s="15" t="s">
        <v>1388</v>
      </c>
      <c r="C213" s="15" t="s">
        <v>1377</v>
      </c>
      <c r="D213" s="15" t="s">
        <v>1387</v>
      </c>
      <c r="E213" s="41">
        <f t="shared" si="11"/>
        <v>1</v>
      </c>
      <c r="F213" s="42">
        <f>M213</f>
        <v>1000</v>
      </c>
      <c r="G213" s="43">
        <v>2016</v>
      </c>
      <c r="I213" s="12">
        <v>1000</v>
      </c>
      <c r="J213" s="12">
        <v>1260</v>
      </c>
      <c r="K213" s="12" t="s">
        <v>2604</v>
      </c>
      <c r="L213" s="12">
        <f t="shared" si="9"/>
        <v>1000</v>
      </c>
      <c r="M213" s="12">
        <f t="shared" si="10"/>
        <v>1000</v>
      </c>
    </row>
    <row r="214" spans="1:13" x14ac:dyDescent="0.25">
      <c r="A214" s="15" t="s">
        <v>1385</v>
      </c>
      <c r="B214" s="15" t="s">
        <v>1390</v>
      </c>
      <c r="C214" s="15" t="s">
        <v>1377</v>
      </c>
      <c r="D214" s="15" t="s">
        <v>1387</v>
      </c>
      <c r="E214" s="41">
        <f t="shared" si="11"/>
        <v>1</v>
      </c>
      <c r="F214" s="42">
        <f>M214</f>
        <v>1000</v>
      </c>
      <c r="G214" s="43">
        <v>2016</v>
      </c>
      <c r="I214" s="12">
        <v>1000</v>
      </c>
      <c r="J214" s="12">
        <v>1260</v>
      </c>
      <c r="K214" s="12" t="s">
        <v>2604</v>
      </c>
      <c r="L214" s="12">
        <f t="shared" si="9"/>
        <v>1000</v>
      </c>
      <c r="M214" s="12">
        <f t="shared" si="10"/>
        <v>1000</v>
      </c>
    </row>
    <row r="215" spans="1:13" x14ac:dyDescent="0.25">
      <c r="A215" s="15" t="s">
        <v>1385</v>
      </c>
      <c r="B215" s="15" t="s">
        <v>1392</v>
      </c>
      <c r="C215" s="15" t="s">
        <v>1377</v>
      </c>
      <c r="D215" s="15" t="s">
        <v>1387</v>
      </c>
      <c r="E215" s="41">
        <f t="shared" si="11"/>
        <v>1</v>
      </c>
      <c r="F215" s="42">
        <f>M215</f>
        <v>1000</v>
      </c>
      <c r="G215" s="43">
        <v>2016</v>
      </c>
      <c r="I215" s="12">
        <v>1000</v>
      </c>
      <c r="J215" s="12">
        <v>1260</v>
      </c>
      <c r="K215" s="12" t="s">
        <v>2604</v>
      </c>
      <c r="L215" s="12">
        <f t="shared" si="9"/>
        <v>1000</v>
      </c>
      <c r="M215" s="12">
        <f t="shared" si="10"/>
        <v>1000</v>
      </c>
    </row>
    <row r="216" spans="1:13" x14ac:dyDescent="0.25">
      <c r="A216" s="15" t="s">
        <v>1385</v>
      </c>
      <c r="B216" s="15" t="s">
        <v>1393</v>
      </c>
      <c r="C216" s="15" t="s">
        <v>1377</v>
      </c>
      <c r="D216" s="15" t="s">
        <v>1387</v>
      </c>
      <c r="E216" s="41">
        <f t="shared" si="11"/>
        <v>1</v>
      </c>
      <c r="F216" s="42">
        <f>M216</f>
        <v>1000</v>
      </c>
      <c r="G216" s="43">
        <v>2016</v>
      </c>
      <c r="I216" s="12">
        <v>1000</v>
      </c>
      <c r="J216" s="12">
        <v>1260</v>
      </c>
      <c r="K216" s="12" t="s">
        <v>2604</v>
      </c>
      <c r="L216" s="12">
        <f t="shared" si="9"/>
        <v>1000</v>
      </c>
      <c r="M216" s="12">
        <f t="shared" si="10"/>
        <v>1000</v>
      </c>
    </row>
    <row r="217" spans="1:13" x14ac:dyDescent="0.25">
      <c r="A217" s="15" t="s">
        <v>1382</v>
      </c>
      <c r="B217" s="15" t="s">
        <v>1383</v>
      </c>
      <c r="C217" s="15" t="s">
        <v>1377</v>
      </c>
      <c r="D217" s="15" t="s">
        <v>1384</v>
      </c>
      <c r="E217" s="41">
        <f t="shared" si="11"/>
        <v>7.2538461538461538E-2</v>
      </c>
      <c r="F217" s="42">
        <f>M217</f>
        <v>72.538461538461533</v>
      </c>
      <c r="G217" s="43">
        <v>2016</v>
      </c>
      <c r="I217" s="12">
        <v>94.3</v>
      </c>
      <c r="J217" s="12">
        <v>94.3</v>
      </c>
      <c r="K217" s="12" t="s">
        <v>1298</v>
      </c>
      <c r="L217" s="12">
        <f t="shared" si="9"/>
        <v>72.538461538461533</v>
      </c>
      <c r="M217" s="12">
        <f t="shared" si="10"/>
        <v>72.538461538461533</v>
      </c>
    </row>
    <row r="218" spans="1:13" x14ac:dyDescent="0.25">
      <c r="A218" s="15" t="s">
        <v>201</v>
      </c>
      <c r="B218" s="15" t="s">
        <v>77</v>
      </c>
      <c r="C218" s="15" t="s">
        <v>40</v>
      </c>
      <c r="D218" s="15" t="s">
        <v>63</v>
      </c>
      <c r="E218" s="41">
        <f t="shared" si="11"/>
        <v>0.39752307692307687</v>
      </c>
      <c r="F218" s="42">
        <f>M218</f>
        <v>397.52307692307687</v>
      </c>
      <c r="G218" s="43">
        <v>2016</v>
      </c>
      <c r="I218" s="12">
        <v>516.78</v>
      </c>
      <c r="J218" s="12" t="s">
        <v>2125</v>
      </c>
      <c r="K218" s="12" t="s">
        <v>1298</v>
      </c>
      <c r="L218" s="12">
        <f t="shared" si="9"/>
        <v>397.52307692307687</v>
      </c>
      <c r="M218" s="12">
        <f t="shared" si="10"/>
        <v>397.52307692307687</v>
      </c>
    </row>
    <row r="219" spans="1:13" x14ac:dyDescent="0.25">
      <c r="A219" s="15" t="s">
        <v>142</v>
      </c>
      <c r="B219" s="15" t="s">
        <v>74</v>
      </c>
      <c r="C219" s="15" t="s">
        <v>40</v>
      </c>
      <c r="D219" s="15" t="s">
        <v>63</v>
      </c>
      <c r="E219" s="41">
        <f t="shared" si="11"/>
        <v>0.46159615384615388</v>
      </c>
      <c r="F219" s="42">
        <f>M219</f>
        <v>461.59615384615387</v>
      </c>
      <c r="G219" s="43">
        <v>2016</v>
      </c>
      <c r="I219" s="12">
        <v>600.07500000000005</v>
      </c>
      <c r="J219" s="12" t="s">
        <v>2125</v>
      </c>
      <c r="K219" s="12" t="s">
        <v>1298</v>
      </c>
      <c r="L219" s="12">
        <f t="shared" si="9"/>
        <v>461.59615384615387</v>
      </c>
      <c r="M219" s="12">
        <f t="shared" si="10"/>
        <v>461.59615384615387</v>
      </c>
    </row>
    <row r="220" spans="1:13" x14ac:dyDescent="0.25">
      <c r="A220" s="15" t="s">
        <v>113</v>
      </c>
      <c r="B220" s="15" t="s">
        <v>107</v>
      </c>
      <c r="C220" s="15" t="s">
        <v>40</v>
      </c>
      <c r="D220" s="15" t="s">
        <v>63</v>
      </c>
      <c r="E220" s="41">
        <f t="shared" si="11"/>
        <v>0.47867307692307692</v>
      </c>
      <c r="F220" s="42">
        <f>M220</f>
        <v>478.67307692307691</v>
      </c>
      <c r="G220" s="43">
        <v>2016</v>
      </c>
      <c r="I220" s="12">
        <v>622.27499999999998</v>
      </c>
      <c r="J220" s="12" t="s">
        <v>2125</v>
      </c>
      <c r="K220" s="12" t="s">
        <v>1298</v>
      </c>
      <c r="L220" s="12">
        <f t="shared" si="9"/>
        <v>478.67307692307691</v>
      </c>
      <c r="M220" s="12">
        <f t="shared" si="10"/>
        <v>478.67307692307691</v>
      </c>
    </row>
    <row r="221" spans="1:13" x14ac:dyDescent="0.25">
      <c r="A221" s="15" t="s">
        <v>114</v>
      </c>
      <c r="B221" s="15" t="s">
        <v>107</v>
      </c>
      <c r="C221" s="15" t="s">
        <v>40</v>
      </c>
      <c r="D221" s="15" t="s">
        <v>63</v>
      </c>
      <c r="E221" s="41">
        <f t="shared" si="11"/>
        <v>0.53741538461538463</v>
      </c>
      <c r="F221" s="42">
        <f>M221</f>
        <v>537.4153846153846</v>
      </c>
      <c r="G221" s="43">
        <v>2016</v>
      </c>
      <c r="I221" s="12">
        <v>698.64</v>
      </c>
      <c r="J221" s="12" t="s">
        <v>2125</v>
      </c>
      <c r="K221" s="12" t="s">
        <v>1298</v>
      </c>
      <c r="L221" s="12">
        <f t="shared" si="9"/>
        <v>537.4153846153846</v>
      </c>
      <c r="M221" s="12">
        <f t="shared" si="10"/>
        <v>537.4153846153846</v>
      </c>
    </row>
    <row r="222" spans="1:13" x14ac:dyDescent="0.25">
      <c r="A222" s="15" t="s">
        <v>202</v>
      </c>
      <c r="B222" s="15" t="s">
        <v>77</v>
      </c>
      <c r="C222" s="15" t="s">
        <v>40</v>
      </c>
      <c r="D222" s="15" t="s">
        <v>63</v>
      </c>
      <c r="E222" s="41">
        <f t="shared" si="11"/>
        <v>0.63512307692307679</v>
      </c>
      <c r="F222" s="42">
        <f>M222</f>
        <v>635.12307692307684</v>
      </c>
      <c r="G222" s="43">
        <v>2016</v>
      </c>
      <c r="I222" s="12">
        <v>825.66</v>
      </c>
      <c r="J222" s="12" t="s">
        <v>2125</v>
      </c>
      <c r="K222" s="12" t="s">
        <v>1298</v>
      </c>
      <c r="L222" s="12">
        <f t="shared" si="9"/>
        <v>635.12307692307684</v>
      </c>
      <c r="M222" s="12">
        <f t="shared" si="10"/>
        <v>635.12307692307684</v>
      </c>
    </row>
    <row r="223" spans="1:13" x14ac:dyDescent="0.25">
      <c r="A223" s="15" t="s">
        <v>134</v>
      </c>
      <c r="B223" s="15" t="s">
        <v>74</v>
      </c>
      <c r="C223" s="15" t="s">
        <v>40</v>
      </c>
      <c r="D223" s="15" t="s">
        <v>63</v>
      </c>
      <c r="E223" s="41">
        <f t="shared" si="11"/>
        <v>0.77892307692307694</v>
      </c>
      <c r="F223" s="42">
        <f>M223</f>
        <v>778.92307692307691</v>
      </c>
      <c r="G223" s="43">
        <v>2016</v>
      </c>
      <c r="I223" s="12">
        <v>1012.6</v>
      </c>
      <c r="J223" s="12" t="s">
        <v>2125</v>
      </c>
      <c r="K223" s="12" t="s">
        <v>1298</v>
      </c>
      <c r="L223" s="12">
        <f t="shared" si="9"/>
        <v>778.92307692307691</v>
      </c>
      <c r="M223" s="12">
        <f t="shared" si="10"/>
        <v>778.92307692307691</v>
      </c>
    </row>
    <row r="224" spans="1:13" x14ac:dyDescent="0.25">
      <c r="A224" s="15" t="s">
        <v>203</v>
      </c>
      <c r="B224" s="15" t="s">
        <v>77</v>
      </c>
      <c r="C224" s="15" t="s">
        <v>40</v>
      </c>
      <c r="D224" s="15" t="s">
        <v>63</v>
      </c>
      <c r="E224" s="41">
        <f t="shared" si="11"/>
        <v>0.92249999999999999</v>
      </c>
      <c r="F224" s="42">
        <f>M224</f>
        <v>922.5</v>
      </c>
      <c r="G224" s="43">
        <v>2016</v>
      </c>
      <c r="I224" s="12">
        <v>1199.25</v>
      </c>
      <c r="J224" s="12" t="s">
        <v>2125</v>
      </c>
      <c r="K224" s="12" t="s">
        <v>1298</v>
      </c>
      <c r="L224" s="12">
        <f t="shared" si="9"/>
        <v>922.5</v>
      </c>
      <c r="M224" s="12">
        <f t="shared" si="10"/>
        <v>922.5</v>
      </c>
    </row>
    <row r="225" spans="1:13" x14ac:dyDescent="0.25">
      <c r="A225" s="15" t="s">
        <v>90</v>
      </c>
      <c r="B225" s="15" t="s">
        <v>91</v>
      </c>
      <c r="C225" s="15" t="s">
        <v>40</v>
      </c>
      <c r="D225" s="15" t="s">
        <v>63</v>
      </c>
      <c r="E225" s="41">
        <f t="shared" si="11"/>
        <v>0.97411538461538449</v>
      </c>
      <c r="F225" s="42">
        <f>M225</f>
        <v>974.11538461538453</v>
      </c>
      <c r="G225" s="43">
        <v>2016</v>
      </c>
      <c r="I225" s="12">
        <v>1266.3499999999999</v>
      </c>
      <c r="J225" s="12" t="s">
        <v>2125</v>
      </c>
      <c r="K225" s="12" t="s">
        <v>1298</v>
      </c>
      <c r="L225" s="12">
        <f t="shared" si="9"/>
        <v>974.11538461538453</v>
      </c>
      <c r="M225" s="12">
        <f t="shared" si="10"/>
        <v>974.11538461538453</v>
      </c>
    </row>
    <row r="226" spans="1:13" x14ac:dyDescent="0.25">
      <c r="A226" s="15" t="s">
        <v>141</v>
      </c>
      <c r="B226" s="15" t="s">
        <v>74</v>
      </c>
      <c r="C226" s="15" t="s">
        <v>40</v>
      </c>
      <c r="D226" s="15" t="s">
        <v>63</v>
      </c>
      <c r="E226" s="41">
        <f t="shared" si="11"/>
        <v>0.97448076923076932</v>
      </c>
      <c r="F226" s="42">
        <f>M226</f>
        <v>974.48076923076928</v>
      </c>
      <c r="G226" s="43">
        <v>2016</v>
      </c>
      <c r="I226" s="12">
        <v>1266.825</v>
      </c>
      <c r="J226" s="12" t="s">
        <v>2125</v>
      </c>
      <c r="K226" s="12" t="s">
        <v>1298</v>
      </c>
      <c r="L226" s="12">
        <f t="shared" si="9"/>
        <v>974.48076923076928</v>
      </c>
      <c r="M226" s="12">
        <f t="shared" si="10"/>
        <v>974.48076923076928</v>
      </c>
    </row>
    <row r="227" spans="1:13" x14ac:dyDescent="0.25">
      <c r="A227" s="15" t="s">
        <v>198</v>
      </c>
      <c r="B227" s="15" t="s">
        <v>77</v>
      </c>
      <c r="C227" s="15" t="s">
        <v>40</v>
      </c>
      <c r="D227" s="15" t="s">
        <v>63</v>
      </c>
      <c r="E227" s="41">
        <f t="shared" si="11"/>
        <v>1.0326461538461538</v>
      </c>
      <c r="F227" s="42">
        <f>M227</f>
        <v>1032.6461538461538</v>
      </c>
      <c r="G227" s="43">
        <v>2016</v>
      </c>
      <c r="I227" s="12">
        <v>1342.44</v>
      </c>
      <c r="J227" s="12" t="s">
        <v>2125</v>
      </c>
      <c r="K227" s="12" t="s">
        <v>1298</v>
      </c>
      <c r="L227" s="12">
        <f t="shared" si="9"/>
        <v>1032.6461538461538</v>
      </c>
      <c r="M227" s="12">
        <f t="shared" si="10"/>
        <v>1032.6461538461538</v>
      </c>
    </row>
    <row r="228" spans="1:13" x14ac:dyDescent="0.25">
      <c r="A228" s="15" t="s">
        <v>212</v>
      </c>
      <c r="B228" s="15" t="s">
        <v>213</v>
      </c>
      <c r="C228" s="15" t="s">
        <v>40</v>
      </c>
      <c r="D228" s="15" t="s">
        <v>63</v>
      </c>
      <c r="E228" s="41">
        <f t="shared" si="11"/>
        <v>1.0339500000000001</v>
      </c>
      <c r="F228" s="42">
        <f>M228</f>
        <v>1033.95</v>
      </c>
      <c r="G228" s="43">
        <v>2016</v>
      </c>
      <c r="I228" s="12">
        <v>1344.135</v>
      </c>
      <c r="J228" s="12" t="s">
        <v>2125</v>
      </c>
      <c r="K228" s="12" t="s">
        <v>1298</v>
      </c>
      <c r="L228" s="12">
        <f t="shared" si="9"/>
        <v>1033.95</v>
      </c>
      <c r="M228" s="12">
        <f t="shared" si="10"/>
        <v>1033.95</v>
      </c>
    </row>
    <row r="229" spans="1:13" x14ac:dyDescent="0.25">
      <c r="A229" s="15" t="s">
        <v>115</v>
      </c>
      <c r="B229" s="15" t="s">
        <v>107</v>
      </c>
      <c r="C229" s="15" t="s">
        <v>40</v>
      </c>
      <c r="D229" s="15" t="s">
        <v>63</v>
      </c>
      <c r="E229" s="41">
        <f t="shared" si="11"/>
        <v>1.0876653846153845</v>
      </c>
      <c r="F229" s="42">
        <f>M229</f>
        <v>1087.6653846153845</v>
      </c>
      <c r="G229" s="43">
        <v>2016</v>
      </c>
      <c r="I229" s="12">
        <v>1413.9649999999999</v>
      </c>
      <c r="J229" s="12" t="s">
        <v>2125</v>
      </c>
      <c r="K229" s="12" t="s">
        <v>1298</v>
      </c>
      <c r="L229" s="12">
        <f t="shared" si="9"/>
        <v>1087.6653846153845</v>
      </c>
      <c r="M229" s="12">
        <f t="shared" si="10"/>
        <v>1087.6653846153845</v>
      </c>
    </row>
    <row r="230" spans="1:13" x14ac:dyDescent="0.25">
      <c r="A230" s="15" t="s">
        <v>108</v>
      </c>
      <c r="B230" s="15" t="s">
        <v>107</v>
      </c>
      <c r="C230" s="15" t="s">
        <v>40</v>
      </c>
      <c r="D230" s="15" t="s">
        <v>63</v>
      </c>
      <c r="E230" s="41">
        <f t="shared" si="11"/>
        <v>1.0879384615384615</v>
      </c>
      <c r="F230" s="42">
        <f>M230</f>
        <v>1087.9384615384615</v>
      </c>
      <c r="G230" s="43">
        <v>2016</v>
      </c>
      <c r="I230" s="12">
        <v>1414.32</v>
      </c>
      <c r="J230" s="12" t="s">
        <v>2125</v>
      </c>
      <c r="K230" s="12" t="s">
        <v>1298</v>
      </c>
      <c r="L230" s="12">
        <f t="shared" si="9"/>
        <v>1087.9384615384615</v>
      </c>
      <c r="M230" s="12">
        <f t="shared" si="10"/>
        <v>1087.9384615384615</v>
      </c>
    </row>
    <row r="231" spans="1:13" x14ac:dyDescent="0.25">
      <c r="A231" s="15" t="s">
        <v>116</v>
      </c>
      <c r="B231" s="15" t="s">
        <v>107</v>
      </c>
      <c r="C231" s="15" t="s">
        <v>40</v>
      </c>
      <c r="D231" s="15" t="s">
        <v>63</v>
      </c>
      <c r="E231" s="41">
        <f t="shared" si="11"/>
        <v>1.0879384615384615</v>
      </c>
      <c r="F231" s="42">
        <f>M231</f>
        <v>1087.9384615384615</v>
      </c>
      <c r="G231" s="43">
        <v>2016</v>
      </c>
      <c r="I231" s="12">
        <v>1414.32</v>
      </c>
      <c r="J231" s="12" t="s">
        <v>2125</v>
      </c>
      <c r="K231" s="12" t="s">
        <v>1298</v>
      </c>
      <c r="L231" s="12">
        <f t="shared" si="9"/>
        <v>1087.9384615384615</v>
      </c>
      <c r="M231" s="12">
        <f t="shared" si="10"/>
        <v>1087.9384615384615</v>
      </c>
    </row>
    <row r="232" spans="1:13" x14ac:dyDescent="0.25">
      <c r="A232" s="15" t="s">
        <v>106</v>
      </c>
      <c r="B232" s="15" t="s">
        <v>107</v>
      </c>
      <c r="C232" s="15" t="s">
        <v>40</v>
      </c>
      <c r="D232" s="15" t="s">
        <v>63</v>
      </c>
      <c r="E232" s="41">
        <f t="shared" si="11"/>
        <v>1.1121999999999999</v>
      </c>
      <c r="F232" s="42">
        <f>M232</f>
        <v>1112.1999999999998</v>
      </c>
      <c r="G232" s="43">
        <v>2016</v>
      </c>
      <c r="I232" s="12">
        <v>1445.86</v>
      </c>
      <c r="J232" s="12" t="s">
        <v>2125</v>
      </c>
      <c r="K232" s="12" t="s">
        <v>1298</v>
      </c>
      <c r="L232" s="12">
        <f t="shared" si="9"/>
        <v>1112.1999999999998</v>
      </c>
      <c r="M232" s="12">
        <f t="shared" si="10"/>
        <v>1112.1999999999998</v>
      </c>
    </row>
    <row r="233" spans="1:13" x14ac:dyDescent="0.25">
      <c r="A233" s="15" t="s">
        <v>206</v>
      </c>
      <c r="B233" s="15" t="s">
        <v>77</v>
      </c>
      <c r="C233" s="15" t="s">
        <v>40</v>
      </c>
      <c r="D233" s="15" t="s">
        <v>63</v>
      </c>
      <c r="E233" s="41">
        <f t="shared" si="11"/>
        <v>1.4175</v>
      </c>
      <c r="F233" s="42">
        <f>M233</f>
        <v>1417.5</v>
      </c>
      <c r="G233" s="43">
        <v>2016</v>
      </c>
      <c r="I233" s="12">
        <v>1842.75</v>
      </c>
      <c r="J233" s="12" t="s">
        <v>2125</v>
      </c>
      <c r="K233" s="12" t="s">
        <v>1298</v>
      </c>
      <c r="L233" s="12">
        <f t="shared" si="9"/>
        <v>1417.5</v>
      </c>
      <c r="M233" s="12">
        <f t="shared" si="10"/>
        <v>1417.5</v>
      </c>
    </row>
    <row r="234" spans="1:13" x14ac:dyDescent="0.25">
      <c r="A234" s="15" t="s">
        <v>199</v>
      </c>
      <c r="B234" s="15" t="s">
        <v>77</v>
      </c>
      <c r="C234" s="15" t="s">
        <v>40</v>
      </c>
      <c r="D234" s="15" t="s">
        <v>63</v>
      </c>
      <c r="E234" s="41">
        <f t="shared" si="11"/>
        <v>1.8539999999999999</v>
      </c>
      <c r="F234" s="42">
        <f>M234</f>
        <v>1853.9999999999998</v>
      </c>
      <c r="G234" s="43">
        <v>2016</v>
      </c>
      <c r="I234" s="12">
        <v>2410.1999999999998</v>
      </c>
      <c r="J234" s="12" t="s">
        <v>2125</v>
      </c>
      <c r="K234" s="12" t="s">
        <v>1298</v>
      </c>
      <c r="L234" s="12">
        <f t="shared" si="9"/>
        <v>1853.9999999999998</v>
      </c>
      <c r="M234" s="12">
        <f t="shared" si="10"/>
        <v>1853.9999999999998</v>
      </c>
    </row>
    <row r="235" spans="1:13" x14ac:dyDescent="0.25">
      <c r="A235" s="15" t="s">
        <v>176</v>
      </c>
      <c r="B235" s="15" t="s">
        <v>133</v>
      </c>
      <c r="C235" s="15" t="s">
        <v>40</v>
      </c>
      <c r="D235" s="15" t="s">
        <v>63</v>
      </c>
      <c r="E235" s="41">
        <f t="shared" si="11"/>
        <v>1.9566346153846153</v>
      </c>
      <c r="F235" s="42">
        <f>M235</f>
        <v>1956.6346153846152</v>
      </c>
      <c r="G235" s="43">
        <v>2016</v>
      </c>
      <c r="I235" s="12">
        <v>2543.625</v>
      </c>
      <c r="J235" s="12" t="s">
        <v>2125</v>
      </c>
      <c r="K235" s="12" t="s">
        <v>1298</v>
      </c>
      <c r="L235" s="12">
        <f t="shared" si="9"/>
        <v>1956.6346153846152</v>
      </c>
      <c r="M235" s="12">
        <f t="shared" si="10"/>
        <v>1956.6346153846152</v>
      </c>
    </row>
    <row r="236" spans="1:13" x14ac:dyDescent="0.25">
      <c r="A236" s="15" t="s">
        <v>112</v>
      </c>
      <c r="B236" s="15" t="s">
        <v>107</v>
      </c>
      <c r="C236" s="15" t="s">
        <v>40</v>
      </c>
      <c r="D236" s="15" t="s">
        <v>63</v>
      </c>
      <c r="E236" s="41">
        <f t="shared" si="11"/>
        <v>2.050380769230769</v>
      </c>
      <c r="F236" s="42">
        <f>M236</f>
        <v>2050.3807692307691</v>
      </c>
      <c r="G236" s="43">
        <v>2016</v>
      </c>
      <c r="I236" s="12">
        <v>2665.4949999999999</v>
      </c>
      <c r="J236" s="12" t="s">
        <v>2125</v>
      </c>
      <c r="K236" s="12" t="s">
        <v>1298</v>
      </c>
      <c r="L236" s="12">
        <f t="shared" si="9"/>
        <v>2050.3807692307691</v>
      </c>
      <c r="M236" s="12">
        <f t="shared" si="10"/>
        <v>2050.3807692307691</v>
      </c>
    </row>
    <row r="237" spans="1:13" x14ac:dyDescent="0.25">
      <c r="A237" s="15" t="s">
        <v>110</v>
      </c>
      <c r="B237" s="15" t="s">
        <v>107</v>
      </c>
      <c r="C237" s="15" t="s">
        <v>40</v>
      </c>
      <c r="D237" s="15" t="s">
        <v>63</v>
      </c>
      <c r="E237" s="41">
        <f t="shared" si="11"/>
        <v>2.0523076923076924</v>
      </c>
      <c r="F237" s="42">
        <f>M237</f>
        <v>2052.3076923076924</v>
      </c>
      <c r="G237" s="43">
        <v>2016</v>
      </c>
      <c r="I237" s="12">
        <v>2668</v>
      </c>
      <c r="J237" s="12" t="s">
        <v>2125</v>
      </c>
      <c r="K237" s="12" t="s">
        <v>1298</v>
      </c>
      <c r="L237" s="12">
        <f t="shared" si="9"/>
        <v>2052.3076923076924</v>
      </c>
      <c r="M237" s="12">
        <f t="shared" si="10"/>
        <v>2052.3076923076924</v>
      </c>
    </row>
    <row r="238" spans="1:13" x14ac:dyDescent="0.25">
      <c r="A238" s="15" t="s">
        <v>109</v>
      </c>
      <c r="B238" s="15" t="s">
        <v>107</v>
      </c>
      <c r="C238" s="15" t="s">
        <v>40</v>
      </c>
      <c r="D238" s="15" t="s">
        <v>63</v>
      </c>
      <c r="E238" s="41">
        <f t="shared" si="11"/>
        <v>2.1249230769230771</v>
      </c>
      <c r="F238" s="42">
        <f>M238</f>
        <v>2124.9230769230771</v>
      </c>
      <c r="G238" s="43">
        <v>2016</v>
      </c>
      <c r="I238" s="12">
        <v>2762.4</v>
      </c>
      <c r="J238" s="12" t="s">
        <v>2125</v>
      </c>
      <c r="K238" s="12" t="s">
        <v>1298</v>
      </c>
      <c r="L238" s="12">
        <f t="shared" si="9"/>
        <v>2124.9230769230771</v>
      </c>
      <c r="M238" s="12">
        <f t="shared" si="10"/>
        <v>2124.9230769230771</v>
      </c>
    </row>
    <row r="239" spans="1:13" x14ac:dyDescent="0.25">
      <c r="A239" s="15" t="s">
        <v>111</v>
      </c>
      <c r="B239" s="15" t="s">
        <v>107</v>
      </c>
      <c r="C239" s="15" t="s">
        <v>40</v>
      </c>
      <c r="D239" s="15" t="s">
        <v>63</v>
      </c>
      <c r="E239" s="41">
        <f t="shared" si="11"/>
        <v>2.1452307692307695</v>
      </c>
      <c r="F239" s="42">
        <f>M239</f>
        <v>2145.2307692307695</v>
      </c>
      <c r="G239" s="43">
        <v>2016</v>
      </c>
      <c r="I239" s="12">
        <v>2788.8</v>
      </c>
      <c r="J239" s="12" t="s">
        <v>2125</v>
      </c>
      <c r="K239" s="12" t="s">
        <v>1298</v>
      </c>
      <c r="L239" s="12">
        <f t="shared" si="9"/>
        <v>2145.2307692307695</v>
      </c>
      <c r="M239" s="12">
        <f t="shared" si="10"/>
        <v>2145.2307692307695</v>
      </c>
    </row>
    <row r="240" spans="1:13" x14ac:dyDescent="0.25">
      <c r="A240" s="15" t="s">
        <v>200</v>
      </c>
      <c r="B240" s="15" t="s">
        <v>77</v>
      </c>
      <c r="C240" s="15" t="s">
        <v>40</v>
      </c>
      <c r="D240" s="15" t="s">
        <v>63</v>
      </c>
      <c r="E240" s="41">
        <f t="shared" si="11"/>
        <v>2.1475384615384616</v>
      </c>
      <c r="F240" s="42">
        <f>M240</f>
        <v>2147.5384615384614</v>
      </c>
      <c r="G240" s="43">
        <v>2016</v>
      </c>
      <c r="I240" s="12">
        <v>2791.8</v>
      </c>
      <c r="J240" s="12" t="s">
        <v>2125</v>
      </c>
      <c r="K240" s="12" t="s">
        <v>1298</v>
      </c>
      <c r="L240" s="12">
        <f t="shared" si="9"/>
        <v>2147.5384615384614</v>
      </c>
      <c r="M240" s="12">
        <f t="shared" si="10"/>
        <v>2147.5384615384614</v>
      </c>
    </row>
    <row r="241" spans="1:13" x14ac:dyDescent="0.25">
      <c r="A241" s="15" t="s">
        <v>226</v>
      </c>
      <c r="B241" s="15" t="s">
        <v>227</v>
      </c>
      <c r="C241" s="15" t="s">
        <v>40</v>
      </c>
      <c r="D241" s="15" t="s">
        <v>63</v>
      </c>
      <c r="E241" s="41">
        <f t="shared" si="11"/>
        <v>2.1499961538461538</v>
      </c>
      <c r="F241" s="42">
        <f>M241</f>
        <v>2149.9961538461539</v>
      </c>
      <c r="G241" s="43">
        <v>2016</v>
      </c>
      <c r="I241" s="12">
        <v>2794.9949999999999</v>
      </c>
      <c r="J241" s="12" t="s">
        <v>2125</v>
      </c>
      <c r="K241" s="12" t="s">
        <v>1298</v>
      </c>
      <c r="L241" s="12">
        <f t="shared" si="9"/>
        <v>2149.9961538461539</v>
      </c>
      <c r="M241" s="12">
        <f t="shared" si="10"/>
        <v>2149.9961538461539</v>
      </c>
    </row>
    <row r="242" spans="1:13" x14ac:dyDescent="0.25">
      <c r="A242" s="15" t="s">
        <v>204</v>
      </c>
      <c r="B242" s="15" t="s">
        <v>77</v>
      </c>
      <c r="C242" s="15" t="s">
        <v>40</v>
      </c>
      <c r="D242" s="15" t="s">
        <v>63</v>
      </c>
      <c r="E242" s="41">
        <f t="shared" si="11"/>
        <v>2.1509999999999998</v>
      </c>
      <c r="F242" s="42">
        <f>M242</f>
        <v>2151</v>
      </c>
      <c r="G242" s="43">
        <v>2016</v>
      </c>
      <c r="I242" s="12">
        <v>2796.3</v>
      </c>
      <c r="J242" s="12" t="s">
        <v>2125</v>
      </c>
      <c r="K242" s="12" t="s">
        <v>1298</v>
      </c>
      <c r="L242" s="12">
        <f t="shared" si="9"/>
        <v>2151</v>
      </c>
      <c r="M242" s="12">
        <f t="shared" si="10"/>
        <v>2151</v>
      </c>
    </row>
    <row r="243" spans="1:13" x14ac:dyDescent="0.25">
      <c r="A243" s="15" t="s">
        <v>205</v>
      </c>
      <c r="B243" s="15" t="s">
        <v>77</v>
      </c>
      <c r="C243" s="15" t="s">
        <v>40</v>
      </c>
      <c r="D243" s="15" t="s">
        <v>63</v>
      </c>
      <c r="E243" s="41">
        <f t="shared" si="11"/>
        <v>2.1509999999999998</v>
      </c>
      <c r="F243" s="42">
        <f>M243</f>
        <v>2151</v>
      </c>
      <c r="G243" s="43">
        <v>2016</v>
      </c>
      <c r="I243" s="12">
        <v>2796.3</v>
      </c>
      <c r="J243" s="12" t="s">
        <v>2125</v>
      </c>
      <c r="K243" s="12" t="s">
        <v>1298</v>
      </c>
      <c r="L243" s="12">
        <f t="shared" si="9"/>
        <v>2151</v>
      </c>
      <c r="M243" s="12">
        <f t="shared" si="10"/>
        <v>2151</v>
      </c>
    </row>
    <row r="244" spans="1:13" x14ac:dyDescent="0.25">
      <c r="A244" s="15" t="s">
        <v>286</v>
      </c>
      <c r="B244" s="15" t="s">
        <v>287</v>
      </c>
      <c r="C244" s="15" t="s">
        <v>40</v>
      </c>
      <c r="D244" s="15" t="s">
        <v>230</v>
      </c>
      <c r="E244" s="41">
        <f t="shared" si="11"/>
        <v>5.6307692307692309E-2</v>
      </c>
      <c r="F244" s="42">
        <f>M244</f>
        <v>56.307692307692307</v>
      </c>
      <c r="G244" s="43">
        <v>2016</v>
      </c>
      <c r="I244" s="12">
        <v>73.2</v>
      </c>
      <c r="J244" s="12" t="s">
        <v>2125</v>
      </c>
      <c r="K244" s="12" t="s">
        <v>1298</v>
      </c>
      <c r="L244" s="12">
        <f t="shared" si="9"/>
        <v>56.307692307692307</v>
      </c>
      <c r="M244" s="12">
        <f t="shared" si="10"/>
        <v>56.307692307692307</v>
      </c>
    </row>
    <row r="245" spans="1:13" x14ac:dyDescent="0.25">
      <c r="A245" s="15" t="s">
        <v>263</v>
      </c>
      <c r="B245" s="15" t="s">
        <v>264</v>
      </c>
      <c r="C245" s="15" t="s">
        <v>40</v>
      </c>
      <c r="D245" s="15" t="s">
        <v>230</v>
      </c>
      <c r="E245" s="41">
        <f t="shared" si="11"/>
        <v>6.203076923076923E-2</v>
      </c>
      <c r="F245" s="42">
        <f>M245</f>
        <v>62.030769230769231</v>
      </c>
      <c r="G245" s="43">
        <v>2016</v>
      </c>
      <c r="I245" s="12">
        <v>80.64</v>
      </c>
      <c r="J245" s="12" t="s">
        <v>2125</v>
      </c>
      <c r="K245" s="12" t="s">
        <v>1298</v>
      </c>
      <c r="L245" s="12">
        <f t="shared" si="9"/>
        <v>62.030769230769231</v>
      </c>
      <c r="M245" s="12">
        <f t="shared" si="10"/>
        <v>62.030769230769231</v>
      </c>
    </row>
    <row r="246" spans="1:13" x14ac:dyDescent="0.25">
      <c r="A246" s="15" t="s">
        <v>305</v>
      </c>
      <c r="B246" s="15" t="s">
        <v>306</v>
      </c>
      <c r="C246" s="15" t="s">
        <v>40</v>
      </c>
      <c r="D246" s="15" t="s">
        <v>230</v>
      </c>
      <c r="E246" s="41">
        <f t="shared" si="11"/>
        <v>0.16299692307692307</v>
      </c>
      <c r="F246" s="42">
        <f>M246</f>
        <v>162.99692307692305</v>
      </c>
      <c r="G246" s="43">
        <v>2016</v>
      </c>
      <c r="I246" s="12">
        <v>211.89599999999999</v>
      </c>
      <c r="J246" s="12" t="s">
        <v>2125</v>
      </c>
      <c r="K246" s="12" t="s">
        <v>1298</v>
      </c>
      <c r="L246" s="12">
        <f t="shared" si="9"/>
        <v>162.99692307692305</v>
      </c>
      <c r="M246" s="12">
        <f t="shared" si="10"/>
        <v>162.99692307692305</v>
      </c>
    </row>
    <row r="247" spans="1:13" x14ac:dyDescent="0.25">
      <c r="A247" s="15" t="s">
        <v>301</v>
      </c>
      <c r="B247" s="15" t="s">
        <v>302</v>
      </c>
      <c r="C247" s="15" t="s">
        <v>40</v>
      </c>
      <c r="D247" s="15" t="s">
        <v>230</v>
      </c>
      <c r="E247" s="41">
        <f t="shared" si="11"/>
        <v>0.34083461538461535</v>
      </c>
      <c r="F247" s="42">
        <f>M247</f>
        <v>340.83461538461535</v>
      </c>
      <c r="G247" s="43">
        <v>2016</v>
      </c>
      <c r="I247" s="12">
        <v>443.08499999999998</v>
      </c>
      <c r="J247" s="12" t="s">
        <v>2125</v>
      </c>
      <c r="K247" s="12" t="s">
        <v>1298</v>
      </c>
      <c r="L247" s="12">
        <f t="shared" si="9"/>
        <v>340.83461538461535</v>
      </c>
      <c r="M247" s="12">
        <f t="shared" si="10"/>
        <v>340.83461538461535</v>
      </c>
    </row>
    <row r="248" spans="1:13" x14ac:dyDescent="0.25">
      <c r="A248" s="15" t="s">
        <v>243</v>
      </c>
      <c r="B248" s="15" t="s">
        <v>244</v>
      </c>
      <c r="C248" s="15" t="s">
        <v>40</v>
      </c>
      <c r="D248" s="15" t="s">
        <v>230</v>
      </c>
      <c r="E248" s="41">
        <f t="shared" si="11"/>
        <v>0.84296153846153832</v>
      </c>
      <c r="F248" s="42">
        <f>M248</f>
        <v>842.96153846153834</v>
      </c>
      <c r="G248" s="43">
        <v>2016</v>
      </c>
      <c r="I248" s="12">
        <v>1095.8499999999999</v>
      </c>
      <c r="J248" s="12" t="s">
        <v>2125</v>
      </c>
      <c r="K248" s="12" t="s">
        <v>1298</v>
      </c>
      <c r="L248" s="12">
        <f t="shared" si="9"/>
        <v>842.96153846153834</v>
      </c>
      <c r="M248" s="12">
        <f t="shared" si="10"/>
        <v>842.96153846153834</v>
      </c>
    </row>
    <row r="249" spans="1:13" x14ac:dyDescent="0.25">
      <c r="A249" s="15" t="s">
        <v>254</v>
      </c>
      <c r="B249" s="15" t="s">
        <v>255</v>
      </c>
      <c r="C249" s="15" t="s">
        <v>40</v>
      </c>
      <c r="D249" s="15" t="s">
        <v>230</v>
      </c>
      <c r="E249" s="41">
        <f t="shared" si="11"/>
        <v>0.91356153846153842</v>
      </c>
      <c r="F249" s="42">
        <f>M249</f>
        <v>913.56153846153848</v>
      </c>
      <c r="G249" s="43">
        <v>2016</v>
      </c>
      <c r="I249" s="12">
        <v>1187.6300000000001</v>
      </c>
      <c r="J249" s="12" t="s">
        <v>2125</v>
      </c>
      <c r="K249" s="12" t="s">
        <v>1298</v>
      </c>
      <c r="L249" s="12">
        <f t="shared" si="9"/>
        <v>913.56153846153848</v>
      </c>
      <c r="M249" s="12">
        <f t="shared" si="10"/>
        <v>913.56153846153848</v>
      </c>
    </row>
    <row r="250" spans="1:13" x14ac:dyDescent="0.25">
      <c r="A250" s="15" t="s">
        <v>250</v>
      </c>
      <c r="B250" s="15" t="s">
        <v>229</v>
      </c>
      <c r="C250" s="15" t="s">
        <v>40</v>
      </c>
      <c r="D250" s="15" t="s">
        <v>230</v>
      </c>
      <c r="E250" s="41">
        <f t="shared" si="11"/>
        <v>1.0270384615384616</v>
      </c>
      <c r="F250" s="42">
        <f>M250</f>
        <v>1027.0384615384617</v>
      </c>
      <c r="G250" s="43">
        <v>2016</v>
      </c>
      <c r="I250" s="12">
        <v>1335.15</v>
      </c>
      <c r="J250" s="12" t="s">
        <v>2125</v>
      </c>
      <c r="K250" s="12" t="s">
        <v>1298</v>
      </c>
      <c r="L250" s="12">
        <f t="shared" si="9"/>
        <v>1027.0384615384617</v>
      </c>
      <c r="M250" s="12">
        <f t="shared" si="10"/>
        <v>1027.0384615384617</v>
      </c>
    </row>
    <row r="251" spans="1:13" x14ac:dyDescent="0.25">
      <c r="A251" s="15" t="s">
        <v>242</v>
      </c>
      <c r="B251" s="15" t="s">
        <v>229</v>
      </c>
      <c r="C251" s="15" t="s">
        <v>40</v>
      </c>
      <c r="D251" s="15" t="s">
        <v>230</v>
      </c>
      <c r="E251" s="41">
        <f t="shared" si="11"/>
        <v>1.0549999999999999</v>
      </c>
      <c r="F251" s="42">
        <f>M251</f>
        <v>1055</v>
      </c>
      <c r="G251" s="43">
        <v>2016</v>
      </c>
      <c r="I251" s="12">
        <v>1371.5</v>
      </c>
      <c r="J251" s="12" t="s">
        <v>2125</v>
      </c>
      <c r="K251" s="12" t="s">
        <v>1298</v>
      </c>
      <c r="L251" s="12">
        <f t="shared" si="9"/>
        <v>1055</v>
      </c>
      <c r="M251" s="12">
        <f t="shared" si="10"/>
        <v>1055</v>
      </c>
    </row>
    <row r="252" spans="1:13" x14ac:dyDescent="0.25">
      <c r="A252" s="15" t="s">
        <v>232</v>
      </c>
      <c r="B252" s="15" t="s">
        <v>232</v>
      </c>
      <c r="C252" s="15" t="s">
        <v>40</v>
      </c>
      <c r="D252" s="15" t="s">
        <v>230</v>
      </c>
      <c r="E252" s="41">
        <f t="shared" si="11"/>
        <v>1.065923076923077</v>
      </c>
      <c r="F252" s="42">
        <f>M252</f>
        <v>1065.9230769230769</v>
      </c>
      <c r="G252" s="43">
        <v>2016</v>
      </c>
      <c r="I252" s="12">
        <v>1385.7</v>
      </c>
      <c r="J252" s="12" t="s">
        <v>2125</v>
      </c>
      <c r="K252" s="12" t="s">
        <v>1298</v>
      </c>
      <c r="L252" s="12">
        <f t="shared" si="9"/>
        <v>1065.9230769230769</v>
      </c>
      <c r="M252" s="12">
        <f t="shared" si="10"/>
        <v>1065.9230769230769</v>
      </c>
    </row>
    <row r="253" spans="1:13" x14ac:dyDescent="0.25">
      <c r="A253" s="15" t="s">
        <v>257</v>
      </c>
      <c r="B253" s="15" t="s">
        <v>118</v>
      </c>
      <c r="C253" s="15" t="s">
        <v>40</v>
      </c>
      <c r="D253" s="15" t="s">
        <v>230</v>
      </c>
      <c r="E253" s="41">
        <f t="shared" si="11"/>
        <v>1.2498461538461538</v>
      </c>
      <c r="F253" s="42">
        <f>M253</f>
        <v>1249.8461538461538</v>
      </c>
      <c r="G253" s="43">
        <v>2016</v>
      </c>
      <c r="I253" s="12">
        <v>1624.8</v>
      </c>
      <c r="J253" s="12" t="s">
        <v>2125</v>
      </c>
      <c r="K253" s="12" t="s">
        <v>1298</v>
      </c>
      <c r="L253" s="12">
        <f t="shared" si="9"/>
        <v>1249.8461538461538</v>
      </c>
      <c r="M253" s="12">
        <f t="shared" si="10"/>
        <v>1249.8461538461538</v>
      </c>
    </row>
    <row r="254" spans="1:13" x14ac:dyDescent="0.25">
      <c r="A254" s="15" t="s">
        <v>256</v>
      </c>
      <c r="B254" s="15" t="s">
        <v>118</v>
      </c>
      <c r="C254" s="15" t="s">
        <v>40</v>
      </c>
      <c r="D254" s="15" t="s">
        <v>230</v>
      </c>
      <c r="E254" s="41">
        <f t="shared" si="11"/>
        <v>1.406076923076923</v>
      </c>
      <c r="F254" s="42">
        <f>M254</f>
        <v>1406.0769230769231</v>
      </c>
      <c r="G254" s="43">
        <v>2016</v>
      </c>
      <c r="I254" s="12">
        <v>1827.9</v>
      </c>
      <c r="J254" s="12" t="s">
        <v>2125</v>
      </c>
      <c r="K254" s="12" t="s">
        <v>1298</v>
      </c>
      <c r="L254" s="12">
        <f t="shared" si="9"/>
        <v>1406.0769230769231</v>
      </c>
      <c r="M254" s="12">
        <f t="shared" si="10"/>
        <v>1406.0769230769231</v>
      </c>
    </row>
    <row r="255" spans="1:13" x14ac:dyDescent="0.25">
      <c r="A255" s="15" t="s">
        <v>248</v>
      </c>
      <c r="B255" s="15" t="s">
        <v>249</v>
      </c>
      <c r="C255" s="15" t="s">
        <v>40</v>
      </c>
      <c r="D255" s="15" t="s">
        <v>230</v>
      </c>
      <c r="E255" s="41">
        <f t="shared" si="11"/>
        <v>2.0723076923076924</v>
      </c>
      <c r="F255" s="42">
        <f>M255</f>
        <v>2072.3076923076924</v>
      </c>
      <c r="G255" s="43">
        <v>2016</v>
      </c>
      <c r="I255" s="12">
        <v>2694</v>
      </c>
      <c r="J255" s="12" t="s">
        <v>2125</v>
      </c>
      <c r="K255" s="12" t="s">
        <v>1298</v>
      </c>
      <c r="L255" s="12">
        <f t="shared" si="9"/>
        <v>2072.3076923076924</v>
      </c>
      <c r="M255" s="12">
        <f t="shared" si="10"/>
        <v>2072.3076923076924</v>
      </c>
    </row>
    <row r="256" spans="1:13" x14ac:dyDescent="0.25">
      <c r="A256" s="15" t="s">
        <v>258</v>
      </c>
      <c r="B256" s="15" t="s">
        <v>232</v>
      </c>
      <c r="C256" s="15" t="s">
        <v>40</v>
      </c>
      <c r="D256" s="15" t="s">
        <v>230</v>
      </c>
      <c r="E256" s="41">
        <f t="shared" si="11"/>
        <v>2.0723076923076924</v>
      </c>
      <c r="F256" s="42">
        <f>M256</f>
        <v>2072.3076923076924</v>
      </c>
      <c r="G256" s="43">
        <v>2016</v>
      </c>
      <c r="I256" s="12">
        <v>2694</v>
      </c>
      <c r="J256" s="12" t="s">
        <v>2125</v>
      </c>
      <c r="K256" s="12" t="s">
        <v>1298</v>
      </c>
      <c r="L256" s="12">
        <f t="shared" si="9"/>
        <v>2072.3076923076924</v>
      </c>
      <c r="M256" s="12">
        <f t="shared" si="10"/>
        <v>2072.3076923076924</v>
      </c>
    </row>
    <row r="257" spans="1:13" x14ac:dyDescent="0.25">
      <c r="A257" s="15" t="s">
        <v>1494</v>
      </c>
      <c r="B257" s="15" t="s">
        <v>249</v>
      </c>
      <c r="C257" s="15" t="s">
        <v>40</v>
      </c>
      <c r="D257" s="15" t="s">
        <v>1295</v>
      </c>
      <c r="E257" s="41">
        <f t="shared" si="11"/>
        <v>2.694</v>
      </c>
      <c r="F257" s="42">
        <f>M257</f>
        <v>2694</v>
      </c>
      <c r="G257" s="43">
        <v>2016</v>
      </c>
      <c r="I257" s="12">
        <v>2694</v>
      </c>
      <c r="K257" s="12" t="s">
        <v>2604</v>
      </c>
      <c r="L257" s="12">
        <f t="shared" si="9"/>
        <v>2694</v>
      </c>
      <c r="M257" s="12">
        <f t="shared" si="10"/>
        <v>2694</v>
      </c>
    </row>
    <row r="258" spans="1:13" x14ac:dyDescent="0.25">
      <c r="A258" s="15" t="s">
        <v>317</v>
      </c>
      <c r="B258" s="15" t="s">
        <v>318</v>
      </c>
      <c r="C258" s="15" t="s">
        <v>40</v>
      </c>
      <c r="D258" s="15" t="s">
        <v>319</v>
      </c>
      <c r="E258" s="41">
        <f t="shared" si="11"/>
        <v>1.5862153846153844</v>
      </c>
      <c r="F258" s="42">
        <f>M258</f>
        <v>1586.2153846153844</v>
      </c>
      <c r="G258" s="43">
        <v>2016</v>
      </c>
      <c r="I258" s="12">
        <v>2062.08</v>
      </c>
      <c r="J258" s="12" t="s">
        <v>2125</v>
      </c>
      <c r="K258" s="12" t="s">
        <v>1298</v>
      </c>
      <c r="L258" s="12">
        <f t="shared" ref="L258:L321" si="12">IF(K258="DC",I258/1.3,I258)</f>
        <v>1586.2153846153844</v>
      </c>
      <c r="M258" s="12">
        <f t="shared" ref="M258:M321" si="13">IFERROR(VALUE(L258),VALUE(J258))</f>
        <v>1586.2153846153844</v>
      </c>
    </row>
    <row r="259" spans="1:13" x14ac:dyDescent="0.25">
      <c r="A259" s="15" t="s">
        <v>323</v>
      </c>
      <c r="B259" s="15" t="s">
        <v>321</v>
      </c>
      <c r="C259" s="15" t="s">
        <v>40</v>
      </c>
      <c r="D259" s="15" t="s">
        <v>322</v>
      </c>
      <c r="E259" s="41">
        <f t="shared" ref="E259:E322" si="14">F259/1000</f>
        <v>1.8553499999999998</v>
      </c>
      <c r="F259" s="42">
        <f>M259</f>
        <v>1855.35</v>
      </c>
      <c r="G259" s="43">
        <v>2016</v>
      </c>
      <c r="I259" s="12">
        <v>2411.9549999999999</v>
      </c>
      <c r="J259" s="12" t="s">
        <v>2125</v>
      </c>
      <c r="K259" s="12" t="s">
        <v>1298</v>
      </c>
      <c r="L259" s="12">
        <f t="shared" si="12"/>
        <v>1855.35</v>
      </c>
      <c r="M259" s="12">
        <f t="shared" si="13"/>
        <v>1855.35</v>
      </c>
    </row>
    <row r="260" spans="1:13" x14ac:dyDescent="0.25">
      <c r="A260" s="15" t="s">
        <v>1373</v>
      </c>
      <c r="B260" s="15" t="s">
        <v>1374</v>
      </c>
      <c r="C260" s="15" t="s">
        <v>1356</v>
      </c>
      <c r="D260" s="15" t="s">
        <v>1359</v>
      </c>
      <c r="E260" s="41">
        <f t="shared" si="14"/>
        <v>4.7119999999999995E-2</v>
      </c>
      <c r="F260" s="42">
        <f>M260</f>
        <v>47.12</v>
      </c>
      <c r="G260" s="43">
        <v>2016</v>
      </c>
      <c r="I260" s="12">
        <v>47.12</v>
      </c>
      <c r="K260" s="12" t="s">
        <v>2604</v>
      </c>
      <c r="L260" s="12">
        <f t="shared" si="12"/>
        <v>47.12</v>
      </c>
      <c r="M260" s="12">
        <f t="shared" si="13"/>
        <v>47.12</v>
      </c>
    </row>
    <row r="261" spans="1:13" x14ac:dyDescent="0.25">
      <c r="A261" s="15" t="s">
        <v>1371</v>
      </c>
      <c r="B261" s="15" t="s">
        <v>1372</v>
      </c>
      <c r="C261" s="15" t="s">
        <v>1356</v>
      </c>
      <c r="D261" s="15" t="s">
        <v>1359</v>
      </c>
      <c r="E261" s="41">
        <f t="shared" si="14"/>
        <v>4.9599999999999998E-2</v>
      </c>
      <c r="F261" s="42">
        <f>M261</f>
        <v>49.6</v>
      </c>
      <c r="G261" s="43">
        <v>2016</v>
      </c>
      <c r="I261" s="12">
        <v>49.6</v>
      </c>
      <c r="K261" s="12" t="s">
        <v>2604</v>
      </c>
      <c r="L261" s="12">
        <f t="shared" si="12"/>
        <v>49.6</v>
      </c>
      <c r="M261" s="12">
        <f t="shared" si="13"/>
        <v>49.6</v>
      </c>
    </row>
    <row r="262" spans="1:13" x14ac:dyDescent="0.25">
      <c r="A262" s="15" t="s">
        <v>1365</v>
      </c>
      <c r="B262" s="15" t="s">
        <v>1366</v>
      </c>
      <c r="C262" s="15" t="s">
        <v>1356</v>
      </c>
      <c r="D262" s="15" t="s">
        <v>1359</v>
      </c>
      <c r="E262" s="41">
        <f t="shared" si="14"/>
        <v>5.2999999999999999E-2</v>
      </c>
      <c r="F262" s="42">
        <f>M262</f>
        <v>53</v>
      </c>
      <c r="G262" s="43">
        <v>2016</v>
      </c>
      <c r="I262" s="12">
        <v>53</v>
      </c>
      <c r="K262" s="12" t="s">
        <v>2604</v>
      </c>
      <c r="L262" s="12">
        <f t="shared" si="12"/>
        <v>53</v>
      </c>
      <c r="M262" s="12">
        <f t="shared" si="13"/>
        <v>53</v>
      </c>
    </row>
    <row r="263" spans="1:13" x14ac:dyDescent="0.25">
      <c r="A263" s="15" t="s">
        <v>1358</v>
      </c>
      <c r="B263" s="15" t="s">
        <v>1249</v>
      </c>
      <c r="C263" s="15" t="s">
        <v>1356</v>
      </c>
      <c r="D263" s="15" t="s">
        <v>1359</v>
      </c>
      <c r="E263" s="41">
        <f t="shared" si="14"/>
        <v>6.1999999999999993E-2</v>
      </c>
      <c r="F263" s="42">
        <f>M263</f>
        <v>61.999999999999993</v>
      </c>
      <c r="G263" s="43">
        <v>2016</v>
      </c>
      <c r="I263" s="12">
        <v>80.599999999999994</v>
      </c>
      <c r="J263" s="12">
        <v>80.599999999999994</v>
      </c>
      <c r="K263" s="12" t="s">
        <v>1298</v>
      </c>
      <c r="L263" s="12">
        <f t="shared" si="12"/>
        <v>61.999999999999993</v>
      </c>
      <c r="M263" s="12">
        <f t="shared" si="13"/>
        <v>61.999999999999993</v>
      </c>
    </row>
    <row r="264" spans="1:13" x14ac:dyDescent="0.25">
      <c r="A264" s="15" t="s">
        <v>1364</v>
      </c>
      <c r="B264" s="15" t="s">
        <v>516</v>
      </c>
      <c r="C264" s="15" t="s">
        <v>1356</v>
      </c>
      <c r="D264" s="15" t="s">
        <v>1359</v>
      </c>
      <c r="E264" s="41">
        <f t="shared" si="14"/>
        <v>6.88E-2</v>
      </c>
      <c r="F264" s="42">
        <f>M264</f>
        <v>68.8</v>
      </c>
      <c r="G264" s="43">
        <v>2016</v>
      </c>
      <c r="I264" s="12">
        <v>89.44</v>
      </c>
      <c r="J264" s="12">
        <v>89.44</v>
      </c>
      <c r="K264" s="12" t="s">
        <v>1298</v>
      </c>
      <c r="L264" s="12">
        <f t="shared" si="12"/>
        <v>68.8</v>
      </c>
      <c r="M264" s="12">
        <f t="shared" si="13"/>
        <v>68.8</v>
      </c>
    </row>
    <row r="265" spans="1:13" x14ac:dyDescent="0.25">
      <c r="A265" s="15" t="s">
        <v>1640</v>
      </c>
      <c r="B265" s="15" t="s">
        <v>1641</v>
      </c>
      <c r="C265" s="15" t="s">
        <v>1356</v>
      </c>
      <c r="D265" s="15" t="s">
        <v>1359</v>
      </c>
      <c r="E265" s="41">
        <f t="shared" si="14"/>
        <v>8.0599999999999991E-2</v>
      </c>
      <c r="F265" s="42">
        <f>M265</f>
        <v>80.599999999999994</v>
      </c>
      <c r="G265" s="43">
        <v>2016</v>
      </c>
      <c r="I265" s="12">
        <v>80.599999999999994</v>
      </c>
      <c r="K265" s="12" t="s">
        <v>2604</v>
      </c>
      <c r="L265" s="12">
        <f t="shared" si="12"/>
        <v>80.599999999999994</v>
      </c>
      <c r="M265" s="12">
        <f t="shared" si="13"/>
        <v>80.599999999999994</v>
      </c>
    </row>
    <row r="266" spans="1:13" x14ac:dyDescent="0.25">
      <c r="A266" s="15" t="s">
        <v>1367</v>
      </c>
      <c r="B266" s="15" t="s">
        <v>1368</v>
      </c>
      <c r="C266" s="15" t="s">
        <v>1356</v>
      </c>
      <c r="D266" s="15" t="s">
        <v>1359</v>
      </c>
      <c r="E266" s="41">
        <f t="shared" si="14"/>
        <v>0.2</v>
      </c>
      <c r="F266" s="42">
        <f>M266</f>
        <v>200</v>
      </c>
      <c r="G266" s="43">
        <v>2016</v>
      </c>
      <c r="I266" s="12">
        <v>200</v>
      </c>
      <c r="K266" s="12" t="s">
        <v>2604</v>
      </c>
      <c r="L266" s="12">
        <f t="shared" si="12"/>
        <v>200</v>
      </c>
      <c r="M266" s="12">
        <f t="shared" si="13"/>
        <v>200</v>
      </c>
    </row>
    <row r="267" spans="1:13" x14ac:dyDescent="0.25">
      <c r="A267" s="15" t="s">
        <v>1354</v>
      </c>
      <c r="B267" s="15" t="s">
        <v>1355</v>
      </c>
      <c r="C267" s="15" t="s">
        <v>1356</v>
      </c>
      <c r="D267" s="15" t="s">
        <v>1357</v>
      </c>
      <c r="E267" s="41">
        <f t="shared" si="14"/>
        <v>0.05</v>
      </c>
      <c r="F267" s="42">
        <f>M267</f>
        <v>50</v>
      </c>
      <c r="G267" s="43">
        <v>2016</v>
      </c>
      <c r="I267" s="12">
        <v>50</v>
      </c>
      <c r="K267" s="12" t="s">
        <v>2604</v>
      </c>
      <c r="L267" s="12">
        <f t="shared" si="12"/>
        <v>50</v>
      </c>
      <c r="M267" s="12">
        <f t="shared" si="13"/>
        <v>50</v>
      </c>
    </row>
    <row r="268" spans="1:13" x14ac:dyDescent="0.25">
      <c r="A268" s="15" t="s">
        <v>1943</v>
      </c>
      <c r="B268" s="15" t="s">
        <v>1093</v>
      </c>
      <c r="C268" s="15" t="s">
        <v>1013</v>
      </c>
      <c r="D268" s="15" t="s">
        <v>1092</v>
      </c>
      <c r="E268" s="41">
        <f t="shared" si="14"/>
        <v>1</v>
      </c>
      <c r="F268" s="42">
        <f>M268</f>
        <v>1000</v>
      </c>
      <c r="G268" s="43">
        <v>2016</v>
      </c>
      <c r="I268" s="12">
        <v>1000</v>
      </c>
      <c r="J268" s="12" t="s">
        <v>2125</v>
      </c>
      <c r="K268" s="12" t="s">
        <v>2604</v>
      </c>
      <c r="L268" s="12">
        <f t="shared" si="12"/>
        <v>1000</v>
      </c>
      <c r="M268" s="12">
        <f t="shared" si="13"/>
        <v>1000</v>
      </c>
    </row>
    <row r="269" spans="1:13" x14ac:dyDescent="0.25">
      <c r="A269" s="15" t="s">
        <v>1090</v>
      </c>
      <c r="B269" s="15" t="s">
        <v>1091</v>
      </c>
      <c r="C269" s="15" t="s">
        <v>1013</v>
      </c>
      <c r="D269" s="15" t="s">
        <v>1092</v>
      </c>
      <c r="E269" s="41">
        <f t="shared" si="14"/>
        <v>3</v>
      </c>
      <c r="F269" s="42">
        <f>M269</f>
        <v>3000</v>
      </c>
      <c r="G269" s="43">
        <v>2016</v>
      </c>
      <c r="I269" s="12">
        <v>3000</v>
      </c>
      <c r="J269" s="12" t="s">
        <v>2125</v>
      </c>
      <c r="K269" s="12" t="s">
        <v>2604</v>
      </c>
      <c r="L269" s="12">
        <f t="shared" si="12"/>
        <v>3000</v>
      </c>
      <c r="M269" s="12">
        <f t="shared" si="13"/>
        <v>3000</v>
      </c>
    </row>
    <row r="270" spans="1:13" x14ac:dyDescent="0.25">
      <c r="A270" s="15" t="s">
        <v>1011</v>
      </c>
      <c r="B270" s="15" t="s">
        <v>1012</v>
      </c>
      <c r="C270" s="15" t="s">
        <v>1013</v>
      </c>
      <c r="D270" s="15" t="s">
        <v>1014</v>
      </c>
      <c r="E270" s="41">
        <f t="shared" si="14"/>
        <v>1.1214769230769233</v>
      </c>
      <c r="F270" s="42">
        <f>M270</f>
        <v>1121.4769230769232</v>
      </c>
      <c r="G270" s="43">
        <v>2016</v>
      </c>
      <c r="I270" s="12">
        <v>1457.92</v>
      </c>
      <c r="J270" s="12">
        <v>1457.92</v>
      </c>
      <c r="K270" s="12" t="s">
        <v>1298</v>
      </c>
      <c r="L270" s="12">
        <f t="shared" si="12"/>
        <v>1121.4769230769232</v>
      </c>
      <c r="M270" s="12">
        <f t="shared" si="13"/>
        <v>1121.4769230769232</v>
      </c>
    </row>
    <row r="271" spans="1:13" x14ac:dyDescent="0.25">
      <c r="A271" s="15" t="s">
        <v>592</v>
      </c>
      <c r="B271" s="15" t="s">
        <v>598</v>
      </c>
      <c r="C271" s="15" t="s">
        <v>347</v>
      </c>
      <c r="D271" s="15" t="s">
        <v>599</v>
      </c>
      <c r="E271" s="41">
        <f t="shared" si="14"/>
        <v>3.2307692307692308E-2</v>
      </c>
      <c r="F271" s="42">
        <f>M271</f>
        <v>32.307692307692307</v>
      </c>
      <c r="G271" s="43">
        <v>2016</v>
      </c>
      <c r="I271" s="12">
        <v>42</v>
      </c>
      <c r="J271" s="12">
        <v>57.4</v>
      </c>
      <c r="K271" s="12" t="s">
        <v>1298</v>
      </c>
      <c r="L271" s="12">
        <f t="shared" si="12"/>
        <v>32.307692307692307</v>
      </c>
      <c r="M271" s="12">
        <f t="shared" si="13"/>
        <v>32.307692307692307</v>
      </c>
    </row>
    <row r="272" spans="1:13" x14ac:dyDescent="0.25">
      <c r="A272" s="15" t="s">
        <v>649</v>
      </c>
      <c r="B272" s="15" t="s">
        <v>647</v>
      </c>
      <c r="C272" s="15" t="s">
        <v>347</v>
      </c>
      <c r="D272" s="15" t="s">
        <v>648</v>
      </c>
      <c r="E272" s="41">
        <f t="shared" si="14"/>
        <v>1.8923076923076924E-2</v>
      </c>
      <c r="F272" s="42">
        <f>M272</f>
        <v>18.923076923076923</v>
      </c>
      <c r="G272" s="43">
        <v>2016</v>
      </c>
      <c r="I272" s="12">
        <v>24.6</v>
      </c>
      <c r="J272" s="12">
        <v>24.6</v>
      </c>
      <c r="K272" s="12" t="s">
        <v>1298</v>
      </c>
      <c r="L272" s="12">
        <f t="shared" si="12"/>
        <v>18.923076923076923</v>
      </c>
      <c r="M272" s="12">
        <f t="shared" si="13"/>
        <v>18.923076923076923</v>
      </c>
    </row>
    <row r="273" spans="1:13" x14ac:dyDescent="0.25">
      <c r="A273" s="15" t="s">
        <v>653</v>
      </c>
      <c r="B273" s="15" t="s">
        <v>654</v>
      </c>
      <c r="C273" s="15" t="s">
        <v>347</v>
      </c>
      <c r="D273" s="15" t="s">
        <v>655</v>
      </c>
      <c r="E273" s="41">
        <f t="shared" si="14"/>
        <v>3.0615384615384614E-2</v>
      </c>
      <c r="F273" s="42">
        <f>M273</f>
        <v>30.615384615384613</v>
      </c>
      <c r="G273" s="43">
        <v>2016</v>
      </c>
      <c r="I273" s="12">
        <v>39.799999999999997</v>
      </c>
      <c r="J273" s="12">
        <v>39.36</v>
      </c>
      <c r="K273" s="12" t="s">
        <v>1298</v>
      </c>
      <c r="L273" s="12">
        <f t="shared" si="12"/>
        <v>30.615384615384613</v>
      </c>
      <c r="M273" s="12">
        <f t="shared" si="13"/>
        <v>30.615384615384613</v>
      </c>
    </row>
    <row r="274" spans="1:13" x14ac:dyDescent="0.25">
      <c r="A274" s="15" t="s">
        <v>352</v>
      </c>
      <c r="B274" s="15" t="s">
        <v>350</v>
      </c>
      <c r="C274" s="15" t="s">
        <v>347</v>
      </c>
      <c r="D274" s="15" t="s">
        <v>351</v>
      </c>
      <c r="E274" s="41">
        <f t="shared" si="14"/>
        <v>1.7723076923076921E-2</v>
      </c>
      <c r="F274" s="42">
        <f>M274</f>
        <v>17.723076923076921</v>
      </c>
      <c r="G274" s="43">
        <v>2016</v>
      </c>
      <c r="I274" s="12">
        <v>23.04</v>
      </c>
      <c r="J274" s="12">
        <v>23.04</v>
      </c>
      <c r="K274" s="12" t="s">
        <v>1298</v>
      </c>
      <c r="L274" s="12">
        <f t="shared" si="12"/>
        <v>17.723076923076921</v>
      </c>
      <c r="M274" s="12">
        <f t="shared" si="13"/>
        <v>17.723076923076921</v>
      </c>
    </row>
    <row r="275" spans="1:13" x14ac:dyDescent="0.25">
      <c r="A275" s="15" t="s">
        <v>393</v>
      </c>
      <c r="B275" s="15" t="s">
        <v>394</v>
      </c>
      <c r="C275" s="15" t="s">
        <v>347</v>
      </c>
      <c r="D275" s="15" t="s">
        <v>348</v>
      </c>
      <c r="E275" s="41">
        <f t="shared" si="14"/>
        <v>3.5999999999999999E-3</v>
      </c>
      <c r="F275" s="42">
        <f>M275</f>
        <v>3.6</v>
      </c>
      <c r="G275" s="43">
        <v>2016</v>
      </c>
      <c r="I275" s="12">
        <v>3.6</v>
      </c>
      <c r="J275" s="12" t="s">
        <v>2125</v>
      </c>
      <c r="K275" s="12" t="s">
        <v>2604</v>
      </c>
      <c r="L275" s="12">
        <f t="shared" si="12"/>
        <v>3.6</v>
      </c>
      <c r="M275" s="12">
        <f t="shared" si="13"/>
        <v>3.6</v>
      </c>
    </row>
    <row r="276" spans="1:13" x14ac:dyDescent="0.25">
      <c r="A276" s="15" t="s">
        <v>547</v>
      </c>
      <c r="B276" s="15" t="s">
        <v>548</v>
      </c>
      <c r="C276" s="15" t="s">
        <v>347</v>
      </c>
      <c r="D276" s="15" t="s">
        <v>348</v>
      </c>
      <c r="E276" s="41">
        <f t="shared" si="14"/>
        <v>0.125</v>
      </c>
      <c r="F276" s="42">
        <f>M276</f>
        <v>125</v>
      </c>
      <c r="G276" s="43">
        <v>2016</v>
      </c>
      <c r="I276" s="12">
        <v>125</v>
      </c>
      <c r="J276" s="12" t="s">
        <v>2125</v>
      </c>
      <c r="K276" s="12" t="s">
        <v>2604</v>
      </c>
      <c r="L276" s="12">
        <f t="shared" si="12"/>
        <v>125</v>
      </c>
      <c r="M276" s="12">
        <f t="shared" si="13"/>
        <v>125</v>
      </c>
    </row>
    <row r="277" spans="1:13" x14ac:dyDescent="0.25">
      <c r="A277" s="15" t="s">
        <v>401</v>
      </c>
      <c r="B277" s="15" t="s">
        <v>402</v>
      </c>
      <c r="C277" s="15" t="s">
        <v>347</v>
      </c>
      <c r="D277" s="15" t="s">
        <v>348</v>
      </c>
      <c r="E277" s="41">
        <f t="shared" si="14"/>
        <v>0.20399999999999999</v>
      </c>
      <c r="F277" s="42">
        <f>M277</f>
        <v>204</v>
      </c>
      <c r="G277" s="43">
        <v>2016</v>
      </c>
      <c r="I277" s="12">
        <v>204</v>
      </c>
      <c r="J277" s="12" t="s">
        <v>2125</v>
      </c>
      <c r="K277" s="12" t="s">
        <v>2604</v>
      </c>
      <c r="L277" s="12">
        <f t="shared" si="12"/>
        <v>204</v>
      </c>
      <c r="M277" s="12">
        <f t="shared" si="13"/>
        <v>204</v>
      </c>
    </row>
    <row r="278" spans="1:13" x14ac:dyDescent="0.25">
      <c r="A278" s="15" t="s">
        <v>512</v>
      </c>
      <c r="B278" s="15" t="s">
        <v>513</v>
      </c>
      <c r="C278" s="15" t="s">
        <v>347</v>
      </c>
      <c r="D278" s="15" t="s">
        <v>348</v>
      </c>
      <c r="E278" s="41">
        <f t="shared" si="14"/>
        <v>3</v>
      </c>
      <c r="F278" s="42">
        <f>M278</f>
        <v>3000</v>
      </c>
      <c r="G278" s="43">
        <v>2016</v>
      </c>
      <c r="I278" s="12">
        <v>3000</v>
      </c>
      <c r="J278" s="12">
        <v>3896.1</v>
      </c>
      <c r="K278" s="12" t="s">
        <v>2604</v>
      </c>
      <c r="L278" s="12">
        <f t="shared" si="12"/>
        <v>3000</v>
      </c>
      <c r="M278" s="12">
        <f t="shared" si="13"/>
        <v>3000</v>
      </c>
    </row>
    <row r="279" spans="1:13" x14ac:dyDescent="0.25">
      <c r="A279" s="15" t="s">
        <v>415</v>
      </c>
      <c r="B279" s="15" t="s">
        <v>416</v>
      </c>
      <c r="C279" s="15" t="s">
        <v>347</v>
      </c>
      <c r="D279" s="15" t="s">
        <v>348</v>
      </c>
      <c r="E279" s="41">
        <f t="shared" si="14"/>
        <v>4</v>
      </c>
      <c r="F279" s="42">
        <f>M279</f>
        <v>4000</v>
      </c>
      <c r="G279" s="43">
        <v>2016</v>
      </c>
      <c r="I279" s="12">
        <v>4000</v>
      </c>
      <c r="J279" s="12" t="s">
        <v>2125</v>
      </c>
      <c r="K279" s="12" t="s">
        <v>2604</v>
      </c>
      <c r="L279" s="12">
        <f t="shared" si="12"/>
        <v>4000</v>
      </c>
      <c r="M279" s="12">
        <f t="shared" si="13"/>
        <v>4000</v>
      </c>
    </row>
    <row r="280" spans="1:13" x14ac:dyDescent="0.25">
      <c r="A280" s="15" t="s">
        <v>485</v>
      </c>
      <c r="B280" s="15" t="s">
        <v>409</v>
      </c>
      <c r="C280" s="15" t="s">
        <v>347</v>
      </c>
      <c r="D280" s="15" t="s">
        <v>348</v>
      </c>
      <c r="E280" s="41">
        <f t="shared" si="14"/>
        <v>5</v>
      </c>
      <c r="F280" s="42">
        <f>M280</f>
        <v>5000</v>
      </c>
      <c r="G280" s="43">
        <v>2016</v>
      </c>
      <c r="I280" s="12">
        <v>5000</v>
      </c>
      <c r="J280" s="12" t="s">
        <v>2125</v>
      </c>
      <c r="K280" s="12" t="s">
        <v>2604</v>
      </c>
      <c r="L280" s="12">
        <f t="shared" si="12"/>
        <v>5000</v>
      </c>
      <c r="M280" s="12">
        <f t="shared" si="13"/>
        <v>5000</v>
      </c>
    </row>
    <row r="281" spans="1:13" x14ac:dyDescent="0.25">
      <c r="A281" s="15" t="s">
        <v>514</v>
      </c>
      <c r="B281" s="15" t="s">
        <v>448</v>
      </c>
      <c r="C281" s="15" t="s">
        <v>347</v>
      </c>
      <c r="D281" s="15" t="s">
        <v>348</v>
      </c>
      <c r="E281" s="41">
        <f t="shared" si="14"/>
        <v>5</v>
      </c>
      <c r="F281" s="42">
        <f>M281</f>
        <v>5000</v>
      </c>
      <c r="G281" s="43">
        <v>2016</v>
      </c>
      <c r="I281" s="12">
        <v>5000</v>
      </c>
      <c r="J281" s="12">
        <v>7015.68</v>
      </c>
      <c r="K281" s="12" t="s">
        <v>2604</v>
      </c>
      <c r="L281" s="12">
        <f t="shared" si="12"/>
        <v>5000</v>
      </c>
      <c r="M281" s="12">
        <f t="shared" si="13"/>
        <v>5000</v>
      </c>
    </row>
    <row r="282" spans="1:13" x14ac:dyDescent="0.25">
      <c r="A282" s="15" t="s">
        <v>542</v>
      </c>
      <c r="B282" s="15" t="s">
        <v>359</v>
      </c>
      <c r="C282" s="15" t="s">
        <v>347</v>
      </c>
      <c r="D282" s="15" t="s">
        <v>348</v>
      </c>
      <c r="E282" s="41">
        <f t="shared" si="14"/>
        <v>5</v>
      </c>
      <c r="F282" s="42">
        <f>M282</f>
        <v>5000</v>
      </c>
      <c r="G282" s="43">
        <v>2016</v>
      </c>
      <c r="I282" s="12">
        <v>5000</v>
      </c>
      <c r="J282" s="12" t="s">
        <v>2125</v>
      </c>
      <c r="K282" s="12" t="s">
        <v>2604</v>
      </c>
      <c r="L282" s="12">
        <f t="shared" si="12"/>
        <v>5000</v>
      </c>
      <c r="M282" s="12">
        <f t="shared" si="13"/>
        <v>5000</v>
      </c>
    </row>
    <row r="283" spans="1:13" x14ac:dyDescent="0.25">
      <c r="A283" s="15" t="s">
        <v>583</v>
      </c>
      <c r="B283" s="15" t="s">
        <v>447</v>
      </c>
      <c r="C283" s="15" t="s">
        <v>347</v>
      </c>
      <c r="D283" s="15" t="s">
        <v>348</v>
      </c>
      <c r="E283" s="41">
        <f t="shared" si="14"/>
        <v>5</v>
      </c>
      <c r="F283" s="42">
        <f>M283</f>
        <v>5000</v>
      </c>
      <c r="G283" s="43">
        <v>2016</v>
      </c>
      <c r="I283" s="12">
        <v>5000</v>
      </c>
      <c r="J283" s="12" t="s">
        <v>2125</v>
      </c>
      <c r="K283" s="12" t="s">
        <v>2604</v>
      </c>
      <c r="L283" s="12">
        <f t="shared" si="12"/>
        <v>5000</v>
      </c>
      <c r="M283" s="12">
        <f t="shared" si="13"/>
        <v>5000</v>
      </c>
    </row>
    <row r="284" spans="1:13" x14ac:dyDescent="0.25">
      <c r="A284" s="15" t="s">
        <v>612</v>
      </c>
      <c r="B284" s="15" t="s">
        <v>425</v>
      </c>
      <c r="C284" s="15" t="s">
        <v>347</v>
      </c>
      <c r="D284" s="15" t="s">
        <v>348</v>
      </c>
      <c r="E284" s="41">
        <f t="shared" si="14"/>
        <v>5</v>
      </c>
      <c r="F284" s="42">
        <f>M284</f>
        <v>5000</v>
      </c>
      <c r="G284" s="43">
        <v>2016</v>
      </c>
      <c r="I284" s="12">
        <v>5000</v>
      </c>
      <c r="J284" s="12" t="s">
        <v>2125</v>
      </c>
      <c r="K284" s="12" t="s">
        <v>2604</v>
      </c>
      <c r="L284" s="12">
        <f t="shared" si="12"/>
        <v>5000</v>
      </c>
      <c r="M284" s="12">
        <f t="shared" si="13"/>
        <v>5000</v>
      </c>
    </row>
    <row r="285" spans="1:13" x14ac:dyDescent="0.25">
      <c r="A285" s="15" t="s">
        <v>668</v>
      </c>
      <c r="B285" s="15" t="s">
        <v>665</v>
      </c>
      <c r="C285" s="15" t="s">
        <v>347</v>
      </c>
      <c r="D285" s="15" t="s">
        <v>666</v>
      </c>
      <c r="E285" s="41">
        <f t="shared" si="14"/>
        <v>0.12461538461538461</v>
      </c>
      <c r="F285" s="42">
        <f>M285</f>
        <v>124.61538461538461</v>
      </c>
      <c r="G285" s="43">
        <v>2016</v>
      </c>
      <c r="I285" s="12">
        <v>162</v>
      </c>
      <c r="J285" s="12">
        <v>150</v>
      </c>
      <c r="K285" s="12" t="s">
        <v>1298</v>
      </c>
      <c r="L285" s="12">
        <f t="shared" si="12"/>
        <v>124.61538461538461</v>
      </c>
      <c r="M285" s="12">
        <f t="shared" si="13"/>
        <v>124.61538461538461</v>
      </c>
    </row>
    <row r="286" spans="1:13" x14ac:dyDescent="0.25">
      <c r="A286" s="15" t="s">
        <v>963</v>
      </c>
      <c r="B286" s="15" t="s">
        <v>1941</v>
      </c>
      <c r="C286" s="15" t="s">
        <v>672</v>
      </c>
      <c r="D286" s="15" t="s">
        <v>964</v>
      </c>
      <c r="E286" s="41">
        <f t="shared" si="14"/>
        <v>9.8461538461538448E-2</v>
      </c>
      <c r="F286" s="42">
        <f>M286</f>
        <v>98.461538461538453</v>
      </c>
      <c r="G286" s="43">
        <v>2016</v>
      </c>
      <c r="I286" s="12">
        <v>128</v>
      </c>
      <c r="J286" s="12" t="s">
        <v>2125</v>
      </c>
      <c r="K286" s="12" t="s">
        <v>1298</v>
      </c>
      <c r="L286" s="12">
        <f t="shared" si="12"/>
        <v>98.461538461538453</v>
      </c>
      <c r="M286" s="12">
        <f t="shared" si="13"/>
        <v>98.461538461538453</v>
      </c>
    </row>
    <row r="287" spans="1:13" x14ac:dyDescent="0.25">
      <c r="A287" s="15" t="s">
        <v>692</v>
      </c>
      <c r="B287" s="15" t="s">
        <v>693</v>
      </c>
      <c r="C287" s="15" t="s">
        <v>680</v>
      </c>
      <c r="D287" s="15" t="s">
        <v>691</v>
      </c>
      <c r="E287" s="41">
        <f t="shared" si="14"/>
        <v>4.0338461538461538E-2</v>
      </c>
      <c r="F287" s="42">
        <f>M287</f>
        <v>40.338461538461537</v>
      </c>
      <c r="G287" s="43">
        <v>2016</v>
      </c>
      <c r="I287" s="12">
        <v>52.44</v>
      </c>
      <c r="J287" s="12">
        <v>52.44</v>
      </c>
      <c r="K287" s="12" t="s">
        <v>1298</v>
      </c>
      <c r="L287" s="12">
        <f t="shared" si="12"/>
        <v>40.338461538461537</v>
      </c>
      <c r="M287" s="12">
        <f t="shared" si="13"/>
        <v>40.338461538461537</v>
      </c>
    </row>
    <row r="288" spans="1:13" x14ac:dyDescent="0.25">
      <c r="A288" s="15" t="s">
        <v>1509</v>
      </c>
      <c r="B288" s="15" t="s">
        <v>1510</v>
      </c>
      <c r="C288" s="15" t="s">
        <v>1418</v>
      </c>
      <c r="D288" s="15" t="s">
        <v>1511</v>
      </c>
      <c r="E288" s="41">
        <f t="shared" si="14"/>
        <v>0.09</v>
      </c>
      <c r="F288" s="42">
        <f>M288</f>
        <v>90</v>
      </c>
      <c r="G288" s="43">
        <v>2016</v>
      </c>
      <c r="I288" s="12">
        <v>117</v>
      </c>
      <c r="K288" s="12" t="s">
        <v>1298</v>
      </c>
      <c r="L288" s="12">
        <f t="shared" si="12"/>
        <v>90</v>
      </c>
      <c r="M288" s="12">
        <f t="shared" si="13"/>
        <v>90</v>
      </c>
    </row>
    <row r="289" spans="1:13" x14ac:dyDescent="0.25">
      <c r="A289" s="15" t="s">
        <v>1512</v>
      </c>
      <c r="B289" s="15" t="s">
        <v>1513</v>
      </c>
      <c r="C289" s="15" t="s">
        <v>1418</v>
      </c>
      <c r="D289" s="15" t="s">
        <v>1511</v>
      </c>
      <c r="E289" s="41">
        <f t="shared" si="14"/>
        <v>0.09</v>
      </c>
      <c r="F289" s="42">
        <f>M289</f>
        <v>90</v>
      </c>
      <c r="G289" s="43">
        <v>2016</v>
      </c>
      <c r="I289" s="12">
        <v>117</v>
      </c>
      <c r="K289" s="12" t="s">
        <v>1298</v>
      </c>
      <c r="L289" s="12">
        <f t="shared" si="12"/>
        <v>90</v>
      </c>
      <c r="M289" s="12">
        <f t="shared" si="13"/>
        <v>90</v>
      </c>
    </row>
    <row r="290" spans="1:13" x14ac:dyDescent="0.25">
      <c r="A290" s="15" t="s">
        <v>1514</v>
      </c>
      <c r="B290" s="15" t="s">
        <v>1515</v>
      </c>
      <c r="C290" s="15" t="s">
        <v>1418</v>
      </c>
      <c r="D290" s="15" t="s">
        <v>1511</v>
      </c>
      <c r="E290" s="41">
        <f t="shared" si="14"/>
        <v>0.09</v>
      </c>
      <c r="F290" s="42">
        <f>M290</f>
        <v>90</v>
      </c>
      <c r="G290" s="43">
        <v>2016</v>
      </c>
      <c r="I290" s="12">
        <v>117</v>
      </c>
      <c r="K290" s="12" t="s">
        <v>1298</v>
      </c>
      <c r="L290" s="12">
        <f t="shared" si="12"/>
        <v>90</v>
      </c>
      <c r="M290" s="12">
        <f t="shared" si="13"/>
        <v>90</v>
      </c>
    </row>
    <row r="291" spans="1:13" x14ac:dyDescent="0.25">
      <c r="A291" s="15" t="s">
        <v>1516</v>
      </c>
      <c r="B291" s="15" t="s">
        <v>1517</v>
      </c>
      <c r="C291" s="15" t="s">
        <v>1418</v>
      </c>
      <c r="D291" s="15" t="s">
        <v>1511</v>
      </c>
      <c r="E291" s="41">
        <f t="shared" si="14"/>
        <v>0.09</v>
      </c>
      <c r="F291" s="42">
        <f>M291</f>
        <v>90</v>
      </c>
      <c r="G291" s="43">
        <v>2016</v>
      </c>
      <c r="I291" s="12">
        <v>117</v>
      </c>
      <c r="K291" s="12" t="s">
        <v>1298</v>
      </c>
      <c r="L291" s="12">
        <f t="shared" si="12"/>
        <v>90</v>
      </c>
      <c r="M291" s="12">
        <f t="shared" si="13"/>
        <v>90</v>
      </c>
    </row>
    <row r="292" spans="1:13" x14ac:dyDescent="0.25">
      <c r="A292" s="15" t="s">
        <v>1425</v>
      </c>
      <c r="B292" s="15" t="s">
        <v>2423</v>
      </c>
      <c r="C292" s="15" t="s">
        <v>1418</v>
      </c>
      <c r="D292" s="15" t="s">
        <v>1426</v>
      </c>
      <c r="E292" s="41">
        <f t="shared" si="14"/>
        <v>3.8461538461538457E-2</v>
      </c>
      <c r="F292" s="42">
        <f>M292</f>
        <v>38.46153846153846</v>
      </c>
      <c r="G292" s="43">
        <v>2016</v>
      </c>
      <c r="I292" s="12">
        <v>50</v>
      </c>
      <c r="K292" s="12" t="s">
        <v>1298</v>
      </c>
      <c r="L292" s="12">
        <f t="shared" si="12"/>
        <v>38.46153846153846</v>
      </c>
      <c r="M292" s="12">
        <f t="shared" si="13"/>
        <v>38.46153846153846</v>
      </c>
    </row>
    <row r="293" spans="1:13" x14ac:dyDescent="0.25">
      <c r="A293" s="15" t="s">
        <v>1438</v>
      </c>
      <c r="B293" s="15" t="s">
        <v>1439</v>
      </c>
      <c r="C293" s="15" t="s">
        <v>1418</v>
      </c>
      <c r="D293" s="15" t="s">
        <v>1440</v>
      </c>
      <c r="E293" s="41">
        <f t="shared" si="14"/>
        <v>0.44307692307692303</v>
      </c>
      <c r="F293" s="42">
        <f>M293</f>
        <v>443.07692307692304</v>
      </c>
      <c r="G293" s="43">
        <v>2016</v>
      </c>
      <c r="I293" s="12">
        <v>576</v>
      </c>
      <c r="J293" s="12">
        <v>576</v>
      </c>
      <c r="K293" s="12" t="s">
        <v>1298</v>
      </c>
      <c r="L293" s="12">
        <f t="shared" si="12"/>
        <v>443.07692307692304</v>
      </c>
      <c r="M293" s="12">
        <f t="shared" si="13"/>
        <v>443.07692307692304</v>
      </c>
    </row>
    <row r="294" spans="1:13" x14ac:dyDescent="0.25">
      <c r="A294" s="15" t="s">
        <v>698</v>
      </c>
      <c r="B294" s="15" t="s">
        <v>699</v>
      </c>
      <c r="C294" s="15" t="s">
        <v>700</v>
      </c>
      <c r="D294" s="15" t="s">
        <v>701</v>
      </c>
      <c r="E294" s="41">
        <f t="shared" si="14"/>
        <v>7.8461538461538458E-2</v>
      </c>
      <c r="F294" s="42">
        <f>M294</f>
        <v>78.461538461538453</v>
      </c>
      <c r="G294" s="43">
        <v>2016</v>
      </c>
      <c r="I294" s="12">
        <v>102</v>
      </c>
      <c r="J294" s="12">
        <v>101.736</v>
      </c>
      <c r="K294" s="12" t="s">
        <v>1298</v>
      </c>
      <c r="L294" s="12">
        <f t="shared" si="12"/>
        <v>78.461538461538453</v>
      </c>
      <c r="M294" s="12">
        <f t="shared" si="13"/>
        <v>78.461538461538453</v>
      </c>
    </row>
    <row r="295" spans="1:13" x14ac:dyDescent="0.25">
      <c r="A295" s="15" t="s">
        <v>1334</v>
      </c>
      <c r="B295" s="15" t="s">
        <v>1335</v>
      </c>
      <c r="C295" s="15" t="s">
        <v>1312</v>
      </c>
      <c r="D295" s="15" t="s">
        <v>1336</v>
      </c>
      <c r="E295" s="41">
        <f t="shared" si="14"/>
        <v>3.6153846153846154</v>
      </c>
      <c r="F295" s="42">
        <f>M295</f>
        <v>3615.3846153846152</v>
      </c>
      <c r="G295" s="43">
        <v>2016</v>
      </c>
      <c r="I295" s="12">
        <v>4700</v>
      </c>
      <c r="K295" s="12" t="s">
        <v>1298</v>
      </c>
      <c r="L295" s="12">
        <f t="shared" si="12"/>
        <v>3615.3846153846152</v>
      </c>
      <c r="M295" s="12">
        <f t="shared" si="13"/>
        <v>3615.3846153846152</v>
      </c>
    </row>
    <row r="296" spans="1:13" x14ac:dyDescent="0.25">
      <c r="A296" s="15">
        <v>71246</v>
      </c>
      <c r="B296" s="15" t="s">
        <v>723</v>
      </c>
      <c r="C296" s="15" t="s">
        <v>707</v>
      </c>
      <c r="D296" s="15" t="s">
        <v>722</v>
      </c>
      <c r="E296" s="41">
        <f t="shared" si="14"/>
        <v>0.18553846153846151</v>
      </c>
      <c r="F296" s="42">
        <f>M296</f>
        <v>185.53846153846152</v>
      </c>
      <c r="G296" s="43">
        <v>2016</v>
      </c>
      <c r="I296" s="12">
        <v>241.2</v>
      </c>
      <c r="J296" s="12" t="s">
        <v>2125</v>
      </c>
      <c r="K296" s="12" t="s">
        <v>1298</v>
      </c>
      <c r="L296" s="12">
        <f t="shared" si="12"/>
        <v>185.53846153846152</v>
      </c>
      <c r="M296" s="12">
        <f t="shared" si="13"/>
        <v>185.53846153846152</v>
      </c>
    </row>
    <row r="297" spans="1:13" x14ac:dyDescent="0.25">
      <c r="A297" s="15" t="s">
        <v>736</v>
      </c>
      <c r="B297" s="15" t="s">
        <v>737</v>
      </c>
      <c r="C297" s="15" t="s">
        <v>707</v>
      </c>
      <c r="D297" s="15" t="s">
        <v>735</v>
      </c>
      <c r="E297" s="41">
        <f t="shared" si="14"/>
        <v>0.27623076923076922</v>
      </c>
      <c r="F297" s="42">
        <f>M297</f>
        <v>276.23076923076923</v>
      </c>
      <c r="G297" s="43">
        <v>2016</v>
      </c>
      <c r="I297" s="12">
        <v>359.1</v>
      </c>
      <c r="J297" s="12" t="s">
        <v>2125</v>
      </c>
      <c r="K297" s="12" t="s">
        <v>1298</v>
      </c>
      <c r="L297" s="12">
        <f t="shared" si="12"/>
        <v>276.23076923076923</v>
      </c>
      <c r="M297" s="12">
        <f t="shared" si="13"/>
        <v>276.23076923076923</v>
      </c>
    </row>
    <row r="298" spans="1:13" x14ac:dyDescent="0.25">
      <c r="A298" s="15" t="s">
        <v>1139</v>
      </c>
      <c r="B298" s="15" t="s">
        <v>1144</v>
      </c>
      <c r="C298" s="15" t="s">
        <v>1141</v>
      </c>
      <c r="D298" s="15" t="s">
        <v>1145</v>
      </c>
      <c r="E298" s="41">
        <f t="shared" si="14"/>
        <v>7.8338461538461551E-2</v>
      </c>
      <c r="F298" s="42">
        <f>M298</f>
        <v>78.338461538461544</v>
      </c>
      <c r="G298" s="43">
        <v>2016</v>
      </c>
      <c r="I298" s="12">
        <v>101.84</v>
      </c>
      <c r="J298" s="12">
        <v>101.84</v>
      </c>
      <c r="K298" s="12" t="s">
        <v>1298</v>
      </c>
      <c r="L298" s="12">
        <f t="shared" si="12"/>
        <v>78.338461538461544</v>
      </c>
      <c r="M298" s="12">
        <f t="shared" si="13"/>
        <v>78.338461538461544</v>
      </c>
    </row>
    <row r="299" spans="1:13" x14ac:dyDescent="0.25">
      <c r="A299" s="15" t="s">
        <v>1139</v>
      </c>
      <c r="B299" s="15" t="s">
        <v>1140</v>
      </c>
      <c r="C299" s="15" t="s">
        <v>1141</v>
      </c>
      <c r="D299" s="15" t="s">
        <v>1142</v>
      </c>
      <c r="E299" s="41">
        <f t="shared" si="14"/>
        <v>5.875384615384615E-2</v>
      </c>
      <c r="F299" s="42">
        <f>M299</f>
        <v>58.753846153846148</v>
      </c>
      <c r="G299" s="43">
        <v>2016</v>
      </c>
      <c r="I299" s="12">
        <v>76.38</v>
      </c>
      <c r="J299" s="12">
        <v>76.38</v>
      </c>
      <c r="K299" s="12" t="s">
        <v>1298</v>
      </c>
      <c r="L299" s="12">
        <f t="shared" si="12"/>
        <v>58.753846153846148</v>
      </c>
      <c r="M299" s="12">
        <f t="shared" si="13"/>
        <v>58.753846153846148</v>
      </c>
    </row>
    <row r="300" spans="1:13" x14ac:dyDescent="0.25">
      <c r="A300" s="15" t="s">
        <v>1139</v>
      </c>
      <c r="B300" s="15" t="s">
        <v>1150</v>
      </c>
      <c r="C300" s="15" t="s">
        <v>1141</v>
      </c>
      <c r="D300" s="15" t="s">
        <v>1151</v>
      </c>
      <c r="E300" s="41">
        <f t="shared" si="14"/>
        <v>7.8338461538461551E-2</v>
      </c>
      <c r="F300" s="42">
        <f>M300</f>
        <v>78.338461538461544</v>
      </c>
      <c r="G300" s="43">
        <v>2016</v>
      </c>
      <c r="I300" s="12">
        <v>101.84</v>
      </c>
      <c r="J300" s="12">
        <v>101.84</v>
      </c>
      <c r="K300" s="12" t="s">
        <v>1298</v>
      </c>
      <c r="L300" s="12">
        <f t="shared" si="12"/>
        <v>78.338461538461544</v>
      </c>
      <c r="M300" s="12">
        <f t="shared" si="13"/>
        <v>78.338461538461544</v>
      </c>
    </row>
    <row r="301" spans="1:13" x14ac:dyDescent="0.25">
      <c r="A301" s="15" t="s">
        <v>1139</v>
      </c>
      <c r="B301" s="15" t="s">
        <v>1152</v>
      </c>
      <c r="C301" s="15" t="s">
        <v>1141</v>
      </c>
      <c r="D301" s="15" t="s">
        <v>1153</v>
      </c>
      <c r="E301" s="41">
        <f t="shared" si="14"/>
        <v>0.1175076923076923</v>
      </c>
      <c r="F301" s="42">
        <f>M301</f>
        <v>117.5076923076923</v>
      </c>
      <c r="G301" s="43">
        <v>2016</v>
      </c>
      <c r="I301" s="12">
        <v>152.76</v>
      </c>
      <c r="J301" s="12">
        <v>152.76</v>
      </c>
      <c r="K301" s="12" t="s">
        <v>1298</v>
      </c>
      <c r="L301" s="12">
        <f t="shared" si="12"/>
        <v>117.5076923076923</v>
      </c>
      <c r="M301" s="12">
        <f t="shared" si="13"/>
        <v>117.5076923076923</v>
      </c>
    </row>
    <row r="302" spans="1:13" x14ac:dyDescent="0.25">
      <c r="A302" s="15" t="s">
        <v>1139</v>
      </c>
      <c r="B302" s="15" t="s">
        <v>1154</v>
      </c>
      <c r="C302" s="15" t="s">
        <v>1141</v>
      </c>
      <c r="D302" s="15" t="s">
        <v>1155</v>
      </c>
      <c r="E302" s="41">
        <f t="shared" si="14"/>
        <v>3.9169230769230776E-2</v>
      </c>
      <c r="F302" s="42">
        <f>M302</f>
        <v>39.169230769230772</v>
      </c>
      <c r="G302" s="43">
        <v>2016</v>
      </c>
      <c r="I302" s="12">
        <v>50.92</v>
      </c>
      <c r="J302" s="12">
        <v>50.92</v>
      </c>
      <c r="K302" s="12" t="s">
        <v>1298</v>
      </c>
      <c r="L302" s="12">
        <f t="shared" si="12"/>
        <v>39.169230769230772</v>
      </c>
      <c r="M302" s="12">
        <f t="shared" si="13"/>
        <v>39.169230769230772</v>
      </c>
    </row>
    <row r="303" spans="1:13" x14ac:dyDescent="0.25">
      <c r="A303" s="15" t="s">
        <v>1139</v>
      </c>
      <c r="B303" s="15" t="s">
        <v>1158</v>
      </c>
      <c r="C303" s="15" t="s">
        <v>1141</v>
      </c>
      <c r="D303" s="15" t="s">
        <v>1159</v>
      </c>
      <c r="E303" s="41">
        <f t="shared" si="14"/>
        <v>1.9584615384615388E-2</v>
      </c>
      <c r="F303" s="42">
        <f>M303</f>
        <v>19.584615384615386</v>
      </c>
      <c r="G303" s="43">
        <v>2016</v>
      </c>
      <c r="I303" s="12">
        <v>25.46</v>
      </c>
      <c r="J303" s="12">
        <v>25.46</v>
      </c>
      <c r="K303" s="12" t="s">
        <v>1298</v>
      </c>
      <c r="L303" s="12">
        <f t="shared" si="12"/>
        <v>19.584615384615386</v>
      </c>
      <c r="M303" s="12">
        <f t="shared" si="13"/>
        <v>19.584615384615386</v>
      </c>
    </row>
    <row r="304" spans="1:13" x14ac:dyDescent="0.25">
      <c r="A304" s="15" t="s">
        <v>1139</v>
      </c>
      <c r="B304" s="15" t="s">
        <v>255</v>
      </c>
      <c r="C304" s="15" t="s">
        <v>1141</v>
      </c>
      <c r="D304" s="15" t="s">
        <v>1159</v>
      </c>
      <c r="E304" s="41">
        <f t="shared" si="14"/>
        <v>1.9584615384615388E-2</v>
      </c>
      <c r="F304" s="42">
        <f>M304</f>
        <v>19.584615384615386</v>
      </c>
      <c r="G304" s="43">
        <v>2016</v>
      </c>
      <c r="I304" s="12">
        <v>25.46</v>
      </c>
      <c r="J304" s="12">
        <v>25.46</v>
      </c>
      <c r="K304" s="12" t="s">
        <v>1298</v>
      </c>
      <c r="L304" s="12">
        <f t="shared" si="12"/>
        <v>19.584615384615386</v>
      </c>
      <c r="M304" s="12">
        <f t="shared" si="13"/>
        <v>19.584615384615386</v>
      </c>
    </row>
    <row r="305" spans="1:13" x14ac:dyDescent="0.25">
      <c r="A305" s="15" t="s">
        <v>1139</v>
      </c>
      <c r="B305" s="15" t="s">
        <v>1168</v>
      </c>
      <c r="C305" s="15" t="s">
        <v>1141</v>
      </c>
      <c r="D305" s="15" t="s">
        <v>1169</v>
      </c>
      <c r="E305" s="41">
        <f t="shared" si="14"/>
        <v>1.9584615384615388E-2</v>
      </c>
      <c r="F305" s="42">
        <f>M305</f>
        <v>19.584615384615386</v>
      </c>
      <c r="G305" s="43">
        <v>2016</v>
      </c>
      <c r="I305" s="12">
        <v>25.46</v>
      </c>
      <c r="J305" s="12">
        <v>25.46</v>
      </c>
      <c r="K305" s="12" t="s">
        <v>1298</v>
      </c>
      <c r="L305" s="12">
        <f t="shared" si="12"/>
        <v>19.584615384615386</v>
      </c>
      <c r="M305" s="12">
        <f t="shared" si="13"/>
        <v>19.584615384615386</v>
      </c>
    </row>
    <row r="306" spans="1:13" x14ac:dyDescent="0.25">
      <c r="A306" s="15" t="s">
        <v>1320</v>
      </c>
      <c r="B306" s="15" t="s">
        <v>1321</v>
      </c>
      <c r="C306" s="15" t="s">
        <v>1135</v>
      </c>
      <c r="D306" s="15" t="s">
        <v>1322</v>
      </c>
      <c r="E306" s="41">
        <f t="shared" si="14"/>
        <v>1.1815384615384614</v>
      </c>
      <c r="F306" s="42">
        <f>M306</f>
        <v>1181.5384615384614</v>
      </c>
      <c r="G306" s="43">
        <v>2016</v>
      </c>
      <c r="I306" s="12">
        <v>1536</v>
      </c>
      <c r="J306" s="12">
        <v>1536</v>
      </c>
      <c r="K306" s="12" t="s">
        <v>1298</v>
      </c>
      <c r="L306" s="12">
        <f t="shared" si="12"/>
        <v>1181.5384615384614</v>
      </c>
      <c r="M306" s="12">
        <f t="shared" si="13"/>
        <v>1181.5384615384614</v>
      </c>
    </row>
    <row r="307" spans="1:13" x14ac:dyDescent="0.25">
      <c r="A307" s="15" t="s">
        <v>1000</v>
      </c>
      <c r="B307" s="15" t="s">
        <v>1001</v>
      </c>
      <c r="C307" s="15" t="s">
        <v>996</v>
      </c>
      <c r="D307" s="15" t="s">
        <v>1002</v>
      </c>
      <c r="E307" s="41">
        <f t="shared" si="14"/>
        <v>0.15346153846153845</v>
      </c>
      <c r="F307" s="42">
        <f>M307</f>
        <v>153.46153846153845</v>
      </c>
      <c r="G307" s="43">
        <v>2016</v>
      </c>
      <c r="I307" s="12">
        <v>199.5</v>
      </c>
      <c r="J307" s="12">
        <v>199.5</v>
      </c>
      <c r="K307" s="12" t="s">
        <v>1298</v>
      </c>
      <c r="L307" s="12">
        <f t="shared" si="12"/>
        <v>153.46153846153845</v>
      </c>
      <c r="M307" s="12">
        <f t="shared" si="13"/>
        <v>153.46153846153845</v>
      </c>
    </row>
    <row r="308" spans="1:13" x14ac:dyDescent="0.25">
      <c r="A308" s="15" t="s">
        <v>1591</v>
      </c>
      <c r="B308" s="15" t="s">
        <v>1592</v>
      </c>
      <c r="C308" s="15" t="s">
        <v>1350</v>
      </c>
      <c r="D308" s="15" t="s">
        <v>1593</v>
      </c>
      <c r="E308" s="41">
        <f t="shared" si="14"/>
        <v>0.25</v>
      </c>
      <c r="F308" s="42">
        <f>M308</f>
        <v>250</v>
      </c>
      <c r="G308" s="43">
        <v>2016</v>
      </c>
      <c r="I308" s="12">
        <v>250</v>
      </c>
      <c r="J308" s="12" t="s">
        <v>2125</v>
      </c>
      <c r="K308" s="12" t="s">
        <v>2604</v>
      </c>
      <c r="L308" s="12">
        <f t="shared" si="12"/>
        <v>250</v>
      </c>
      <c r="M308" s="12">
        <f t="shared" si="13"/>
        <v>250</v>
      </c>
    </row>
    <row r="309" spans="1:13" x14ac:dyDescent="0.25">
      <c r="A309" s="15" t="s">
        <v>1601</v>
      </c>
      <c r="B309" s="15" t="s">
        <v>1602</v>
      </c>
      <c r="C309" s="15" t="s">
        <v>1350</v>
      </c>
      <c r="D309" s="15" t="s">
        <v>1603</v>
      </c>
      <c r="E309" s="41">
        <f t="shared" si="14"/>
        <v>0.16</v>
      </c>
      <c r="F309" s="42">
        <f>M309</f>
        <v>160</v>
      </c>
      <c r="G309" s="43">
        <v>2016</v>
      </c>
      <c r="I309" s="12">
        <v>160</v>
      </c>
      <c r="J309" s="12" t="s">
        <v>2125</v>
      </c>
      <c r="K309" s="12" t="s">
        <v>2604</v>
      </c>
      <c r="L309" s="12">
        <f t="shared" si="12"/>
        <v>160</v>
      </c>
      <c r="M309" s="12">
        <f t="shared" si="13"/>
        <v>160</v>
      </c>
    </row>
    <row r="310" spans="1:13" x14ac:dyDescent="0.25">
      <c r="A310" s="15" t="s">
        <v>1573</v>
      </c>
      <c r="B310" s="15" t="s">
        <v>1574</v>
      </c>
      <c r="C310" s="15" t="s">
        <v>1350</v>
      </c>
      <c r="D310" s="15" t="s">
        <v>1575</v>
      </c>
      <c r="E310" s="41">
        <f t="shared" si="14"/>
        <v>0.05</v>
      </c>
      <c r="F310" s="42">
        <f>M310</f>
        <v>50</v>
      </c>
      <c r="G310" s="43">
        <v>2016</v>
      </c>
      <c r="I310" s="12">
        <v>50</v>
      </c>
      <c r="J310" s="12" t="s">
        <v>2125</v>
      </c>
      <c r="K310" s="12" t="s">
        <v>2604</v>
      </c>
      <c r="L310" s="12">
        <f t="shared" si="12"/>
        <v>50</v>
      </c>
      <c r="M310" s="12">
        <f t="shared" si="13"/>
        <v>50</v>
      </c>
    </row>
    <row r="311" spans="1:13" x14ac:dyDescent="0.25">
      <c r="A311" s="15" t="s">
        <v>1944</v>
      </c>
      <c r="B311" s="15" t="s">
        <v>1323</v>
      </c>
      <c r="C311" s="15" t="s">
        <v>1324</v>
      </c>
      <c r="D311" s="15" t="s">
        <v>1325</v>
      </c>
      <c r="E311" s="41">
        <f t="shared" si="14"/>
        <v>1.0563807692307692</v>
      </c>
      <c r="F311" s="42">
        <f>M311</f>
        <v>1056.3807692307691</v>
      </c>
      <c r="G311" s="43">
        <v>2016</v>
      </c>
      <c r="I311" s="12">
        <v>1373.2950000000001</v>
      </c>
      <c r="J311" s="12">
        <v>1373.2950000000001</v>
      </c>
      <c r="K311" s="12" t="s">
        <v>1298</v>
      </c>
      <c r="L311" s="12">
        <f t="shared" si="12"/>
        <v>1056.3807692307691</v>
      </c>
      <c r="M311" s="12">
        <f t="shared" si="13"/>
        <v>1056.3807692307691</v>
      </c>
    </row>
    <row r="312" spans="1:13" x14ac:dyDescent="0.25">
      <c r="A312" s="15" t="s">
        <v>948</v>
      </c>
      <c r="B312" s="15" t="s">
        <v>1337</v>
      </c>
      <c r="C312" s="15" t="s">
        <v>1324</v>
      </c>
      <c r="D312" s="15" t="s">
        <v>1338</v>
      </c>
      <c r="E312" s="41">
        <f t="shared" si="14"/>
        <v>1</v>
      </c>
      <c r="F312" s="42">
        <f>M312</f>
        <v>1000</v>
      </c>
      <c r="G312" s="43">
        <v>2016</v>
      </c>
      <c r="I312" s="12">
        <v>1000</v>
      </c>
      <c r="J312" s="12">
        <v>967.36</v>
      </c>
      <c r="K312" s="12" t="s">
        <v>2604</v>
      </c>
      <c r="L312" s="12">
        <f t="shared" si="12"/>
        <v>1000</v>
      </c>
      <c r="M312" s="12">
        <f t="shared" si="13"/>
        <v>1000</v>
      </c>
    </row>
    <row r="313" spans="1:13" x14ac:dyDescent="0.25">
      <c r="A313" s="15" t="s">
        <v>762</v>
      </c>
      <c r="B313" s="15" t="s">
        <v>763</v>
      </c>
      <c r="C313" s="15" t="s">
        <v>753</v>
      </c>
      <c r="D313" s="15" t="s">
        <v>764</v>
      </c>
      <c r="E313" s="41">
        <f t="shared" si="14"/>
        <v>1.2</v>
      </c>
      <c r="F313" s="42">
        <f>M313</f>
        <v>1200</v>
      </c>
      <c r="G313" s="43">
        <v>2016</v>
      </c>
      <c r="I313" s="12">
        <v>1200</v>
      </c>
      <c r="K313" s="12" t="s">
        <v>2604</v>
      </c>
      <c r="L313" s="12">
        <f t="shared" si="12"/>
        <v>1200</v>
      </c>
      <c r="M313" s="12">
        <f t="shared" si="13"/>
        <v>1200</v>
      </c>
    </row>
    <row r="314" spans="1:13" x14ac:dyDescent="0.25">
      <c r="A314" s="15" t="s">
        <v>775</v>
      </c>
      <c r="B314" s="15" t="s">
        <v>1937</v>
      </c>
      <c r="C314" s="15" t="s">
        <v>753</v>
      </c>
      <c r="D314" s="15" t="s">
        <v>776</v>
      </c>
      <c r="E314" s="41">
        <f t="shared" si="14"/>
        <v>1.98</v>
      </c>
      <c r="F314" s="42">
        <f>M314</f>
        <v>1980</v>
      </c>
      <c r="G314" s="43">
        <v>2016</v>
      </c>
      <c r="I314" s="12">
        <v>1980</v>
      </c>
      <c r="K314" s="12" t="s">
        <v>2604</v>
      </c>
      <c r="L314" s="12">
        <f t="shared" si="12"/>
        <v>1980</v>
      </c>
      <c r="M314" s="12">
        <f t="shared" si="13"/>
        <v>1980</v>
      </c>
    </row>
    <row r="315" spans="1:13" x14ac:dyDescent="0.25">
      <c r="A315" s="15" t="s">
        <v>943</v>
      </c>
      <c r="B315" s="15" t="s">
        <v>944</v>
      </c>
      <c r="C315" s="15" t="s">
        <v>753</v>
      </c>
      <c r="D315" s="15" t="s">
        <v>945</v>
      </c>
      <c r="E315" s="41">
        <f t="shared" si="14"/>
        <v>1.5</v>
      </c>
      <c r="F315" s="42">
        <f>M315</f>
        <v>1500</v>
      </c>
      <c r="G315" s="43">
        <v>2016</v>
      </c>
      <c r="I315" s="12">
        <v>1500</v>
      </c>
      <c r="K315" s="12" t="s">
        <v>2604</v>
      </c>
      <c r="L315" s="12">
        <f t="shared" si="12"/>
        <v>1500</v>
      </c>
      <c r="M315" s="12">
        <f t="shared" si="13"/>
        <v>1500</v>
      </c>
    </row>
    <row r="316" spans="1:13" x14ac:dyDescent="0.25">
      <c r="A316" s="15" t="s">
        <v>762</v>
      </c>
      <c r="B316" s="15" t="s">
        <v>946</v>
      </c>
      <c r="C316" s="15" t="s">
        <v>753</v>
      </c>
      <c r="D316" s="15" t="s">
        <v>947</v>
      </c>
      <c r="E316" s="41">
        <f t="shared" si="14"/>
        <v>0.7</v>
      </c>
      <c r="F316" s="42">
        <f>M316</f>
        <v>700</v>
      </c>
      <c r="G316" s="43">
        <v>2016</v>
      </c>
      <c r="I316" s="12">
        <v>700</v>
      </c>
      <c r="K316" s="12" t="s">
        <v>2604</v>
      </c>
      <c r="L316" s="12">
        <f t="shared" si="12"/>
        <v>700</v>
      </c>
      <c r="M316" s="12">
        <f t="shared" si="13"/>
        <v>700</v>
      </c>
    </row>
    <row r="317" spans="1:13" x14ac:dyDescent="0.25">
      <c r="A317" s="15" t="s">
        <v>955</v>
      </c>
      <c r="B317" s="15" t="s">
        <v>955</v>
      </c>
      <c r="C317" s="15" t="s">
        <v>753</v>
      </c>
      <c r="D317" s="15" t="s">
        <v>956</v>
      </c>
      <c r="E317" s="41">
        <f t="shared" si="14"/>
        <v>5</v>
      </c>
      <c r="F317" s="42">
        <f>M317</f>
        <v>5000</v>
      </c>
      <c r="G317" s="43">
        <v>2016</v>
      </c>
      <c r="I317" s="12">
        <v>5000</v>
      </c>
      <c r="K317" s="12" t="s">
        <v>2604</v>
      </c>
      <c r="L317" s="12">
        <f t="shared" si="12"/>
        <v>5000</v>
      </c>
      <c r="M317" s="12">
        <f t="shared" si="13"/>
        <v>5000</v>
      </c>
    </row>
    <row r="318" spans="1:13" x14ac:dyDescent="0.25">
      <c r="A318" s="15" t="s">
        <v>1396</v>
      </c>
      <c r="B318" s="15" t="s">
        <v>1397</v>
      </c>
      <c r="C318" s="15" t="s">
        <v>1352</v>
      </c>
      <c r="D318" s="15" t="s">
        <v>1398</v>
      </c>
      <c r="E318" s="41">
        <f t="shared" si="14"/>
        <v>0.55000000000000004</v>
      </c>
      <c r="F318" s="42">
        <f>M318</f>
        <v>550</v>
      </c>
      <c r="G318" s="43">
        <v>2016</v>
      </c>
      <c r="I318" s="12">
        <v>550</v>
      </c>
      <c r="J318" s="12" t="s">
        <v>2125</v>
      </c>
      <c r="K318" s="12" t="s">
        <v>2604</v>
      </c>
      <c r="L318" s="12">
        <f t="shared" si="12"/>
        <v>550</v>
      </c>
      <c r="M318" s="12">
        <f t="shared" si="13"/>
        <v>550</v>
      </c>
    </row>
    <row r="319" spans="1:13" x14ac:dyDescent="0.25">
      <c r="A319" s="15" t="s">
        <v>806</v>
      </c>
      <c r="B319" s="15" t="s">
        <v>807</v>
      </c>
      <c r="C319" s="15" t="s">
        <v>786</v>
      </c>
      <c r="D319" s="15" t="s">
        <v>790</v>
      </c>
      <c r="E319" s="41">
        <f t="shared" si="14"/>
        <v>0.15</v>
      </c>
      <c r="F319" s="42">
        <f>M319</f>
        <v>150</v>
      </c>
      <c r="G319" s="43">
        <v>2016</v>
      </c>
      <c r="I319" s="12">
        <v>150</v>
      </c>
      <c r="J319" s="12" t="s">
        <v>2125</v>
      </c>
      <c r="K319" s="12" t="s">
        <v>2604</v>
      </c>
      <c r="L319" s="12">
        <f t="shared" si="12"/>
        <v>150</v>
      </c>
      <c r="M319" s="12">
        <f t="shared" si="13"/>
        <v>150</v>
      </c>
    </row>
    <row r="320" spans="1:13" x14ac:dyDescent="0.25">
      <c r="A320" s="15" t="s">
        <v>810</v>
      </c>
      <c r="B320" s="15" t="s">
        <v>809</v>
      </c>
      <c r="C320" s="15" t="s">
        <v>786</v>
      </c>
      <c r="D320" s="15" t="s">
        <v>790</v>
      </c>
      <c r="E320" s="41">
        <f t="shared" si="14"/>
        <v>0.15</v>
      </c>
      <c r="F320" s="42">
        <f>M320</f>
        <v>150</v>
      </c>
      <c r="G320" s="43">
        <v>2016</v>
      </c>
      <c r="I320" s="12">
        <v>150</v>
      </c>
      <c r="J320" s="12" t="s">
        <v>2125</v>
      </c>
      <c r="K320" s="12" t="s">
        <v>2604</v>
      </c>
      <c r="L320" s="12">
        <f t="shared" si="12"/>
        <v>150</v>
      </c>
      <c r="M320" s="12">
        <f t="shared" si="13"/>
        <v>150</v>
      </c>
    </row>
    <row r="321" spans="1:13" x14ac:dyDescent="0.25">
      <c r="A321" s="15" t="s">
        <v>819</v>
      </c>
      <c r="B321" s="15" t="s">
        <v>820</v>
      </c>
      <c r="C321" s="15" t="s">
        <v>786</v>
      </c>
      <c r="D321" s="15" t="s">
        <v>790</v>
      </c>
      <c r="E321" s="41">
        <f t="shared" si="14"/>
        <v>0.15</v>
      </c>
      <c r="F321" s="42">
        <f>M321</f>
        <v>150</v>
      </c>
      <c r="G321" s="43">
        <v>2016</v>
      </c>
      <c r="I321" s="12">
        <v>150</v>
      </c>
      <c r="J321" s="12" t="s">
        <v>2125</v>
      </c>
      <c r="K321" s="12" t="s">
        <v>2604</v>
      </c>
      <c r="L321" s="12">
        <f t="shared" si="12"/>
        <v>150</v>
      </c>
      <c r="M321" s="12">
        <f t="shared" si="13"/>
        <v>150</v>
      </c>
    </row>
    <row r="322" spans="1:13" x14ac:dyDescent="0.25">
      <c r="A322" s="15" t="s">
        <v>821</v>
      </c>
      <c r="B322" s="15" t="s">
        <v>805</v>
      </c>
      <c r="C322" s="15" t="s">
        <v>786</v>
      </c>
      <c r="D322" s="15" t="s">
        <v>790</v>
      </c>
      <c r="E322" s="41">
        <f t="shared" si="14"/>
        <v>0.15</v>
      </c>
      <c r="F322" s="42">
        <f>M322</f>
        <v>150</v>
      </c>
      <c r="G322" s="43">
        <v>2016</v>
      </c>
      <c r="I322" s="12">
        <v>150</v>
      </c>
      <c r="J322" s="12" t="s">
        <v>2125</v>
      </c>
      <c r="K322" s="12" t="s">
        <v>2604</v>
      </c>
      <c r="L322" s="12">
        <f t="shared" ref="L322:L385" si="15">IF(K322="DC",I322/1.3,I322)</f>
        <v>150</v>
      </c>
      <c r="M322" s="12">
        <f t="shared" ref="M322:M385" si="16">IFERROR(VALUE(L322),VALUE(J322))</f>
        <v>150</v>
      </c>
    </row>
    <row r="323" spans="1:13" x14ac:dyDescent="0.25">
      <c r="A323" s="15" t="s">
        <v>835</v>
      </c>
      <c r="B323" s="15" t="s">
        <v>836</v>
      </c>
      <c r="C323" s="15" t="s">
        <v>786</v>
      </c>
      <c r="D323" s="15" t="s">
        <v>834</v>
      </c>
      <c r="E323" s="41">
        <f t="shared" ref="E323:E386" si="17">F323/1000</f>
        <v>1</v>
      </c>
      <c r="F323" s="42">
        <f>M323</f>
        <v>1000</v>
      </c>
      <c r="G323" s="43">
        <v>2016</v>
      </c>
      <c r="I323" s="12">
        <v>1000</v>
      </c>
      <c r="J323" s="12" t="s">
        <v>2125</v>
      </c>
      <c r="K323" s="12" t="s">
        <v>2604</v>
      </c>
      <c r="L323" s="12">
        <f t="shared" si="15"/>
        <v>1000</v>
      </c>
      <c r="M323" s="12">
        <f t="shared" si="16"/>
        <v>1000</v>
      </c>
    </row>
    <row r="324" spans="1:13" x14ac:dyDescent="0.25">
      <c r="A324" s="15" t="s">
        <v>855</v>
      </c>
      <c r="B324" s="15" t="s">
        <v>856</v>
      </c>
      <c r="C324" s="15" t="s">
        <v>841</v>
      </c>
      <c r="D324" s="15" t="s">
        <v>857</v>
      </c>
      <c r="E324" s="41">
        <f t="shared" si="17"/>
        <v>7.4999999999999997E-2</v>
      </c>
      <c r="F324" s="42">
        <f>M324</f>
        <v>75</v>
      </c>
      <c r="G324" s="43">
        <v>2016</v>
      </c>
      <c r="I324" s="12">
        <v>75</v>
      </c>
      <c r="J324" s="12" t="s">
        <v>2125</v>
      </c>
      <c r="K324" s="12" t="s">
        <v>2604</v>
      </c>
      <c r="L324" s="12">
        <f t="shared" si="15"/>
        <v>75</v>
      </c>
      <c r="M324" s="12">
        <f t="shared" si="16"/>
        <v>75</v>
      </c>
    </row>
    <row r="325" spans="1:13" x14ac:dyDescent="0.25">
      <c r="A325" s="15" t="s">
        <v>858</v>
      </c>
      <c r="B325" s="15" t="s">
        <v>856</v>
      </c>
      <c r="C325" s="15" t="s">
        <v>841</v>
      </c>
      <c r="D325" s="15" t="s">
        <v>857</v>
      </c>
      <c r="E325" s="41">
        <f t="shared" si="17"/>
        <v>7.4999999999999997E-2</v>
      </c>
      <c r="F325" s="42">
        <f>M325</f>
        <v>75</v>
      </c>
      <c r="G325" s="43">
        <v>2016</v>
      </c>
      <c r="I325" s="12">
        <v>75</v>
      </c>
      <c r="J325" s="12" t="s">
        <v>2125</v>
      </c>
      <c r="K325" s="12" t="s">
        <v>2604</v>
      </c>
      <c r="L325" s="12">
        <f t="shared" si="15"/>
        <v>75</v>
      </c>
      <c r="M325" s="12">
        <f t="shared" si="16"/>
        <v>75</v>
      </c>
    </row>
    <row r="326" spans="1:13" x14ac:dyDescent="0.25">
      <c r="A326" s="15" t="s">
        <v>859</v>
      </c>
      <c r="B326" s="15" t="s">
        <v>856</v>
      </c>
      <c r="C326" s="15" t="s">
        <v>841</v>
      </c>
      <c r="D326" s="15" t="s">
        <v>857</v>
      </c>
      <c r="E326" s="41">
        <f t="shared" si="17"/>
        <v>7.4999999999999997E-2</v>
      </c>
      <c r="F326" s="42">
        <f>M326</f>
        <v>75</v>
      </c>
      <c r="G326" s="43">
        <v>2016</v>
      </c>
      <c r="I326" s="12">
        <v>75</v>
      </c>
      <c r="J326" s="12" t="s">
        <v>2125</v>
      </c>
      <c r="K326" s="12" t="s">
        <v>2604</v>
      </c>
      <c r="L326" s="12">
        <f t="shared" si="15"/>
        <v>75</v>
      </c>
      <c r="M326" s="12">
        <f t="shared" si="16"/>
        <v>75</v>
      </c>
    </row>
    <row r="327" spans="1:13" x14ac:dyDescent="0.25">
      <c r="A327" s="15" t="s">
        <v>860</v>
      </c>
      <c r="B327" s="15" t="s">
        <v>856</v>
      </c>
      <c r="C327" s="15" t="s">
        <v>841</v>
      </c>
      <c r="D327" s="15" t="s">
        <v>857</v>
      </c>
      <c r="E327" s="41">
        <f t="shared" si="17"/>
        <v>7.4999999999999997E-2</v>
      </c>
      <c r="F327" s="42">
        <f>M327</f>
        <v>75</v>
      </c>
      <c r="G327" s="43">
        <v>2016</v>
      </c>
      <c r="I327" s="12">
        <v>75</v>
      </c>
      <c r="J327" s="12" t="s">
        <v>2125</v>
      </c>
      <c r="K327" s="12" t="s">
        <v>2604</v>
      </c>
      <c r="L327" s="12">
        <f t="shared" si="15"/>
        <v>75</v>
      </c>
      <c r="M327" s="12">
        <f t="shared" si="16"/>
        <v>75</v>
      </c>
    </row>
    <row r="328" spans="1:13" x14ac:dyDescent="0.25">
      <c r="A328" s="15" t="s">
        <v>875</v>
      </c>
      <c r="B328" s="15" t="s">
        <v>876</v>
      </c>
      <c r="C328" s="15" t="s">
        <v>841</v>
      </c>
      <c r="D328" s="15" t="s">
        <v>874</v>
      </c>
      <c r="E328" s="41">
        <f t="shared" si="17"/>
        <v>2.46E-2</v>
      </c>
      <c r="F328" s="42">
        <f>M328</f>
        <v>24.6</v>
      </c>
      <c r="G328" s="43">
        <v>2016</v>
      </c>
      <c r="I328" s="12">
        <v>24.6</v>
      </c>
      <c r="J328" s="12" t="s">
        <v>2125</v>
      </c>
      <c r="K328" s="12" t="s">
        <v>2604</v>
      </c>
      <c r="L328" s="12">
        <f t="shared" si="15"/>
        <v>24.6</v>
      </c>
      <c r="M328" s="12">
        <f t="shared" si="16"/>
        <v>24.6</v>
      </c>
    </row>
    <row r="329" spans="1:13" x14ac:dyDescent="0.25">
      <c r="A329" s="15" t="s">
        <v>884</v>
      </c>
      <c r="B329" s="15" t="s">
        <v>885</v>
      </c>
      <c r="C329" s="15" t="s">
        <v>841</v>
      </c>
      <c r="D329" s="15" t="s">
        <v>886</v>
      </c>
      <c r="E329" s="41">
        <f t="shared" si="17"/>
        <v>4.5446153846153844E-2</v>
      </c>
      <c r="F329" s="42">
        <f>M329</f>
        <v>45.446153846153841</v>
      </c>
      <c r="G329" s="43">
        <v>2016</v>
      </c>
      <c r="I329" s="12">
        <v>59.08</v>
      </c>
      <c r="J329" s="12">
        <v>59.08</v>
      </c>
      <c r="K329" s="12" t="s">
        <v>1298</v>
      </c>
      <c r="L329" s="12">
        <f t="shared" si="15"/>
        <v>45.446153846153841</v>
      </c>
      <c r="M329" s="12">
        <f t="shared" si="16"/>
        <v>45.446153846153841</v>
      </c>
    </row>
    <row r="330" spans="1:13" x14ac:dyDescent="0.25">
      <c r="A330" s="15" t="s">
        <v>887</v>
      </c>
      <c r="B330" s="15" t="s">
        <v>888</v>
      </c>
      <c r="C330" s="15" t="s">
        <v>841</v>
      </c>
      <c r="D330" s="15" t="s">
        <v>889</v>
      </c>
      <c r="E330" s="41">
        <f t="shared" si="17"/>
        <v>7.1999999999999995E-2</v>
      </c>
      <c r="F330" s="42">
        <f>M330</f>
        <v>72</v>
      </c>
      <c r="G330" s="43">
        <v>2016</v>
      </c>
      <c r="I330" s="12" t="s">
        <v>2125</v>
      </c>
      <c r="J330" s="12">
        <v>72</v>
      </c>
      <c r="K330" s="12" t="s">
        <v>2125</v>
      </c>
      <c r="L330" s="12" t="str">
        <f t="shared" si="15"/>
        <v>.</v>
      </c>
      <c r="M330" s="12">
        <f t="shared" si="16"/>
        <v>72</v>
      </c>
    </row>
    <row r="331" spans="1:13" x14ac:dyDescent="0.25">
      <c r="A331" s="15" t="s">
        <v>953</v>
      </c>
      <c r="B331" s="15" t="s">
        <v>246</v>
      </c>
      <c r="C331" s="15" t="s">
        <v>841</v>
      </c>
      <c r="D331" s="15" t="s">
        <v>954</v>
      </c>
      <c r="E331" s="41">
        <f t="shared" si="17"/>
        <v>7.4999999999999997E-2</v>
      </c>
      <c r="F331" s="42">
        <f>M331</f>
        <v>75</v>
      </c>
      <c r="G331" s="43">
        <v>2016</v>
      </c>
      <c r="I331" s="12">
        <v>75</v>
      </c>
      <c r="J331" s="12" t="s">
        <v>2125</v>
      </c>
      <c r="K331" s="12" t="s">
        <v>2604</v>
      </c>
      <c r="L331" s="12">
        <f t="shared" si="15"/>
        <v>75</v>
      </c>
      <c r="M331" s="12">
        <f t="shared" si="16"/>
        <v>75</v>
      </c>
    </row>
    <row r="332" spans="1:13" x14ac:dyDescent="0.25">
      <c r="A332" s="15" t="s">
        <v>896</v>
      </c>
      <c r="B332" s="15" t="s">
        <v>897</v>
      </c>
      <c r="C332" s="15" t="s">
        <v>841</v>
      </c>
      <c r="D332" s="15" t="s">
        <v>898</v>
      </c>
      <c r="E332" s="41">
        <f t="shared" si="17"/>
        <v>3.8230769230769235E-2</v>
      </c>
      <c r="F332" s="42">
        <f>M332</f>
        <v>38.230769230769234</v>
      </c>
      <c r="G332" s="43">
        <v>2016</v>
      </c>
      <c r="I332" s="12">
        <v>49.7</v>
      </c>
      <c r="J332" s="12" t="s">
        <v>2125</v>
      </c>
      <c r="K332" s="12" t="s">
        <v>1298</v>
      </c>
      <c r="L332" s="12">
        <f t="shared" si="15"/>
        <v>38.230769230769234</v>
      </c>
      <c r="M332" s="12">
        <f t="shared" si="16"/>
        <v>38.230769230769234</v>
      </c>
    </row>
    <row r="333" spans="1:13" x14ac:dyDescent="0.25">
      <c r="A333" s="15" t="s">
        <v>957</v>
      </c>
      <c r="B333" s="15" t="s">
        <v>958</v>
      </c>
      <c r="C333" s="15" t="s">
        <v>841</v>
      </c>
      <c r="D333" s="15" t="s">
        <v>959</v>
      </c>
      <c r="E333" s="41">
        <f t="shared" si="17"/>
        <v>6.7199999999999994E-3</v>
      </c>
      <c r="F333" s="42">
        <f>M333</f>
        <v>6.72</v>
      </c>
      <c r="G333" s="43">
        <v>2016</v>
      </c>
      <c r="I333" s="12" t="s">
        <v>2125</v>
      </c>
      <c r="J333" s="12">
        <v>6.72</v>
      </c>
      <c r="K333" s="12" t="s">
        <v>2125</v>
      </c>
      <c r="L333" s="12" t="str">
        <f t="shared" si="15"/>
        <v>.</v>
      </c>
      <c r="M333" s="12">
        <f t="shared" si="16"/>
        <v>6.72</v>
      </c>
    </row>
    <row r="334" spans="1:13" x14ac:dyDescent="0.25">
      <c r="A334" s="15" t="s">
        <v>903</v>
      </c>
      <c r="B334" s="15" t="s">
        <v>904</v>
      </c>
      <c r="C334" s="15" t="s">
        <v>901</v>
      </c>
      <c r="D334" s="15" t="s">
        <v>905</v>
      </c>
      <c r="E334" s="41">
        <f t="shared" si="17"/>
        <v>0.3</v>
      </c>
      <c r="F334" s="42">
        <f>M334</f>
        <v>300</v>
      </c>
      <c r="G334" s="43">
        <v>2016</v>
      </c>
      <c r="I334" s="12">
        <v>300</v>
      </c>
      <c r="J334" s="12" t="s">
        <v>2125</v>
      </c>
      <c r="K334" s="12" t="s">
        <v>2604</v>
      </c>
      <c r="L334" s="12">
        <f t="shared" si="15"/>
        <v>300</v>
      </c>
      <c r="M334" s="12">
        <f t="shared" si="16"/>
        <v>300</v>
      </c>
    </row>
    <row r="335" spans="1:13" x14ac:dyDescent="0.25">
      <c r="A335" s="15" t="s">
        <v>909</v>
      </c>
      <c r="B335" s="15" t="s">
        <v>2413</v>
      </c>
      <c r="C335" s="15" t="s">
        <v>901</v>
      </c>
      <c r="D335" s="15" t="s">
        <v>910</v>
      </c>
      <c r="E335" s="41">
        <f t="shared" si="17"/>
        <v>0.1</v>
      </c>
      <c r="F335" s="42">
        <f>M335</f>
        <v>100</v>
      </c>
      <c r="G335" s="43">
        <v>2016</v>
      </c>
      <c r="I335" s="12">
        <v>100</v>
      </c>
      <c r="J335" s="12" t="s">
        <v>2125</v>
      </c>
      <c r="K335" s="12" t="s">
        <v>2604</v>
      </c>
      <c r="L335" s="12">
        <f t="shared" si="15"/>
        <v>100</v>
      </c>
      <c r="M335" s="12">
        <f t="shared" si="16"/>
        <v>100</v>
      </c>
    </row>
    <row r="336" spans="1:13" x14ac:dyDescent="0.25">
      <c r="A336" s="15" t="s">
        <v>924</v>
      </c>
      <c r="B336" s="15" t="s">
        <v>925</v>
      </c>
      <c r="C336" s="15" t="s">
        <v>901</v>
      </c>
      <c r="D336" s="15" t="s">
        <v>926</v>
      </c>
      <c r="E336" s="41">
        <f t="shared" si="17"/>
        <v>0.1</v>
      </c>
      <c r="F336" s="42">
        <f>M336</f>
        <v>100</v>
      </c>
      <c r="G336" s="43">
        <v>2016</v>
      </c>
      <c r="I336" s="12">
        <v>100</v>
      </c>
      <c r="J336" s="12">
        <v>124.74</v>
      </c>
      <c r="K336" s="12" t="s">
        <v>2125</v>
      </c>
      <c r="L336" s="12">
        <f t="shared" si="15"/>
        <v>100</v>
      </c>
      <c r="M336" s="12">
        <f t="shared" si="16"/>
        <v>100</v>
      </c>
    </row>
    <row r="337" spans="1:13" x14ac:dyDescent="0.25">
      <c r="A337" s="15" t="s">
        <v>1346</v>
      </c>
      <c r="B337" s="15" t="s">
        <v>2417</v>
      </c>
      <c r="C337" s="15" t="s">
        <v>1327</v>
      </c>
      <c r="D337" s="15" t="s">
        <v>1347</v>
      </c>
      <c r="E337" s="41">
        <f t="shared" si="17"/>
        <v>1</v>
      </c>
      <c r="F337" s="42">
        <f>M337</f>
        <v>1000</v>
      </c>
      <c r="G337" s="43">
        <v>2017</v>
      </c>
      <c r="I337" s="12">
        <v>1000</v>
      </c>
      <c r="K337" s="12" t="s">
        <v>2604</v>
      </c>
      <c r="L337" s="12">
        <f t="shared" si="15"/>
        <v>1000</v>
      </c>
      <c r="M337" s="12">
        <f t="shared" si="16"/>
        <v>1000</v>
      </c>
    </row>
    <row r="338" spans="1:13" x14ac:dyDescent="0.25">
      <c r="A338" s="15" t="s">
        <v>16</v>
      </c>
      <c r="B338" s="15" t="s">
        <v>14</v>
      </c>
      <c r="C338" s="15" t="s">
        <v>8</v>
      </c>
      <c r="D338" s="15" t="s">
        <v>15</v>
      </c>
      <c r="E338" s="41">
        <f t="shared" si="17"/>
        <v>5</v>
      </c>
      <c r="F338" s="42">
        <f>M338</f>
        <v>5000</v>
      </c>
      <c r="G338" s="43">
        <v>2017</v>
      </c>
      <c r="I338" s="12">
        <v>5000</v>
      </c>
      <c r="K338" s="12" t="s">
        <v>2604</v>
      </c>
      <c r="L338" s="12">
        <f t="shared" si="15"/>
        <v>5000</v>
      </c>
      <c r="M338" s="12">
        <f t="shared" si="16"/>
        <v>5000</v>
      </c>
    </row>
    <row r="339" spans="1:13" x14ac:dyDescent="0.25">
      <c r="A339" s="15" t="s">
        <v>1179</v>
      </c>
      <c r="B339" s="15" t="s">
        <v>1180</v>
      </c>
      <c r="C339" s="15" t="s">
        <v>1076</v>
      </c>
      <c r="D339" s="15" t="s">
        <v>1181</v>
      </c>
      <c r="E339" s="41">
        <f t="shared" si="17"/>
        <v>2.5</v>
      </c>
      <c r="F339" s="42">
        <f>M339</f>
        <v>2500</v>
      </c>
      <c r="G339" s="43">
        <v>2017</v>
      </c>
      <c r="I339" s="12">
        <v>2500</v>
      </c>
      <c r="J339" s="12" t="s">
        <v>2125</v>
      </c>
      <c r="K339" s="12" t="s">
        <v>2604</v>
      </c>
      <c r="L339" s="12">
        <f t="shared" si="15"/>
        <v>2500</v>
      </c>
      <c r="M339" s="12">
        <f t="shared" si="16"/>
        <v>2500</v>
      </c>
    </row>
    <row r="340" spans="1:13" x14ac:dyDescent="0.25">
      <c r="A340" s="15" t="s">
        <v>1055</v>
      </c>
      <c r="B340" s="15" t="s">
        <v>1037</v>
      </c>
      <c r="C340" s="15" t="s">
        <v>970</v>
      </c>
      <c r="D340" s="15" t="s">
        <v>1054</v>
      </c>
      <c r="E340" s="41">
        <f t="shared" si="17"/>
        <v>0.05</v>
      </c>
      <c r="F340" s="42">
        <f>M340</f>
        <v>50</v>
      </c>
      <c r="G340" s="43">
        <v>2017</v>
      </c>
      <c r="I340" s="12">
        <v>65</v>
      </c>
      <c r="J340" s="12">
        <v>63.6</v>
      </c>
      <c r="K340" s="12" t="s">
        <v>1298</v>
      </c>
      <c r="L340" s="12">
        <f t="shared" si="15"/>
        <v>50</v>
      </c>
      <c r="M340" s="12">
        <f t="shared" si="16"/>
        <v>50</v>
      </c>
    </row>
    <row r="341" spans="1:13" x14ac:dyDescent="0.25">
      <c r="A341" s="15" t="s">
        <v>2318</v>
      </c>
      <c r="B341" s="15" t="s">
        <v>977</v>
      </c>
      <c r="C341" s="15" t="s">
        <v>970</v>
      </c>
      <c r="D341" s="15" t="s">
        <v>1029</v>
      </c>
      <c r="E341" s="41">
        <f t="shared" si="17"/>
        <v>2.8107692307692306E-2</v>
      </c>
      <c r="F341" s="42">
        <f>M341</f>
        <v>28.107692307692307</v>
      </c>
      <c r="G341" s="43">
        <v>2017</v>
      </c>
      <c r="I341" s="12">
        <v>36.54</v>
      </c>
      <c r="J341" s="12">
        <v>36.54</v>
      </c>
      <c r="K341" s="12" t="s">
        <v>1298</v>
      </c>
      <c r="L341" s="12">
        <f t="shared" si="15"/>
        <v>28.107692307692307</v>
      </c>
      <c r="M341" s="12">
        <f t="shared" si="16"/>
        <v>28.107692307692307</v>
      </c>
    </row>
    <row r="342" spans="1:13" x14ac:dyDescent="0.25">
      <c r="A342" s="15" t="s">
        <v>1065</v>
      </c>
      <c r="B342" s="15" t="s">
        <v>1037</v>
      </c>
      <c r="C342" s="15" t="s">
        <v>970</v>
      </c>
      <c r="D342" s="15" t="s">
        <v>1038</v>
      </c>
      <c r="E342" s="41">
        <f t="shared" si="17"/>
        <v>1.5</v>
      </c>
      <c r="F342" s="42">
        <f>M342</f>
        <v>1500</v>
      </c>
      <c r="G342" s="43">
        <v>2017</v>
      </c>
      <c r="I342" s="12">
        <v>1950</v>
      </c>
      <c r="J342" s="12">
        <v>1952.64</v>
      </c>
      <c r="K342" s="12" t="s">
        <v>1298</v>
      </c>
      <c r="L342" s="12">
        <f t="shared" si="15"/>
        <v>1500</v>
      </c>
      <c r="M342" s="12">
        <f t="shared" si="16"/>
        <v>1500</v>
      </c>
    </row>
    <row r="343" spans="1:13" x14ac:dyDescent="0.25">
      <c r="A343" s="15" t="s">
        <v>968</v>
      </c>
      <c r="B343" s="15" t="s">
        <v>981</v>
      </c>
      <c r="C343" s="15" t="s">
        <v>970</v>
      </c>
      <c r="D343" s="15" t="s">
        <v>971</v>
      </c>
      <c r="E343" s="41">
        <f t="shared" si="17"/>
        <v>1.1538461538461537</v>
      </c>
      <c r="F343" s="42">
        <f>M343</f>
        <v>1153.8461538461538</v>
      </c>
      <c r="G343" s="43">
        <v>2017</v>
      </c>
      <c r="I343" s="12">
        <v>1500</v>
      </c>
      <c r="K343" s="12" t="s">
        <v>1298</v>
      </c>
      <c r="L343" s="12">
        <f t="shared" si="15"/>
        <v>1153.8461538461538</v>
      </c>
      <c r="M343" s="12">
        <f t="shared" si="16"/>
        <v>1153.8461538461538</v>
      </c>
    </row>
    <row r="344" spans="1:13" x14ac:dyDescent="0.25">
      <c r="A344" s="15" t="s">
        <v>968</v>
      </c>
      <c r="B344" s="15" t="s">
        <v>975</v>
      </c>
      <c r="C344" s="15" t="s">
        <v>970</v>
      </c>
      <c r="D344" s="15" t="s">
        <v>971</v>
      </c>
      <c r="E344" s="41">
        <f t="shared" si="17"/>
        <v>1.5265384615384614</v>
      </c>
      <c r="F344" s="42">
        <f>M344</f>
        <v>1526.5384615384614</v>
      </c>
      <c r="G344" s="43">
        <v>2017</v>
      </c>
      <c r="I344" s="12">
        <v>1984.5</v>
      </c>
      <c r="K344" s="12" t="s">
        <v>1298</v>
      </c>
      <c r="L344" s="12">
        <f t="shared" si="15"/>
        <v>1526.5384615384614</v>
      </c>
      <c r="M344" s="12">
        <f t="shared" si="16"/>
        <v>1526.5384615384614</v>
      </c>
    </row>
    <row r="345" spans="1:13" x14ac:dyDescent="0.25">
      <c r="A345" s="15" t="s">
        <v>968</v>
      </c>
      <c r="B345" s="15" t="s">
        <v>978</v>
      </c>
      <c r="C345" s="15" t="s">
        <v>970</v>
      </c>
      <c r="D345" s="15" t="s">
        <v>971</v>
      </c>
      <c r="E345" s="41">
        <f t="shared" si="17"/>
        <v>1.5265384615384614</v>
      </c>
      <c r="F345" s="42">
        <f>M345</f>
        <v>1526.5384615384614</v>
      </c>
      <c r="G345" s="43">
        <v>2017</v>
      </c>
      <c r="I345" s="12">
        <v>1984.5</v>
      </c>
      <c r="K345" s="12" t="s">
        <v>1298</v>
      </c>
      <c r="L345" s="12">
        <f t="shared" si="15"/>
        <v>1526.5384615384614</v>
      </c>
      <c r="M345" s="12">
        <f t="shared" si="16"/>
        <v>1526.5384615384614</v>
      </c>
    </row>
    <row r="346" spans="1:13" x14ac:dyDescent="0.25">
      <c r="A346" s="15" t="s">
        <v>968</v>
      </c>
      <c r="B346" s="15" t="s">
        <v>983</v>
      </c>
      <c r="C346" s="15" t="s">
        <v>970</v>
      </c>
      <c r="D346" s="15" t="s">
        <v>971</v>
      </c>
      <c r="E346" s="41">
        <f t="shared" si="17"/>
        <v>1.5286153846153845</v>
      </c>
      <c r="F346" s="42">
        <f>M346</f>
        <v>1528.6153846153845</v>
      </c>
      <c r="G346" s="43">
        <v>2017</v>
      </c>
      <c r="I346" s="12">
        <v>1987.2</v>
      </c>
      <c r="K346" s="12" t="s">
        <v>1298</v>
      </c>
      <c r="L346" s="12">
        <f t="shared" si="15"/>
        <v>1528.6153846153845</v>
      </c>
      <c r="M346" s="12">
        <f t="shared" si="16"/>
        <v>1528.6153846153845</v>
      </c>
    </row>
    <row r="347" spans="1:13" x14ac:dyDescent="0.25">
      <c r="A347" s="15" t="s">
        <v>2126</v>
      </c>
      <c r="B347" s="15" t="s">
        <v>978</v>
      </c>
      <c r="C347" s="15" t="s">
        <v>970</v>
      </c>
      <c r="D347" s="15" t="s">
        <v>971</v>
      </c>
      <c r="E347" s="41">
        <f t="shared" si="17"/>
        <v>1.5353846153846153</v>
      </c>
      <c r="F347" s="42">
        <f>M347</f>
        <v>1535.3846153846152</v>
      </c>
      <c r="G347" s="43">
        <v>2017</v>
      </c>
      <c r="I347" s="12">
        <v>1996</v>
      </c>
      <c r="J347" s="12">
        <v>1995.93</v>
      </c>
      <c r="K347" s="12" t="s">
        <v>1298</v>
      </c>
      <c r="L347" s="12">
        <f t="shared" si="15"/>
        <v>1535.3846153846152</v>
      </c>
      <c r="M347" s="12">
        <f t="shared" si="16"/>
        <v>1535.3846153846152</v>
      </c>
    </row>
    <row r="348" spans="1:13" x14ac:dyDescent="0.25">
      <c r="A348" s="15" t="s">
        <v>992</v>
      </c>
      <c r="B348" s="15" t="s">
        <v>993</v>
      </c>
      <c r="C348" s="15" t="s">
        <v>970</v>
      </c>
      <c r="D348" s="15" t="s">
        <v>991</v>
      </c>
      <c r="E348" s="41">
        <f t="shared" si="17"/>
        <v>0.15384615384615383</v>
      </c>
      <c r="F348" s="42">
        <f>M348</f>
        <v>153.84615384615384</v>
      </c>
      <c r="G348" s="43">
        <v>2017</v>
      </c>
      <c r="I348" s="12">
        <v>200</v>
      </c>
      <c r="J348" s="12">
        <v>197</v>
      </c>
      <c r="K348" s="12" t="s">
        <v>1298</v>
      </c>
      <c r="L348" s="12">
        <f t="shared" si="15"/>
        <v>153.84615384615384</v>
      </c>
      <c r="M348" s="12">
        <f t="shared" si="16"/>
        <v>153.84615384615384</v>
      </c>
    </row>
    <row r="349" spans="1:13" x14ac:dyDescent="0.25">
      <c r="A349" s="15" t="s">
        <v>1542</v>
      </c>
      <c r="B349" s="15" t="s">
        <v>1543</v>
      </c>
      <c r="C349" s="15" t="s">
        <v>1247</v>
      </c>
      <c r="D349" s="15" t="s">
        <v>1539</v>
      </c>
      <c r="E349" s="41">
        <f t="shared" si="17"/>
        <v>8.8000000000000007</v>
      </c>
      <c r="F349" s="42">
        <f>M349</f>
        <v>8800</v>
      </c>
      <c r="G349" s="43">
        <v>2017</v>
      </c>
      <c r="I349" s="12">
        <v>8800</v>
      </c>
      <c r="J349" s="12" t="s">
        <v>2125</v>
      </c>
      <c r="K349" s="12" t="s">
        <v>2604</v>
      </c>
      <c r="L349" s="12">
        <f t="shared" si="15"/>
        <v>8800</v>
      </c>
      <c r="M349" s="12">
        <f t="shared" si="16"/>
        <v>8800</v>
      </c>
    </row>
    <row r="350" spans="1:13" x14ac:dyDescent="0.25">
      <c r="A350" s="15" t="s">
        <v>1309</v>
      </c>
      <c r="B350" s="15" t="s">
        <v>1310</v>
      </c>
      <c r="C350" s="15" t="s">
        <v>1247</v>
      </c>
      <c r="D350" s="15" t="s">
        <v>1311</v>
      </c>
      <c r="E350" s="41">
        <f t="shared" si="17"/>
        <v>13</v>
      </c>
      <c r="F350" s="42">
        <f>M350</f>
        <v>13000</v>
      </c>
      <c r="G350" s="43">
        <v>2017</v>
      </c>
      <c r="I350" s="12">
        <v>13000</v>
      </c>
      <c r="K350" s="12" t="s">
        <v>2604</v>
      </c>
      <c r="L350" s="12">
        <f t="shared" si="15"/>
        <v>13000</v>
      </c>
      <c r="M350" s="12">
        <f t="shared" si="16"/>
        <v>13000</v>
      </c>
    </row>
    <row r="351" spans="1:13" x14ac:dyDescent="0.25">
      <c r="A351" s="15" t="s">
        <v>1316</v>
      </c>
      <c r="B351" s="15" t="s">
        <v>1317</v>
      </c>
      <c r="C351" s="15" t="s">
        <v>1247</v>
      </c>
      <c r="D351" s="15" t="s">
        <v>1318</v>
      </c>
      <c r="E351" s="41">
        <f t="shared" si="17"/>
        <v>2.0769230769230766</v>
      </c>
      <c r="F351" s="42">
        <f>M351</f>
        <v>2076.9230769230767</v>
      </c>
      <c r="G351" s="43">
        <v>2017</v>
      </c>
      <c r="I351" s="12">
        <v>2700</v>
      </c>
      <c r="J351" s="12">
        <v>2693.4</v>
      </c>
      <c r="K351" s="12" t="s">
        <v>1298</v>
      </c>
      <c r="L351" s="12">
        <f t="shared" si="15"/>
        <v>2076.9230769230767</v>
      </c>
      <c r="M351" s="12">
        <f t="shared" si="16"/>
        <v>2076.9230769230767</v>
      </c>
    </row>
    <row r="352" spans="1:13" x14ac:dyDescent="0.25">
      <c r="A352" s="15" t="s">
        <v>1227</v>
      </c>
      <c r="B352" s="15" t="s">
        <v>1228</v>
      </c>
      <c r="C352" s="15" t="s">
        <v>1186</v>
      </c>
      <c r="D352" s="15" t="s">
        <v>1226</v>
      </c>
      <c r="E352" s="41">
        <f t="shared" si="17"/>
        <v>7.1999999999999995E-2</v>
      </c>
      <c r="F352" s="42">
        <f>M352</f>
        <v>72</v>
      </c>
      <c r="G352" s="43">
        <v>2017</v>
      </c>
      <c r="I352" s="12">
        <v>72</v>
      </c>
      <c r="J352" s="12" t="s">
        <v>2125</v>
      </c>
      <c r="K352" s="12" t="s">
        <v>2604</v>
      </c>
      <c r="L352" s="12">
        <f t="shared" si="15"/>
        <v>72</v>
      </c>
      <c r="M352" s="12">
        <f t="shared" si="16"/>
        <v>72</v>
      </c>
    </row>
    <row r="353" spans="1:13" x14ac:dyDescent="0.25">
      <c r="A353" s="15" t="s">
        <v>1957</v>
      </c>
      <c r="B353" s="15" t="s">
        <v>1956</v>
      </c>
      <c r="C353" s="15" t="s">
        <v>1186</v>
      </c>
      <c r="D353" s="15" t="s">
        <v>1954</v>
      </c>
      <c r="E353" s="41">
        <f t="shared" si="17"/>
        <v>52</v>
      </c>
      <c r="F353" s="42">
        <f>M353</f>
        <v>52000</v>
      </c>
      <c r="G353" s="43">
        <v>2017</v>
      </c>
      <c r="I353" s="12">
        <v>52000</v>
      </c>
      <c r="K353" s="12" t="s">
        <v>2604</v>
      </c>
      <c r="L353" s="12">
        <f t="shared" si="15"/>
        <v>52000</v>
      </c>
      <c r="M353" s="12">
        <f t="shared" si="16"/>
        <v>52000</v>
      </c>
    </row>
    <row r="354" spans="1:13" x14ac:dyDescent="0.25">
      <c r="A354" s="15" t="s">
        <v>1229</v>
      </c>
      <c r="B354" s="15" t="s">
        <v>1230</v>
      </c>
      <c r="C354" s="15" t="s">
        <v>1186</v>
      </c>
      <c r="D354" s="15" t="s">
        <v>1231</v>
      </c>
      <c r="E354" s="41">
        <f t="shared" si="17"/>
        <v>1.0476307692307691</v>
      </c>
      <c r="F354" s="42">
        <f>M354</f>
        <v>1047.6307692307691</v>
      </c>
      <c r="G354" s="43">
        <v>2017</v>
      </c>
      <c r="I354" s="12">
        <v>1361.92</v>
      </c>
      <c r="J354" s="12">
        <v>1361.92</v>
      </c>
      <c r="K354" s="12" t="s">
        <v>1298</v>
      </c>
      <c r="L354" s="12">
        <f t="shared" si="15"/>
        <v>1047.6307692307691</v>
      </c>
      <c r="M354" s="12">
        <f t="shared" si="16"/>
        <v>1047.6307692307691</v>
      </c>
    </row>
    <row r="355" spans="1:13" x14ac:dyDescent="0.25">
      <c r="A355" s="15" t="s">
        <v>1265</v>
      </c>
      <c r="B355" s="15" t="s">
        <v>1266</v>
      </c>
      <c r="C355" s="15" t="s">
        <v>1186</v>
      </c>
      <c r="D355" s="15" t="s">
        <v>1267</v>
      </c>
      <c r="E355" s="41">
        <f t="shared" si="17"/>
        <v>1</v>
      </c>
      <c r="F355" s="42">
        <f>M355</f>
        <v>1000</v>
      </c>
      <c r="G355" s="43">
        <v>2017</v>
      </c>
      <c r="I355" s="12">
        <v>1000</v>
      </c>
      <c r="K355" s="12" t="s">
        <v>2604</v>
      </c>
      <c r="L355" s="12">
        <f t="shared" si="15"/>
        <v>1000</v>
      </c>
      <c r="M355" s="12">
        <f t="shared" si="16"/>
        <v>1000</v>
      </c>
    </row>
    <row r="356" spans="1:13" x14ac:dyDescent="0.25">
      <c r="A356" s="15" t="s">
        <v>1272</v>
      </c>
      <c r="B356" s="15" t="s">
        <v>1269</v>
      </c>
      <c r="C356" s="15" t="s">
        <v>1186</v>
      </c>
      <c r="D356" s="15" t="s">
        <v>1270</v>
      </c>
      <c r="E356" s="41">
        <f t="shared" si="17"/>
        <v>3</v>
      </c>
      <c r="F356" s="42">
        <f>M356</f>
        <v>3000</v>
      </c>
      <c r="G356" s="43">
        <v>2017</v>
      </c>
      <c r="I356" s="12">
        <v>3000</v>
      </c>
      <c r="K356" s="12" t="s">
        <v>2604</v>
      </c>
      <c r="L356" s="12">
        <f t="shared" si="15"/>
        <v>3000</v>
      </c>
      <c r="M356" s="12">
        <f t="shared" si="16"/>
        <v>3000</v>
      </c>
    </row>
    <row r="357" spans="1:13" x14ac:dyDescent="0.25">
      <c r="A357" s="15" t="s">
        <v>1094</v>
      </c>
      <c r="B357" s="15" t="s">
        <v>1095</v>
      </c>
      <c r="C357" s="15" t="s">
        <v>20</v>
      </c>
      <c r="D357" s="15" t="s">
        <v>1096</v>
      </c>
      <c r="E357" s="41">
        <f t="shared" si="17"/>
        <v>0.12184615384615384</v>
      </c>
      <c r="F357" s="42">
        <f>M357</f>
        <v>121.84615384615384</v>
      </c>
      <c r="G357" s="43">
        <v>2017</v>
      </c>
      <c r="I357" s="12">
        <v>158.4</v>
      </c>
      <c r="J357" s="12">
        <v>158.4</v>
      </c>
      <c r="K357" s="12" t="s">
        <v>1298</v>
      </c>
      <c r="L357" s="12">
        <f t="shared" si="15"/>
        <v>121.84615384615384</v>
      </c>
      <c r="M357" s="12">
        <f t="shared" si="16"/>
        <v>121.84615384615384</v>
      </c>
    </row>
    <row r="358" spans="1:13" x14ac:dyDescent="0.25">
      <c r="A358" s="15" t="s">
        <v>1100</v>
      </c>
      <c r="B358" s="15" t="s">
        <v>1101</v>
      </c>
      <c r="C358" s="15" t="s">
        <v>20</v>
      </c>
      <c r="D358" s="15" t="s">
        <v>1102</v>
      </c>
      <c r="E358" s="41">
        <f t="shared" si="17"/>
        <v>0.13676923076923078</v>
      </c>
      <c r="F358" s="42">
        <f>M358</f>
        <v>136.76923076923077</v>
      </c>
      <c r="G358" s="43">
        <v>2017</v>
      </c>
      <c r="I358" s="12">
        <v>177.8</v>
      </c>
      <c r="J358" s="12">
        <v>177.8</v>
      </c>
      <c r="K358" s="12" t="s">
        <v>1298</v>
      </c>
      <c r="L358" s="12">
        <f t="shared" si="15"/>
        <v>136.76923076923077</v>
      </c>
      <c r="M358" s="12">
        <f t="shared" si="16"/>
        <v>136.76923076923077</v>
      </c>
    </row>
    <row r="359" spans="1:13" x14ac:dyDescent="0.25">
      <c r="A359" s="15" t="s">
        <v>1110</v>
      </c>
      <c r="B359" s="15" t="s">
        <v>1111</v>
      </c>
      <c r="C359" s="15" t="s">
        <v>20</v>
      </c>
      <c r="D359" s="15" t="s">
        <v>1112</v>
      </c>
      <c r="E359" s="41">
        <f t="shared" si="17"/>
        <v>0.17735384615384614</v>
      </c>
      <c r="F359" s="42">
        <f>M359</f>
        <v>177.35384615384615</v>
      </c>
      <c r="G359" s="43">
        <v>2017</v>
      </c>
      <c r="I359" s="12">
        <v>230.56</v>
      </c>
      <c r="J359" s="12">
        <v>230.56</v>
      </c>
      <c r="K359" s="12" t="s">
        <v>1298</v>
      </c>
      <c r="L359" s="12">
        <f t="shared" si="15"/>
        <v>177.35384615384615</v>
      </c>
      <c r="M359" s="12">
        <f t="shared" si="16"/>
        <v>177.35384615384615</v>
      </c>
    </row>
    <row r="360" spans="1:13" x14ac:dyDescent="0.25">
      <c r="A360" s="15" t="s">
        <v>1116</v>
      </c>
      <c r="B360" s="15" t="s">
        <v>1117</v>
      </c>
      <c r="C360" s="15" t="s">
        <v>20</v>
      </c>
      <c r="D360" s="15" t="s">
        <v>1118</v>
      </c>
      <c r="E360" s="41">
        <f t="shared" si="17"/>
        <v>0.16009230769230767</v>
      </c>
      <c r="F360" s="42">
        <f>M360</f>
        <v>160.09230769230768</v>
      </c>
      <c r="G360" s="43">
        <v>2017</v>
      </c>
      <c r="I360" s="12">
        <v>208.12</v>
      </c>
      <c r="J360" s="12">
        <v>208.12</v>
      </c>
      <c r="K360" s="12" t="s">
        <v>1298</v>
      </c>
      <c r="L360" s="12">
        <f t="shared" si="15"/>
        <v>160.09230769230768</v>
      </c>
      <c r="M360" s="12">
        <f t="shared" si="16"/>
        <v>160.09230769230768</v>
      </c>
    </row>
    <row r="361" spans="1:13" x14ac:dyDescent="0.25">
      <c r="A361" s="15" t="s">
        <v>1119</v>
      </c>
      <c r="B361" s="15" t="s">
        <v>1120</v>
      </c>
      <c r="C361" s="15" t="s">
        <v>20</v>
      </c>
      <c r="D361" s="15" t="s">
        <v>1121</v>
      </c>
      <c r="E361" s="41">
        <f t="shared" si="17"/>
        <v>0.15498461538461539</v>
      </c>
      <c r="F361" s="42">
        <f>M361</f>
        <v>154.98461538461538</v>
      </c>
      <c r="G361" s="43">
        <v>2017</v>
      </c>
      <c r="I361" s="12">
        <v>201.48</v>
      </c>
      <c r="J361" s="12">
        <v>201.48</v>
      </c>
      <c r="K361" s="12" t="s">
        <v>1298</v>
      </c>
      <c r="L361" s="12">
        <f t="shared" si="15"/>
        <v>154.98461538461538</v>
      </c>
      <c r="M361" s="12">
        <f t="shared" si="16"/>
        <v>154.98461538461538</v>
      </c>
    </row>
    <row r="362" spans="1:13" x14ac:dyDescent="0.25">
      <c r="A362" s="15" t="s">
        <v>22</v>
      </c>
      <c r="B362" s="15" t="s">
        <v>23</v>
      </c>
      <c r="C362" s="15" t="s">
        <v>24</v>
      </c>
      <c r="D362" s="15" t="s">
        <v>25</v>
      </c>
      <c r="E362" s="41">
        <f t="shared" si="17"/>
        <v>0.05</v>
      </c>
      <c r="F362" s="42">
        <f>M362</f>
        <v>50</v>
      </c>
      <c r="G362" s="43">
        <v>2017</v>
      </c>
      <c r="I362" s="12">
        <v>50</v>
      </c>
      <c r="J362" s="12" t="s">
        <v>2125</v>
      </c>
      <c r="K362" s="12" t="s">
        <v>2604</v>
      </c>
      <c r="L362" s="12">
        <f t="shared" si="15"/>
        <v>50</v>
      </c>
      <c r="M362" s="12">
        <f t="shared" si="16"/>
        <v>50</v>
      </c>
    </row>
    <row r="363" spans="1:13" x14ac:dyDescent="0.25">
      <c r="A363" s="15" t="s">
        <v>26</v>
      </c>
      <c r="B363" s="15" t="s">
        <v>27</v>
      </c>
      <c r="C363" s="15" t="s">
        <v>24</v>
      </c>
      <c r="D363" s="15" t="s">
        <v>28</v>
      </c>
      <c r="E363" s="41">
        <f t="shared" si="17"/>
        <v>0.05</v>
      </c>
      <c r="F363" s="42">
        <f>M363</f>
        <v>50</v>
      </c>
      <c r="G363" s="43">
        <v>2017</v>
      </c>
      <c r="I363" s="12">
        <v>50</v>
      </c>
      <c r="J363" s="12" t="s">
        <v>2125</v>
      </c>
      <c r="K363" s="12" t="s">
        <v>2604</v>
      </c>
      <c r="L363" s="12">
        <f t="shared" si="15"/>
        <v>50</v>
      </c>
      <c r="M363" s="12">
        <f t="shared" si="16"/>
        <v>50</v>
      </c>
    </row>
    <row r="364" spans="1:13" x14ac:dyDescent="0.25">
      <c r="A364" s="15" t="s">
        <v>1404</v>
      </c>
      <c r="B364" s="15" t="s">
        <v>1405</v>
      </c>
      <c r="C364" s="15" t="s">
        <v>1406</v>
      </c>
      <c r="D364" s="15" t="s">
        <v>1407</v>
      </c>
      <c r="E364" s="41">
        <f t="shared" si="17"/>
        <v>0.54</v>
      </c>
      <c r="F364" s="42">
        <f>M364</f>
        <v>540</v>
      </c>
      <c r="G364" s="43">
        <v>2017</v>
      </c>
      <c r="I364" s="12">
        <v>540</v>
      </c>
      <c r="K364" s="12" t="s">
        <v>2604</v>
      </c>
      <c r="L364" s="12">
        <f t="shared" si="15"/>
        <v>540</v>
      </c>
      <c r="M364" s="12">
        <f t="shared" si="16"/>
        <v>540</v>
      </c>
    </row>
    <row r="365" spans="1:13" x14ac:dyDescent="0.25">
      <c r="A365" s="15" t="s">
        <v>1385</v>
      </c>
      <c r="B365" s="15" t="s">
        <v>2419</v>
      </c>
      <c r="C365" s="15" t="s">
        <v>1377</v>
      </c>
      <c r="D365" s="15" t="s">
        <v>1387</v>
      </c>
      <c r="E365" s="41">
        <f t="shared" si="17"/>
        <v>1</v>
      </c>
      <c r="F365" s="42">
        <f>M365</f>
        <v>1000</v>
      </c>
      <c r="G365" s="43">
        <v>2017</v>
      </c>
      <c r="I365" s="12">
        <v>1000</v>
      </c>
      <c r="J365" s="12">
        <v>1360</v>
      </c>
      <c r="K365" s="12" t="s">
        <v>2604</v>
      </c>
      <c r="L365" s="12">
        <f t="shared" si="15"/>
        <v>1000</v>
      </c>
      <c r="M365" s="12">
        <f t="shared" si="16"/>
        <v>1000</v>
      </c>
    </row>
    <row r="366" spans="1:13" x14ac:dyDescent="0.25">
      <c r="A366" s="15" t="s">
        <v>1385</v>
      </c>
      <c r="B366" s="15" t="s">
        <v>2420</v>
      </c>
      <c r="C366" s="15" t="s">
        <v>1377</v>
      </c>
      <c r="D366" s="15" t="s">
        <v>1387</v>
      </c>
      <c r="E366" s="41">
        <f t="shared" si="17"/>
        <v>1</v>
      </c>
      <c r="F366" s="42">
        <f>M366</f>
        <v>1000</v>
      </c>
      <c r="G366" s="43">
        <v>2017</v>
      </c>
      <c r="I366" s="12">
        <v>1000</v>
      </c>
      <c r="J366" s="12">
        <v>1360</v>
      </c>
      <c r="K366" s="12" t="s">
        <v>2604</v>
      </c>
      <c r="L366" s="12">
        <f t="shared" si="15"/>
        <v>1000</v>
      </c>
      <c r="M366" s="12">
        <f t="shared" si="16"/>
        <v>1000</v>
      </c>
    </row>
    <row r="367" spans="1:13" x14ac:dyDescent="0.25">
      <c r="A367" s="15" t="s">
        <v>1385</v>
      </c>
      <c r="B367" s="15" t="s">
        <v>2421</v>
      </c>
      <c r="C367" s="15" t="s">
        <v>1377</v>
      </c>
      <c r="D367" s="15" t="s">
        <v>1387</v>
      </c>
      <c r="E367" s="41">
        <f t="shared" si="17"/>
        <v>1</v>
      </c>
      <c r="F367" s="42">
        <f>M367</f>
        <v>1000</v>
      </c>
      <c r="G367" s="43">
        <v>2017</v>
      </c>
      <c r="I367" s="12">
        <v>1000</v>
      </c>
      <c r="J367" s="12">
        <v>1360</v>
      </c>
      <c r="K367" s="12" t="s">
        <v>2604</v>
      </c>
      <c r="L367" s="12">
        <f t="shared" si="15"/>
        <v>1000</v>
      </c>
      <c r="M367" s="12">
        <f t="shared" si="16"/>
        <v>1000</v>
      </c>
    </row>
    <row r="368" spans="1:13" x14ac:dyDescent="0.25">
      <c r="A368" s="15" t="s">
        <v>1404</v>
      </c>
      <c r="B368" s="15" t="s">
        <v>1410</v>
      </c>
      <c r="C368" s="15" t="s">
        <v>1377</v>
      </c>
      <c r="D368" s="15" t="s">
        <v>1407</v>
      </c>
      <c r="E368" s="41">
        <f t="shared" si="17"/>
        <v>0.02</v>
      </c>
      <c r="F368" s="42">
        <f>M368</f>
        <v>20</v>
      </c>
      <c r="G368" s="43">
        <v>2017</v>
      </c>
      <c r="I368" s="12">
        <v>20</v>
      </c>
      <c r="K368" s="12" t="s">
        <v>2604</v>
      </c>
      <c r="L368" s="12">
        <f t="shared" si="15"/>
        <v>20</v>
      </c>
      <c r="M368" s="12">
        <f t="shared" si="16"/>
        <v>20</v>
      </c>
    </row>
    <row r="369" spans="1:13" x14ac:dyDescent="0.25">
      <c r="A369" s="15" t="s">
        <v>1404</v>
      </c>
      <c r="B369" s="15" t="s">
        <v>1409</v>
      </c>
      <c r="C369" s="15" t="s">
        <v>1377</v>
      </c>
      <c r="D369" s="15" t="s">
        <v>1407</v>
      </c>
      <c r="E369" s="41">
        <f t="shared" si="17"/>
        <v>0.54</v>
      </c>
      <c r="F369" s="42">
        <f>M369</f>
        <v>540</v>
      </c>
      <c r="G369" s="43">
        <v>2017</v>
      </c>
      <c r="I369" s="12">
        <v>540</v>
      </c>
      <c r="K369" s="12" t="s">
        <v>2604</v>
      </c>
      <c r="L369" s="12">
        <f t="shared" si="15"/>
        <v>540</v>
      </c>
      <c r="M369" s="12">
        <f t="shared" si="16"/>
        <v>540</v>
      </c>
    </row>
    <row r="370" spans="1:13" x14ac:dyDescent="0.25">
      <c r="A370" s="15" t="s">
        <v>29</v>
      </c>
      <c r="B370" s="15" t="s">
        <v>30</v>
      </c>
      <c r="C370" s="15" t="s">
        <v>31</v>
      </c>
      <c r="D370" s="15" t="s">
        <v>32</v>
      </c>
      <c r="E370" s="41">
        <f t="shared" si="17"/>
        <v>0.97692307692307689</v>
      </c>
      <c r="F370" s="42">
        <f>M370</f>
        <v>976.92307692307691</v>
      </c>
      <c r="G370" s="43">
        <v>2017</v>
      </c>
      <c r="I370" s="12">
        <v>1270</v>
      </c>
      <c r="J370" s="12">
        <v>1266.3</v>
      </c>
      <c r="K370" s="12" t="s">
        <v>1298</v>
      </c>
      <c r="L370" s="12">
        <f t="shared" si="15"/>
        <v>976.92307692307691</v>
      </c>
      <c r="M370" s="12">
        <f t="shared" si="16"/>
        <v>976.92307692307691</v>
      </c>
    </row>
    <row r="371" spans="1:13" x14ac:dyDescent="0.25">
      <c r="A371" s="15" t="s">
        <v>35</v>
      </c>
      <c r="B371" s="15" t="s">
        <v>36</v>
      </c>
      <c r="C371" s="15" t="s">
        <v>31</v>
      </c>
      <c r="D371" s="15" t="s">
        <v>37</v>
      </c>
      <c r="E371" s="41">
        <f t="shared" si="17"/>
        <v>0.97923076923076913</v>
      </c>
      <c r="F371" s="42">
        <f>M371</f>
        <v>979.23076923076917</v>
      </c>
      <c r="G371" s="43">
        <v>2017</v>
      </c>
      <c r="I371" s="12">
        <v>1273</v>
      </c>
      <c r="J371" s="12" t="s">
        <v>2125</v>
      </c>
      <c r="K371" s="12" t="s">
        <v>1298</v>
      </c>
      <c r="L371" s="12">
        <f t="shared" si="15"/>
        <v>979.23076923076917</v>
      </c>
      <c r="M371" s="12">
        <f t="shared" si="16"/>
        <v>979.23076923076917</v>
      </c>
    </row>
    <row r="372" spans="1:13" x14ac:dyDescent="0.25">
      <c r="A372" s="15" t="s">
        <v>1330</v>
      </c>
      <c r="B372" s="15" t="s">
        <v>1331</v>
      </c>
      <c r="C372" s="15" t="s">
        <v>1332</v>
      </c>
      <c r="D372" s="15" t="s">
        <v>1333</v>
      </c>
      <c r="E372" s="41">
        <f t="shared" si="17"/>
        <v>8.5</v>
      </c>
      <c r="F372" s="42">
        <f>M372</f>
        <v>8500</v>
      </c>
      <c r="G372" s="43">
        <v>2017</v>
      </c>
      <c r="I372" s="12">
        <v>8500</v>
      </c>
      <c r="J372" s="12">
        <v>10820.5</v>
      </c>
      <c r="K372" s="12" t="s">
        <v>2604</v>
      </c>
      <c r="L372" s="12">
        <f t="shared" si="15"/>
        <v>8500</v>
      </c>
      <c r="M372" s="12">
        <f t="shared" si="16"/>
        <v>8500</v>
      </c>
    </row>
    <row r="373" spans="1:13" x14ac:dyDescent="0.25">
      <c r="A373" s="15" t="s">
        <v>42</v>
      </c>
      <c r="B373" s="15" t="s">
        <v>43</v>
      </c>
      <c r="C373" s="15" t="s">
        <v>40</v>
      </c>
      <c r="D373" s="15" t="s">
        <v>44</v>
      </c>
      <c r="E373" s="41">
        <f t="shared" si="17"/>
        <v>0.53612307692307692</v>
      </c>
      <c r="F373" s="42">
        <f>M373</f>
        <v>536.12307692307695</v>
      </c>
      <c r="G373" s="43">
        <v>2017</v>
      </c>
      <c r="I373" s="12">
        <v>696.96</v>
      </c>
      <c r="J373" s="12" t="s">
        <v>2125</v>
      </c>
      <c r="K373" s="12" t="s">
        <v>1298</v>
      </c>
      <c r="L373" s="12">
        <f t="shared" si="15"/>
        <v>536.12307692307695</v>
      </c>
      <c r="M373" s="12">
        <f t="shared" si="16"/>
        <v>536.12307692307695</v>
      </c>
    </row>
    <row r="374" spans="1:13" x14ac:dyDescent="0.25">
      <c r="A374" s="15" t="s">
        <v>47</v>
      </c>
      <c r="B374" s="15" t="s">
        <v>48</v>
      </c>
      <c r="C374" s="15" t="s">
        <v>40</v>
      </c>
      <c r="D374" s="15" t="s">
        <v>49</v>
      </c>
      <c r="E374" s="41">
        <f t="shared" si="17"/>
        <v>4.4343692307692306</v>
      </c>
      <c r="F374" s="42">
        <f>M374</f>
        <v>4434.3692307692309</v>
      </c>
      <c r="G374" s="43">
        <v>2017</v>
      </c>
      <c r="I374" s="12">
        <v>5764.68</v>
      </c>
      <c r="J374" s="12" t="s">
        <v>2125</v>
      </c>
      <c r="K374" s="12" t="s">
        <v>1298</v>
      </c>
      <c r="L374" s="12">
        <f t="shared" si="15"/>
        <v>4434.3692307692309</v>
      </c>
      <c r="M374" s="12">
        <f t="shared" si="16"/>
        <v>4434.3692307692309</v>
      </c>
    </row>
    <row r="375" spans="1:13" x14ac:dyDescent="0.25">
      <c r="A375" s="15" t="s">
        <v>51</v>
      </c>
      <c r="B375" s="15" t="s">
        <v>52</v>
      </c>
      <c r="C375" s="15" t="s">
        <v>40</v>
      </c>
      <c r="D375" s="15" t="s">
        <v>53</v>
      </c>
      <c r="E375" s="41">
        <f t="shared" si="17"/>
        <v>0.13785769230769229</v>
      </c>
      <c r="F375" s="42">
        <f>M375</f>
        <v>137.8576923076923</v>
      </c>
      <c r="G375" s="43">
        <v>2017</v>
      </c>
      <c r="I375" s="12">
        <v>179.215</v>
      </c>
      <c r="J375" s="12" t="s">
        <v>2125</v>
      </c>
      <c r="K375" s="12" t="s">
        <v>1298</v>
      </c>
      <c r="L375" s="12">
        <f t="shared" si="15"/>
        <v>137.8576923076923</v>
      </c>
      <c r="M375" s="12">
        <f t="shared" si="16"/>
        <v>137.8576923076923</v>
      </c>
    </row>
    <row r="376" spans="1:13" x14ac:dyDescent="0.25">
      <c r="A376" s="15" t="s">
        <v>1479</v>
      </c>
      <c r="B376" s="15" t="s">
        <v>67</v>
      </c>
      <c r="C376" s="15" t="s">
        <v>40</v>
      </c>
      <c r="D376" s="15" t="s">
        <v>1462</v>
      </c>
      <c r="E376" s="41">
        <f t="shared" si="17"/>
        <v>0.64637999999999995</v>
      </c>
      <c r="F376" s="42">
        <f>M376</f>
        <v>646.38</v>
      </c>
      <c r="G376" s="43">
        <v>2017</v>
      </c>
      <c r="I376" s="12">
        <v>646.38</v>
      </c>
      <c r="K376" s="12" t="s">
        <v>2604</v>
      </c>
      <c r="L376" s="12">
        <f t="shared" si="15"/>
        <v>646.38</v>
      </c>
      <c r="M376" s="12">
        <f t="shared" si="16"/>
        <v>646.38</v>
      </c>
    </row>
    <row r="377" spans="1:13" x14ac:dyDescent="0.25">
      <c r="A377" s="15" t="s">
        <v>1492</v>
      </c>
      <c r="B377" s="15" t="s">
        <v>194</v>
      </c>
      <c r="C377" s="15" t="s">
        <v>40</v>
      </c>
      <c r="D377" s="15" t="s">
        <v>1462</v>
      </c>
      <c r="E377" s="41">
        <f t="shared" si="17"/>
        <v>0.64637999999999995</v>
      </c>
      <c r="F377" s="42">
        <f>M377</f>
        <v>646.38</v>
      </c>
      <c r="G377" s="43">
        <v>2017</v>
      </c>
      <c r="I377" s="12">
        <v>646.38</v>
      </c>
      <c r="K377" s="12" t="s">
        <v>2604</v>
      </c>
      <c r="L377" s="12">
        <f t="shared" si="15"/>
        <v>646.38</v>
      </c>
      <c r="M377" s="12">
        <f t="shared" si="16"/>
        <v>646.38</v>
      </c>
    </row>
    <row r="378" spans="1:13" x14ac:dyDescent="0.25">
      <c r="A378" s="15" t="s">
        <v>1490</v>
      </c>
      <c r="B378" s="15" t="s">
        <v>194</v>
      </c>
      <c r="C378" s="15" t="s">
        <v>40</v>
      </c>
      <c r="D378" s="15" t="s">
        <v>1462</v>
      </c>
      <c r="E378" s="41">
        <f t="shared" si="17"/>
        <v>0.64881</v>
      </c>
      <c r="F378" s="42">
        <f>M378</f>
        <v>648.80999999999995</v>
      </c>
      <c r="G378" s="43">
        <v>2017</v>
      </c>
      <c r="I378" s="12">
        <v>648.80999999999995</v>
      </c>
      <c r="K378" s="12" t="s">
        <v>2604</v>
      </c>
      <c r="L378" s="12">
        <f t="shared" si="15"/>
        <v>648.80999999999995</v>
      </c>
      <c r="M378" s="12">
        <f t="shared" si="16"/>
        <v>648.80999999999995</v>
      </c>
    </row>
    <row r="379" spans="1:13" x14ac:dyDescent="0.25">
      <c r="A379" s="15" t="s">
        <v>1491</v>
      </c>
      <c r="B379" s="15" t="s">
        <v>191</v>
      </c>
      <c r="C379" s="15" t="s">
        <v>40</v>
      </c>
      <c r="D379" s="15" t="s">
        <v>1462</v>
      </c>
      <c r="E379" s="41">
        <f t="shared" si="17"/>
        <v>1.2980799999999999</v>
      </c>
      <c r="F379" s="42">
        <f>M379</f>
        <v>1298.08</v>
      </c>
      <c r="G379" s="43">
        <v>2017</v>
      </c>
      <c r="I379" s="12">
        <v>1298.08</v>
      </c>
      <c r="K379" s="12" t="s">
        <v>2604</v>
      </c>
      <c r="L379" s="12">
        <f t="shared" si="15"/>
        <v>1298.08</v>
      </c>
      <c r="M379" s="12">
        <f t="shared" si="16"/>
        <v>1298.08</v>
      </c>
    </row>
    <row r="380" spans="1:13" x14ac:dyDescent="0.25">
      <c r="A380" s="15" t="s">
        <v>1477</v>
      </c>
      <c r="B380" s="15" t="s">
        <v>67</v>
      </c>
      <c r="C380" s="15" t="s">
        <v>40</v>
      </c>
      <c r="D380" s="15" t="s">
        <v>1462</v>
      </c>
      <c r="E380" s="41">
        <f t="shared" si="17"/>
        <v>1.3406400000000001</v>
      </c>
      <c r="F380" s="42">
        <f>M380</f>
        <v>1340.64</v>
      </c>
      <c r="G380" s="43">
        <v>2017</v>
      </c>
      <c r="I380" s="12">
        <v>1340.64</v>
      </c>
      <c r="K380" s="12" t="s">
        <v>2604</v>
      </c>
      <c r="L380" s="12">
        <f t="shared" si="15"/>
        <v>1340.64</v>
      </c>
      <c r="M380" s="12">
        <f t="shared" si="16"/>
        <v>1340.64</v>
      </c>
    </row>
    <row r="381" spans="1:13" x14ac:dyDescent="0.25">
      <c r="A381" s="15" t="s">
        <v>1500</v>
      </c>
      <c r="B381" s="15" t="s">
        <v>1501</v>
      </c>
      <c r="C381" s="15" t="s">
        <v>40</v>
      </c>
      <c r="D381" s="15" t="s">
        <v>1462</v>
      </c>
      <c r="E381" s="41">
        <f t="shared" si="17"/>
        <v>1.3419000000000001</v>
      </c>
      <c r="F381" s="42">
        <f>M381</f>
        <v>1341.9</v>
      </c>
      <c r="G381" s="43">
        <v>2017</v>
      </c>
      <c r="I381" s="12">
        <v>1341.9</v>
      </c>
      <c r="K381" s="12" t="s">
        <v>2604</v>
      </c>
      <c r="L381" s="12">
        <f t="shared" si="15"/>
        <v>1341.9</v>
      </c>
      <c r="M381" s="12">
        <f t="shared" si="16"/>
        <v>1341.9</v>
      </c>
    </row>
    <row r="382" spans="1:13" x14ac:dyDescent="0.25">
      <c r="A382" s="15" t="s">
        <v>1496</v>
      </c>
      <c r="B382" s="15" t="s">
        <v>128</v>
      </c>
      <c r="C382" s="15" t="s">
        <v>40</v>
      </c>
      <c r="D382" s="15" t="s">
        <v>1462</v>
      </c>
      <c r="E382" s="41">
        <f t="shared" si="17"/>
        <v>1.34572</v>
      </c>
      <c r="F382" s="42">
        <f>M382</f>
        <v>1345.72</v>
      </c>
      <c r="G382" s="43">
        <v>2017</v>
      </c>
      <c r="I382" s="12">
        <v>1345.72</v>
      </c>
      <c r="K382" s="12" t="s">
        <v>2604</v>
      </c>
      <c r="L382" s="12">
        <f t="shared" si="15"/>
        <v>1345.72</v>
      </c>
      <c r="M382" s="12">
        <f t="shared" si="16"/>
        <v>1345.72</v>
      </c>
    </row>
    <row r="383" spans="1:13" x14ac:dyDescent="0.25">
      <c r="A383" s="15" t="s">
        <v>1493</v>
      </c>
      <c r="B383" s="15" t="s">
        <v>191</v>
      </c>
      <c r="C383" s="15" t="s">
        <v>40</v>
      </c>
      <c r="D383" s="15" t="s">
        <v>1462</v>
      </c>
      <c r="E383" s="41">
        <f t="shared" si="17"/>
        <v>1.3593599999999999</v>
      </c>
      <c r="F383" s="42">
        <f>M383</f>
        <v>1359.36</v>
      </c>
      <c r="G383" s="43">
        <v>2017</v>
      </c>
      <c r="I383" s="12">
        <v>1359.36</v>
      </c>
      <c r="K383" s="12" t="s">
        <v>2604</v>
      </c>
      <c r="L383" s="12">
        <f t="shared" si="15"/>
        <v>1359.36</v>
      </c>
      <c r="M383" s="12">
        <f t="shared" si="16"/>
        <v>1359.36</v>
      </c>
    </row>
    <row r="384" spans="1:13" x14ac:dyDescent="0.25">
      <c r="A384" s="15" t="s">
        <v>1485</v>
      </c>
      <c r="B384" s="15" t="s">
        <v>197</v>
      </c>
      <c r="C384" s="15" t="s">
        <v>40</v>
      </c>
      <c r="D384" s="15" t="s">
        <v>1462</v>
      </c>
      <c r="E384" s="41">
        <f t="shared" si="17"/>
        <v>2.4097499999999998</v>
      </c>
      <c r="F384" s="42">
        <f>M384</f>
        <v>2409.75</v>
      </c>
      <c r="G384" s="43">
        <v>2017</v>
      </c>
      <c r="I384" s="12">
        <v>2409.75</v>
      </c>
      <c r="K384" s="12" t="s">
        <v>2604</v>
      </c>
      <c r="L384" s="12">
        <f t="shared" si="15"/>
        <v>2409.75</v>
      </c>
      <c r="M384" s="12">
        <f t="shared" si="16"/>
        <v>2409.75</v>
      </c>
    </row>
    <row r="385" spans="1:13" x14ac:dyDescent="0.25">
      <c r="A385" s="15" t="s">
        <v>1502</v>
      </c>
      <c r="B385" s="15" t="s">
        <v>69</v>
      </c>
      <c r="C385" s="15" t="s">
        <v>40</v>
      </c>
      <c r="D385" s="15" t="s">
        <v>1462</v>
      </c>
      <c r="E385" s="41">
        <f t="shared" si="17"/>
        <v>6.9408000000000003</v>
      </c>
      <c r="F385" s="42">
        <f>M385</f>
        <v>6940.8</v>
      </c>
      <c r="G385" s="43">
        <v>2017</v>
      </c>
      <c r="I385" s="12">
        <v>6940.8</v>
      </c>
      <c r="K385" s="12" t="s">
        <v>2604</v>
      </c>
      <c r="L385" s="12">
        <f t="shared" si="15"/>
        <v>6940.8</v>
      </c>
      <c r="M385" s="12">
        <f t="shared" si="16"/>
        <v>6940.8</v>
      </c>
    </row>
    <row r="386" spans="1:13" x14ac:dyDescent="0.25">
      <c r="A386" s="15" t="s">
        <v>1503</v>
      </c>
      <c r="B386" s="15" t="s">
        <v>69</v>
      </c>
      <c r="C386" s="15" t="s">
        <v>40</v>
      </c>
      <c r="D386" s="15" t="s">
        <v>1462</v>
      </c>
      <c r="E386" s="41">
        <f t="shared" si="17"/>
        <v>6.9408000000000003</v>
      </c>
      <c r="F386" s="42">
        <f>M386</f>
        <v>6940.8</v>
      </c>
      <c r="G386" s="43">
        <v>2017</v>
      </c>
      <c r="I386" s="12">
        <v>6940.8</v>
      </c>
      <c r="K386" s="12" t="s">
        <v>2604</v>
      </c>
      <c r="L386" s="12">
        <f t="shared" ref="L386:L449" si="18">IF(K386="DC",I386/1.3,I386)</f>
        <v>6940.8</v>
      </c>
      <c r="M386" s="12">
        <f t="shared" ref="M386:M449" si="19">IFERROR(VALUE(L386),VALUE(J386))</f>
        <v>6940.8</v>
      </c>
    </row>
    <row r="387" spans="1:13" x14ac:dyDescent="0.25">
      <c r="A387" s="15" t="s">
        <v>1504</v>
      </c>
      <c r="B387" s="15" t="s">
        <v>69</v>
      </c>
      <c r="C387" s="15" t="s">
        <v>40</v>
      </c>
      <c r="D387" s="15" t="s">
        <v>1462</v>
      </c>
      <c r="E387" s="41">
        <f t="shared" ref="E387:E450" si="20">F387/1000</f>
        <v>6.9408000000000003</v>
      </c>
      <c r="F387" s="42">
        <f>M387</f>
        <v>6940.8</v>
      </c>
      <c r="G387" s="43">
        <v>2017</v>
      </c>
      <c r="I387" s="12">
        <v>6940.8</v>
      </c>
      <c r="K387" s="12" t="s">
        <v>2604</v>
      </c>
      <c r="L387" s="12">
        <f t="shared" si="18"/>
        <v>6940.8</v>
      </c>
      <c r="M387" s="12">
        <f t="shared" si="19"/>
        <v>6940.8</v>
      </c>
    </row>
    <row r="388" spans="1:13" x14ac:dyDescent="0.25">
      <c r="A388" s="15" t="s">
        <v>222</v>
      </c>
      <c r="B388" s="15" t="s">
        <v>221</v>
      </c>
      <c r="C388" s="15" t="s">
        <v>40</v>
      </c>
      <c r="D388" s="15" t="s">
        <v>63</v>
      </c>
      <c r="E388" s="41">
        <f t="shared" si="20"/>
        <v>8.7999999999999995E-2</v>
      </c>
      <c r="F388" s="42">
        <f>M388</f>
        <v>88</v>
      </c>
      <c r="G388" s="43">
        <v>2017</v>
      </c>
      <c r="I388" s="12">
        <v>114.4</v>
      </c>
      <c r="J388" s="12" t="s">
        <v>2125</v>
      </c>
      <c r="K388" s="12" t="s">
        <v>1298</v>
      </c>
      <c r="L388" s="12">
        <f t="shared" si="18"/>
        <v>88</v>
      </c>
      <c r="M388" s="12">
        <f t="shared" si="19"/>
        <v>88</v>
      </c>
    </row>
    <row r="389" spans="1:13" x14ac:dyDescent="0.25">
      <c r="A389" s="15" t="s">
        <v>220</v>
      </c>
      <c r="B389" s="15" t="s">
        <v>221</v>
      </c>
      <c r="C389" s="15" t="s">
        <v>40</v>
      </c>
      <c r="D389" s="15" t="s">
        <v>63</v>
      </c>
      <c r="E389" s="41">
        <f t="shared" si="20"/>
        <v>0.11439999999999999</v>
      </c>
      <c r="F389" s="42">
        <f>M389</f>
        <v>114.39999999999999</v>
      </c>
      <c r="G389" s="43">
        <v>2017</v>
      </c>
      <c r="I389" s="12">
        <v>148.72</v>
      </c>
      <c r="J389" s="12" t="s">
        <v>2125</v>
      </c>
      <c r="K389" s="12" t="s">
        <v>1298</v>
      </c>
      <c r="L389" s="12">
        <f t="shared" si="18"/>
        <v>114.39999999999999</v>
      </c>
      <c r="M389" s="12">
        <f t="shared" si="19"/>
        <v>114.39999999999999</v>
      </c>
    </row>
    <row r="390" spans="1:13" x14ac:dyDescent="0.25">
      <c r="A390" s="15" t="s">
        <v>162</v>
      </c>
      <c r="B390" s="15" t="s">
        <v>105</v>
      </c>
      <c r="C390" s="15" t="s">
        <v>40</v>
      </c>
      <c r="D390" s="15" t="s">
        <v>63</v>
      </c>
      <c r="E390" s="41">
        <f t="shared" si="20"/>
        <v>0.36332307692307686</v>
      </c>
      <c r="F390" s="42">
        <f>M390</f>
        <v>363.32307692307688</v>
      </c>
      <c r="G390" s="43">
        <v>2017</v>
      </c>
      <c r="I390" s="12">
        <v>472.32</v>
      </c>
      <c r="J390" s="12" t="s">
        <v>2125</v>
      </c>
      <c r="K390" s="12" t="s">
        <v>1298</v>
      </c>
      <c r="L390" s="12">
        <f t="shared" si="18"/>
        <v>363.32307692307688</v>
      </c>
      <c r="M390" s="12">
        <f t="shared" si="19"/>
        <v>363.32307692307688</v>
      </c>
    </row>
    <row r="391" spans="1:13" x14ac:dyDescent="0.25">
      <c r="A391" s="15" t="s">
        <v>163</v>
      </c>
      <c r="B391" s="15" t="s">
        <v>105</v>
      </c>
      <c r="C391" s="15" t="s">
        <v>40</v>
      </c>
      <c r="D391" s="15" t="s">
        <v>63</v>
      </c>
      <c r="E391" s="41">
        <f t="shared" si="20"/>
        <v>0.49624615384615384</v>
      </c>
      <c r="F391" s="42">
        <f>M391</f>
        <v>496.24615384615385</v>
      </c>
      <c r="G391" s="43">
        <v>2017</v>
      </c>
      <c r="I391" s="12">
        <v>645.12</v>
      </c>
      <c r="J391" s="12" t="s">
        <v>2125</v>
      </c>
      <c r="K391" s="12" t="s">
        <v>1298</v>
      </c>
      <c r="L391" s="12">
        <f t="shared" si="18"/>
        <v>496.24615384615385</v>
      </c>
      <c r="M391" s="12">
        <f t="shared" si="19"/>
        <v>496.24615384615385</v>
      </c>
    </row>
    <row r="392" spans="1:13" x14ac:dyDescent="0.25">
      <c r="A392" s="15" t="s">
        <v>164</v>
      </c>
      <c r="B392" s="15" t="s">
        <v>105</v>
      </c>
      <c r="C392" s="15" t="s">
        <v>40</v>
      </c>
      <c r="D392" s="15" t="s">
        <v>63</v>
      </c>
      <c r="E392" s="41">
        <f t="shared" si="20"/>
        <v>0.49624615384615384</v>
      </c>
      <c r="F392" s="42">
        <f>M392</f>
        <v>496.24615384615385</v>
      </c>
      <c r="G392" s="43">
        <v>2017</v>
      </c>
      <c r="I392" s="12">
        <v>645.12</v>
      </c>
      <c r="J392" s="12" t="s">
        <v>2125</v>
      </c>
      <c r="K392" s="12" t="s">
        <v>1298</v>
      </c>
      <c r="L392" s="12">
        <f t="shared" si="18"/>
        <v>496.24615384615385</v>
      </c>
      <c r="M392" s="12">
        <f t="shared" si="19"/>
        <v>496.24615384615385</v>
      </c>
    </row>
    <row r="393" spans="1:13" x14ac:dyDescent="0.25">
      <c r="A393" s="15" t="s">
        <v>165</v>
      </c>
      <c r="B393" s="15" t="s">
        <v>105</v>
      </c>
      <c r="C393" s="15" t="s">
        <v>40</v>
      </c>
      <c r="D393" s="15" t="s">
        <v>63</v>
      </c>
      <c r="E393" s="41">
        <f t="shared" si="20"/>
        <v>0.49624615384615384</v>
      </c>
      <c r="F393" s="42">
        <f>M393</f>
        <v>496.24615384615385</v>
      </c>
      <c r="G393" s="43">
        <v>2017</v>
      </c>
      <c r="I393" s="12">
        <v>645.12</v>
      </c>
      <c r="J393" s="12" t="s">
        <v>2125</v>
      </c>
      <c r="K393" s="12" t="s">
        <v>1298</v>
      </c>
      <c r="L393" s="12">
        <f t="shared" si="18"/>
        <v>496.24615384615385</v>
      </c>
      <c r="M393" s="12">
        <f t="shared" si="19"/>
        <v>496.24615384615385</v>
      </c>
    </row>
    <row r="394" spans="1:13" x14ac:dyDescent="0.25">
      <c r="A394" s="15" t="s">
        <v>193</v>
      </c>
      <c r="B394" s="15" t="s">
        <v>194</v>
      </c>
      <c r="C394" s="15" t="s">
        <v>40</v>
      </c>
      <c r="D394" s="15" t="s">
        <v>63</v>
      </c>
      <c r="E394" s="41">
        <f t="shared" si="20"/>
        <v>0.49721538461538461</v>
      </c>
      <c r="F394" s="42">
        <f>M394</f>
        <v>497.21538461538461</v>
      </c>
      <c r="G394" s="43">
        <v>2017</v>
      </c>
      <c r="I394" s="12">
        <v>646.38</v>
      </c>
      <c r="J394" s="12" t="s">
        <v>2125</v>
      </c>
      <c r="K394" s="12" t="s">
        <v>1298</v>
      </c>
      <c r="L394" s="12">
        <f t="shared" si="18"/>
        <v>497.21538461538461</v>
      </c>
      <c r="M394" s="12">
        <f t="shared" si="19"/>
        <v>497.21538461538461</v>
      </c>
    </row>
    <row r="395" spans="1:13" x14ac:dyDescent="0.25">
      <c r="A395" s="15" t="s">
        <v>207</v>
      </c>
      <c r="B395" s="15" t="s">
        <v>67</v>
      </c>
      <c r="C395" s="15" t="s">
        <v>40</v>
      </c>
      <c r="D395" s="15" t="s">
        <v>63</v>
      </c>
      <c r="E395" s="41">
        <f t="shared" si="20"/>
        <v>0.49721538461538461</v>
      </c>
      <c r="F395" s="42">
        <f>M395</f>
        <v>497.21538461538461</v>
      </c>
      <c r="G395" s="43">
        <v>2017</v>
      </c>
      <c r="I395" s="12">
        <v>646.38</v>
      </c>
      <c r="J395" s="12" t="s">
        <v>2125</v>
      </c>
      <c r="K395" s="12" t="s">
        <v>1298</v>
      </c>
      <c r="L395" s="12">
        <f t="shared" si="18"/>
        <v>497.21538461538461</v>
      </c>
      <c r="M395" s="12">
        <f t="shared" si="19"/>
        <v>497.21538461538461</v>
      </c>
    </row>
    <row r="396" spans="1:13" x14ac:dyDescent="0.25">
      <c r="A396" s="15" t="s">
        <v>195</v>
      </c>
      <c r="B396" s="15" t="s">
        <v>194</v>
      </c>
      <c r="C396" s="15" t="s">
        <v>40</v>
      </c>
      <c r="D396" s="15" t="s">
        <v>63</v>
      </c>
      <c r="E396" s="41">
        <f t="shared" si="20"/>
        <v>0.49929615384615383</v>
      </c>
      <c r="F396" s="42">
        <f>M396</f>
        <v>499.29615384615386</v>
      </c>
      <c r="G396" s="43">
        <v>2017</v>
      </c>
      <c r="I396" s="12">
        <v>649.08500000000004</v>
      </c>
      <c r="J396" s="12" t="s">
        <v>2125</v>
      </c>
      <c r="K396" s="12" t="s">
        <v>1298</v>
      </c>
      <c r="L396" s="12">
        <f t="shared" si="18"/>
        <v>499.29615384615386</v>
      </c>
      <c r="M396" s="12">
        <f t="shared" si="19"/>
        <v>499.29615384615386</v>
      </c>
    </row>
    <row r="397" spans="1:13" x14ac:dyDescent="0.25">
      <c r="A397" s="15" t="s">
        <v>170</v>
      </c>
      <c r="B397" s="15" t="s">
        <v>171</v>
      </c>
      <c r="C397" s="15" t="s">
        <v>40</v>
      </c>
      <c r="D397" s="15" t="s">
        <v>63</v>
      </c>
      <c r="E397" s="41">
        <f t="shared" si="20"/>
        <v>0.50538461538461532</v>
      </c>
      <c r="F397" s="42">
        <f>M397</f>
        <v>505.38461538461536</v>
      </c>
      <c r="G397" s="43">
        <v>2017</v>
      </c>
      <c r="I397" s="12">
        <v>657</v>
      </c>
      <c r="J397" s="12" t="s">
        <v>2125</v>
      </c>
      <c r="K397" s="12" t="s">
        <v>1298</v>
      </c>
      <c r="L397" s="12">
        <f t="shared" si="18"/>
        <v>505.38461538461536</v>
      </c>
      <c r="M397" s="12">
        <f t="shared" si="19"/>
        <v>505.38461538461536</v>
      </c>
    </row>
    <row r="398" spans="1:13" x14ac:dyDescent="0.25">
      <c r="A398" s="15" t="s">
        <v>64</v>
      </c>
      <c r="B398" s="15" t="s">
        <v>65</v>
      </c>
      <c r="C398" s="15" t="s">
        <v>40</v>
      </c>
      <c r="D398" s="15" t="s">
        <v>63</v>
      </c>
      <c r="E398" s="41">
        <f t="shared" si="20"/>
        <v>0.52414615384615382</v>
      </c>
      <c r="F398" s="42">
        <f>M398</f>
        <v>524.14615384615377</v>
      </c>
      <c r="G398" s="43">
        <v>2017</v>
      </c>
      <c r="I398" s="12">
        <v>681.39</v>
      </c>
      <c r="J398" s="12" t="s">
        <v>2125</v>
      </c>
      <c r="K398" s="12" t="s">
        <v>1298</v>
      </c>
      <c r="L398" s="12">
        <f t="shared" si="18"/>
        <v>524.14615384615377</v>
      </c>
      <c r="M398" s="12">
        <f t="shared" si="19"/>
        <v>524.14615384615377</v>
      </c>
    </row>
    <row r="399" spans="1:13" x14ac:dyDescent="0.25">
      <c r="A399" s="15" t="s">
        <v>76</v>
      </c>
      <c r="B399" s="15" t="s">
        <v>77</v>
      </c>
      <c r="C399" s="15" t="s">
        <v>40</v>
      </c>
      <c r="D399" s="15" t="s">
        <v>63</v>
      </c>
      <c r="E399" s="41">
        <f t="shared" si="20"/>
        <v>0.53342307692307689</v>
      </c>
      <c r="F399" s="42">
        <f>M399</f>
        <v>533.42307692307691</v>
      </c>
      <c r="G399" s="43">
        <v>2017</v>
      </c>
      <c r="I399" s="12">
        <v>693.45</v>
      </c>
      <c r="J399" s="12" t="s">
        <v>2125</v>
      </c>
      <c r="K399" s="12" t="s">
        <v>1298</v>
      </c>
      <c r="L399" s="12">
        <f t="shared" si="18"/>
        <v>533.42307692307691</v>
      </c>
      <c r="M399" s="12">
        <f t="shared" si="19"/>
        <v>533.42307692307691</v>
      </c>
    </row>
    <row r="400" spans="1:13" x14ac:dyDescent="0.25">
      <c r="A400" s="15" t="s">
        <v>78</v>
      </c>
      <c r="B400" s="15" t="s">
        <v>77</v>
      </c>
      <c r="C400" s="15" t="s">
        <v>40</v>
      </c>
      <c r="D400" s="15" t="s">
        <v>63</v>
      </c>
      <c r="E400" s="41">
        <f t="shared" si="20"/>
        <v>0.53342307692307689</v>
      </c>
      <c r="F400" s="42">
        <f>M400</f>
        <v>533.42307692307691</v>
      </c>
      <c r="G400" s="43">
        <v>2017</v>
      </c>
      <c r="I400" s="12">
        <v>693.45</v>
      </c>
      <c r="J400" s="12" t="s">
        <v>2125</v>
      </c>
      <c r="K400" s="12" t="s">
        <v>1298</v>
      </c>
      <c r="L400" s="12">
        <f t="shared" si="18"/>
        <v>533.42307692307691</v>
      </c>
      <c r="M400" s="12">
        <f t="shared" si="19"/>
        <v>533.42307692307691</v>
      </c>
    </row>
    <row r="401" spans="1:13" x14ac:dyDescent="0.25">
      <c r="A401" s="15" t="s">
        <v>184</v>
      </c>
      <c r="B401" s="15" t="s">
        <v>185</v>
      </c>
      <c r="C401" s="15" t="s">
        <v>40</v>
      </c>
      <c r="D401" s="15" t="s">
        <v>63</v>
      </c>
      <c r="E401" s="41">
        <f t="shared" si="20"/>
        <v>0.80640000000000001</v>
      </c>
      <c r="F401" s="42">
        <f>M401</f>
        <v>806.4</v>
      </c>
      <c r="G401" s="43">
        <v>2017</v>
      </c>
      <c r="I401" s="12">
        <v>1048.32</v>
      </c>
      <c r="J401" s="12" t="s">
        <v>2125</v>
      </c>
      <c r="K401" s="12" t="s">
        <v>1298</v>
      </c>
      <c r="L401" s="12">
        <f t="shared" si="18"/>
        <v>806.4</v>
      </c>
      <c r="M401" s="12">
        <f t="shared" si="19"/>
        <v>806.4</v>
      </c>
    </row>
    <row r="402" spans="1:13" x14ac:dyDescent="0.25">
      <c r="A402" s="15" t="s">
        <v>139</v>
      </c>
      <c r="B402" s="15" t="s">
        <v>140</v>
      </c>
      <c r="C402" s="15" t="s">
        <v>40</v>
      </c>
      <c r="D402" s="15" t="s">
        <v>63</v>
      </c>
      <c r="E402" s="41">
        <f t="shared" si="20"/>
        <v>0.81899999999999995</v>
      </c>
      <c r="F402" s="42">
        <f>M402</f>
        <v>819</v>
      </c>
      <c r="G402" s="43">
        <v>2017</v>
      </c>
      <c r="I402" s="12">
        <v>1064.7</v>
      </c>
      <c r="J402" s="12" t="s">
        <v>2125</v>
      </c>
      <c r="K402" s="12" t="s">
        <v>1298</v>
      </c>
      <c r="L402" s="12">
        <f t="shared" si="18"/>
        <v>819</v>
      </c>
      <c r="M402" s="12">
        <f t="shared" si="19"/>
        <v>819</v>
      </c>
    </row>
    <row r="403" spans="1:13" x14ac:dyDescent="0.25">
      <c r="A403" s="15" t="s">
        <v>217</v>
      </c>
      <c r="B403" s="15" t="s">
        <v>218</v>
      </c>
      <c r="C403" s="15" t="s">
        <v>40</v>
      </c>
      <c r="D403" s="15" t="s">
        <v>63</v>
      </c>
      <c r="E403" s="41">
        <f t="shared" si="20"/>
        <v>0.83298461538461555</v>
      </c>
      <c r="F403" s="42">
        <f>M403</f>
        <v>832.98461538461549</v>
      </c>
      <c r="G403" s="43">
        <v>2017</v>
      </c>
      <c r="I403" s="12">
        <v>1082.8800000000001</v>
      </c>
      <c r="J403" s="12" t="s">
        <v>2125</v>
      </c>
      <c r="K403" s="12" t="s">
        <v>1298</v>
      </c>
      <c r="L403" s="12">
        <f t="shared" si="18"/>
        <v>832.98461538461549</v>
      </c>
      <c r="M403" s="12">
        <f t="shared" si="19"/>
        <v>832.98461538461549</v>
      </c>
    </row>
    <row r="404" spans="1:13" x14ac:dyDescent="0.25">
      <c r="A404" s="15" t="s">
        <v>94</v>
      </c>
      <c r="B404" s="15" t="s">
        <v>93</v>
      </c>
      <c r="C404" s="15" t="s">
        <v>40</v>
      </c>
      <c r="D404" s="15" t="s">
        <v>63</v>
      </c>
      <c r="E404" s="41">
        <f t="shared" si="20"/>
        <v>0.89169230769230778</v>
      </c>
      <c r="F404" s="42">
        <f>M404</f>
        <v>891.69230769230774</v>
      </c>
      <c r="G404" s="43">
        <v>2017</v>
      </c>
      <c r="I404" s="12">
        <v>1159.2</v>
      </c>
      <c r="J404" s="12" t="s">
        <v>2125</v>
      </c>
      <c r="K404" s="12" t="s">
        <v>1298</v>
      </c>
      <c r="L404" s="12">
        <f t="shared" si="18"/>
        <v>891.69230769230774</v>
      </c>
      <c r="M404" s="12">
        <f t="shared" si="19"/>
        <v>891.69230769230774</v>
      </c>
    </row>
    <row r="405" spans="1:13" x14ac:dyDescent="0.25">
      <c r="A405" s="15" t="s">
        <v>135</v>
      </c>
      <c r="B405" s="15" t="s">
        <v>136</v>
      </c>
      <c r="C405" s="15" t="s">
        <v>40</v>
      </c>
      <c r="D405" s="15" t="s">
        <v>63</v>
      </c>
      <c r="E405" s="41">
        <f t="shared" si="20"/>
        <v>0.91199999999999992</v>
      </c>
      <c r="F405" s="42">
        <f>M405</f>
        <v>911.99999999999989</v>
      </c>
      <c r="G405" s="43">
        <v>2017</v>
      </c>
      <c r="I405" s="12">
        <v>1185.5999999999999</v>
      </c>
      <c r="J405" s="12" t="s">
        <v>2125</v>
      </c>
      <c r="K405" s="12" t="s">
        <v>1298</v>
      </c>
      <c r="L405" s="12">
        <f t="shared" si="18"/>
        <v>911.99999999999989</v>
      </c>
      <c r="M405" s="12">
        <f t="shared" si="19"/>
        <v>911.99999999999989</v>
      </c>
    </row>
    <row r="406" spans="1:13" x14ac:dyDescent="0.25">
      <c r="A406" s="15" t="s">
        <v>66</v>
      </c>
      <c r="B406" s="15" t="s">
        <v>67</v>
      </c>
      <c r="C406" s="15" t="s">
        <v>40</v>
      </c>
      <c r="D406" s="15" t="s">
        <v>63</v>
      </c>
      <c r="E406" s="41">
        <f t="shared" si="20"/>
        <v>0.94984615384615378</v>
      </c>
      <c r="F406" s="42">
        <f>M406</f>
        <v>949.84615384615381</v>
      </c>
      <c r="G406" s="43">
        <v>2017</v>
      </c>
      <c r="I406" s="12">
        <v>1234.8</v>
      </c>
      <c r="J406" s="12" t="s">
        <v>2125</v>
      </c>
      <c r="K406" s="12" t="s">
        <v>1298</v>
      </c>
      <c r="L406" s="12">
        <f t="shared" si="18"/>
        <v>949.84615384615381</v>
      </c>
      <c r="M406" s="12">
        <f t="shared" si="19"/>
        <v>949.84615384615381</v>
      </c>
    </row>
    <row r="407" spans="1:13" x14ac:dyDescent="0.25">
      <c r="A407" s="15" t="s">
        <v>172</v>
      </c>
      <c r="B407" s="15" t="s">
        <v>173</v>
      </c>
      <c r="C407" s="15" t="s">
        <v>40</v>
      </c>
      <c r="D407" s="15" t="s">
        <v>63</v>
      </c>
      <c r="E407" s="41">
        <f t="shared" si="20"/>
        <v>0.95088461538461544</v>
      </c>
      <c r="F407" s="42">
        <f>M407</f>
        <v>950.88461538461547</v>
      </c>
      <c r="G407" s="43">
        <v>2017</v>
      </c>
      <c r="I407" s="12">
        <v>1236.1500000000001</v>
      </c>
      <c r="J407" s="12" t="s">
        <v>2125</v>
      </c>
      <c r="K407" s="12" t="s">
        <v>1298</v>
      </c>
      <c r="L407" s="12">
        <f t="shared" si="18"/>
        <v>950.88461538461547</v>
      </c>
      <c r="M407" s="12">
        <f t="shared" si="19"/>
        <v>950.88461538461547</v>
      </c>
    </row>
    <row r="408" spans="1:13" x14ac:dyDescent="0.25">
      <c r="A408" s="15" t="s">
        <v>84</v>
      </c>
      <c r="B408" s="15" t="s">
        <v>83</v>
      </c>
      <c r="C408" s="15" t="s">
        <v>40</v>
      </c>
      <c r="D408" s="15" t="s">
        <v>63</v>
      </c>
      <c r="E408" s="41">
        <f t="shared" si="20"/>
        <v>0.95358461538461536</v>
      </c>
      <c r="F408" s="42">
        <f>M408</f>
        <v>953.5846153846154</v>
      </c>
      <c r="G408" s="43">
        <v>2017</v>
      </c>
      <c r="I408" s="12">
        <v>1239.6600000000001</v>
      </c>
      <c r="J408" s="12" t="s">
        <v>2125</v>
      </c>
      <c r="K408" s="12" t="s">
        <v>1298</v>
      </c>
      <c r="L408" s="12">
        <f t="shared" si="18"/>
        <v>953.5846153846154</v>
      </c>
      <c r="M408" s="12">
        <f t="shared" si="19"/>
        <v>953.5846153846154</v>
      </c>
    </row>
    <row r="409" spans="1:13" x14ac:dyDescent="0.25">
      <c r="A409" s="15" t="s">
        <v>181</v>
      </c>
      <c r="B409" s="15" t="s">
        <v>182</v>
      </c>
      <c r="C409" s="15" t="s">
        <v>40</v>
      </c>
      <c r="D409" s="15" t="s">
        <v>63</v>
      </c>
      <c r="E409" s="41">
        <f t="shared" si="20"/>
        <v>0.96528461538461519</v>
      </c>
      <c r="F409" s="42">
        <f>M409</f>
        <v>965.28461538461522</v>
      </c>
      <c r="G409" s="43">
        <v>2017</v>
      </c>
      <c r="I409" s="12">
        <v>1254.8699999999999</v>
      </c>
      <c r="J409" s="12" t="s">
        <v>2125</v>
      </c>
      <c r="K409" s="12" t="s">
        <v>1298</v>
      </c>
      <c r="L409" s="12">
        <f t="shared" si="18"/>
        <v>965.28461538461522</v>
      </c>
      <c r="M409" s="12">
        <f t="shared" si="19"/>
        <v>965.28461538461522</v>
      </c>
    </row>
    <row r="410" spans="1:13" x14ac:dyDescent="0.25">
      <c r="A410" s="15" t="s">
        <v>132</v>
      </c>
      <c r="B410" s="15" t="s">
        <v>133</v>
      </c>
      <c r="C410" s="15" t="s">
        <v>40</v>
      </c>
      <c r="D410" s="15" t="s">
        <v>63</v>
      </c>
      <c r="E410" s="41">
        <f t="shared" si="20"/>
        <v>0.96680769230769215</v>
      </c>
      <c r="F410" s="42">
        <f>M410</f>
        <v>966.80769230769215</v>
      </c>
      <c r="G410" s="43">
        <v>2017</v>
      </c>
      <c r="I410" s="12">
        <v>1256.8499999999999</v>
      </c>
      <c r="J410" s="12" t="s">
        <v>2125</v>
      </c>
      <c r="K410" s="12" t="s">
        <v>1298</v>
      </c>
      <c r="L410" s="12">
        <f t="shared" si="18"/>
        <v>966.80769230769215</v>
      </c>
      <c r="M410" s="12">
        <f t="shared" si="19"/>
        <v>966.80769230769215</v>
      </c>
    </row>
    <row r="411" spans="1:13" x14ac:dyDescent="0.25">
      <c r="A411" s="15" t="s">
        <v>174</v>
      </c>
      <c r="B411" s="15" t="s">
        <v>153</v>
      </c>
      <c r="C411" s="15" t="s">
        <v>40</v>
      </c>
      <c r="D411" s="15" t="s">
        <v>63</v>
      </c>
      <c r="E411" s="41">
        <f t="shared" si="20"/>
        <v>0.97539230769230767</v>
      </c>
      <c r="F411" s="42">
        <f>M411</f>
        <v>975.39230769230767</v>
      </c>
      <c r="G411" s="43">
        <v>2017</v>
      </c>
      <c r="I411" s="12">
        <v>1268.01</v>
      </c>
      <c r="J411" s="12" t="s">
        <v>2125</v>
      </c>
      <c r="K411" s="12" t="s">
        <v>1298</v>
      </c>
      <c r="L411" s="12">
        <f t="shared" si="18"/>
        <v>975.39230769230767</v>
      </c>
      <c r="M411" s="12">
        <f t="shared" si="19"/>
        <v>975.39230769230767</v>
      </c>
    </row>
    <row r="412" spans="1:13" x14ac:dyDescent="0.25">
      <c r="A412" s="15" t="s">
        <v>92</v>
      </c>
      <c r="B412" s="15" t="s">
        <v>93</v>
      </c>
      <c r="C412" s="15" t="s">
        <v>40</v>
      </c>
      <c r="D412" s="15" t="s">
        <v>63</v>
      </c>
      <c r="E412" s="41">
        <f t="shared" si="20"/>
        <v>0.98861538461538467</v>
      </c>
      <c r="F412" s="42">
        <f>M412</f>
        <v>988.61538461538464</v>
      </c>
      <c r="G412" s="43">
        <v>2017</v>
      </c>
      <c r="I412" s="12">
        <v>1285.2</v>
      </c>
      <c r="J412" s="12" t="s">
        <v>2125</v>
      </c>
      <c r="K412" s="12" t="s">
        <v>1298</v>
      </c>
      <c r="L412" s="12">
        <f t="shared" si="18"/>
        <v>988.61538461538464</v>
      </c>
      <c r="M412" s="12">
        <f t="shared" si="19"/>
        <v>988.61538461538464</v>
      </c>
    </row>
    <row r="413" spans="1:13" x14ac:dyDescent="0.25">
      <c r="A413" s="15" t="s">
        <v>183</v>
      </c>
      <c r="B413" s="15" t="s">
        <v>182</v>
      </c>
      <c r="C413" s="15" t="s">
        <v>40</v>
      </c>
      <c r="D413" s="15" t="s">
        <v>63</v>
      </c>
      <c r="E413" s="41">
        <f t="shared" si="20"/>
        <v>0.99055384615384612</v>
      </c>
      <c r="F413" s="42">
        <f>M413</f>
        <v>990.55384615384617</v>
      </c>
      <c r="G413" s="43">
        <v>2017</v>
      </c>
      <c r="I413" s="12">
        <v>1287.72</v>
      </c>
      <c r="J413" s="12" t="s">
        <v>2125</v>
      </c>
      <c r="K413" s="12" t="s">
        <v>1298</v>
      </c>
      <c r="L413" s="12">
        <f t="shared" si="18"/>
        <v>990.55384615384617</v>
      </c>
      <c r="M413" s="12">
        <f t="shared" si="19"/>
        <v>990.55384615384617</v>
      </c>
    </row>
    <row r="414" spans="1:13" x14ac:dyDescent="0.25">
      <c r="A414" s="15" t="s">
        <v>152</v>
      </c>
      <c r="B414" s="15" t="s">
        <v>153</v>
      </c>
      <c r="C414" s="15" t="s">
        <v>40</v>
      </c>
      <c r="D414" s="15" t="s">
        <v>63</v>
      </c>
      <c r="E414" s="41">
        <f t="shared" si="20"/>
        <v>0.9968538461538462</v>
      </c>
      <c r="F414" s="42">
        <f>M414</f>
        <v>996.85384615384623</v>
      </c>
      <c r="G414" s="43">
        <v>2017</v>
      </c>
      <c r="I414" s="12">
        <v>1295.9100000000001</v>
      </c>
      <c r="J414" s="12" t="s">
        <v>2125</v>
      </c>
      <c r="K414" s="12" t="s">
        <v>1298</v>
      </c>
      <c r="L414" s="12">
        <f t="shared" si="18"/>
        <v>996.85384615384623</v>
      </c>
      <c r="M414" s="12">
        <f t="shared" si="19"/>
        <v>996.85384615384623</v>
      </c>
    </row>
    <row r="415" spans="1:13" x14ac:dyDescent="0.25">
      <c r="A415" s="15" t="s">
        <v>99</v>
      </c>
      <c r="B415" s="15" t="s">
        <v>96</v>
      </c>
      <c r="C415" s="15" t="s">
        <v>40</v>
      </c>
      <c r="D415" s="15" t="s">
        <v>63</v>
      </c>
      <c r="E415" s="41">
        <f t="shared" si="20"/>
        <v>0.99803076923076928</v>
      </c>
      <c r="F415" s="42">
        <f>M415</f>
        <v>998.03076923076924</v>
      </c>
      <c r="G415" s="43">
        <v>2017</v>
      </c>
      <c r="I415" s="12">
        <v>1297.44</v>
      </c>
      <c r="J415" s="12" t="s">
        <v>2125</v>
      </c>
      <c r="K415" s="12" t="s">
        <v>1298</v>
      </c>
      <c r="L415" s="12">
        <f t="shared" si="18"/>
        <v>998.03076923076924</v>
      </c>
      <c r="M415" s="12">
        <f t="shared" si="19"/>
        <v>998.03076923076924</v>
      </c>
    </row>
    <row r="416" spans="1:13" x14ac:dyDescent="0.25">
      <c r="A416" s="15" t="s">
        <v>166</v>
      </c>
      <c r="B416" s="15" t="s">
        <v>105</v>
      </c>
      <c r="C416" s="15" t="s">
        <v>40</v>
      </c>
      <c r="D416" s="15" t="s">
        <v>63</v>
      </c>
      <c r="E416" s="41">
        <f t="shared" si="20"/>
        <v>0.99837692307692316</v>
      </c>
      <c r="F416" s="42">
        <f>M416</f>
        <v>998.37692307692316</v>
      </c>
      <c r="G416" s="43">
        <v>2017</v>
      </c>
      <c r="I416" s="12">
        <v>1297.8900000000001</v>
      </c>
      <c r="J416" s="12" t="s">
        <v>2125</v>
      </c>
      <c r="K416" s="12" t="s">
        <v>1298</v>
      </c>
      <c r="L416" s="12">
        <f t="shared" si="18"/>
        <v>998.37692307692316</v>
      </c>
      <c r="M416" s="12">
        <f t="shared" si="19"/>
        <v>998.37692307692316</v>
      </c>
    </row>
    <row r="417" spans="1:13" x14ac:dyDescent="0.25">
      <c r="A417" s="15" t="s">
        <v>190</v>
      </c>
      <c r="B417" s="15" t="s">
        <v>191</v>
      </c>
      <c r="C417" s="15" t="s">
        <v>40</v>
      </c>
      <c r="D417" s="15" t="s">
        <v>63</v>
      </c>
      <c r="E417" s="41">
        <f t="shared" si="20"/>
        <v>0.99852307692307685</v>
      </c>
      <c r="F417" s="42">
        <f>M417</f>
        <v>998.52307692307681</v>
      </c>
      <c r="G417" s="43">
        <v>2017</v>
      </c>
      <c r="I417" s="12">
        <v>1298.08</v>
      </c>
      <c r="J417" s="12" t="s">
        <v>2125</v>
      </c>
      <c r="K417" s="12" t="s">
        <v>1298</v>
      </c>
      <c r="L417" s="12">
        <f t="shared" si="18"/>
        <v>998.52307692307681</v>
      </c>
      <c r="M417" s="12">
        <f t="shared" si="19"/>
        <v>998.52307692307681</v>
      </c>
    </row>
    <row r="418" spans="1:13" x14ac:dyDescent="0.25">
      <c r="A418" s="15" t="s">
        <v>119</v>
      </c>
      <c r="B418" s="15" t="s">
        <v>81</v>
      </c>
      <c r="C418" s="15" t="s">
        <v>40</v>
      </c>
      <c r="D418" s="15" t="s">
        <v>63</v>
      </c>
      <c r="E418" s="41">
        <f t="shared" si="20"/>
        <v>1.0128461538461537</v>
      </c>
      <c r="F418" s="42">
        <f>M418</f>
        <v>1012.8461538461538</v>
      </c>
      <c r="G418" s="43">
        <v>2017</v>
      </c>
      <c r="I418" s="12">
        <v>1316.7</v>
      </c>
      <c r="J418" s="12" t="s">
        <v>2125</v>
      </c>
      <c r="K418" s="12" t="s">
        <v>1298</v>
      </c>
      <c r="L418" s="12">
        <f t="shared" si="18"/>
        <v>1012.8461538461538</v>
      </c>
      <c r="M418" s="12">
        <f t="shared" si="19"/>
        <v>1012.8461538461538</v>
      </c>
    </row>
    <row r="419" spans="1:13" x14ac:dyDescent="0.25">
      <c r="A419" s="15" t="s">
        <v>122</v>
      </c>
      <c r="B419" s="15" t="s">
        <v>123</v>
      </c>
      <c r="C419" s="15" t="s">
        <v>40</v>
      </c>
      <c r="D419" s="15" t="s">
        <v>63</v>
      </c>
      <c r="E419" s="41">
        <f t="shared" si="20"/>
        <v>1.0128461538461537</v>
      </c>
      <c r="F419" s="42">
        <f>M419</f>
        <v>1012.8461538461538</v>
      </c>
      <c r="G419" s="43">
        <v>2017</v>
      </c>
      <c r="I419" s="12">
        <v>1316.7</v>
      </c>
      <c r="J419" s="12" t="s">
        <v>2125</v>
      </c>
      <c r="K419" s="12" t="s">
        <v>1298</v>
      </c>
      <c r="L419" s="12">
        <f t="shared" si="18"/>
        <v>1012.8461538461538</v>
      </c>
      <c r="M419" s="12">
        <f t="shared" si="19"/>
        <v>1012.8461538461538</v>
      </c>
    </row>
    <row r="420" spans="1:13" x14ac:dyDescent="0.25">
      <c r="A420" s="15" t="s">
        <v>124</v>
      </c>
      <c r="B420" s="15" t="s">
        <v>74</v>
      </c>
      <c r="C420" s="15" t="s">
        <v>40</v>
      </c>
      <c r="D420" s="15" t="s">
        <v>63</v>
      </c>
      <c r="E420" s="41">
        <f t="shared" si="20"/>
        <v>1.0128461538461537</v>
      </c>
      <c r="F420" s="42">
        <f>M420</f>
        <v>1012.8461538461538</v>
      </c>
      <c r="G420" s="43">
        <v>2017</v>
      </c>
      <c r="I420" s="12">
        <v>1316.7</v>
      </c>
      <c r="J420" s="12" t="s">
        <v>2125</v>
      </c>
      <c r="K420" s="12" t="s">
        <v>1298</v>
      </c>
      <c r="L420" s="12">
        <f t="shared" si="18"/>
        <v>1012.8461538461538</v>
      </c>
      <c r="M420" s="12">
        <f t="shared" si="19"/>
        <v>1012.8461538461538</v>
      </c>
    </row>
    <row r="421" spans="1:13" x14ac:dyDescent="0.25">
      <c r="A421" s="15" t="s">
        <v>127</v>
      </c>
      <c r="B421" s="15" t="s">
        <v>128</v>
      </c>
      <c r="C421" s="15" t="s">
        <v>40</v>
      </c>
      <c r="D421" s="15" t="s">
        <v>63</v>
      </c>
      <c r="E421" s="41">
        <f t="shared" si="20"/>
        <v>1.0128461538461537</v>
      </c>
      <c r="F421" s="42">
        <f>M421</f>
        <v>1012.8461538461538</v>
      </c>
      <c r="G421" s="43">
        <v>2017</v>
      </c>
      <c r="I421" s="12">
        <v>1316.7</v>
      </c>
      <c r="J421" s="12" t="s">
        <v>2125</v>
      </c>
      <c r="K421" s="12" t="s">
        <v>1298</v>
      </c>
      <c r="L421" s="12">
        <f t="shared" si="18"/>
        <v>1012.8461538461538</v>
      </c>
      <c r="M421" s="12">
        <f t="shared" si="19"/>
        <v>1012.8461538461538</v>
      </c>
    </row>
    <row r="422" spans="1:13" x14ac:dyDescent="0.25">
      <c r="A422" s="15" t="s">
        <v>129</v>
      </c>
      <c r="B422" s="15" t="s">
        <v>128</v>
      </c>
      <c r="C422" s="15" t="s">
        <v>40</v>
      </c>
      <c r="D422" s="15" t="s">
        <v>63</v>
      </c>
      <c r="E422" s="41">
        <f t="shared" si="20"/>
        <v>1.0128461538461537</v>
      </c>
      <c r="F422" s="42">
        <f>M422</f>
        <v>1012.8461538461538</v>
      </c>
      <c r="G422" s="43">
        <v>2017</v>
      </c>
      <c r="I422" s="12">
        <v>1316.7</v>
      </c>
      <c r="J422" s="12" t="s">
        <v>2125</v>
      </c>
      <c r="K422" s="12" t="s">
        <v>1298</v>
      </c>
      <c r="L422" s="12">
        <f t="shared" si="18"/>
        <v>1012.8461538461538</v>
      </c>
      <c r="M422" s="12">
        <f t="shared" si="19"/>
        <v>1012.8461538461538</v>
      </c>
    </row>
    <row r="423" spans="1:13" x14ac:dyDescent="0.25">
      <c r="A423" s="15" t="s">
        <v>137</v>
      </c>
      <c r="B423" s="15" t="s">
        <v>138</v>
      </c>
      <c r="C423" s="15" t="s">
        <v>40</v>
      </c>
      <c r="D423" s="15" t="s">
        <v>63</v>
      </c>
      <c r="E423" s="41">
        <f t="shared" si="20"/>
        <v>1.0128461538461537</v>
      </c>
      <c r="F423" s="42">
        <f>M423</f>
        <v>1012.8461538461538</v>
      </c>
      <c r="G423" s="43">
        <v>2017</v>
      </c>
      <c r="I423" s="12">
        <v>1316.7</v>
      </c>
      <c r="J423" s="12" t="s">
        <v>2125</v>
      </c>
      <c r="K423" s="12" t="s">
        <v>1298</v>
      </c>
      <c r="L423" s="12">
        <f t="shared" si="18"/>
        <v>1012.8461538461538</v>
      </c>
      <c r="M423" s="12">
        <f t="shared" si="19"/>
        <v>1012.8461538461538</v>
      </c>
    </row>
    <row r="424" spans="1:13" x14ac:dyDescent="0.25">
      <c r="A424" s="15" t="s">
        <v>154</v>
      </c>
      <c r="B424" s="15" t="s">
        <v>155</v>
      </c>
      <c r="C424" s="15" t="s">
        <v>40</v>
      </c>
      <c r="D424" s="15" t="s">
        <v>63</v>
      </c>
      <c r="E424" s="41">
        <f t="shared" si="20"/>
        <v>1.0146461538461538</v>
      </c>
      <c r="F424" s="42">
        <f>M424</f>
        <v>1014.6461538461538</v>
      </c>
      <c r="G424" s="43">
        <v>2017</v>
      </c>
      <c r="I424" s="12">
        <v>1319.04</v>
      </c>
      <c r="J424" s="12" t="s">
        <v>2125</v>
      </c>
      <c r="K424" s="12" t="s">
        <v>1298</v>
      </c>
      <c r="L424" s="12">
        <f t="shared" si="18"/>
        <v>1014.6461538461538</v>
      </c>
      <c r="M424" s="12">
        <f t="shared" si="19"/>
        <v>1014.6461538461538</v>
      </c>
    </row>
    <row r="425" spans="1:13" x14ac:dyDescent="0.25">
      <c r="A425" s="15" t="s">
        <v>82</v>
      </c>
      <c r="B425" s="15" t="s">
        <v>83</v>
      </c>
      <c r="C425" s="15" t="s">
        <v>40</v>
      </c>
      <c r="D425" s="15" t="s">
        <v>63</v>
      </c>
      <c r="E425" s="41">
        <f t="shared" si="20"/>
        <v>1.0225384615384614</v>
      </c>
      <c r="F425" s="42">
        <f>M425</f>
        <v>1022.5384615384614</v>
      </c>
      <c r="G425" s="43">
        <v>2017</v>
      </c>
      <c r="I425" s="12">
        <v>1329.3</v>
      </c>
      <c r="J425" s="12" t="s">
        <v>2125</v>
      </c>
      <c r="K425" s="12" t="s">
        <v>1298</v>
      </c>
      <c r="L425" s="12">
        <f t="shared" si="18"/>
        <v>1022.5384615384614</v>
      </c>
      <c r="M425" s="12">
        <f t="shared" si="19"/>
        <v>1022.5384615384614</v>
      </c>
    </row>
    <row r="426" spans="1:13" x14ac:dyDescent="0.25">
      <c r="A426" s="15" t="s">
        <v>68</v>
      </c>
      <c r="B426" s="15" t="s">
        <v>69</v>
      </c>
      <c r="C426" s="15" t="s">
        <v>40</v>
      </c>
      <c r="D426" s="15" t="s">
        <v>63</v>
      </c>
      <c r="E426" s="41">
        <f t="shared" si="20"/>
        <v>1.0273846153846153</v>
      </c>
      <c r="F426" s="42">
        <f>M426</f>
        <v>1027.3846153846152</v>
      </c>
      <c r="G426" s="43">
        <v>2017</v>
      </c>
      <c r="I426" s="12">
        <v>1335.6</v>
      </c>
      <c r="J426" s="12" t="s">
        <v>2125</v>
      </c>
      <c r="K426" s="12" t="s">
        <v>1298</v>
      </c>
      <c r="L426" s="12">
        <f t="shared" si="18"/>
        <v>1027.3846153846152</v>
      </c>
      <c r="M426" s="12">
        <f t="shared" si="19"/>
        <v>1027.3846153846152</v>
      </c>
    </row>
    <row r="427" spans="1:13" x14ac:dyDescent="0.25">
      <c r="A427" s="15" t="s">
        <v>71</v>
      </c>
      <c r="B427" s="15" t="s">
        <v>67</v>
      </c>
      <c r="C427" s="15" t="s">
        <v>40</v>
      </c>
      <c r="D427" s="15" t="s">
        <v>63</v>
      </c>
      <c r="E427" s="41">
        <f t="shared" si="20"/>
        <v>1.0273846153846153</v>
      </c>
      <c r="F427" s="42">
        <f>M427</f>
        <v>1027.3846153846152</v>
      </c>
      <c r="G427" s="43">
        <v>2017</v>
      </c>
      <c r="I427" s="12">
        <v>1335.6</v>
      </c>
      <c r="J427" s="12" t="s">
        <v>2125</v>
      </c>
      <c r="K427" s="12" t="s">
        <v>1298</v>
      </c>
      <c r="L427" s="12">
        <f t="shared" si="18"/>
        <v>1027.3846153846152</v>
      </c>
      <c r="M427" s="12">
        <f t="shared" si="19"/>
        <v>1027.3846153846152</v>
      </c>
    </row>
    <row r="428" spans="1:13" x14ac:dyDescent="0.25">
      <c r="A428" s="15" t="s">
        <v>72</v>
      </c>
      <c r="B428" s="15" t="s">
        <v>67</v>
      </c>
      <c r="C428" s="15" t="s">
        <v>40</v>
      </c>
      <c r="D428" s="15" t="s">
        <v>63</v>
      </c>
      <c r="E428" s="41">
        <f t="shared" si="20"/>
        <v>1.0273846153846153</v>
      </c>
      <c r="F428" s="42">
        <f>M428</f>
        <v>1027.3846153846152</v>
      </c>
      <c r="G428" s="43">
        <v>2017</v>
      </c>
      <c r="I428" s="12">
        <v>1335.6</v>
      </c>
      <c r="J428" s="12" t="s">
        <v>2125</v>
      </c>
      <c r="K428" s="12" t="s">
        <v>1298</v>
      </c>
      <c r="L428" s="12">
        <f t="shared" si="18"/>
        <v>1027.3846153846152</v>
      </c>
      <c r="M428" s="12">
        <f t="shared" si="19"/>
        <v>1027.3846153846152</v>
      </c>
    </row>
    <row r="429" spans="1:13" x14ac:dyDescent="0.25">
      <c r="A429" s="15" t="s">
        <v>208</v>
      </c>
      <c r="B429" s="15" t="s">
        <v>67</v>
      </c>
      <c r="C429" s="15" t="s">
        <v>40</v>
      </c>
      <c r="D429" s="15" t="s">
        <v>63</v>
      </c>
      <c r="E429" s="41">
        <f t="shared" si="20"/>
        <v>1.0312615384615385</v>
      </c>
      <c r="F429" s="42">
        <f>M429</f>
        <v>1031.2615384615385</v>
      </c>
      <c r="G429" s="43">
        <v>2017</v>
      </c>
      <c r="I429" s="12">
        <v>1340.64</v>
      </c>
      <c r="J429" s="12" t="s">
        <v>2125</v>
      </c>
      <c r="K429" s="12" t="s">
        <v>1298</v>
      </c>
      <c r="L429" s="12">
        <f t="shared" si="18"/>
        <v>1031.2615384615385</v>
      </c>
      <c r="M429" s="12">
        <f t="shared" si="19"/>
        <v>1031.2615384615385</v>
      </c>
    </row>
    <row r="430" spans="1:13" x14ac:dyDescent="0.25">
      <c r="A430" s="15" t="s">
        <v>215</v>
      </c>
      <c r="B430" s="15" t="s">
        <v>88</v>
      </c>
      <c r="C430" s="15" t="s">
        <v>40</v>
      </c>
      <c r="D430" s="15" t="s">
        <v>63</v>
      </c>
      <c r="E430" s="41">
        <f t="shared" si="20"/>
        <v>1.0322307692307693</v>
      </c>
      <c r="F430" s="42">
        <f>M430</f>
        <v>1032.2307692307693</v>
      </c>
      <c r="G430" s="43">
        <v>2017</v>
      </c>
      <c r="I430" s="12">
        <v>1341.9</v>
      </c>
      <c r="J430" s="12" t="s">
        <v>2125</v>
      </c>
      <c r="K430" s="12" t="s">
        <v>1298</v>
      </c>
      <c r="L430" s="12">
        <f t="shared" si="18"/>
        <v>1032.2307692307693</v>
      </c>
      <c r="M430" s="12">
        <f t="shared" si="19"/>
        <v>1032.2307692307693</v>
      </c>
    </row>
    <row r="431" spans="1:13" x14ac:dyDescent="0.25">
      <c r="A431" s="15" t="s">
        <v>214</v>
      </c>
      <c r="B431" s="15" t="s">
        <v>128</v>
      </c>
      <c r="C431" s="15" t="s">
        <v>40</v>
      </c>
      <c r="D431" s="15" t="s">
        <v>63</v>
      </c>
      <c r="E431" s="41">
        <f t="shared" si="20"/>
        <v>1.0356923076923077</v>
      </c>
      <c r="F431" s="42">
        <f>M431</f>
        <v>1035.6923076923076</v>
      </c>
      <c r="G431" s="43">
        <v>2017</v>
      </c>
      <c r="I431" s="12">
        <v>1346.4</v>
      </c>
      <c r="J431" s="12" t="s">
        <v>2125</v>
      </c>
      <c r="K431" s="12" t="s">
        <v>1298</v>
      </c>
      <c r="L431" s="12">
        <f t="shared" si="18"/>
        <v>1035.6923076923076</v>
      </c>
      <c r="M431" s="12">
        <f t="shared" si="19"/>
        <v>1035.6923076923076</v>
      </c>
    </row>
    <row r="432" spans="1:13" x14ac:dyDescent="0.25">
      <c r="A432" s="15" t="s">
        <v>73</v>
      </c>
      <c r="B432" s="15" t="s">
        <v>74</v>
      </c>
      <c r="C432" s="15" t="s">
        <v>40</v>
      </c>
      <c r="D432" s="15" t="s">
        <v>63</v>
      </c>
      <c r="E432" s="41">
        <f t="shared" si="20"/>
        <v>1.0420615384615384</v>
      </c>
      <c r="F432" s="42">
        <f>M432</f>
        <v>1042.0615384615385</v>
      </c>
      <c r="G432" s="43">
        <v>2017</v>
      </c>
      <c r="I432" s="12">
        <v>1354.68</v>
      </c>
      <c r="J432" s="12" t="s">
        <v>2125</v>
      </c>
      <c r="K432" s="12" t="s">
        <v>1298</v>
      </c>
      <c r="L432" s="12">
        <f t="shared" si="18"/>
        <v>1042.0615384615385</v>
      </c>
      <c r="M432" s="12">
        <f t="shared" si="19"/>
        <v>1042.0615384615385</v>
      </c>
    </row>
    <row r="433" spans="1:13" x14ac:dyDescent="0.25">
      <c r="A433" s="15" t="s">
        <v>192</v>
      </c>
      <c r="B433" s="15" t="s">
        <v>191</v>
      </c>
      <c r="C433" s="15" t="s">
        <v>40</v>
      </c>
      <c r="D433" s="15" t="s">
        <v>63</v>
      </c>
      <c r="E433" s="41">
        <f t="shared" si="20"/>
        <v>1.0456615384615384</v>
      </c>
      <c r="F433" s="42">
        <f>M433</f>
        <v>1045.6615384615384</v>
      </c>
      <c r="G433" s="43">
        <v>2017</v>
      </c>
      <c r="I433" s="12">
        <v>1359.36</v>
      </c>
      <c r="J433" s="12" t="s">
        <v>2125</v>
      </c>
      <c r="K433" s="12" t="s">
        <v>1298</v>
      </c>
      <c r="L433" s="12">
        <f t="shared" si="18"/>
        <v>1045.6615384615384</v>
      </c>
      <c r="M433" s="12">
        <f t="shared" si="19"/>
        <v>1045.6615384615384</v>
      </c>
    </row>
    <row r="434" spans="1:13" x14ac:dyDescent="0.25">
      <c r="A434" s="15" t="s">
        <v>101</v>
      </c>
      <c r="B434" s="15" t="s">
        <v>96</v>
      </c>
      <c r="C434" s="15" t="s">
        <v>40</v>
      </c>
      <c r="D434" s="15" t="s">
        <v>63</v>
      </c>
      <c r="E434" s="41">
        <f t="shared" si="20"/>
        <v>1.0467692307692307</v>
      </c>
      <c r="F434" s="42">
        <f>M434</f>
        <v>1046.7692307692307</v>
      </c>
      <c r="G434" s="43">
        <v>2017</v>
      </c>
      <c r="I434" s="12">
        <v>1360.8</v>
      </c>
      <c r="J434" s="12" t="s">
        <v>2125</v>
      </c>
      <c r="K434" s="12" t="s">
        <v>1298</v>
      </c>
      <c r="L434" s="12">
        <f t="shared" si="18"/>
        <v>1046.7692307692307</v>
      </c>
      <c r="M434" s="12">
        <f t="shared" si="19"/>
        <v>1046.7692307692307</v>
      </c>
    </row>
    <row r="435" spans="1:13" x14ac:dyDescent="0.25">
      <c r="A435" s="15" t="s">
        <v>219</v>
      </c>
      <c r="B435" s="15" t="s">
        <v>123</v>
      </c>
      <c r="C435" s="15" t="s">
        <v>40</v>
      </c>
      <c r="D435" s="15" t="s">
        <v>63</v>
      </c>
      <c r="E435" s="41">
        <f t="shared" si="20"/>
        <v>1.052</v>
      </c>
      <c r="F435" s="42">
        <f>M435</f>
        <v>1052</v>
      </c>
      <c r="G435" s="43">
        <v>2017</v>
      </c>
      <c r="I435" s="12">
        <v>1367.6</v>
      </c>
      <c r="J435" s="12" t="s">
        <v>2125</v>
      </c>
      <c r="K435" s="12" t="s">
        <v>1298</v>
      </c>
      <c r="L435" s="12">
        <f t="shared" si="18"/>
        <v>1052</v>
      </c>
      <c r="M435" s="12">
        <f t="shared" si="19"/>
        <v>1052</v>
      </c>
    </row>
    <row r="436" spans="1:13" x14ac:dyDescent="0.25">
      <c r="A436" s="15" t="s">
        <v>86</v>
      </c>
      <c r="B436" s="15" t="s">
        <v>77</v>
      </c>
      <c r="C436" s="15" t="s">
        <v>40</v>
      </c>
      <c r="D436" s="15" t="s">
        <v>63</v>
      </c>
      <c r="E436" s="41">
        <f t="shared" si="20"/>
        <v>1.0622076923076922</v>
      </c>
      <c r="F436" s="42">
        <f>M436</f>
        <v>1062.2076923076922</v>
      </c>
      <c r="G436" s="43">
        <v>2017</v>
      </c>
      <c r="I436" s="12">
        <v>1380.87</v>
      </c>
      <c r="J436" s="12" t="s">
        <v>2125</v>
      </c>
      <c r="K436" s="12" t="s">
        <v>1298</v>
      </c>
      <c r="L436" s="12">
        <f t="shared" si="18"/>
        <v>1062.2076923076922</v>
      </c>
      <c r="M436" s="12">
        <f t="shared" si="19"/>
        <v>1062.2076923076922</v>
      </c>
    </row>
    <row r="437" spans="1:13" x14ac:dyDescent="0.25">
      <c r="A437" s="15" t="s">
        <v>79</v>
      </c>
      <c r="B437" s="15" t="s">
        <v>62</v>
      </c>
      <c r="C437" s="15" t="s">
        <v>40</v>
      </c>
      <c r="D437" s="15" t="s">
        <v>63</v>
      </c>
      <c r="E437" s="41">
        <f t="shared" si="20"/>
        <v>1.0668461538461538</v>
      </c>
      <c r="F437" s="42">
        <f>M437</f>
        <v>1066.8461538461538</v>
      </c>
      <c r="G437" s="43">
        <v>2017</v>
      </c>
      <c r="I437" s="12">
        <v>1386.9</v>
      </c>
      <c r="J437" s="12" t="s">
        <v>2125</v>
      </c>
      <c r="K437" s="12" t="s">
        <v>1298</v>
      </c>
      <c r="L437" s="12">
        <f t="shared" si="18"/>
        <v>1066.8461538461538</v>
      </c>
      <c r="M437" s="12">
        <f t="shared" si="19"/>
        <v>1066.8461538461538</v>
      </c>
    </row>
    <row r="438" spans="1:13" x14ac:dyDescent="0.25">
      <c r="A438" s="15" t="s">
        <v>85</v>
      </c>
      <c r="B438" s="15" t="s">
        <v>77</v>
      </c>
      <c r="C438" s="15" t="s">
        <v>40</v>
      </c>
      <c r="D438" s="15" t="s">
        <v>63</v>
      </c>
      <c r="E438" s="41">
        <f t="shared" si="20"/>
        <v>1.0668461538461538</v>
      </c>
      <c r="F438" s="42">
        <f>M438</f>
        <v>1066.8461538461538</v>
      </c>
      <c r="G438" s="43">
        <v>2017</v>
      </c>
      <c r="I438" s="12">
        <v>1386.9</v>
      </c>
      <c r="J438" s="12" t="s">
        <v>2125</v>
      </c>
      <c r="K438" s="12" t="s">
        <v>1298</v>
      </c>
      <c r="L438" s="12">
        <f t="shared" si="18"/>
        <v>1066.8461538461538</v>
      </c>
      <c r="M438" s="12">
        <f t="shared" si="19"/>
        <v>1066.8461538461538</v>
      </c>
    </row>
    <row r="439" spans="1:13" x14ac:dyDescent="0.25">
      <c r="A439" s="15" t="s">
        <v>211</v>
      </c>
      <c r="B439" s="15" t="s">
        <v>69</v>
      </c>
      <c r="C439" s="15" t="s">
        <v>40</v>
      </c>
      <c r="D439" s="15" t="s">
        <v>63</v>
      </c>
      <c r="E439" s="41">
        <f t="shared" si="20"/>
        <v>1.0678153846153846</v>
      </c>
      <c r="F439" s="42">
        <f>M439</f>
        <v>1067.8153846153846</v>
      </c>
      <c r="G439" s="43">
        <v>2017</v>
      </c>
      <c r="I439" s="12">
        <v>1388.16</v>
      </c>
      <c r="J439" s="12" t="s">
        <v>2125</v>
      </c>
      <c r="K439" s="12" t="s">
        <v>1298</v>
      </c>
      <c r="L439" s="12">
        <f t="shared" si="18"/>
        <v>1067.8153846153846</v>
      </c>
      <c r="M439" s="12">
        <f t="shared" si="19"/>
        <v>1067.8153846153846</v>
      </c>
    </row>
    <row r="440" spans="1:13" x14ac:dyDescent="0.25">
      <c r="A440" s="15" t="s">
        <v>125</v>
      </c>
      <c r="B440" s="15" t="s">
        <v>126</v>
      </c>
      <c r="C440" s="15" t="s">
        <v>40</v>
      </c>
      <c r="D440" s="15" t="s">
        <v>63</v>
      </c>
      <c r="E440" s="41">
        <f t="shared" si="20"/>
        <v>1.0680923076923077</v>
      </c>
      <c r="F440" s="42">
        <f>M440</f>
        <v>1068.0923076923077</v>
      </c>
      <c r="G440" s="43">
        <v>2017</v>
      </c>
      <c r="I440" s="12">
        <v>1388.52</v>
      </c>
      <c r="J440" s="12" t="s">
        <v>2125</v>
      </c>
      <c r="K440" s="12" t="s">
        <v>1298</v>
      </c>
      <c r="L440" s="12">
        <f t="shared" si="18"/>
        <v>1068.0923076923077</v>
      </c>
      <c r="M440" s="12">
        <f t="shared" si="19"/>
        <v>1068.0923076923077</v>
      </c>
    </row>
    <row r="441" spans="1:13" x14ac:dyDescent="0.25">
      <c r="A441" s="15" t="s">
        <v>95</v>
      </c>
      <c r="B441" s="15" t="s">
        <v>96</v>
      </c>
      <c r="C441" s="15" t="s">
        <v>40</v>
      </c>
      <c r="D441" s="15" t="s">
        <v>63</v>
      </c>
      <c r="E441" s="41">
        <f t="shared" si="20"/>
        <v>1.0692000000000002</v>
      </c>
      <c r="F441" s="42">
        <f>M441</f>
        <v>1069.2</v>
      </c>
      <c r="G441" s="43">
        <v>2017</v>
      </c>
      <c r="I441" s="12">
        <v>1389.96</v>
      </c>
      <c r="J441" s="12" t="s">
        <v>2125</v>
      </c>
      <c r="K441" s="12" t="s">
        <v>1298</v>
      </c>
      <c r="L441" s="12">
        <f t="shared" si="18"/>
        <v>1069.2</v>
      </c>
      <c r="M441" s="12">
        <f t="shared" si="19"/>
        <v>1069.2</v>
      </c>
    </row>
    <row r="442" spans="1:13" x14ac:dyDescent="0.25">
      <c r="A442" s="15" t="s">
        <v>97</v>
      </c>
      <c r="B442" s="15" t="s">
        <v>98</v>
      </c>
      <c r="C442" s="15" t="s">
        <v>40</v>
      </c>
      <c r="D442" s="15" t="s">
        <v>63</v>
      </c>
      <c r="E442" s="41">
        <f t="shared" si="20"/>
        <v>1.0692000000000002</v>
      </c>
      <c r="F442" s="42">
        <f>M442</f>
        <v>1069.2</v>
      </c>
      <c r="G442" s="43">
        <v>2017</v>
      </c>
      <c r="I442" s="12">
        <v>1389.96</v>
      </c>
      <c r="J442" s="12" t="s">
        <v>2125</v>
      </c>
      <c r="K442" s="12" t="s">
        <v>1298</v>
      </c>
      <c r="L442" s="12">
        <f t="shared" si="18"/>
        <v>1069.2</v>
      </c>
      <c r="M442" s="12">
        <f t="shared" si="19"/>
        <v>1069.2</v>
      </c>
    </row>
    <row r="443" spans="1:13" x14ac:dyDescent="0.25">
      <c r="A443" s="15" t="s">
        <v>156</v>
      </c>
      <c r="B443" s="15" t="s">
        <v>157</v>
      </c>
      <c r="C443" s="15" t="s">
        <v>40</v>
      </c>
      <c r="D443" s="15" t="s">
        <v>63</v>
      </c>
      <c r="E443" s="41">
        <f t="shared" si="20"/>
        <v>1.0754999999999999</v>
      </c>
      <c r="F443" s="42">
        <f>M443</f>
        <v>1075.5</v>
      </c>
      <c r="G443" s="43">
        <v>2017</v>
      </c>
      <c r="I443" s="12">
        <v>1398.15</v>
      </c>
      <c r="J443" s="12" t="s">
        <v>2125</v>
      </c>
      <c r="K443" s="12" t="s">
        <v>1298</v>
      </c>
      <c r="L443" s="12">
        <f t="shared" si="18"/>
        <v>1075.5</v>
      </c>
      <c r="M443" s="12">
        <f t="shared" si="19"/>
        <v>1075.5</v>
      </c>
    </row>
    <row r="444" spans="1:13" x14ac:dyDescent="0.25">
      <c r="A444" s="15" t="s">
        <v>224</v>
      </c>
      <c r="B444" s="15" t="s">
        <v>225</v>
      </c>
      <c r="C444" s="15" t="s">
        <v>40</v>
      </c>
      <c r="D444" s="15" t="s">
        <v>63</v>
      </c>
      <c r="E444" s="41">
        <f t="shared" si="20"/>
        <v>1.0773692307692306</v>
      </c>
      <c r="F444" s="42">
        <f>M444</f>
        <v>1077.3692307692306</v>
      </c>
      <c r="G444" s="43">
        <v>2017</v>
      </c>
      <c r="I444" s="12">
        <v>1400.58</v>
      </c>
      <c r="J444" s="12" t="s">
        <v>2125</v>
      </c>
      <c r="K444" s="12" t="s">
        <v>1298</v>
      </c>
      <c r="L444" s="12">
        <f t="shared" si="18"/>
        <v>1077.3692307692306</v>
      </c>
      <c r="M444" s="12">
        <f t="shared" si="19"/>
        <v>1077.3692307692306</v>
      </c>
    </row>
    <row r="445" spans="1:13" x14ac:dyDescent="0.25">
      <c r="A445" s="15" t="s">
        <v>70</v>
      </c>
      <c r="B445" s="15" t="s">
        <v>67</v>
      </c>
      <c r="C445" s="15" t="s">
        <v>40</v>
      </c>
      <c r="D445" s="15" t="s">
        <v>63</v>
      </c>
      <c r="E445" s="41">
        <f t="shared" si="20"/>
        <v>1.0855384615384613</v>
      </c>
      <c r="F445" s="42">
        <f>M445</f>
        <v>1085.5384615384614</v>
      </c>
      <c r="G445" s="43">
        <v>2017</v>
      </c>
      <c r="I445" s="12">
        <v>1411.2</v>
      </c>
      <c r="J445" s="12" t="s">
        <v>2125</v>
      </c>
      <c r="K445" s="12" t="s">
        <v>1298</v>
      </c>
      <c r="L445" s="12">
        <f t="shared" si="18"/>
        <v>1085.5384615384614</v>
      </c>
      <c r="M445" s="12">
        <f t="shared" si="19"/>
        <v>1085.5384615384614</v>
      </c>
    </row>
    <row r="446" spans="1:13" x14ac:dyDescent="0.25">
      <c r="A446" s="15" t="s">
        <v>80</v>
      </c>
      <c r="B446" s="15" t="s">
        <v>81</v>
      </c>
      <c r="C446" s="15" t="s">
        <v>40</v>
      </c>
      <c r="D446" s="15" t="s">
        <v>63</v>
      </c>
      <c r="E446" s="41">
        <f t="shared" si="20"/>
        <v>1.0855384615384613</v>
      </c>
      <c r="F446" s="42">
        <f>M446</f>
        <v>1085.5384615384614</v>
      </c>
      <c r="G446" s="43">
        <v>2017</v>
      </c>
      <c r="I446" s="12">
        <v>1411.2</v>
      </c>
      <c r="J446" s="12" t="s">
        <v>2125</v>
      </c>
      <c r="K446" s="12" t="s">
        <v>1298</v>
      </c>
      <c r="L446" s="12">
        <f t="shared" si="18"/>
        <v>1085.5384615384614</v>
      </c>
      <c r="M446" s="12">
        <f t="shared" si="19"/>
        <v>1085.5384615384614</v>
      </c>
    </row>
    <row r="447" spans="1:13" x14ac:dyDescent="0.25">
      <c r="A447" s="15" t="s">
        <v>100</v>
      </c>
      <c r="B447" s="15" t="s">
        <v>96</v>
      </c>
      <c r="C447" s="15" t="s">
        <v>40</v>
      </c>
      <c r="D447" s="15" t="s">
        <v>63</v>
      </c>
      <c r="E447" s="41">
        <f t="shared" si="20"/>
        <v>1.0946769230769231</v>
      </c>
      <c r="F447" s="42">
        <f>M447</f>
        <v>1094.676923076923</v>
      </c>
      <c r="G447" s="43">
        <v>2017</v>
      </c>
      <c r="I447" s="12">
        <v>1423.08</v>
      </c>
      <c r="J447" s="12" t="s">
        <v>2125</v>
      </c>
      <c r="K447" s="12" t="s">
        <v>1298</v>
      </c>
      <c r="L447" s="12">
        <f t="shared" si="18"/>
        <v>1094.676923076923</v>
      </c>
      <c r="M447" s="12">
        <f t="shared" si="19"/>
        <v>1094.676923076923</v>
      </c>
    </row>
    <row r="448" spans="1:13" x14ac:dyDescent="0.25">
      <c r="A448" s="15" t="s">
        <v>120</v>
      </c>
      <c r="B448" s="15" t="s">
        <v>121</v>
      </c>
      <c r="C448" s="15" t="s">
        <v>40</v>
      </c>
      <c r="D448" s="15" t="s">
        <v>63</v>
      </c>
      <c r="E448" s="41">
        <f t="shared" si="20"/>
        <v>1.6988153846153846</v>
      </c>
      <c r="F448" s="42">
        <f>M448</f>
        <v>1698.8153846153846</v>
      </c>
      <c r="G448" s="43">
        <v>2017</v>
      </c>
      <c r="I448" s="12">
        <v>2208.46</v>
      </c>
      <c r="J448" s="12" t="s">
        <v>2125</v>
      </c>
      <c r="K448" s="12" t="s">
        <v>1298</v>
      </c>
      <c r="L448" s="12">
        <f t="shared" si="18"/>
        <v>1698.8153846153846</v>
      </c>
      <c r="M448" s="12">
        <f t="shared" si="19"/>
        <v>1698.8153846153846</v>
      </c>
    </row>
    <row r="449" spans="1:13" x14ac:dyDescent="0.25">
      <c r="A449" s="15" t="s">
        <v>196</v>
      </c>
      <c r="B449" s="15" t="s">
        <v>197</v>
      </c>
      <c r="C449" s="15" t="s">
        <v>40</v>
      </c>
      <c r="D449" s="15" t="s">
        <v>63</v>
      </c>
      <c r="E449" s="41">
        <f t="shared" si="20"/>
        <v>1.8536538461538461</v>
      </c>
      <c r="F449" s="42">
        <f>M449</f>
        <v>1853.6538461538462</v>
      </c>
      <c r="G449" s="43">
        <v>2017</v>
      </c>
      <c r="I449" s="12">
        <v>2409.75</v>
      </c>
      <c r="J449" s="12" t="s">
        <v>2125</v>
      </c>
      <c r="K449" s="12" t="s">
        <v>1298</v>
      </c>
      <c r="L449" s="12">
        <f t="shared" si="18"/>
        <v>1853.6538461538462</v>
      </c>
      <c r="M449" s="12">
        <f t="shared" si="19"/>
        <v>1853.6538461538462</v>
      </c>
    </row>
    <row r="450" spans="1:13" x14ac:dyDescent="0.25">
      <c r="A450" s="15" t="s">
        <v>175</v>
      </c>
      <c r="B450" s="15" t="s">
        <v>62</v>
      </c>
      <c r="C450" s="15" t="s">
        <v>40</v>
      </c>
      <c r="D450" s="15" t="s">
        <v>63</v>
      </c>
      <c r="E450" s="41">
        <f t="shared" si="20"/>
        <v>1.9938461538461538</v>
      </c>
      <c r="F450" s="42">
        <f>M450</f>
        <v>1993.8461538461538</v>
      </c>
      <c r="G450" s="43">
        <v>2017</v>
      </c>
      <c r="I450" s="12">
        <v>2592</v>
      </c>
      <c r="J450" s="12" t="s">
        <v>2125</v>
      </c>
      <c r="K450" s="12" t="s">
        <v>1298</v>
      </c>
      <c r="L450" s="12">
        <f t="shared" ref="L450:L513" si="21">IF(K450="DC",I450/1.3,I450)</f>
        <v>1993.8461538461538</v>
      </c>
      <c r="M450" s="12">
        <f t="shared" ref="M450:M513" si="22">IFERROR(VALUE(L450),VALUE(J450))</f>
        <v>1993.8461538461538</v>
      </c>
    </row>
    <row r="451" spans="1:13" x14ac:dyDescent="0.25">
      <c r="A451" s="15" t="s">
        <v>168</v>
      </c>
      <c r="B451" s="15" t="s">
        <v>169</v>
      </c>
      <c r="C451" s="15" t="s">
        <v>40</v>
      </c>
      <c r="D451" s="15" t="s">
        <v>63</v>
      </c>
      <c r="E451" s="41">
        <f t="shared" ref="E451:E514" si="23">F451/1000</f>
        <v>1.9982769230769231</v>
      </c>
      <c r="F451" s="42">
        <f>M451</f>
        <v>1998.2769230769231</v>
      </c>
      <c r="G451" s="43">
        <v>2017</v>
      </c>
      <c r="I451" s="12">
        <v>2597.7600000000002</v>
      </c>
      <c r="J451" s="12" t="s">
        <v>2125</v>
      </c>
      <c r="K451" s="12" t="s">
        <v>1298</v>
      </c>
      <c r="L451" s="12">
        <f t="shared" si="21"/>
        <v>1998.2769230769231</v>
      </c>
      <c r="M451" s="12">
        <f t="shared" si="22"/>
        <v>1998.2769230769231</v>
      </c>
    </row>
    <row r="452" spans="1:13" x14ac:dyDescent="0.25">
      <c r="A452" s="15" t="s">
        <v>188</v>
      </c>
      <c r="B452" s="15" t="s">
        <v>189</v>
      </c>
      <c r="C452" s="15" t="s">
        <v>40</v>
      </c>
      <c r="D452" s="15" t="s">
        <v>63</v>
      </c>
      <c r="E452" s="41">
        <f t="shared" si="23"/>
        <v>2.0104615384615383</v>
      </c>
      <c r="F452" s="42">
        <f>M452</f>
        <v>2010.4615384615383</v>
      </c>
      <c r="G452" s="43">
        <v>2017</v>
      </c>
      <c r="I452" s="12">
        <v>2613.6</v>
      </c>
      <c r="J452" s="12" t="s">
        <v>2125</v>
      </c>
      <c r="K452" s="12" t="s">
        <v>1298</v>
      </c>
      <c r="L452" s="12">
        <f t="shared" si="21"/>
        <v>2010.4615384615383</v>
      </c>
      <c r="M452" s="12">
        <f t="shared" si="22"/>
        <v>2010.4615384615383</v>
      </c>
    </row>
    <row r="453" spans="1:13" x14ac:dyDescent="0.25">
      <c r="A453" s="15" t="s">
        <v>75</v>
      </c>
      <c r="B453" s="15" t="s">
        <v>74</v>
      </c>
      <c r="C453" s="15" t="s">
        <v>40</v>
      </c>
      <c r="D453" s="15" t="s">
        <v>63</v>
      </c>
      <c r="E453" s="41">
        <f t="shared" si="23"/>
        <v>2.0758846153846151</v>
      </c>
      <c r="F453" s="42">
        <f>M453</f>
        <v>2075.8846153846152</v>
      </c>
      <c r="G453" s="43">
        <v>2017</v>
      </c>
      <c r="I453" s="12">
        <v>2698.65</v>
      </c>
      <c r="J453" s="12" t="s">
        <v>2125</v>
      </c>
      <c r="K453" s="12" t="s">
        <v>1298</v>
      </c>
      <c r="L453" s="12">
        <f t="shared" si="21"/>
        <v>2075.8846153846152</v>
      </c>
      <c r="M453" s="12">
        <f t="shared" si="22"/>
        <v>2075.8846153846152</v>
      </c>
    </row>
    <row r="454" spans="1:13" x14ac:dyDescent="0.25">
      <c r="A454" s="15" t="s">
        <v>209</v>
      </c>
      <c r="B454" s="15" t="s">
        <v>69</v>
      </c>
      <c r="C454" s="15" t="s">
        <v>40</v>
      </c>
      <c r="D454" s="15" t="s">
        <v>63</v>
      </c>
      <c r="E454" s="41">
        <f t="shared" si="23"/>
        <v>2.1356307692307692</v>
      </c>
      <c r="F454" s="42">
        <f>M454</f>
        <v>2135.6307692307691</v>
      </c>
      <c r="G454" s="43">
        <v>2017</v>
      </c>
      <c r="I454" s="12">
        <v>2776.32</v>
      </c>
      <c r="J454" s="12" t="s">
        <v>2125</v>
      </c>
      <c r="K454" s="12" t="s">
        <v>1298</v>
      </c>
      <c r="L454" s="12">
        <f t="shared" si="21"/>
        <v>2135.6307692307691</v>
      </c>
      <c r="M454" s="12">
        <f t="shared" si="22"/>
        <v>2135.6307692307691</v>
      </c>
    </row>
    <row r="455" spans="1:13" x14ac:dyDescent="0.25">
      <c r="A455" s="15" t="s">
        <v>61</v>
      </c>
      <c r="B455" s="15" t="s">
        <v>62</v>
      </c>
      <c r="C455" s="15" t="s">
        <v>40</v>
      </c>
      <c r="D455" s="15" t="s">
        <v>63</v>
      </c>
      <c r="E455" s="41">
        <f t="shared" si="23"/>
        <v>2.370253846153846</v>
      </c>
      <c r="F455" s="42">
        <f>M455</f>
        <v>2370.2538461538461</v>
      </c>
      <c r="G455" s="43">
        <v>2017</v>
      </c>
      <c r="I455" s="12">
        <v>3081.33</v>
      </c>
      <c r="J455" s="12" t="s">
        <v>2125</v>
      </c>
      <c r="K455" s="12" t="s">
        <v>1298</v>
      </c>
      <c r="L455" s="12">
        <f t="shared" si="21"/>
        <v>2370.2538461538461</v>
      </c>
      <c r="M455" s="12">
        <f t="shared" si="22"/>
        <v>2370.2538461538461</v>
      </c>
    </row>
    <row r="456" spans="1:13" x14ac:dyDescent="0.25">
      <c r="A456" s="15" t="s">
        <v>303</v>
      </c>
      <c r="B456" s="15" t="s">
        <v>298</v>
      </c>
      <c r="C456" s="15" t="s">
        <v>40</v>
      </c>
      <c r="D456" s="15" t="s">
        <v>230</v>
      </c>
      <c r="E456" s="41">
        <f t="shared" si="23"/>
        <v>2.3346153846153846E-2</v>
      </c>
      <c r="F456" s="42">
        <f>M456</f>
        <v>23.346153846153847</v>
      </c>
      <c r="G456" s="43">
        <v>2017</v>
      </c>
      <c r="I456" s="12">
        <v>30.35</v>
      </c>
      <c r="J456" s="12" t="s">
        <v>2125</v>
      </c>
      <c r="K456" s="12" t="s">
        <v>1298</v>
      </c>
      <c r="L456" s="12">
        <f t="shared" si="21"/>
        <v>23.346153846153847</v>
      </c>
      <c r="M456" s="12">
        <f t="shared" si="22"/>
        <v>23.346153846153847</v>
      </c>
    </row>
    <row r="457" spans="1:13" x14ac:dyDescent="0.25">
      <c r="A457" s="15" t="s">
        <v>300</v>
      </c>
      <c r="B457" s="15" t="s">
        <v>272</v>
      </c>
      <c r="C457" s="15" t="s">
        <v>40</v>
      </c>
      <c r="D457" s="15" t="s">
        <v>230</v>
      </c>
      <c r="E457" s="41">
        <f t="shared" si="23"/>
        <v>4.8461538461538459E-2</v>
      </c>
      <c r="F457" s="42">
        <f>M457</f>
        <v>48.46153846153846</v>
      </c>
      <c r="G457" s="43">
        <v>2017</v>
      </c>
      <c r="I457" s="12">
        <v>63</v>
      </c>
      <c r="J457" s="12" t="s">
        <v>2125</v>
      </c>
      <c r="K457" s="12" t="s">
        <v>1298</v>
      </c>
      <c r="L457" s="12">
        <f t="shared" si="21"/>
        <v>48.46153846153846</v>
      </c>
      <c r="M457" s="12">
        <f t="shared" si="22"/>
        <v>48.46153846153846</v>
      </c>
    </row>
    <row r="458" spans="1:13" x14ac:dyDescent="0.25">
      <c r="A458" s="15" t="s">
        <v>289</v>
      </c>
      <c r="B458" s="15" t="s">
        <v>290</v>
      </c>
      <c r="C458" s="15" t="s">
        <v>40</v>
      </c>
      <c r="D458" s="15" t="s">
        <v>230</v>
      </c>
      <c r="E458" s="41">
        <f t="shared" si="23"/>
        <v>0.24590769230769233</v>
      </c>
      <c r="F458" s="42">
        <f>M458</f>
        <v>245.90769230769232</v>
      </c>
      <c r="G458" s="43">
        <v>2017</v>
      </c>
      <c r="I458" s="12">
        <v>319.68</v>
      </c>
      <c r="J458" s="12" t="s">
        <v>2125</v>
      </c>
      <c r="K458" s="12" t="s">
        <v>1298</v>
      </c>
      <c r="L458" s="12">
        <f t="shared" si="21"/>
        <v>245.90769230769232</v>
      </c>
      <c r="M458" s="12">
        <f t="shared" si="22"/>
        <v>245.90769230769232</v>
      </c>
    </row>
    <row r="459" spans="1:13" x14ac:dyDescent="0.25">
      <c r="A459" s="15" t="s">
        <v>262</v>
      </c>
      <c r="B459" s="15" t="s">
        <v>261</v>
      </c>
      <c r="C459" s="15" t="s">
        <v>40</v>
      </c>
      <c r="D459" s="15" t="s">
        <v>230</v>
      </c>
      <c r="E459" s="41">
        <f t="shared" si="23"/>
        <v>0.316</v>
      </c>
      <c r="F459" s="42">
        <f>M459</f>
        <v>316</v>
      </c>
      <c r="G459" s="43">
        <v>2017</v>
      </c>
      <c r="I459" s="12">
        <v>410.8</v>
      </c>
      <c r="J459" s="12" t="s">
        <v>2125</v>
      </c>
      <c r="K459" s="12" t="s">
        <v>1298</v>
      </c>
      <c r="L459" s="12">
        <f t="shared" si="21"/>
        <v>316</v>
      </c>
      <c r="M459" s="12">
        <f t="shared" si="22"/>
        <v>316</v>
      </c>
    </row>
    <row r="460" spans="1:13" x14ac:dyDescent="0.25">
      <c r="A460" s="15" t="s">
        <v>279</v>
      </c>
      <c r="B460" s="15" t="s">
        <v>280</v>
      </c>
      <c r="C460" s="15" t="s">
        <v>40</v>
      </c>
      <c r="D460" s="15" t="s">
        <v>230</v>
      </c>
      <c r="E460" s="41">
        <f t="shared" si="23"/>
        <v>0.35861538461538456</v>
      </c>
      <c r="F460" s="42">
        <f>M460</f>
        <v>358.61538461538458</v>
      </c>
      <c r="G460" s="43">
        <v>2017</v>
      </c>
      <c r="I460" s="12">
        <v>466.2</v>
      </c>
      <c r="J460" s="12" t="s">
        <v>2125</v>
      </c>
      <c r="K460" s="12" t="s">
        <v>1298</v>
      </c>
      <c r="L460" s="12">
        <f t="shared" si="21"/>
        <v>358.61538461538458</v>
      </c>
      <c r="M460" s="12">
        <f t="shared" si="22"/>
        <v>358.61538461538458</v>
      </c>
    </row>
    <row r="461" spans="1:13" x14ac:dyDescent="0.25">
      <c r="A461" s="15" t="s">
        <v>270</v>
      </c>
      <c r="B461" s="15" t="s">
        <v>269</v>
      </c>
      <c r="C461" s="15" t="s">
        <v>40</v>
      </c>
      <c r="D461" s="15" t="s">
        <v>230</v>
      </c>
      <c r="E461" s="41">
        <f t="shared" si="23"/>
        <v>0.4051384615384615</v>
      </c>
      <c r="F461" s="42">
        <f>M461</f>
        <v>405.13846153846151</v>
      </c>
      <c r="G461" s="43">
        <v>2017</v>
      </c>
      <c r="I461" s="12">
        <v>526.67999999999995</v>
      </c>
      <c r="J461" s="12" t="s">
        <v>2125</v>
      </c>
      <c r="K461" s="12" t="s">
        <v>1298</v>
      </c>
      <c r="L461" s="12">
        <f t="shared" si="21"/>
        <v>405.13846153846151</v>
      </c>
      <c r="M461" s="12">
        <f t="shared" si="22"/>
        <v>405.13846153846151</v>
      </c>
    </row>
    <row r="462" spans="1:13" x14ac:dyDescent="0.25">
      <c r="A462" s="15" t="s">
        <v>295</v>
      </c>
      <c r="B462" s="15" t="s">
        <v>232</v>
      </c>
      <c r="C462" s="15" t="s">
        <v>40</v>
      </c>
      <c r="D462" s="15" t="s">
        <v>230</v>
      </c>
      <c r="E462" s="41">
        <f t="shared" si="23"/>
        <v>0.46038461538461534</v>
      </c>
      <c r="F462" s="42">
        <f>M462</f>
        <v>460.38461538461536</v>
      </c>
      <c r="G462" s="43">
        <v>2017</v>
      </c>
      <c r="I462" s="12">
        <v>598.5</v>
      </c>
      <c r="J462" s="12" t="s">
        <v>2125</v>
      </c>
      <c r="K462" s="12" t="s">
        <v>1298</v>
      </c>
      <c r="L462" s="12">
        <f t="shared" si="21"/>
        <v>460.38461538461536</v>
      </c>
      <c r="M462" s="12">
        <f t="shared" si="22"/>
        <v>460.38461538461536</v>
      </c>
    </row>
    <row r="463" spans="1:13" x14ac:dyDescent="0.25">
      <c r="A463" s="15" t="s">
        <v>296</v>
      </c>
      <c r="B463" s="15" t="s">
        <v>232</v>
      </c>
      <c r="C463" s="15" t="s">
        <v>40</v>
      </c>
      <c r="D463" s="15" t="s">
        <v>230</v>
      </c>
      <c r="E463" s="41">
        <f t="shared" si="23"/>
        <v>0.46038461538461534</v>
      </c>
      <c r="F463" s="42">
        <f>M463</f>
        <v>460.38461538461536</v>
      </c>
      <c r="G463" s="43">
        <v>2017</v>
      </c>
      <c r="I463" s="12">
        <v>598.5</v>
      </c>
      <c r="J463" s="12" t="s">
        <v>2125</v>
      </c>
      <c r="K463" s="12" t="s">
        <v>1298</v>
      </c>
      <c r="L463" s="12">
        <f t="shared" si="21"/>
        <v>460.38461538461536</v>
      </c>
      <c r="M463" s="12">
        <f t="shared" si="22"/>
        <v>460.38461538461536</v>
      </c>
    </row>
    <row r="464" spans="1:13" x14ac:dyDescent="0.25">
      <c r="A464" s="15" t="s">
        <v>268</v>
      </c>
      <c r="B464" s="15" t="s">
        <v>269</v>
      </c>
      <c r="C464" s="15" t="s">
        <v>40</v>
      </c>
      <c r="D464" s="15" t="s">
        <v>230</v>
      </c>
      <c r="E464" s="41">
        <f t="shared" si="23"/>
        <v>0.65132307692307689</v>
      </c>
      <c r="F464" s="42">
        <f>M464</f>
        <v>651.32307692307688</v>
      </c>
      <c r="G464" s="43">
        <v>2017</v>
      </c>
      <c r="I464" s="12">
        <v>846.72</v>
      </c>
      <c r="J464" s="12" t="s">
        <v>2125</v>
      </c>
      <c r="K464" s="12" t="s">
        <v>1298</v>
      </c>
      <c r="L464" s="12">
        <f t="shared" si="21"/>
        <v>651.32307692307688</v>
      </c>
      <c r="M464" s="12">
        <f t="shared" si="22"/>
        <v>651.32307692307688</v>
      </c>
    </row>
    <row r="465" spans="1:13" x14ac:dyDescent="0.25">
      <c r="A465" s="15" t="s">
        <v>247</v>
      </c>
      <c r="B465" s="15" t="s">
        <v>246</v>
      </c>
      <c r="C465" s="15" t="s">
        <v>40</v>
      </c>
      <c r="D465" s="15" t="s">
        <v>230</v>
      </c>
      <c r="E465" s="41">
        <f t="shared" si="23"/>
        <v>0.6921846153846154</v>
      </c>
      <c r="F465" s="42">
        <f>M465</f>
        <v>692.18461538461543</v>
      </c>
      <c r="G465" s="43">
        <v>2017</v>
      </c>
      <c r="I465" s="12">
        <v>899.84</v>
      </c>
      <c r="J465" s="12" t="s">
        <v>2125</v>
      </c>
      <c r="K465" s="12" t="s">
        <v>1298</v>
      </c>
      <c r="L465" s="12">
        <f t="shared" si="21"/>
        <v>692.18461538461543</v>
      </c>
      <c r="M465" s="12">
        <f t="shared" si="22"/>
        <v>692.18461538461543</v>
      </c>
    </row>
    <row r="466" spans="1:13" x14ac:dyDescent="0.25">
      <c r="A466" s="15" t="s">
        <v>281</v>
      </c>
      <c r="B466" s="15" t="s">
        <v>280</v>
      </c>
      <c r="C466" s="15" t="s">
        <v>40</v>
      </c>
      <c r="D466" s="15" t="s">
        <v>230</v>
      </c>
      <c r="E466" s="41">
        <f t="shared" si="23"/>
        <v>0.79476923076923078</v>
      </c>
      <c r="F466" s="42">
        <f>M466</f>
        <v>794.76923076923083</v>
      </c>
      <c r="G466" s="43">
        <v>2017</v>
      </c>
      <c r="I466" s="12">
        <v>1033.2</v>
      </c>
      <c r="J466" s="12" t="s">
        <v>2125</v>
      </c>
      <c r="K466" s="12" t="s">
        <v>1298</v>
      </c>
      <c r="L466" s="12">
        <f t="shared" si="21"/>
        <v>794.76923076923083</v>
      </c>
      <c r="M466" s="12">
        <f t="shared" si="22"/>
        <v>794.76923076923083</v>
      </c>
    </row>
    <row r="467" spans="1:13" x14ac:dyDescent="0.25">
      <c r="A467" s="15" t="s">
        <v>261</v>
      </c>
      <c r="B467" s="15" t="s">
        <v>261</v>
      </c>
      <c r="C467" s="15" t="s">
        <v>40</v>
      </c>
      <c r="D467" s="15" t="s">
        <v>230</v>
      </c>
      <c r="E467" s="41">
        <f t="shared" si="23"/>
        <v>0.81553846153846155</v>
      </c>
      <c r="F467" s="42">
        <f>M467</f>
        <v>815.53846153846155</v>
      </c>
      <c r="G467" s="43">
        <v>2017</v>
      </c>
      <c r="I467" s="12">
        <v>1060.2</v>
      </c>
      <c r="J467" s="12" t="s">
        <v>2125</v>
      </c>
      <c r="K467" s="12" t="s">
        <v>1298</v>
      </c>
      <c r="L467" s="12">
        <f t="shared" si="21"/>
        <v>815.53846153846155</v>
      </c>
      <c r="M467" s="12">
        <f t="shared" si="22"/>
        <v>815.53846153846155</v>
      </c>
    </row>
    <row r="468" spans="1:13" x14ac:dyDescent="0.25">
      <c r="A468" s="15" t="s">
        <v>245</v>
      </c>
      <c r="B468" s="15" t="s">
        <v>246</v>
      </c>
      <c r="C468" s="15" t="s">
        <v>40</v>
      </c>
      <c r="D468" s="15" t="s">
        <v>230</v>
      </c>
      <c r="E468" s="41">
        <f t="shared" si="23"/>
        <v>0.86055384615384611</v>
      </c>
      <c r="F468" s="42">
        <f>M468</f>
        <v>860.55384615384617</v>
      </c>
      <c r="G468" s="43">
        <v>2017</v>
      </c>
      <c r="I468" s="12">
        <v>1118.72</v>
      </c>
      <c r="J468" s="12" t="s">
        <v>2125</v>
      </c>
      <c r="K468" s="12" t="s">
        <v>1298</v>
      </c>
      <c r="L468" s="12">
        <f t="shared" si="21"/>
        <v>860.55384615384617</v>
      </c>
      <c r="M468" s="12">
        <f t="shared" si="22"/>
        <v>860.55384615384617</v>
      </c>
    </row>
    <row r="469" spans="1:13" x14ac:dyDescent="0.25">
      <c r="A469" s="15" t="s">
        <v>276</v>
      </c>
      <c r="B469" s="15" t="s">
        <v>229</v>
      </c>
      <c r="C469" s="15" t="s">
        <v>40</v>
      </c>
      <c r="D469" s="15" t="s">
        <v>230</v>
      </c>
      <c r="E469" s="41">
        <f t="shared" si="23"/>
        <v>0.87230769230769223</v>
      </c>
      <c r="F469" s="42">
        <f>M469</f>
        <v>872.30769230769226</v>
      </c>
      <c r="G469" s="43">
        <v>2017</v>
      </c>
      <c r="I469" s="12">
        <v>1134</v>
      </c>
      <c r="J469" s="12" t="s">
        <v>2125</v>
      </c>
      <c r="K469" s="12" t="s">
        <v>1298</v>
      </c>
      <c r="L469" s="12">
        <f t="shared" si="21"/>
        <v>872.30769230769226</v>
      </c>
      <c r="M469" s="12">
        <f t="shared" si="22"/>
        <v>872.30769230769226</v>
      </c>
    </row>
    <row r="470" spans="1:13" x14ac:dyDescent="0.25">
      <c r="A470" s="15" t="s">
        <v>237</v>
      </c>
      <c r="B470" s="15" t="s">
        <v>235</v>
      </c>
      <c r="C470" s="15" t="s">
        <v>40</v>
      </c>
      <c r="D470" s="15" t="s">
        <v>230</v>
      </c>
      <c r="E470" s="41">
        <f t="shared" si="23"/>
        <v>0.94839230769230765</v>
      </c>
      <c r="F470" s="42">
        <f>M470</f>
        <v>948.39230769230767</v>
      </c>
      <c r="G470" s="43">
        <v>2017</v>
      </c>
      <c r="I470" s="12">
        <v>1232.9100000000001</v>
      </c>
      <c r="J470" s="12" t="s">
        <v>2125</v>
      </c>
      <c r="K470" s="12" t="s">
        <v>1298</v>
      </c>
      <c r="L470" s="12">
        <f t="shared" si="21"/>
        <v>948.39230769230767</v>
      </c>
      <c r="M470" s="12">
        <f t="shared" si="22"/>
        <v>948.39230769230767</v>
      </c>
    </row>
    <row r="471" spans="1:13" x14ac:dyDescent="0.25">
      <c r="A471" s="15" t="s">
        <v>228</v>
      </c>
      <c r="B471" s="15" t="s">
        <v>229</v>
      </c>
      <c r="C471" s="15" t="s">
        <v>40</v>
      </c>
      <c r="D471" s="15" t="s">
        <v>230</v>
      </c>
      <c r="E471" s="41">
        <f t="shared" si="23"/>
        <v>1.0153846153846153</v>
      </c>
      <c r="F471" s="42">
        <f>M471</f>
        <v>1015.3846153846154</v>
      </c>
      <c r="G471" s="43">
        <v>2017</v>
      </c>
      <c r="I471" s="12">
        <v>1320</v>
      </c>
      <c r="J471" s="12" t="s">
        <v>2125</v>
      </c>
      <c r="K471" s="12" t="s">
        <v>1298</v>
      </c>
      <c r="L471" s="12">
        <f t="shared" si="21"/>
        <v>1015.3846153846154</v>
      </c>
      <c r="M471" s="12">
        <f t="shared" si="22"/>
        <v>1015.3846153846154</v>
      </c>
    </row>
    <row r="472" spans="1:13" x14ac:dyDescent="0.25">
      <c r="A472" s="15" t="s">
        <v>273</v>
      </c>
      <c r="B472" s="15" t="s">
        <v>235</v>
      </c>
      <c r="C472" s="15" t="s">
        <v>40</v>
      </c>
      <c r="D472" s="15" t="s">
        <v>230</v>
      </c>
      <c r="E472" s="41">
        <f t="shared" si="23"/>
        <v>1.0158230769230769</v>
      </c>
      <c r="F472" s="42">
        <f>M472</f>
        <v>1015.8230769230769</v>
      </c>
      <c r="G472" s="43">
        <v>2017</v>
      </c>
      <c r="I472" s="12">
        <v>1320.57</v>
      </c>
      <c r="J472" s="12" t="s">
        <v>2125</v>
      </c>
      <c r="K472" s="12" t="s">
        <v>1298</v>
      </c>
      <c r="L472" s="12">
        <f t="shared" si="21"/>
        <v>1015.8230769230769</v>
      </c>
      <c r="M472" s="12">
        <f t="shared" si="22"/>
        <v>1015.8230769230769</v>
      </c>
    </row>
    <row r="473" spans="1:13" x14ac:dyDescent="0.25">
      <c r="A473" s="15" t="s">
        <v>252</v>
      </c>
      <c r="B473" s="15" t="s">
        <v>253</v>
      </c>
      <c r="C473" s="15" t="s">
        <v>40</v>
      </c>
      <c r="D473" s="15" t="s">
        <v>230</v>
      </c>
      <c r="E473" s="41">
        <f t="shared" si="23"/>
        <v>1.0633846153846154</v>
      </c>
      <c r="F473" s="42">
        <f>M473</f>
        <v>1063.3846153846155</v>
      </c>
      <c r="G473" s="43">
        <v>2017</v>
      </c>
      <c r="I473" s="12">
        <v>1382.4</v>
      </c>
      <c r="J473" s="12" t="s">
        <v>2125</v>
      </c>
      <c r="K473" s="12" t="s">
        <v>1298</v>
      </c>
      <c r="L473" s="12">
        <f t="shared" si="21"/>
        <v>1063.3846153846155</v>
      </c>
      <c r="M473" s="12">
        <f t="shared" si="22"/>
        <v>1063.3846153846155</v>
      </c>
    </row>
    <row r="474" spans="1:13" x14ac:dyDescent="0.25">
      <c r="A474" s="15" t="s">
        <v>231</v>
      </c>
      <c r="B474" s="15" t="s">
        <v>232</v>
      </c>
      <c r="C474" s="15" t="s">
        <v>40</v>
      </c>
      <c r="D474" s="15" t="s">
        <v>230</v>
      </c>
      <c r="E474" s="41">
        <f t="shared" si="23"/>
        <v>1.0687846153846154</v>
      </c>
      <c r="F474" s="42">
        <f>M474</f>
        <v>1068.7846153846153</v>
      </c>
      <c r="G474" s="43">
        <v>2017</v>
      </c>
      <c r="I474" s="12">
        <v>1389.42</v>
      </c>
      <c r="J474" s="12" t="s">
        <v>2125</v>
      </c>
      <c r="K474" s="12" t="s">
        <v>1298</v>
      </c>
      <c r="L474" s="12">
        <f t="shared" si="21"/>
        <v>1068.7846153846153</v>
      </c>
      <c r="M474" s="12">
        <f t="shared" si="22"/>
        <v>1068.7846153846153</v>
      </c>
    </row>
    <row r="475" spans="1:13" x14ac:dyDescent="0.25">
      <c r="A475" s="15" t="s">
        <v>236</v>
      </c>
      <c r="B475" s="15" t="s">
        <v>235</v>
      </c>
      <c r="C475" s="15" t="s">
        <v>40</v>
      </c>
      <c r="D475" s="15" t="s">
        <v>230</v>
      </c>
      <c r="E475" s="41">
        <f t="shared" si="23"/>
        <v>1.0692615384615383</v>
      </c>
      <c r="F475" s="42">
        <f>M475</f>
        <v>1069.2615384615383</v>
      </c>
      <c r="G475" s="43">
        <v>2017</v>
      </c>
      <c r="I475" s="12">
        <v>1390.04</v>
      </c>
      <c r="J475" s="12" t="s">
        <v>2125</v>
      </c>
      <c r="K475" s="12" t="s">
        <v>1298</v>
      </c>
      <c r="L475" s="12">
        <f t="shared" si="21"/>
        <v>1069.2615384615383</v>
      </c>
      <c r="M475" s="12">
        <f t="shared" si="22"/>
        <v>1069.2615384615383</v>
      </c>
    </row>
    <row r="476" spans="1:13" x14ac:dyDescent="0.25">
      <c r="A476" s="15" t="s">
        <v>282</v>
      </c>
      <c r="B476" s="15" t="s">
        <v>235</v>
      </c>
      <c r="C476" s="15" t="s">
        <v>40</v>
      </c>
      <c r="D476" s="15" t="s">
        <v>230</v>
      </c>
      <c r="E476" s="41">
        <f t="shared" si="23"/>
        <v>1.0707230769230769</v>
      </c>
      <c r="F476" s="42">
        <f>M476</f>
        <v>1070.7230769230769</v>
      </c>
      <c r="G476" s="43">
        <v>2017</v>
      </c>
      <c r="I476" s="12">
        <v>1391.94</v>
      </c>
      <c r="J476" s="12" t="s">
        <v>2125</v>
      </c>
      <c r="K476" s="12" t="s">
        <v>1298</v>
      </c>
      <c r="L476" s="12">
        <f t="shared" si="21"/>
        <v>1070.7230769230769</v>
      </c>
      <c r="M476" s="12">
        <f t="shared" si="22"/>
        <v>1070.7230769230769</v>
      </c>
    </row>
    <row r="477" spans="1:13" x14ac:dyDescent="0.25">
      <c r="A477" s="15" t="s">
        <v>283</v>
      </c>
      <c r="B477" s="15" t="s">
        <v>235</v>
      </c>
      <c r="C477" s="15" t="s">
        <v>40</v>
      </c>
      <c r="D477" s="15" t="s">
        <v>230</v>
      </c>
      <c r="E477" s="41">
        <f t="shared" si="23"/>
        <v>1.0707230769230769</v>
      </c>
      <c r="F477" s="42">
        <f>M477</f>
        <v>1070.7230769230769</v>
      </c>
      <c r="G477" s="43">
        <v>2017</v>
      </c>
      <c r="I477" s="12">
        <v>1391.94</v>
      </c>
      <c r="J477" s="12" t="s">
        <v>2125</v>
      </c>
      <c r="K477" s="12" t="s">
        <v>1298</v>
      </c>
      <c r="L477" s="12">
        <f t="shared" si="21"/>
        <v>1070.7230769230769</v>
      </c>
      <c r="M477" s="12">
        <f t="shared" si="22"/>
        <v>1070.7230769230769</v>
      </c>
    </row>
    <row r="478" spans="1:13" x14ac:dyDescent="0.25">
      <c r="A478" s="15" t="s">
        <v>265</v>
      </c>
      <c r="B478" s="15" t="s">
        <v>232</v>
      </c>
      <c r="C478" s="15" t="s">
        <v>40</v>
      </c>
      <c r="D478" s="15" t="s">
        <v>230</v>
      </c>
      <c r="E478" s="41">
        <f t="shared" si="23"/>
        <v>1.0784423076923075</v>
      </c>
      <c r="F478" s="42">
        <f>M478</f>
        <v>1078.4423076923076</v>
      </c>
      <c r="G478" s="43">
        <v>2017</v>
      </c>
      <c r="I478" s="12">
        <v>1401.9749999999999</v>
      </c>
      <c r="J478" s="12" t="s">
        <v>2125</v>
      </c>
      <c r="K478" s="12" t="s">
        <v>1298</v>
      </c>
      <c r="L478" s="12">
        <f t="shared" si="21"/>
        <v>1078.4423076923076</v>
      </c>
      <c r="M478" s="12">
        <f t="shared" si="22"/>
        <v>1078.4423076923076</v>
      </c>
    </row>
    <row r="479" spans="1:13" x14ac:dyDescent="0.25">
      <c r="A479" s="15" t="s">
        <v>240</v>
      </c>
      <c r="B479" s="15" t="s">
        <v>241</v>
      </c>
      <c r="C479" s="15" t="s">
        <v>40</v>
      </c>
      <c r="D479" s="15" t="s">
        <v>230</v>
      </c>
      <c r="E479" s="41">
        <f t="shared" si="23"/>
        <v>1.0921846153846153</v>
      </c>
      <c r="F479" s="42">
        <f>M479</f>
        <v>1092.1846153846152</v>
      </c>
      <c r="G479" s="43">
        <v>2017</v>
      </c>
      <c r="I479" s="12">
        <v>1419.84</v>
      </c>
      <c r="J479" s="12" t="s">
        <v>2125</v>
      </c>
      <c r="K479" s="12" t="s">
        <v>1298</v>
      </c>
      <c r="L479" s="12">
        <f t="shared" si="21"/>
        <v>1092.1846153846152</v>
      </c>
      <c r="M479" s="12">
        <f t="shared" si="22"/>
        <v>1092.1846153846152</v>
      </c>
    </row>
    <row r="480" spans="1:13" x14ac:dyDescent="0.25">
      <c r="A480" s="15" t="s">
        <v>251</v>
      </c>
      <c r="B480" s="15" t="s">
        <v>244</v>
      </c>
      <c r="C480" s="15" t="s">
        <v>40</v>
      </c>
      <c r="D480" s="15" t="s">
        <v>230</v>
      </c>
      <c r="E480" s="41">
        <f t="shared" si="23"/>
        <v>1.8299076923076922</v>
      </c>
      <c r="F480" s="42">
        <f>M480</f>
        <v>1829.9076923076923</v>
      </c>
      <c r="G480" s="43">
        <v>2017</v>
      </c>
      <c r="I480" s="12">
        <v>2378.88</v>
      </c>
      <c r="J480" s="12" t="s">
        <v>2125</v>
      </c>
      <c r="K480" s="12" t="s">
        <v>1298</v>
      </c>
      <c r="L480" s="12">
        <f t="shared" si="21"/>
        <v>1829.9076923076923</v>
      </c>
      <c r="M480" s="12">
        <f t="shared" si="22"/>
        <v>1829.9076923076923</v>
      </c>
    </row>
    <row r="481" spans="1:13" x14ac:dyDescent="0.25">
      <c r="A481" s="15" t="s">
        <v>285</v>
      </c>
      <c r="B481" s="15" t="s">
        <v>229</v>
      </c>
      <c r="C481" s="15" t="s">
        <v>40</v>
      </c>
      <c r="D481" s="15" t="s">
        <v>230</v>
      </c>
      <c r="E481" s="41">
        <f t="shared" si="23"/>
        <v>1.946769230769231</v>
      </c>
      <c r="F481" s="42">
        <f>M481</f>
        <v>1946.7692307692309</v>
      </c>
      <c r="G481" s="43">
        <v>2017</v>
      </c>
      <c r="I481" s="12">
        <v>2530.8000000000002</v>
      </c>
      <c r="J481" s="12" t="s">
        <v>2125</v>
      </c>
      <c r="K481" s="12" t="s">
        <v>1298</v>
      </c>
      <c r="L481" s="12">
        <f t="shared" si="21"/>
        <v>1946.7692307692309</v>
      </c>
      <c r="M481" s="12">
        <f t="shared" si="22"/>
        <v>1946.7692307692309</v>
      </c>
    </row>
    <row r="482" spans="1:13" x14ac:dyDescent="0.25">
      <c r="A482" s="15" t="s">
        <v>274</v>
      </c>
      <c r="B482" s="15" t="s">
        <v>229</v>
      </c>
      <c r="C482" s="15" t="s">
        <v>40</v>
      </c>
      <c r="D482" s="15" t="s">
        <v>230</v>
      </c>
      <c r="E482" s="41">
        <f t="shared" si="23"/>
        <v>2.0561538461538462</v>
      </c>
      <c r="F482" s="42">
        <f>M482</f>
        <v>2056.1538461538462</v>
      </c>
      <c r="G482" s="43">
        <v>2017</v>
      </c>
      <c r="I482" s="12">
        <v>2673</v>
      </c>
      <c r="J482" s="12" t="s">
        <v>2125</v>
      </c>
      <c r="K482" s="12" t="s">
        <v>1298</v>
      </c>
      <c r="L482" s="12">
        <f t="shared" si="21"/>
        <v>2056.1538461538462</v>
      </c>
      <c r="M482" s="12">
        <f t="shared" si="22"/>
        <v>2056.1538461538462</v>
      </c>
    </row>
    <row r="483" spans="1:13" x14ac:dyDescent="0.25">
      <c r="A483" s="15" t="s">
        <v>275</v>
      </c>
      <c r="B483" s="15" t="s">
        <v>229</v>
      </c>
      <c r="C483" s="15" t="s">
        <v>40</v>
      </c>
      <c r="D483" s="15" t="s">
        <v>230</v>
      </c>
      <c r="E483" s="41">
        <f t="shared" si="23"/>
        <v>2.0561538461538462</v>
      </c>
      <c r="F483" s="42">
        <f>M483</f>
        <v>2056.1538461538462</v>
      </c>
      <c r="G483" s="43">
        <v>2017</v>
      </c>
      <c r="I483" s="12">
        <v>2673</v>
      </c>
      <c r="J483" s="12" t="s">
        <v>2125</v>
      </c>
      <c r="K483" s="12" t="s">
        <v>1298</v>
      </c>
      <c r="L483" s="12">
        <f t="shared" si="21"/>
        <v>2056.1538461538462</v>
      </c>
      <c r="M483" s="12">
        <f t="shared" si="22"/>
        <v>2056.1538461538462</v>
      </c>
    </row>
    <row r="484" spans="1:13" x14ac:dyDescent="0.25">
      <c r="A484" s="15" t="s">
        <v>233</v>
      </c>
      <c r="B484" s="15" t="s">
        <v>232</v>
      </c>
      <c r="C484" s="15" t="s">
        <v>40</v>
      </c>
      <c r="D484" s="15" t="s">
        <v>230</v>
      </c>
      <c r="E484" s="41">
        <f t="shared" si="23"/>
        <v>2.0723076923076924</v>
      </c>
      <c r="F484" s="42">
        <f>M484</f>
        <v>2072.3076923076924</v>
      </c>
      <c r="G484" s="43">
        <v>2017</v>
      </c>
      <c r="I484" s="12">
        <v>2694</v>
      </c>
      <c r="J484" s="12" t="s">
        <v>2125</v>
      </c>
      <c r="K484" s="12" t="s">
        <v>1298</v>
      </c>
      <c r="L484" s="12">
        <f t="shared" si="21"/>
        <v>2072.3076923076924</v>
      </c>
      <c r="M484" s="12">
        <f t="shared" si="22"/>
        <v>2072.3076923076924</v>
      </c>
    </row>
    <row r="485" spans="1:13" x14ac:dyDescent="0.25">
      <c r="A485" s="15" t="s">
        <v>266</v>
      </c>
      <c r="B485" s="15" t="s">
        <v>118</v>
      </c>
      <c r="C485" s="15" t="s">
        <v>40</v>
      </c>
      <c r="D485" s="15" t="s">
        <v>230</v>
      </c>
      <c r="E485" s="41">
        <f t="shared" si="23"/>
        <v>2.0765538461538462</v>
      </c>
      <c r="F485" s="42">
        <f>M485</f>
        <v>2076.5538461538463</v>
      </c>
      <c r="G485" s="43">
        <v>2017</v>
      </c>
      <c r="I485" s="12">
        <v>2699.52</v>
      </c>
      <c r="J485" s="12" t="s">
        <v>2125</v>
      </c>
      <c r="K485" s="12" t="s">
        <v>1298</v>
      </c>
      <c r="L485" s="12">
        <f t="shared" si="21"/>
        <v>2076.5538461538463</v>
      </c>
      <c r="M485" s="12">
        <f t="shared" si="22"/>
        <v>2076.5538461538463</v>
      </c>
    </row>
    <row r="486" spans="1:13" x14ac:dyDescent="0.25">
      <c r="A486" s="15" t="s">
        <v>284</v>
      </c>
      <c r="B486" s="15" t="s">
        <v>235</v>
      </c>
      <c r="C486" s="15" t="s">
        <v>40</v>
      </c>
      <c r="D486" s="15" t="s">
        <v>230</v>
      </c>
      <c r="E486" s="41">
        <f t="shared" si="23"/>
        <v>2.1414461538461538</v>
      </c>
      <c r="F486" s="42">
        <f>M486</f>
        <v>2141.4461538461537</v>
      </c>
      <c r="G486" s="43">
        <v>2017</v>
      </c>
      <c r="I486" s="12">
        <v>2783.88</v>
      </c>
      <c r="J486" s="12" t="s">
        <v>2125</v>
      </c>
      <c r="K486" s="12" t="s">
        <v>1298</v>
      </c>
      <c r="L486" s="12">
        <f t="shared" si="21"/>
        <v>2141.4461538461537</v>
      </c>
      <c r="M486" s="12">
        <f t="shared" si="22"/>
        <v>2141.4461538461537</v>
      </c>
    </row>
    <row r="487" spans="1:13" x14ac:dyDescent="0.25">
      <c r="A487" s="15" t="s">
        <v>1482</v>
      </c>
      <c r="B487" s="15" t="s">
        <v>235</v>
      </c>
      <c r="C487" s="15" t="s">
        <v>40</v>
      </c>
      <c r="D487" s="15" t="s">
        <v>1295</v>
      </c>
      <c r="E487" s="41">
        <f t="shared" si="23"/>
        <v>1.32057</v>
      </c>
      <c r="F487" s="42">
        <f>M487</f>
        <v>1320.57</v>
      </c>
      <c r="G487" s="43">
        <v>2017</v>
      </c>
      <c r="I487" s="12">
        <v>1320.57</v>
      </c>
      <c r="K487" s="12" t="s">
        <v>2604</v>
      </c>
      <c r="L487" s="12">
        <f t="shared" si="21"/>
        <v>1320.57</v>
      </c>
      <c r="M487" s="12">
        <f t="shared" si="22"/>
        <v>1320.57</v>
      </c>
    </row>
    <row r="488" spans="1:13" x14ac:dyDescent="0.25">
      <c r="A488" s="15" t="s">
        <v>1489</v>
      </c>
      <c r="B488" s="15" t="s">
        <v>229</v>
      </c>
      <c r="C488" s="15" t="s">
        <v>40</v>
      </c>
      <c r="D488" s="15" t="s">
        <v>1295</v>
      </c>
      <c r="E488" s="41">
        <f t="shared" si="23"/>
        <v>2.5308000000000002</v>
      </c>
      <c r="F488" s="42">
        <f>M488</f>
        <v>2530.8000000000002</v>
      </c>
      <c r="G488" s="43">
        <v>2017</v>
      </c>
      <c r="I488" s="12">
        <v>2530.8000000000002</v>
      </c>
      <c r="K488" s="12" t="s">
        <v>2604</v>
      </c>
      <c r="L488" s="12">
        <f t="shared" si="21"/>
        <v>2530.8000000000002</v>
      </c>
      <c r="M488" s="12">
        <f t="shared" si="22"/>
        <v>2530.8000000000002</v>
      </c>
    </row>
    <row r="489" spans="1:13" x14ac:dyDescent="0.25">
      <c r="A489" s="15" t="s">
        <v>1495</v>
      </c>
      <c r="B489" s="15" t="s">
        <v>235</v>
      </c>
      <c r="C489" s="15" t="s">
        <v>40</v>
      </c>
      <c r="D489" s="15" t="s">
        <v>1295</v>
      </c>
      <c r="E489" s="41">
        <f t="shared" si="23"/>
        <v>5.5677599999999998</v>
      </c>
      <c r="F489" s="42">
        <f>M489</f>
        <v>5567.76</v>
      </c>
      <c r="G489" s="43">
        <v>2017</v>
      </c>
      <c r="I489" s="12">
        <v>5567.76</v>
      </c>
      <c r="K489" s="12" t="s">
        <v>2604</v>
      </c>
      <c r="L489" s="12">
        <f t="shared" si="21"/>
        <v>5567.76</v>
      </c>
      <c r="M489" s="12">
        <f t="shared" si="22"/>
        <v>5567.76</v>
      </c>
    </row>
    <row r="490" spans="1:13" x14ac:dyDescent="0.25">
      <c r="A490" s="15" t="s">
        <v>1486</v>
      </c>
      <c r="B490" s="15" t="s">
        <v>229</v>
      </c>
      <c r="C490" s="15" t="s">
        <v>40</v>
      </c>
      <c r="D490" s="15" t="s">
        <v>1295</v>
      </c>
      <c r="E490" s="41">
        <f t="shared" si="23"/>
        <v>6.48</v>
      </c>
      <c r="F490" s="42">
        <f>M490</f>
        <v>6480</v>
      </c>
      <c r="G490" s="43">
        <v>2017</v>
      </c>
      <c r="I490" s="12">
        <v>6480</v>
      </c>
      <c r="K490" s="12" t="s">
        <v>2604</v>
      </c>
      <c r="L490" s="12">
        <f t="shared" si="21"/>
        <v>6480</v>
      </c>
      <c r="M490" s="12">
        <f t="shared" si="22"/>
        <v>6480</v>
      </c>
    </row>
    <row r="491" spans="1:13" x14ac:dyDescent="0.25">
      <c r="A491" s="15" t="s">
        <v>1487</v>
      </c>
      <c r="B491" s="15" t="s">
        <v>229</v>
      </c>
      <c r="C491" s="15" t="s">
        <v>40</v>
      </c>
      <c r="D491" s="15" t="s">
        <v>1295</v>
      </c>
      <c r="E491" s="41">
        <f t="shared" si="23"/>
        <v>6.48</v>
      </c>
      <c r="F491" s="42">
        <f>M491</f>
        <v>6480</v>
      </c>
      <c r="G491" s="43">
        <v>2017</v>
      </c>
      <c r="I491" s="12">
        <v>6480</v>
      </c>
      <c r="K491" s="12" t="s">
        <v>2604</v>
      </c>
      <c r="L491" s="12">
        <f t="shared" si="21"/>
        <v>6480</v>
      </c>
      <c r="M491" s="12">
        <f t="shared" si="22"/>
        <v>6480</v>
      </c>
    </row>
    <row r="492" spans="1:13" x14ac:dyDescent="0.25">
      <c r="A492" s="15" t="s">
        <v>1488</v>
      </c>
      <c r="B492" s="15" t="s">
        <v>229</v>
      </c>
      <c r="C492" s="15" t="s">
        <v>40</v>
      </c>
      <c r="D492" s="15" t="s">
        <v>1295</v>
      </c>
      <c r="E492" s="41">
        <f t="shared" si="23"/>
        <v>6.48</v>
      </c>
      <c r="F492" s="42">
        <f>M492</f>
        <v>6480</v>
      </c>
      <c r="G492" s="43">
        <v>2017</v>
      </c>
      <c r="I492" s="12">
        <v>6480</v>
      </c>
      <c r="K492" s="12" t="s">
        <v>2604</v>
      </c>
      <c r="L492" s="12">
        <f t="shared" si="21"/>
        <v>6480</v>
      </c>
      <c r="M492" s="12">
        <f t="shared" si="22"/>
        <v>6480</v>
      </c>
    </row>
    <row r="493" spans="1:13" x14ac:dyDescent="0.25">
      <c r="A493" s="15" t="s">
        <v>308</v>
      </c>
      <c r="B493" s="15" t="s">
        <v>309</v>
      </c>
      <c r="C493" s="15" t="s">
        <v>40</v>
      </c>
      <c r="D493" s="15" t="s">
        <v>310</v>
      </c>
      <c r="E493" s="41">
        <f t="shared" si="23"/>
        <v>1.0259692307692307</v>
      </c>
      <c r="F493" s="42">
        <f>M493</f>
        <v>1025.9692307692308</v>
      </c>
      <c r="G493" s="43">
        <v>2017</v>
      </c>
      <c r="I493" s="12">
        <v>1333.76</v>
      </c>
      <c r="J493" s="12" t="s">
        <v>2125</v>
      </c>
      <c r="K493" s="12" t="s">
        <v>1298</v>
      </c>
      <c r="L493" s="12">
        <f t="shared" si="21"/>
        <v>1025.9692307692308</v>
      </c>
      <c r="M493" s="12">
        <f t="shared" si="22"/>
        <v>1025.9692307692308</v>
      </c>
    </row>
    <row r="494" spans="1:13" x14ac:dyDescent="0.25">
      <c r="A494" s="15" t="s">
        <v>1480</v>
      </c>
      <c r="B494" s="15" t="s">
        <v>1481</v>
      </c>
      <c r="C494" s="15" t="s">
        <v>40</v>
      </c>
      <c r="D494" s="15" t="s">
        <v>1476</v>
      </c>
      <c r="E494" s="41">
        <f t="shared" si="23"/>
        <v>2.7705600000000001</v>
      </c>
      <c r="F494" s="42">
        <f>M494</f>
        <v>2770.56</v>
      </c>
      <c r="G494" s="43">
        <v>2017</v>
      </c>
      <c r="I494" s="12">
        <v>2770.56</v>
      </c>
      <c r="K494" s="12" t="s">
        <v>2604</v>
      </c>
      <c r="L494" s="12">
        <f t="shared" si="21"/>
        <v>2770.56</v>
      </c>
      <c r="M494" s="12">
        <f t="shared" si="22"/>
        <v>2770.56</v>
      </c>
    </row>
    <row r="495" spans="1:13" x14ac:dyDescent="0.25">
      <c r="A495" s="15" t="s">
        <v>1498</v>
      </c>
      <c r="B495" s="15" t="s">
        <v>327</v>
      </c>
      <c r="C495" s="15" t="s">
        <v>40</v>
      </c>
      <c r="D495" s="15" t="s">
        <v>1476</v>
      </c>
      <c r="E495" s="41">
        <f t="shared" si="23"/>
        <v>3.8697300000000001</v>
      </c>
      <c r="F495" s="42">
        <f>M495</f>
        <v>3869.73</v>
      </c>
      <c r="G495" s="43">
        <v>2017</v>
      </c>
      <c r="I495" s="12">
        <v>3869.73</v>
      </c>
      <c r="K495" s="12" t="s">
        <v>2604</v>
      </c>
      <c r="L495" s="12">
        <f t="shared" si="21"/>
        <v>3869.73</v>
      </c>
      <c r="M495" s="12">
        <f t="shared" si="22"/>
        <v>3869.73</v>
      </c>
    </row>
    <row r="496" spans="1:13" x14ac:dyDescent="0.25">
      <c r="A496" s="15" t="s">
        <v>328</v>
      </c>
      <c r="B496" s="15" t="s">
        <v>327</v>
      </c>
      <c r="C496" s="15" t="s">
        <v>40</v>
      </c>
      <c r="D496" s="15" t="s">
        <v>322</v>
      </c>
      <c r="E496" s="41">
        <f t="shared" si="23"/>
        <v>1.0714153846153844</v>
      </c>
      <c r="F496" s="42">
        <f>M496</f>
        <v>1071.4153846153845</v>
      </c>
      <c r="G496" s="43">
        <v>2017</v>
      </c>
      <c r="I496" s="12">
        <v>1392.84</v>
      </c>
      <c r="J496" s="12" t="s">
        <v>2125</v>
      </c>
      <c r="K496" s="12" t="s">
        <v>1298</v>
      </c>
      <c r="L496" s="12">
        <f t="shared" si="21"/>
        <v>1071.4153846153845</v>
      </c>
      <c r="M496" s="12">
        <f t="shared" si="22"/>
        <v>1071.4153846153845</v>
      </c>
    </row>
    <row r="497" spans="1:13" x14ac:dyDescent="0.25">
      <c r="A497" s="15" t="s">
        <v>337</v>
      </c>
      <c r="B497" s="15" t="s">
        <v>331</v>
      </c>
      <c r="C497" s="15" t="s">
        <v>40</v>
      </c>
      <c r="D497" s="15" t="s">
        <v>322</v>
      </c>
      <c r="E497" s="41">
        <f t="shared" si="23"/>
        <v>1.0771538461538461</v>
      </c>
      <c r="F497" s="42">
        <f>M497</f>
        <v>1077.1538461538462</v>
      </c>
      <c r="G497" s="43">
        <v>2017</v>
      </c>
      <c r="I497" s="12">
        <v>1400.3</v>
      </c>
      <c r="J497" s="12" t="s">
        <v>2125</v>
      </c>
      <c r="K497" s="12" t="s">
        <v>1298</v>
      </c>
      <c r="L497" s="12">
        <f t="shared" si="21"/>
        <v>1077.1538461538462</v>
      </c>
      <c r="M497" s="12">
        <f t="shared" si="22"/>
        <v>1077.1538461538462</v>
      </c>
    </row>
    <row r="498" spans="1:13" x14ac:dyDescent="0.25">
      <c r="A498" s="15" t="s">
        <v>332</v>
      </c>
      <c r="B498" s="15" t="s">
        <v>331</v>
      </c>
      <c r="C498" s="15" t="s">
        <v>40</v>
      </c>
      <c r="D498" s="15" t="s">
        <v>322</v>
      </c>
      <c r="E498" s="41">
        <f t="shared" si="23"/>
        <v>1.5309499999999998</v>
      </c>
      <c r="F498" s="42">
        <f>M498</f>
        <v>1530.9499999999998</v>
      </c>
      <c r="G498" s="43">
        <v>2017</v>
      </c>
      <c r="I498" s="12">
        <v>1990.2349999999999</v>
      </c>
      <c r="J498" s="12" t="s">
        <v>2125</v>
      </c>
      <c r="K498" s="12" t="s">
        <v>1298</v>
      </c>
      <c r="L498" s="12">
        <f t="shared" si="21"/>
        <v>1530.9499999999998</v>
      </c>
      <c r="M498" s="12">
        <f t="shared" si="22"/>
        <v>1530.9499999999998</v>
      </c>
    </row>
    <row r="499" spans="1:13" x14ac:dyDescent="0.25">
      <c r="A499" s="15" t="s">
        <v>324</v>
      </c>
      <c r="B499" s="15" t="s">
        <v>325</v>
      </c>
      <c r="C499" s="15" t="s">
        <v>40</v>
      </c>
      <c r="D499" s="15" t="s">
        <v>322</v>
      </c>
      <c r="E499" s="41">
        <f t="shared" si="23"/>
        <v>1.8963692307692308</v>
      </c>
      <c r="F499" s="42">
        <f>M499</f>
        <v>1896.3692307692309</v>
      </c>
      <c r="G499" s="43">
        <v>2017</v>
      </c>
      <c r="I499" s="12">
        <v>2465.2800000000002</v>
      </c>
      <c r="J499" s="12" t="s">
        <v>2125</v>
      </c>
      <c r="K499" s="12" t="s">
        <v>1298</v>
      </c>
      <c r="L499" s="12">
        <f t="shared" si="21"/>
        <v>1896.3692307692309</v>
      </c>
      <c r="M499" s="12">
        <f t="shared" si="22"/>
        <v>1896.3692307692309</v>
      </c>
    </row>
    <row r="500" spans="1:13" x14ac:dyDescent="0.25">
      <c r="A500" s="15" t="s">
        <v>333</v>
      </c>
      <c r="B500" s="15" t="s">
        <v>334</v>
      </c>
      <c r="C500" s="15" t="s">
        <v>40</v>
      </c>
      <c r="D500" s="15" t="s">
        <v>322</v>
      </c>
      <c r="E500" s="41">
        <f t="shared" si="23"/>
        <v>2.0857615384615382</v>
      </c>
      <c r="F500" s="42">
        <f>M500</f>
        <v>2085.7615384615383</v>
      </c>
      <c r="G500" s="43">
        <v>2017</v>
      </c>
      <c r="I500" s="12">
        <v>2711.49</v>
      </c>
      <c r="J500" s="12" t="s">
        <v>2125</v>
      </c>
      <c r="K500" s="12" t="s">
        <v>1298</v>
      </c>
      <c r="L500" s="12">
        <f t="shared" si="21"/>
        <v>2085.7615384615383</v>
      </c>
      <c r="M500" s="12">
        <f t="shared" si="22"/>
        <v>2085.7615384615383</v>
      </c>
    </row>
    <row r="501" spans="1:13" x14ac:dyDescent="0.25">
      <c r="A501" s="15" t="s">
        <v>335</v>
      </c>
      <c r="B501" s="15" t="s">
        <v>161</v>
      </c>
      <c r="C501" s="15" t="s">
        <v>40</v>
      </c>
      <c r="D501" s="15" t="s">
        <v>322</v>
      </c>
      <c r="E501" s="41">
        <f t="shared" si="23"/>
        <v>2.1298269230769229</v>
      </c>
      <c r="F501" s="42">
        <f>M501</f>
        <v>2129.8269230769229</v>
      </c>
      <c r="G501" s="43">
        <v>2017</v>
      </c>
      <c r="I501" s="12">
        <v>2768.7750000000001</v>
      </c>
      <c r="J501" s="12" t="s">
        <v>2125</v>
      </c>
      <c r="K501" s="12" t="s">
        <v>1298</v>
      </c>
      <c r="L501" s="12">
        <f t="shared" si="21"/>
        <v>2129.8269230769229</v>
      </c>
      <c r="M501" s="12">
        <f t="shared" si="22"/>
        <v>2129.8269230769229</v>
      </c>
    </row>
    <row r="502" spans="1:13" x14ac:dyDescent="0.25">
      <c r="A502" s="15" t="s">
        <v>336</v>
      </c>
      <c r="B502" s="15" t="s">
        <v>161</v>
      </c>
      <c r="C502" s="15" t="s">
        <v>40</v>
      </c>
      <c r="D502" s="15" t="s">
        <v>322</v>
      </c>
      <c r="E502" s="41">
        <f t="shared" si="23"/>
        <v>2.1298269230769229</v>
      </c>
      <c r="F502" s="42">
        <f>M502</f>
        <v>2129.8269230769229</v>
      </c>
      <c r="G502" s="43">
        <v>2017</v>
      </c>
      <c r="I502" s="12">
        <v>2768.7750000000001</v>
      </c>
      <c r="J502" s="12" t="s">
        <v>2125</v>
      </c>
      <c r="K502" s="12" t="s">
        <v>1298</v>
      </c>
      <c r="L502" s="12">
        <f t="shared" si="21"/>
        <v>2129.8269230769229</v>
      </c>
      <c r="M502" s="12">
        <f t="shared" si="22"/>
        <v>2129.8269230769229</v>
      </c>
    </row>
    <row r="503" spans="1:13" x14ac:dyDescent="0.25">
      <c r="A503" s="15" t="s">
        <v>1360</v>
      </c>
      <c r="B503" s="15" t="s">
        <v>1361</v>
      </c>
      <c r="C503" s="15" t="s">
        <v>1356</v>
      </c>
      <c r="D503" s="15" t="s">
        <v>1359</v>
      </c>
      <c r="E503" s="41">
        <f t="shared" si="23"/>
        <v>4.0615384615384616E-2</v>
      </c>
      <c r="F503" s="42">
        <f>M503</f>
        <v>40.615384615384613</v>
      </c>
      <c r="G503" s="43">
        <v>2017</v>
      </c>
      <c r="I503" s="12">
        <v>52.8</v>
      </c>
      <c r="J503" s="12">
        <v>52.8</v>
      </c>
      <c r="K503" s="12" t="s">
        <v>1298</v>
      </c>
      <c r="L503" s="12">
        <f t="shared" si="21"/>
        <v>40.615384615384613</v>
      </c>
      <c r="M503" s="12">
        <f t="shared" si="22"/>
        <v>40.615384615384613</v>
      </c>
    </row>
    <row r="504" spans="1:13" x14ac:dyDescent="0.25">
      <c r="A504" s="15" t="s">
        <v>1087</v>
      </c>
      <c r="B504" s="15" t="s">
        <v>1088</v>
      </c>
      <c r="C504" s="15" t="s">
        <v>1013</v>
      </c>
      <c r="D504" s="15" t="s">
        <v>1089</v>
      </c>
      <c r="E504" s="41">
        <f t="shared" si="23"/>
        <v>0.11630769230769229</v>
      </c>
      <c r="F504" s="42">
        <f>M504</f>
        <v>116.30769230769229</v>
      </c>
      <c r="G504" s="43">
        <v>2017</v>
      </c>
      <c r="I504" s="12">
        <v>151.19999999999999</v>
      </c>
      <c r="J504" s="12">
        <v>151.19999999999999</v>
      </c>
      <c r="K504" s="12" t="s">
        <v>1298</v>
      </c>
      <c r="L504" s="12">
        <f t="shared" si="21"/>
        <v>116.30769230769229</v>
      </c>
      <c r="M504" s="12">
        <f t="shared" si="22"/>
        <v>116.30769230769229</v>
      </c>
    </row>
    <row r="505" spans="1:13" x14ac:dyDescent="0.25">
      <c r="A505" s="15" t="s">
        <v>540</v>
      </c>
      <c r="B505" s="15" t="s">
        <v>541</v>
      </c>
      <c r="C505" s="15" t="s">
        <v>347</v>
      </c>
      <c r="D505" s="15" t="s">
        <v>419</v>
      </c>
      <c r="E505" s="41">
        <f t="shared" si="23"/>
        <v>6.1538461538461535E-2</v>
      </c>
      <c r="F505" s="42">
        <f>M505</f>
        <v>61.538461538461533</v>
      </c>
      <c r="G505" s="43">
        <v>2017</v>
      </c>
      <c r="I505" s="12">
        <v>80</v>
      </c>
      <c r="J505" s="12">
        <v>79.992000000000004</v>
      </c>
      <c r="K505" s="12" t="s">
        <v>1298</v>
      </c>
      <c r="L505" s="12">
        <f t="shared" si="21"/>
        <v>61.538461538461533</v>
      </c>
      <c r="M505" s="12">
        <f t="shared" si="22"/>
        <v>61.538461538461533</v>
      </c>
    </row>
    <row r="506" spans="1:13" x14ac:dyDescent="0.25">
      <c r="A506" s="15" t="s">
        <v>417</v>
      </c>
      <c r="B506" s="15" t="s">
        <v>418</v>
      </c>
      <c r="C506" s="15" t="s">
        <v>347</v>
      </c>
      <c r="D506" s="15" t="s">
        <v>419</v>
      </c>
      <c r="E506" s="41">
        <f t="shared" si="23"/>
        <v>0.16769230769230767</v>
      </c>
      <c r="F506" s="42">
        <f>M506</f>
        <v>167.69230769230768</v>
      </c>
      <c r="G506" s="43">
        <v>2017</v>
      </c>
      <c r="I506" s="12">
        <v>218</v>
      </c>
      <c r="J506" s="12" t="s">
        <v>2125</v>
      </c>
      <c r="K506" s="12" t="s">
        <v>1298</v>
      </c>
      <c r="L506" s="12">
        <f t="shared" si="21"/>
        <v>167.69230769230768</v>
      </c>
      <c r="M506" s="12">
        <f t="shared" si="22"/>
        <v>167.69230769230768</v>
      </c>
    </row>
    <row r="507" spans="1:13" x14ac:dyDescent="0.25">
      <c r="A507" s="15" t="s">
        <v>497</v>
      </c>
      <c r="B507" s="15" t="s">
        <v>498</v>
      </c>
      <c r="C507" s="15" t="s">
        <v>347</v>
      </c>
      <c r="D507" s="15" t="s">
        <v>499</v>
      </c>
      <c r="E507" s="41">
        <f t="shared" si="23"/>
        <v>0.28000000000000003</v>
      </c>
      <c r="F507" s="42">
        <f>M507</f>
        <v>280</v>
      </c>
      <c r="G507" s="43">
        <v>2017</v>
      </c>
      <c r="I507" s="12">
        <v>364</v>
      </c>
      <c r="J507" s="12">
        <v>364.14499999999998</v>
      </c>
      <c r="K507" s="12" t="s">
        <v>1298</v>
      </c>
      <c r="L507" s="12">
        <f t="shared" si="21"/>
        <v>280</v>
      </c>
      <c r="M507" s="12">
        <f t="shared" si="22"/>
        <v>280</v>
      </c>
    </row>
    <row r="508" spans="1:13" x14ac:dyDescent="0.25">
      <c r="A508" s="15" t="s">
        <v>592</v>
      </c>
      <c r="B508" s="15" t="s">
        <v>2409</v>
      </c>
      <c r="C508" s="15" t="s">
        <v>347</v>
      </c>
      <c r="D508" s="15" t="s">
        <v>595</v>
      </c>
      <c r="E508" s="41">
        <f t="shared" si="23"/>
        <v>2.1999999999999999E-2</v>
      </c>
      <c r="F508" s="42">
        <f>M508</f>
        <v>22</v>
      </c>
      <c r="G508" s="43">
        <v>2017</v>
      </c>
      <c r="I508" s="12">
        <v>28.6</v>
      </c>
      <c r="J508" s="12">
        <v>28.6</v>
      </c>
      <c r="K508" s="12" t="s">
        <v>1298</v>
      </c>
      <c r="L508" s="12">
        <f t="shared" si="21"/>
        <v>22</v>
      </c>
      <c r="M508" s="12">
        <f t="shared" si="22"/>
        <v>22</v>
      </c>
    </row>
    <row r="509" spans="1:13" x14ac:dyDescent="0.25">
      <c r="A509" s="15" t="s">
        <v>420</v>
      </c>
      <c r="B509" s="15" t="s">
        <v>421</v>
      </c>
      <c r="C509" s="15" t="s">
        <v>347</v>
      </c>
      <c r="D509" s="15" t="s">
        <v>422</v>
      </c>
      <c r="E509" s="41">
        <f t="shared" si="23"/>
        <v>3.2307692307692308E-2</v>
      </c>
      <c r="F509" s="42">
        <f>M509</f>
        <v>32.307692307692307</v>
      </c>
      <c r="G509" s="43">
        <v>2017</v>
      </c>
      <c r="I509" s="12">
        <v>42</v>
      </c>
      <c r="J509" s="12">
        <v>42</v>
      </c>
      <c r="K509" s="12" t="s">
        <v>1298</v>
      </c>
      <c r="L509" s="12">
        <f t="shared" si="21"/>
        <v>32.307692307692307</v>
      </c>
      <c r="M509" s="12">
        <f t="shared" si="22"/>
        <v>32.307692307692307</v>
      </c>
    </row>
    <row r="510" spans="1:13" x14ac:dyDescent="0.25">
      <c r="A510" s="15" t="s">
        <v>423</v>
      </c>
      <c r="B510" s="15" t="s">
        <v>421</v>
      </c>
      <c r="C510" s="15" t="s">
        <v>347</v>
      </c>
      <c r="D510" s="15" t="s">
        <v>422</v>
      </c>
      <c r="E510" s="41">
        <f t="shared" si="23"/>
        <v>3.8769230769230764E-2</v>
      </c>
      <c r="F510" s="42">
        <f>M510</f>
        <v>38.769230769230766</v>
      </c>
      <c r="G510" s="43">
        <v>2017</v>
      </c>
      <c r="I510" s="12">
        <v>50.4</v>
      </c>
      <c r="J510" s="12">
        <v>50.4</v>
      </c>
      <c r="K510" s="12" t="s">
        <v>1298</v>
      </c>
      <c r="L510" s="12">
        <f t="shared" si="21"/>
        <v>38.769230769230766</v>
      </c>
      <c r="M510" s="12">
        <f t="shared" si="22"/>
        <v>38.769230769230766</v>
      </c>
    </row>
    <row r="511" spans="1:13" x14ac:dyDescent="0.25">
      <c r="A511" s="15" t="s">
        <v>436</v>
      </c>
      <c r="B511" s="15" t="s">
        <v>437</v>
      </c>
      <c r="C511" s="15" t="s">
        <v>347</v>
      </c>
      <c r="D511" s="15" t="s">
        <v>438</v>
      </c>
      <c r="E511" s="41">
        <f t="shared" si="23"/>
        <v>2.769230769230769E-2</v>
      </c>
      <c r="F511" s="42">
        <f>M511</f>
        <v>27.69230769230769</v>
      </c>
      <c r="G511" s="43">
        <v>2017</v>
      </c>
      <c r="I511" s="12">
        <v>36</v>
      </c>
      <c r="J511" s="12">
        <v>36</v>
      </c>
      <c r="K511" s="12" t="s">
        <v>1298</v>
      </c>
      <c r="L511" s="12">
        <f t="shared" si="21"/>
        <v>27.69230769230769</v>
      </c>
      <c r="M511" s="12">
        <f t="shared" si="22"/>
        <v>27.69230769230769</v>
      </c>
    </row>
    <row r="512" spans="1:13" x14ac:dyDescent="0.25">
      <c r="A512" s="15" t="s">
        <v>353</v>
      </c>
      <c r="B512" s="15" t="s">
        <v>350</v>
      </c>
      <c r="C512" s="15" t="s">
        <v>347</v>
      </c>
      <c r="D512" s="15" t="s">
        <v>351</v>
      </c>
      <c r="E512" s="41">
        <f t="shared" si="23"/>
        <v>1.7723076923076921E-2</v>
      </c>
      <c r="F512" s="42">
        <f>M512</f>
        <v>17.723076923076921</v>
      </c>
      <c r="G512" s="43">
        <v>2017</v>
      </c>
      <c r="I512" s="12">
        <v>23.04</v>
      </c>
      <c r="J512" s="12">
        <v>23.04</v>
      </c>
      <c r="K512" s="12" t="s">
        <v>1298</v>
      </c>
      <c r="L512" s="12">
        <f t="shared" si="21"/>
        <v>17.723076923076921</v>
      </c>
      <c r="M512" s="12">
        <f t="shared" si="22"/>
        <v>17.723076923076921</v>
      </c>
    </row>
    <row r="513" spans="1:13" x14ac:dyDescent="0.25">
      <c r="A513" s="15" t="s">
        <v>354</v>
      </c>
      <c r="B513" s="15" t="s">
        <v>350</v>
      </c>
      <c r="C513" s="15" t="s">
        <v>347</v>
      </c>
      <c r="D513" s="15" t="s">
        <v>351</v>
      </c>
      <c r="E513" s="41">
        <f t="shared" si="23"/>
        <v>1.7723076923076921E-2</v>
      </c>
      <c r="F513" s="42">
        <f>M513</f>
        <v>17.723076923076921</v>
      </c>
      <c r="G513" s="43">
        <v>2017</v>
      </c>
      <c r="I513" s="12">
        <v>23.04</v>
      </c>
      <c r="J513" s="12">
        <v>23.04</v>
      </c>
      <c r="K513" s="12" t="s">
        <v>1298</v>
      </c>
      <c r="L513" s="12">
        <f t="shared" si="21"/>
        <v>17.723076923076921</v>
      </c>
      <c r="M513" s="12">
        <f t="shared" si="22"/>
        <v>17.723076923076921</v>
      </c>
    </row>
    <row r="514" spans="1:13" x14ac:dyDescent="0.25">
      <c r="A514" s="15" t="s">
        <v>355</v>
      </c>
      <c r="B514" s="15" t="s">
        <v>350</v>
      </c>
      <c r="C514" s="15" t="s">
        <v>347</v>
      </c>
      <c r="D514" s="15" t="s">
        <v>351</v>
      </c>
      <c r="E514" s="41">
        <f t="shared" si="23"/>
        <v>1.7723076923076921E-2</v>
      </c>
      <c r="F514" s="42">
        <f>M514</f>
        <v>17.723076923076921</v>
      </c>
      <c r="G514" s="43">
        <v>2017</v>
      </c>
      <c r="I514" s="12">
        <v>23.04</v>
      </c>
      <c r="J514" s="12">
        <v>23.04</v>
      </c>
      <c r="K514" s="12" t="s">
        <v>1298</v>
      </c>
      <c r="L514" s="12">
        <f t="shared" ref="L514:L577" si="24">IF(K514="DC",I514/1.3,I514)</f>
        <v>17.723076923076921</v>
      </c>
      <c r="M514" s="12">
        <f t="shared" ref="M514:M577" si="25">IFERROR(VALUE(L514),VALUE(J514))</f>
        <v>17.723076923076921</v>
      </c>
    </row>
    <row r="515" spans="1:13" x14ac:dyDescent="0.25">
      <c r="A515" s="15" t="s">
        <v>356</v>
      </c>
      <c r="B515" s="15" t="s">
        <v>350</v>
      </c>
      <c r="C515" s="15" t="s">
        <v>347</v>
      </c>
      <c r="D515" s="15" t="s">
        <v>351</v>
      </c>
      <c r="E515" s="41">
        <f t="shared" ref="E515:E578" si="26">F515/1000</f>
        <v>1.7723076923076921E-2</v>
      </c>
      <c r="F515" s="42">
        <f>M515</f>
        <v>17.723076923076921</v>
      </c>
      <c r="G515" s="43">
        <v>2017</v>
      </c>
      <c r="I515" s="12">
        <v>23.04</v>
      </c>
      <c r="J515" s="12">
        <v>23.04</v>
      </c>
      <c r="K515" s="12" t="s">
        <v>1298</v>
      </c>
      <c r="L515" s="12">
        <f t="shared" si="24"/>
        <v>17.723076923076921</v>
      </c>
      <c r="M515" s="12">
        <f t="shared" si="25"/>
        <v>17.723076923076921</v>
      </c>
    </row>
    <row r="516" spans="1:13" x14ac:dyDescent="0.25">
      <c r="A516" s="15" t="s">
        <v>553</v>
      </c>
      <c r="B516" s="15" t="s">
        <v>373</v>
      </c>
      <c r="C516" s="15" t="s">
        <v>347</v>
      </c>
      <c r="D516" s="15" t="s">
        <v>348</v>
      </c>
      <c r="E516" s="41">
        <f t="shared" si="26"/>
        <v>3.5999999999999997E-2</v>
      </c>
      <c r="F516" s="42">
        <f>M516</f>
        <v>36</v>
      </c>
      <c r="G516" s="43">
        <v>2017</v>
      </c>
      <c r="I516" s="12">
        <v>36</v>
      </c>
      <c r="J516" s="12" t="s">
        <v>2125</v>
      </c>
      <c r="K516" s="12" t="s">
        <v>2604</v>
      </c>
      <c r="L516" s="12">
        <f t="shared" si="24"/>
        <v>36</v>
      </c>
      <c r="M516" s="12">
        <f t="shared" si="25"/>
        <v>36</v>
      </c>
    </row>
    <row r="517" spans="1:13" x14ac:dyDescent="0.25">
      <c r="A517" s="15" t="s">
        <v>533</v>
      </c>
      <c r="B517" s="15" t="s">
        <v>402</v>
      </c>
      <c r="C517" s="15" t="s">
        <v>347</v>
      </c>
      <c r="D517" s="15" t="s">
        <v>348</v>
      </c>
      <c r="E517" s="41">
        <f t="shared" si="26"/>
        <v>0.2</v>
      </c>
      <c r="F517" s="42">
        <f>M517</f>
        <v>200</v>
      </c>
      <c r="G517" s="43">
        <v>2017</v>
      </c>
      <c r="I517" s="12">
        <v>200</v>
      </c>
      <c r="J517" s="12" t="s">
        <v>2125</v>
      </c>
      <c r="K517" s="12" t="s">
        <v>2604</v>
      </c>
      <c r="L517" s="12">
        <f t="shared" si="24"/>
        <v>200</v>
      </c>
      <c r="M517" s="12">
        <f t="shared" si="25"/>
        <v>200</v>
      </c>
    </row>
    <row r="518" spans="1:13" x14ac:dyDescent="0.25">
      <c r="A518" s="15" t="s">
        <v>556</v>
      </c>
      <c r="B518" s="15" t="s">
        <v>557</v>
      </c>
      <c r="C518" s="15" t="s">
        <v>347</v>
      </c>
      <c r="D518" s="15" t="s">
        <v>348</v>
      </c>
      <c r="E518" s="41">
        <f t="shared" si="26"/>
        <v>0.25</v>
      </c>
      <c r="F518" s="42">
        <f>M518</f>
        <v>250</v>
      </c>
      <c r="G518" s="43">
        <v>2017</v>
      </c>
      <c r="I518" s="12">
        <v>250</v>
      </c>
      <c r="J518" s="12" t="s">
        <v>2125</v>
      </c>
      <c r="K518" s="12" t="s">
        <v>2604</v>
      </c>
      <c r="L518" s="12">
        <f t="shared" si="24"/>
        <v>250</v>
      </c>
      <c r="M518" s="12">
        <f t="shared" si="25"/>
        <v>250</v>
      </c>
    </row>
    <row r="519" spans="1:13" x14ac:dyDescent="0.25">
      <c r="A519" s="15" t="s">
        <v>568</v>
      </c>
      <c r="B519" s="15" t="s">
        <v>569</v>
      </c>
      <c r="C519" s="15" t="s">
        <v>347</v>
      </c>
      <c r="D519" s="15" t="s">
        <v>348</v>
      </c>
      <c r="E519" s="41">
        <f t="shared" si="26"/>
        <v>0.7</v>
      </c>
      <c r="F519" s="42">
        <f>M519</f>
        <v>700</v>
      </c>
      <c r="G519" s="43">
        <v>2017</v>
      </c>
      <c r="I519" s="12">
        <v>700</v>
      </c>
      <c r="J519" s="12" t="s">
        <v>2125</v>
      </c>
      <c r="K519" s="12" t="s">
        <v>2604</v>
      </c>
      <c r="L519" s="12">
        <f t="shared" si="24"/>
        <v>700</v>
      </c>
      <c r="M519" s="12">
        <f t="shared" si="25"/>
        <v>700</v>
      </c>
    </row>
    <row r="520" spans="1:13" x14ac:dyDescent="0.25">
      <c r="A520" s="15" t="s">
        <v>368</v>
      </c>
      <c r="B520" s="15" t="s">
        <v>369</v>
      </c>
      <c r="C520" s="15" t="s">
        <v>347</v>
      </c>
      <c r="D520" s="15" t="s">
        <v>348</v>
      </c>
      <c r="E520" s="41">
        <f t="shared" si="26"/>
        <v>2</v>
      </c>
      <c r="F520" s="42">
        <f>M520</f>
        <v>2000</v>
      </c>
      <c r="G520" s="43">
        <v>2017</v>
      </c>
      <c r="I520" s="12">
        <v>2000</v>
      </c>
      <c r="J520" s="12" t="s">
        <v>2125</v>
      </c>
      <c r="K520" s="12" t="s">
        <v>2604</v>
      </c>
      <c r="L520" s="12">
        <f t="shared" si="24"/>
        <v>2000</v>
      </c>
      <c r="M520" s="12">
        <f t="shared" si="25"/>
        <v>2000</v>
      </c>
    </row>
    <row r="521" spans="1:13" x14ac:dyDescent="0.25">
      <c r="A521" s="15" t="s">
        <v>403</v>
      </c>
      <c r="B521" s="15" t="s">
        <v>404</v>
      </c>
      <c r="C521" s="15" t="s">
        <v>347</v>
      </c>
      <c r="D521" s="15" t="s">
        <v>348</v>
      </c>
      <c r="E521" s="41">
        <f t="shared" si="26"/>
        <v>2</v>
      </c>
      <c r="F521" s="42">
        <f>M521</f>
        <v>2000</v>
      </c>
      <c r="G521" s="43">
        <v>2017</v>
      </c>
      <c r="I521" s="12">
        <v>2000</v>
      </c>
      <c r="J521" s="12" t="s">
        <v>2125</v>
      </c>
      <c r="K521" s="12" t="s">
        <v>2604</v>
      </c>
      <c r="L521" s="12">
        <f t="shared" si="24"/>
        <v>2000</v>
      </c>
      <c r="M521" s="12">
        <f t="shared" si="25"/>
        <v>2000</v>
      </c>
    </row>
    <row r="522" spans="1:13" x14ac:dyDescent="0.25">
      <c r="A522" s="15" t="s">
        <v>413</v>
      </c>
      <c r="B522" s="15" t="s">
        <v>414</v>
      </c>
      <c r="C522" s="15" t="s">
        <v>347</v>
      </c>
      <c r="D522" s="15" t="s">
        <v>348</v>
      </c>
      <c r="E522" s="41">
        <f t="shared" si="26"/>
        <v>2</v>
      </c>
      <c r="F522" s="42">
        <f>M522</f>
        <v>2000</v>
      </c>
      <c r="G522" s="43">
        <v>2017</v>
      </c>
      <c r="I522" s="12">
        <v>2000</v>
      </c>
      <c r="J522" s="12" t="s">
        <v>2125</v>
      </c>
      <c r="K522" s="12" t="s">
        <v>2604</v>
      </c>
      <c r="L522" s="12">
        <f t="shared" si="24"/>
        <v>2000</v>
      </c>
      <c r="M522" s="12">
        <f t="shared" si="25"/>
        <v>2000</v>
      </c>
    </row>
    <row r="523" spans="1:13" x14ac:dyDescent="0.25">
      <c r="A523" s="15" t="s">
        <v>562</v>
      </c>
      <c r="B523" s="15" t="s">
        <v>563</v>
      </c>
      <c r="C523" s="15" t="s">
        <v>347</v>
      </c>
      <c r="D523" s="15" t="s">
        <v>348</v>
      </c>
      <c r="E523" s="41">
        <f t="shared" si="26"/>
        <v>2</v>
      </c>
      <c r="F523" s="42">
        <f>M523</f>
        <v>2000</v>
      </c>
      <c r="G523" s="43">
        <v>2017</v>
      </c>
      <c r="I523" s="12">
        <v>2000</v>
      </c>
      <c r="J523" s="12" t="s">
        <v>2125</v>
      </c>
      <c r="K523" s="12" t="s">
        <v>2604</v>
      </c>
      <c r="L523" s="12">
        <f t="shared" si="24"/>
        <v>2000</v>
      </c>
      <c r="M523" s="12">
        <f t="shared" si="25"/>
        <v>2000</v>
      </c>
    </row>
    <row r="524" spans="1:13" x14ac:dyDescent="0.25">
      <c r="A524" s="15" t="s">
        <v>607</v>
      </c>
      <c r="B524" s="15" t="s">
        <v>608</v>
      </c>
      <c r="C524" s="15" t="s">
        <v>347</v>
      </c>
      <c r="D524" s="15" t="s">
        <v>348</v>
      </c>
      <c r="E524" s="41">
        <f t="shared" si="26"/>
        <v>2</v>
      </c>
      <c r="F524" s="42">
        <f>M524</f>
        <v>2000</v>
      </c>
      <c r="G524" s="43">
        <v>2017</v>
      </c>
      <c r="I524" s="12">
        <v>2000</v>
      </c>
      <c r="J524" s="12" t="s">
        <v>2125</v>
      </c>
      <c r="K524" s="12" t="s">
        <v>2604</v>
      </c>
      <c r="L524" s="12">
        <f t="shared" si="24"/>
        <v>2000</v>
      </c>
      <c r="M524" s="12">
        <f t="shared" si="25"/>
        <v>2000</v>
      </c>
    </row>
    <row r="525" spans="1:13" x14ac:dyDescent="0.25">
      <c r="A525" s="15" t="s">
        <v>634</v>
      </c>
      <c r="B525" s="15" t="s">
        <v>480</v>
      </c>
      <c r="C525" s="15" t="s">
        <v>347</v>
      </c>
      <c r="D525" s="15" t="s">
        <v>348</v>
      </c>
      <c r="E525" s="41">
        <f t="shared" si="26"/>
        <v>2.2000000000000002</v>
      </c>
      <c r="F525" s="42">
        <f>M525</f>
        <v>2200</v>
      </c>
      <c r="G525" s="43">
        <v>2017</v>
      </c>
      <c r="I525" s="12">
        <v>2200</v>
      </c>
      <c r="J525" s="12" t="s">
        <v>2125</v>
      </c>
      <c r="K525" s="12" t="s">
        <v>2604</v>
      </c>
      <c r="L525" s="12">
        <f t="shared" si="24"/>
        <v>2200</v>
      </c>
      <c r="M525" s="12">
        <f t="shared" si="25"/>
        <v>2200</v>
      </c>
    </row>
    <row r="526" spans="1:13" x14ac:dyDescent="0.25">
      <c r="A526" s="15" t="s">
        <v>636</v>
      </c>
      <c r="B526" s="15" t="s">
        <v>359</v>
      </c>
      <c r="C526" s="15" t="s">
        <v>347</v>
      </c>
      <c r="D526" s="15" t="s">
        <v>348</v>
      </c>
      <c r="E526" s="41">
        <f t="shared" si="26"/>
        <v>2.7</v>
      </c>
      <c r="F526" s="42">
        <f>M526</f>
        <v>2700</v>
      </c>
      <c r="G526" s="43">
        <v>2017</v>
      </c>
      <c r="I526" s="12">
        <v>2700</v>
      </c>
      <c r="J526" s="12" t="s">
        <v>2125</v>
      </c>
      <c r="K526" s="12" t="s">
        <v>2604</v>
      </c>
      <c r="L526" s="12">
        <f t="shared" si="24"/>
        <v>2700</v>
      </c>
      <c r="M526" s="12">
        <f t="shared" si="25"/>
        <v>2700</v>
      </c>
    </row>
    <row r="527" spans="1:13" x14ac:dyDescent="0.25">
      <c r="A527" s="15" t="s">
        <v>433</v>
      </c>
      <c r="B527" s="15" t="s">
        <v>434</v>
      </c>
      <c r="C527" s="15" t="s">
        <v>347</v>
      </c>
      <c r="D527" s="15" t="s">
        <v>348</v>
      </c>
      <c r="E527" s="41">
        <f t="shared" si="26"/>
        <v>3</v>
      </c>
      <c r="F527" s="42">
        <f>M527</f>
        <v>3000</v>
      </c>
      <c r="G527" s="43">
        <v>2017</v>
      </c>
      <c r="I527" s="12">
        <v>3000</v>
      </c>
      <c r="J527" s="12" t="s">
        <v>2125</v>
      </c>
      <c r="K527" s="12" t="s">
        <v>2604</v>
      </c>
      <c r="L527" s="12">
        <f t="shared" si="24"/>
        <v>3000</v>
      </c>
      <c r="M527" s="12">
        <f t="shared" si="25"/>
        <v>3000</v>
      </c>
    </row>
    <row r="528" spans="1:13" x14ac:dyDescent="0.25">
      <c r="A528" s="15" t="s">
        <v>453</v>
      </c>
      <c r="B528" s="15" t="s">
        <v>454</v>
      </c>
      <c r="C528" s="15" t="s">
        <v>347</v>
      </c>
      <c r="D528" s="15" t="s">
        <v>348</v>
      </c>
      <c r="E528" s="41">
        <f t="shared" si="26"/>
        <v>3</v>
      </c>
      <c r="F528" s="42">
        <f>M528</f>
        <v>3000</v>
      </c>
      <c r="G528" s="43">
        <v>2017</v>
      </c>
      <c r="I528" s="12">
        <v>3000</v>
      </c>
      <c r="J528" s="12" t="s">
        <v>2125</v>
      </c>
      <c r="K528" s="12" t="s">
        <v>2604</v>
      </c>
      <c r="L528" s="12">
        <f t="shared" si="24"/>
        <v>3000</v>
      </c>
      <c r="M528" s="12">
        <f t="shared" si="25"/>
        <v>3000</v>
      </c>
    </row>
    <row r="529" spans="1:13" x14ac:dyDescent="0.25">
      <c r="A529" s="15" t="s">
        <v>455</v>
      </c>
      <c r="B529" s="15" t="s">
        <v>373</v>
      </c>
      <c r="C529" s="15" t="s">
        <v>347</v>
      </c>
      <c r="D529" s="15" t="s">
        <v>348</v>
      </c>
      <c r="E529" s="41">
        <f t="shared" si="26"/>
        <v>3</v>
      </c>
      <c r="F529" s="42">
        <f>M529</f>
        <v>3000</v>
      </c>
      <c r="G529" s="43">
        <v>2017</v>
      </c>
      <c r="I529" s="12">
        <v>3000</v>
      </c>
      <c r="J529" s="12" t="s">
        <v>2125</v>
      </c>
      <c r="K529" s="12" t="s">
        <v>2604</v>
      </c>
      <c r="L529" s="12">
        <f t="shared" si="24"/>
        <v>3000</v>
      </c>
      <c r="M529" s="12">
        <f t="shared" si="25"/>
        <v>3000</v>
      </c>
    </row>
    <row r="530" spans="1:13" x14ac:dyDescent="0.25">
      <c r="A530" s="15" t="s">
        <v>471</v>
      </c>
      <c r="B530" s="15" t="s">
        <v>386</v>
      </c>
      <c r="C530" s="15" t="s">
        <v>347</v>
      </c>
      <c r="D530" s="15" t="s">
        <v>348</v>
      </c>
      <c r="E530" s="41">
        <f t="shared" si="26"/>
        <v>3</v>
      </c>
      <c r="F530" s="42">
        <f>M530</f>
        <v>3000</v>
      </c>
      <c r="G530" s="43">
        <v>2017</v>
      </c>
      <c r="I530" s="12">
        <v>3000</v>
      </c>
      <c r="J530" s="12" t="s">
        <v>2125</v>
      </c>
      <c r="K530" s="12" t="s">
        <v>2604</v>
      </c>
      <c r="L530" s="12">
        <f t="shared" si="24"/>
        <v>3000</v>
      </c>
      <c r="M530" s="12">
        <f t="shared" si="25"/>
        <v>3000</v>
      </c>
    </row>
    <row r="531" spans="1:13" x14ac:dyDescent="0.25">
      <c r="A531" s="15" t="s">
        <v>488</v>
      </c>
      <c r="B531" s="15" t="s">
        <v>489</v>
      </c>
      <c r="C531" s="15" t="s">
        <v>347</v>
      </c>
      <c r="D531" s="15" t="s">
        <v>348</v>
      </c>
      <c r="E531" s="41">
        <f t="shared" si="26"/>
        <v>3</v>
      </c>
      <c r="F531" s="42">
        <f>M531</f>
        <v>3000</v>
      </c>
      <c r="G531" s="43">
        <v>2017</v>
      </c>
      <c r="I531" s="12">
        <v>3000</v>
      </c>
      <c r="J531" s="12" t="s">
        <v>2125</v>
      </c>
      <c r="K531" s="12" t="s">
        <v>2604</v>
      </c>
      <c r="L531" s="12">
        <f t="shared" si="24"/>
        <v>3000</v>
      </c>
      <c r="M531" s="12">
        <f t="shared" si="25"/>
        <v>3000</v>
      </c>
    </row>
    <row r="532" spans="1:13" x14ac:dyDescent="0.25">
      <c r="A532" s="15" t="s">
        <v>507</v>
      </c>
      <c r="B532" s="15" t="s">
        <v>508</v>
      </c>
      <c r="C532" s="15" t="s">
        <v>347</v>
      </c>
      <c r="D532" s="15" t="s">
        <v>348</v>
      </c>
      <c r="E532" s="41">
        <f t="shared" si="26"/>
        <v>3</v>
      </c>
      <c r="F532" s="42">
        <f>M532</f>
        <v>3000</v>
      </c>
      <c r="G532" s="43">
        <v>2017</v>
      </c>
      <c r="I532" s="12">
        <v>3000</v>
      </c>
      <c r="J532" s="12" t="s">
        <v>2125</v>
      </c>
      <c r="K532" s="12" t="s">
        <v>2604</v>
      </c>
      <c r="L532" s="12">
        <f t="shared" si="24"/>
        <v>3000</v>
      </c>
      <c r="M532" s="12">
        <f t="shared" si="25"/>
        <v>3000</v>
      </c>
    </row>
    <row r="533" spans="1:13" x14ac:dyDescent="0.25">
      <c r="A533" s="15" t="s">
        <v>527</v>
      </c>
      <c r="B533" s="15" t="s">
        <v>528</v>
      </c>
      <c r="C533" s="15" t="s">
        <v>347</v>
      </c>
      <c r="D533" s="15" t="s">
        <v>348</v>
      </c>
      <c r="E533" s="41">
        <f t="shared" si="26"/>
        <v>3</v>
      </c>
      <c r="F533" s="42">
        <f>M533</f>
        <v>3000</v>
      </c>
      <c r="G533" s="43">
        <v>2017</v>
      </c>
      <c r="I533" s="12">
        <v>3000</v>
      </c>
      <c r="J533" s="12" t="s">
        <v>2125</v>
      </c>
      <c r="K533" s="12" t="s">
        <v>2604</v>
      </c>
      <c r="L533" s="12">
        <f t="shared" si="24"/>
        <v>3000</v>
      </c>
      <c r="M533" s="12">
        <f t="shared" si="25"/>
        <v>3000</v>
      </c>
    </row>
    <row r="534" spans="1:13" x14ac:dyDescent="0.25">
      <c r="A534" s="15" t="s">
        <v>559</v>
      </c>
      <c r="B534" s="15" t="s">
        <v>480</v>
      </c>
      <c r="C534" s="15" t="s">
        <v>347</v>
      </c>
      <c r="D534" s="15" t="s">
        <v>348</v>
      </c>
      <c r="E534" s="41">
        <f t="shared" si="26"/>
        <v>3</v>
      </c>
      <c r="F534" s="42">
        <f>M534</f>
        <v>3000</v>
      </c>
      <c r="G534" s="43">
        <v>2017</v>
      </c>
      <c r="I534" s="12">
        <v>3000</v>
      </c>
      <c r="J534" s="12" t="s">
        <v>2125</v>
      </c>
      <c r="K534" s="12" t="s">
        <v>2604</v>
      </c>
      <c r="L534" s="12">
        <f t="shared" si="24"/>
        <v>3000</v>
      </c>
      <c r="M534" s="12">
        <f t="shared" si="25"/>
        <v>3000</v>
      </c>
    </row>
    <row r="535" spans="1:13" x14ac:dyDescent="0.25">
      <c r="A535" s="15" t="s">
        <v>571</v>
      </c>
      <c r="B535" s="15" t="s">
        <v>432</v>
      </c>
      <c r="C535" s="15" t="s">
        <v>347</v>
      </c>
      <c r="D535" s="15" t="s">
        <v>348</v>
      </c>
      <c r="E535" s="41">
        <f t="shared" si="26"/>
        <v>3</v>
      </c>
      <c r="F535" s="42">
        <f>M535</f>
        <v>3000</v>
      </c>
      <c r="G535" s="43">
        <v>2017</v>
      </c>
      <c r="I535" s="12">
        <v>3000</v>
      </c>
      <c r="J535" s="12">
        <v>4210.5600000000004</v>
      </c>
      <c r="K535" s="12" t="s">
        <v>2604</v>
      </c>
      <c r="L535" s="12">
        <f t="shared" si="24"/>
        <v>3000</v>
      </c>
      <c r="M535" s="12">
        <f t="shared" si="25"/>
        <v>3000</v>
      </c>
    </row>
    <row r="536" spans="1:13" x14ac:dyDescent="0.25">
      <c r="A536" s="15" t="s">
        <v>611</v>
      </c>
      <c r="B536" s="15" t="s">
        <v>346</v>
      </c>
      <c r="C536" s="15" t="s">
        <v>347</v>
      </c>
      <c r="D536" s="15" t="s">
        <v>348</v>
      </c>
      <c r="E536" s="41">
        <f t="shared" si="26"/>
        <v>3</v>
      </c>
      <c r="F536" s="42">
        <f>M536</f>
        <v>3000</v>
      </c>
      <c r="G536" s="43">
        <v>2017</v>
      </c>
      <c r="I536" s="12">
        <v>3000</v>
      </c>
      <c r="J536" s="12" t="s">
        <v>2125</v>
      </c>
      <c r="K536" s="12" t="s">
        <v>2604</v>
      </c>
      <c r="L536" s="12">
        <f t="shared" si="24"/>
        <v>3000</v>
      </c>
      <c r="M536" s="12">
        <f t="shared" si="25"/>
        <v>3000</v>
      </c>
    </row>
    <row r="537" spans="1:13" x14ac:dyDescent="0.25">
      <c r="A537" s="15" t="s">
        <v>633</v>
      </c>
      <c r="B537" s="15" t="s">
        <v>633</v>
      </c>
      <c r="C537" s="15" t="s">
        <v>347</v>
      </c>
      <c r="D537" s="15" t="s">
        <v>348</v>
      </c>
      <c r="E537" s="41">
        <f t="shared" si="26"/>
        <v>3</v>
      </c>
      <c r="F537" s="42">
        <f>M537</f>
        <v>3000</v>
      </c>
      <c r="G537" s="43">
        <v>2017</v>
      </c>
      <c r="I537" s="12">
        <v>3000</v>
      </c>
      <c r="J537" s="12" t="s">
        <v>2125</v>
      </c>
      <c r="K537" s="12" t="s">
        <v>2604</v>
      </c>
      <c r="L537" s="12">
        <f t="shared" si="24"/>
        <v>3000</v>
      </c>
      <c r="M537" s="12">
        <f t="shared" si="25"/>
        <v>3000</v>
      </c>
    </row>
    <row r="538" spans="1:13" x14ac:dyDescent="0.25">
      <c r="A538" s="15" t="s">
        <v>399</v>
      </c>
      <c r="B538" s="15" t="s">
        <v>400</v>
      </c>
      <c r="C538" s="15" t="s">
        <v>347</v>
      </c>
      <c r="D538" s="15" t="s">
        <v>348</v>
      </c>
      <c r="E538" s="41">
        <f t="shared" si="26"/>
        <v>3.4</v>
      </c>
      <c r="F538" s="42">
        <f>M538</f>
        <v>3400</v>
      </c>
      <c r="G538" s="43">
        <v>2017</v>
      </c>
      <c r="I538" s="12">
        <v>3400</v>
      </c>
      <c r="J538" s="12">
        <v>4773.6000000000004</v>
      </c>
      <c r="K538" s="12" t="s">
        <v>2604</v>
      </c>
      <c r="L538" s="12">
        <f t="shared" si="24"/>
        <v>3400</v>
      </c>
      <c r="M538" s="12">
        <f t="shared" si="25"/>
        <v>3400</v>
      </c>
    </row>
    <row r="539" spans="1:13" x14ac:dyDescent="0.25">
      <c r="A539" s="15" t="s">
        <v>443</v>
      </c>
      <c r="B539" s="15" t="s">
        <v>444</v>
      </c>
      <c r="C539" s="15" t="s">
        <v>347</v>
      </c>
      <c r="D539" s="15" t="s">
        <v>348</v>
      </c>
      <c r="E539" s="41">
        <f t="shared" si="26"/>
        <v>3.89</v>
      </c>
      <c r="F539" s="42">
        <f>M539</f>
        <v>3890</v>
      </c>
      <c r="G539" s="43">
        <v>2017</v>
      </c>
      <c r="I539" s="12">
        <v>3890</v>
      </c>
      <c r="J539" s="12" t="s">
        <v>2125</v>
      </c>
      <c r="K539" s="12" t="s">
        <v>2604</v>
      </c>
      <c r="L539" s="12">
        <f t="shared" si="24"/>
        <v>3890</v>
      </c>
      <c r="M539" s="12">
        <f t="shared" si="25"/>
        <v>3890</v>
      </c>
    </row>
    <row r="540" spans="1:13" x14ac:dyDescent="0.25">
      <c r="A540" s="15" t="s">
        <v>374</v>
      </c>
      <c r="B540" s="15" t="s">
        <v>375</v>
      </c>
      <c r="C540" s="15" t="s">
        <v>347</v>
      </c>
      <c r="D540" s="15" t="s">
        <v>348</v>
      </c>
      <c r="E540" s="41">
        <f t="shared" si="26"/>
        <v>4</v>
      </c>
      <c r="F540" s="42">
        <f>M540</f>
        <v>4000</v>
      </c>
      <c r="G540" s="43">
        <v>2017</v>
      </c>
      <c r="I540" s="12">
        <v>4000</v>
      </c>
      <c r="J540" s="12" t="s">
        <v>2125</v>
      </c>
      <c r="K540" s="12" t="s">
        <v>2604</v>
      </c>
      <c r="L540" s="12">
        <f t="shared" si="24"/>
        <v>4000</v>
      </c>
      <c r="M540" s="12">
        <f t="shared" si="25"/>
        <v>4000</v>
      </c>
    </row>
    <row r="541" spans="1:13" x14ac:dyDescent="0.25">
      <c r="A541" s="15" t="s">
        <v>515</v>
      </c>
      <c r="B541" s="15" t="s">
        <v>516</v>
      </c>
      <c r="C541" s="15" t="s">
        <v>347</v>
      </c>
      <c r="D541" s="15" t="s">
        <v>348</v>
      </c>
      <c r="E541" s="41">
        <f t="shared" si="26"/>
        <v>4</v>
      </c>
      <c r="F541" s="42">
        <f>M541</f>
        <v>4000</v>
      </c>
      <c r="G541" s="43">
        <v>2017</v>
      </c>
      <c r="I541" s="12">
        <v>4000</v>
      </c>
      <c r="J541" s="12" t="s">
        <v>2125</v>
      </c>
      <c r="K541" s="12" t="s">
        <v>2604</v>
      </c>
      <c r="L541" s="12">
        <f t="shared" si="24"/>
        <v>4000</v>
      </c>
      <c r="M541" s="12">
        <f t="shared" si="25"/>
        <v>4000</v>
      </c>
    </row>
    <row r="542" spans="1:13" x14ac:dyDescent="0.25">
      <c r="A542" s="15" t="s">
        <v>567</v>
      </c>
      <c r="B542" s="15" t="s">
        <v>567</v>
      </c>
      <c r="C542" s="15" t="s">
        <v>347</v>
      </c>
      <c r="D542" s="15" t="s">
        <v>348</v>
      </c>
      <c r="E542" s="41">
        <f t="shared" si="26"/>
        <v>4</v>
      </c>
      <c r="F542" s="42">
        <f>M542</f>
        <v>4000</v>
      </c>
      <c r="G542" s="43">
        <v>2017</v>
      </c>
      <c r="I542" s="12">
        <v>4000</v>
      </c>
      <c r="J542" s="12" t="s">
        <v>2125</v>
      </c>
      <c r="K542" s="12" t="s">
        <v>2604</v>
      </c>
      <c r="L542" s="12">
        <f t="shared" si="24"/>
        <v>4000</v>
      </c>
      <c r="M542" s="12">
        <f t="shared" si="25"/>
        <v>4000</v>
      </c>
    </row>
    <row r="543" spans="1:13" x14ac:dyDescent="0.25">
      <c r="A543" s="15" t="s">
        <v>472</v>
      </c>
      <c r="B543" s="15" t="s">
        <v>473</v>
      </c>
      <c r="C543" s="15" t="s">
        <v>347</v>
      </c>
      <c r="D543" s="15" t="s">
        <v>348</v>
      </c>
      <c r="E543" s="41">
        <f t="shared" si="26"/>
        <v>4.3600000000000003</v>
      </c>
      <c r="F543" s="42">
        <f>M543</f>
        <v>4360</v>
      </c>
      <c r="G543" s="43">
        <v>2017</v>
      </c>
      <c r="I543" s="12">
        <v>4360</v>
      </c>
      <c r="J543" s="12">
        <v>5744.7</v>
      </c>
      <c r="K543" s="12" t="s">
        <v>2604</v>
      </c>
      <c r="L543" s="12">
        <f t="shared" si="24"/>
        <v>4360</v>
      </c>
      <c r="M543" s="12">
        <f t="shared" si="25"/>
        <v>4360</v>
      </c>
    </row>
    <row r="544" spans="1:13" x14ac:dyDescent="0.25">
      <c r="A544" s="15" t="s">
        <v>431</v>
      </c>
      <c r="B544" s="15" t="s">
        <v>432</v>
      </c>
      <c r="C544" s="15" t="s">
        <v>347</v>
      </c>
      <c r="D544" s="15" t="s">
        <v>348</v>
      </c>
      <c r="E544" s="41">
        <f t="shared" si="26"/>
        <v>4.7</v>
      </c>
      <c r="F544" s="42">
        <f>M544</f>
        <v>4700</v>
      </c>
      <c r="G544" s="43">
        <v>2017</v>
      </c>
      <c r="I544" s="12">
        <v>4700</v>
      </c>
      <c r="J544" s="12">
        <v>6389.28</v>
      </c>
      <c r="K544" s="12" t="s">
        <v>2604</v>
      </c>
      <c r="L544" s="12">
        <f t="shared" si="24"/>
        <v>4700</v>
      </c>
      <c r="M544" s="12">
        <f t="shared" si="25"/>
        <v>4700</v>
      </c>
    </row>
    <row r="545" spans="1:13" x14ac:dyDescent="0.25">
      <c r="A545" s="15" t="s">
        <v>479</v>
      </c>
      <c r="B545" s="15" t="s">
        <v>480</v>
      </c>
      <c r="C545" s="15" t="s">
        <v>347</v>
      </c>
      <c r="D545" s="15" t="s">
        <v>348</v>
      </c>
      <c r="E545" s="41">
        <f t="shared" si="26"/>
        <v>4.8600000000000003</v>
      </c>
      <c r="F545" s="42">
        <f>M545</f>
        <v>4860</v>
      </c>
      <c r="G545" s="43">
        <v>2017</v>
      </c>
      <c r="I545" s="12">
        <v>4860</v>
      </c>
      <c r="J545" s="12" t="s">
        <v>2125</v>
      </c>
      <c r="K545" s="12" t="s">
        <v>2604</v>
      </c>
      <c r="L545" s="12">
        <f t="shared" si="24"/>
        <v>4860</v>
      </c>
      <c r="M545" s="12">
        <f t="shared" si="25"/>
        <v>4860</v>
      </c>
    </row>
    <row r="546" spans="1:13" x14ac:dyDescent="0.25">
      <c r="A546" s="15" t="s">
        <v>503</v>
      </c>
      <c r="B546" s="15" t="s">
        <v>504</v>
      </c>
      <c r="C546" s="15" t="s">
        <v>347</v>
      </c>
      <c r="D546" s="15" t="s">
        <v>348</v>
      </c>
      <c r="E546" s="41">
        <f t="shared" si="26"/>
        <v>4.8600000000000003</v>
      </c>
      <c r="F546" s="42">
        <f>M546</f>
        <v>4860</v>
      </c>
      <c r="G546" s="43">
        <v>2017</v>
      </c>
      <c r="I546" s="12">
        <v>4860</v>
      </c>
      <c r="J546" s="12" t="s">
        <v>2125</v>
      </c>
      <c r="K546" s="12" t="s">
        <v>2604</v>
      </c>
      <c r="L546" s="12">
        <f t="shared" si="24"/>
        <v>4860</v>
      </c>
      <c r="M546" s="12">
        <f t="shared" si="25"/>
        <v>4860</v>
      </c>
    </row>
    <row r="547" spans="1:13" x14ac:dyDescent="0.25">
      <c r="A547" s="15" t="s">
        <v>574</v>
      </c>
      <c r="B547" s="15" t="s">
        <v>450</v>
      </c>
      <c r="C547" s="15" t="s">
        <v>347</v>
      </c>
      <c r="D547" s="15" t="s">
        <v>348</v>
      </c>
      <c r="E547" s="41">
        <f t="shared" si="26"/>
        <v>4.8600000000000003</v>
      </c>
      <c r="F547" s="42">
        <f>M547</f>
        <v>4860</v>
      </c>
      <c r="G547" s="43">
        <v>2017</v>
      </c>
      <c r="I547" s="12">
        <v>4860</v>
      </c>
      <c r="J547" s="12" t="s">
        <v>2125</v>
      </c>
      <c r="K547" s="12" t="s">
        <v>2604</v>
      </c>
      <c r="L547" s="12">
        <f t="shared" si="24"/>
        <v>4860</v>
      </c>
      <c r="M547" s="12">
        <f t="shared" si="25"/>
        <v>4860</v>
      </c>
    </row>
    <row r="548" spans="1:13" x14ac:dyDescent="0.25">
      <c r="A548" s="15" t="s">
        <v>358</v>
      </c>
      <c r="B548" s="15" t="s">
        <v>359</v>
      </c>
      <c r="C548" s="15" t="s">
        <v>347</v>
      </c>
      <c r="D548" s="15" t="s">
        <v>348</v>
      </c>
      <c r="E548" s="41">
        <f t="shared" si="26"/>
        <v>4.95</v>
      </c>
      <c r="F548" s="42">
        <f>M548</f>
        <v>4950</v>
      </c>
      <c r="G548" s="43">
        <v>2017</v>
      </c>
      <c r="I548" s="12">
        <v>4950</v>
      </c>
      <c r="J548" s="12">
        <v>6448</v>
      </c>
      <c r="K548" s="12" t="s">
        <v>2604</v>
      </c>
      <c r="L548" s="12">
        <f t="shared" si="24"/>
        <v>4950</v>
      </c>
      <c r="M548" s="12">
        <f t="shared" si="25"/>
        <v>4950</v>
      </c>
    </row>
    <row r="549" spans="1:13" x14ac:dyDescent="0.25">
      <c r="A549" s="15" t="s">
        <v>364</v>
      </c>
      <c r="B549" s="15" t="s">
        <v>365</v>
      </c>
      <c r="C549" s="15" t="s">
        <v>347</v>
      </c>
      <c r="D549" s="15" t="s">
        <v>348</v>
      </c>
      <c r="E549" s="41">
        <f t="shared" si="26"/>
        <v>5</v>
      </c>
      <c r="F549" s="42">
        <f>M549</f>
        <v>5000</v>
      </c>
      <c r="G549" s="43">
        <v>2017</v>
      </c>
      <c r="I549" s="12">
        <v>5000</v>
      </c>
      <c r="J549" s="12" t="s">
        <v>2125</v>
      </c>
      <c r="K549" s="12" t="s">
        <v>2604</v>
      </c>
      <c r="L549" s="12">
        <f t="shared" si="24"/>
        <v>5000</v>
      </c>
      <c r="M549" s="12">
        <f t="shared" si="25"/>
        <v>5000</v>
      </c>
    </row>
    <row r="550" spans="1:13" x14ac:dyDescent="0.25">
      <c r="A550" s="15" t="s">
        <v>378</v>
      </c>
      <c r="B550" s="15" t="s">
        <v>379</v>
      </c>
      <c r="C550" s="15" t="s">
        <v>347</v>
      </c>
      <c r="D550" s="15" t="s">
        <v>348</v>
      </c>
      <c r="E550" s="41">
        <f t="shared" si="26"/>
        <v>5</v>
      </c>
      <c r="F550" s="42">
        <f>M550</f>
        <v>5000</v>
      </c>
      <c r="G550" s="43">
        <v>2017</v>
      </c>
      <c r="I550" s="12">
        <v>5000</v>
      </c>
      <c r="J550" s="12" t="s">
        <v>2125</v>
      </c>
      <c r="K550" s="12" t="s">
        <v>2604</v>
      </c>
      <c r="L550" s="12">
        <f t="shared" si="24"/>
        <v>5000</v>
      </c>
      <c r="M550" s="12">
        <f t="shared" si="25"/>
        <v>5000</v>
      </c>
    </row>
    <row r="551" spans="1:13" x14ac:dyDescent="0.25">
      <c r="A551" s="15" t="s">
        <v>389</v>
      </c>
      <c r="B551" s="15" t="s">
        <v>390</v>
      </c>
      <c r="C551" s="15" t="s">
        <v>347</v>
      </c>
      <c r="D551" s="15" t="s">
        <v>348</v>
      </c>
      <c r="E551" s="41">
        <f t="shared" si="26"/>
        <v>5</v>
      </c>
      <c r="F551" s="42">
        <f>M551</f>
        <v>5000</v>
      </c>
      <c r="G551" s="43">
        <v>2017</v>
      </c>
      <c r="I551" s="12">
        <v>5000</v>
      </c>
      <c r="J551" s="12" t="s">
        <v>2125</v>
      </c>
      <c r="K551" s="12" t="s">
        <v>2604</v>
      </c>
      <c r="L551" s="12">
        <f t="shared" si="24"/>
        <v>5000</v>
      </c>
      <c r="M551" s="12">
        <f t="shared" si="25"/>
        <v>5000</v>
      </c>
    </row>
    <row r="552" spans="1:13" x14ac:dyDescent="0.25">
      <c r="A552" s="15" t="s">
        <v>395</v>
      </c>
      <c r="B552" s="15" t="s">
        <v>395</v>
      </c>
      <c r="C552" s="15" t="s">
        <v>347</v>
      </c>
      <c r="D552" s="15" t="s">
        <v>348</v>
      </c>
      <c r="E552" s="41">
        <f t="shared" si="26"/>
        <v>5</v>
      </c>
      <c r="F552" s="42">
        <f>M552</f>
        <v>5000</v>
      </c>
      <c r="G552" s="43">
        <v>2017</v>
      </c>
      <c r="I552" s="12">
        <v>5000</v>
      </c>
      <c r="J552" s="12" t="s">
        <v>2125</v>
      </c>
      <c r="K552" s="12" t="s">
        <v>2604</v>
      </c>
      <c r="L552" s="12">
        <f t="shared" si="24"/>
        <v>5000</v>
      </c>
      <c r="M552" s="12">
        <f t="shared" si="25"/>
        <v>5000</v>
      </c>
    </row>
    <row r="553" spans="1:13" x14ac:dyDescent="0.25">
      <c r="A553" s="15" t="s">
        <v>405</v>
      </c>
      <c r="B553" s="15" t="s">
        <v>406</v>
      </c>
      <c r="C553" s="15" t="s">
        <v>347</v>
      </c>
      <c r="D553" s="15" t="s">
        <v>348</v>
      </c>
      <c r="E553" s="41">
        <f t="shared" si="26"/>
        <v>5</v>
      </c>
      <c r="F553" s="42">
        <f>M553</f>
        <v>5000</v>
      </c>
      <c r="G553" s="43">
        <v>2017</v>
      </c>
      <c r="I553" s="12">
        <v>5000</v>
      </c>
      <c r="J553" s="12" t="s">
        <v>2125</v>
      </c>
      <c r="K553" s="12" t="s">
        <v>2604</v>
      </c>
      <c r="L553" s="12">
        <f t="shared" si="24"/>
        <v>5000</v>
      </c>
      <c r="M553" s="12">
        <f t="shared" si="25"/>
        <v>5000</v>
      </c>
    </row>
    <row r="554" spans="1:13" x14ac:dyDescent="0.25">
      <c r="A554" s="15" t="s">
        <v>439</v>
      </c>
      <c r="B554" s="15" t="s">
        <v>440</v>
      </c>
      <c r="C554" s="15" t="s">
        <v>347</v>
      </c>
      <c r="D554" s="15" t="s">
        <v>348</v>
      </c>
      <c r="E554" s="41">
        <f t="shared" si="26"/>
        <v>5</v>
      </c>
      <c r="F554" s="42">
        <f>M554</f>
        <v>5000</v>
      </c>
      <c r="G554" s="43">
        <v>2017</v>
      </c>
      <c r="I554" s="12">
        <v>5000</v>
      </c>
      <c r="J554" s="12" t="s">
        <v>2125</v>
      </c>
      <c r="K554" s="12" t="s">
        <v>2604</v>
      </c>
      <c r="L554" s="12">
        <f t="shared" si="24"/>
        <v>5000</v>
      </c>
      <c r="M554" s="12">
        <f t="shared" si="25"/>
        <v>5000</v>
      </c>
    </row>
    <row r="555" spans="1:13" x14ac:dyDescent="0.25">
      <c r="A555" s="15" t="s">
        <v>441</v>
      </c>
      <c r="B555" s="15" t="s">
        <v>440</v>
      </c>
      <c r="C555" s="15" t="s">
        <v>347</v>
      </c>
      <c r="D555" s="15" t="s">
        <v>348</v>
      </c>
      <c r="E555" s="41">
        <f t="shared" si="26"/>
        <v>5</v>
      </c>
      <c r="F555" s="42">
        <f>M555</f>
        <v>5000</v>
      </c>
      <c r="G555" s="43">
        <v>2017</v>
      </c>
      <c r="I555" s="12">
        <v>5000</v>
      </c>
      <c r="J555" s="12" t="s">
        <v>2125</v>
      </c>
      <c r="K555" s="12" t="s">
        <v>2604</v>
      </c>
      <c r="L555" s="12">
        <f t="shared" si="24"/>
        <v>5000</v>
      </c>
      <c r="M555" s="12">
        <f t="shared" si="25"/>
        <v>5000</v>
      </c>
    </row>
    <row r="556" spans="1:13" x14ac:dyDescent="0.25">
      <c r="A556" s="15" t="s">
        <v>446</v>
      </c>
      <c r="B556" s="15" t="s">
        <v>447</v>
      </c>
      <c r="C556" s="15" t="s">
        <v>347</v>
      </c>
      <c r="D556" s="15" t="s">
        <v>348</v>
      </c>
      <c r="E556" s="41">
        <f t="shared" si="26"/>
        <v>5</v>
      </c>
      <c r="F556" s="42">
        <f>M556</f>
        <v>5000</v>
      </c>
      <c r="G556" s="43">
        <v>2017</v>
      </c>
      <c r="I556" s="12">
        <v>5000</v>
      </c>
      <c r="J556" s="12" t="s">
        <v>2125</v>
      </c>
      <c r="K556" s="12" t="s">
        <v>2604</v>
      </c>
      <c r="L556" s="12">
        <f t="shared" si="24"/>
        <v>5000</v>
      </c>
      <c r="M556" s="12">
        <f t="shared" si="25"/>
        <v>5000</v>
      </c>
    </row>
    <row r="557" spans="1:13" x14ac:dyDescent="0.25">
      <c r="A557" s="15" t="s">
        <v>448</v>
      </c>
      <c r="B557" s="15" t="s">
        <v>448</v>
      </c>
      <c r="C557" s="15" t="s">
        <v>347</v>
      </c>
      <c r="D557" s="15" t="s">
        <v>348</v>
      </c>
      <c r="E557" s="41">
        <f t="shared" si="26"/>
        <v>5</v>
      </c>
      <c r="F557" s="42">
        <f>M557</f>
        <v>5000</v>
      </c>
      <c r="G557" s="43">
        <v>2017</v>
      </c>
      <c r="I557" s="12">
        <v>5000</v>
      </c>
      <c r="J557" s="12" t="s">
        <v>2125</v>
      </c>
      <c r="K557" s="12" t="s">
        <v>2604</v>
      </c>
      <c r="L557" s="12">
        <f t="shared" si="24"/>
        <v>5000</v>
      </c>
      <c r="M557" s="12">
        <f t="shared" si="25"/>
        <v>5000</v>
      </c>
    </row>
    <row r="558" spans="1:13" x14ac:dyDescent="0.25">
      <c r="A558" s="15" t="s">
        <v>451</v>
      </c>
      <c r="B558" s="15" t="s">
        <v>373</v>
      </c>
      <c r="C558" s="15" t="s">
        <v>347</v>
      </c>
      <c r="D558" s="15" t="s">
        <v>348</v>
      </c>
      <c r="E558" s="41">
        <f t="shared" si="26"/>
        <v>5</v>
      </c>
      <c r="F558" s="42">
        <f>M558</f>
        <v>5000</v>
      </c>
      <c r="G558" s="43">
        <v>2017</v>
      </c>
      <c r="I558" s="12">
        <v>5000</v>
      </c>
      <c r="J558" s="12" t="s">
        <v>2125</v>
      </c>
      <c r="K558" s="12" t="s">
        <v>2604</v>
      </c>
      <c r="L558" s="12">
        <f t="shared" si="24"/>
        <v>5000</v>
      </c>
      <c r="M558" s="12">
        <f t="shared" si="25"/>
        <v>5000</v>
      </c>
    </row>
    <row r="559" spans="1:13" x14ac:dyDescent="0.25">
      <c r="A559" s="15" t="s">
        <v>457</v>
      </c>
      <c r="B559" s="15" t="s">
        <v>416</v>
      </c>
      <c r="C559" s="15" t="s">
        <v>347</v>
      </c>
      <c r="D559" s="15" t="s">
        <v>348</v>
      </c>
      <c r="E559" s="41">
        <f t="shared" si="26"/>
        <v>5</v>
      </c>
      <c r="F559" s="42">
        <f>M559</f>
        <v>5000</v>
      </c>
      <c r="G559" s="43">
        <v>2017</v>
      </c>
      <c r="I559" s="12">
        <v>5000</v>
      </c>
      <c r="J559" s="12" t="s">
        <v>2125</v>
      </c>
      <c r="K559" s="12" t="s">
        <v>2604</v>
      </c>
      <c r="L559" s="12">
        <f t="shared" si="24"/>
        <v>5000</v>
      </c>
      <c r="M559" s="12">
        <f t="shared" si="25"/>
        <v>5000</v>
      </c>
    </row>
    <row r="560" spans="1:13" x14ac:dyDescent="0.25">
      <c r="A560" s="15" t="s">
        <v>465</v>
      </c>
      <c r="B560" s="15" t="s">
        <v>466</v>
      </c>
      <c r="C560" s="15" t="s">
        <v>347</v>
      </c>
      <c r="D560" s="15" t="s">
        <v>348</v>
      </c>
      <c r="E560" s="41">
        <f t="shared" si="26"/>
        <v>5</v>
      </c>
      <c r="F560" s="42">
        <f>M560</f>
        <v>5000</v>
      </c>
      <c r="G560" s="43">
        <v>2017</v>
      </c>
      <c r="I560" s="12">
        <v>5000</v>
      </c>
      <c r="J560" s="12" t="s">
        <v>2125</v>
      </c>
      <c r="K560" s="12" t="s">
        <v>2604</v>
      </c>
      <c r="L560" s="12">
        <f t="shared" si="24"/>
        <v>5000</v>
      </c>
      <c r="M560" s="12">
        <f t="shared" si="25"/>
        <v>5000</v>
      </c>
    </row>
    <row r="561" spans="1:13" x14ac:dyDescent="0.25">
      <c r="A561" s="15" t="s">
        <v>469</v>
      </c>
      <c r="B561" s="15" t="s">
        <v>470</v>
      </c>
      <c r="C561" s="15" t="s">
        <v>347</v>
      </c>
      <c r="D561" s="15" t="s">
        <v>348</v>
      </c>
      <c r="E561" s="41">
        <f t="shared" si="26"/>
        <v>5</v>
      </c>
      <c r="F561" s="42">
        <f>M561</f>
        <v>5000</v>
      </c>
      <c r="G561" s="43">
        <v>2017</v>
      </c>
      <c r="I561" s="12">
        <v>5000</v>
      </c>
      <c r="J561" s="12" t="s">
        <v>2125</v>
      </c>
      <c r="K561" s="12" t="s">
        <v>2604</v>
      </c>
      <c r="L561" s="12">
        <f t="shared" si="24"/>
        <v>5000</v>
      </c>
      <c r="M561" s="12">
        <f t="shared" si="25"/>
        <v>5000</v>
      </c>
    </row>
    <row r="562" spans="1:13" x14ac:dyDescent="0.25">
      <c r="A562" s="15" t="s">
        <v>477</v>
      </c>
      <c r="B562" s="15" t="s">
        <v>478</v>
      </c>
      <c r="C562" s="15" t="s">
        <v>347</v>
      </c>
      <c r="D562" s="15" t="s">
        <v>348</v>
      </c>
      <c r="E562" s="41">
        <f t="shared" si="26"/>
        <v>5</v>
      </c>
      <c r="F562" s="42">
        <f>M562</f>
        <v>5000</v>
      </c>
      <c r="G562" s="43">
        <v>2017</v>
      </c>
      <c r="I562" s="12">
        <v>5000</v>
      </c>
      <c r="J562" s="12" t="s">
        <v>2125</v>
      </c>
      <c r="K562" s="12" t="s">
        <v>2604</v>
      </c>
      <c r="L562" s="12">
        <f t="shared" si="24"/>
        <v>5000</v>
      </c>
      <c r="M562" s="12">
        <f t="shared" si="25"/>
        <v>5000</v>
      </c>
    </row>
    <row r="563" spans="1:13" x14ac:dyDescent="0.25">
      <c r="A563" s="15" t="s">
        <v>486</v>
      </c>
      <c r="B563" s="15" t="s">
        <v>487</v>
      </c>
      <c r="C563" s="15" t="s">
        <v>347</v>
      </c>
      <c r="D563" s="15" t="s">
        <v>348</v>
      </c>
      <c r="E563" s="41">
        <f t="shared" si="26"/>
        <v>5</v>
      </c>
      <c r="F563" s="42">
        <f>M563</f>
        <v>5000</v>
      </c>
      <c r="G563" s="43">
        <v>2017</v>
      </c>
      <c r="I563" s="12">
        <v>5000</v>
      </c>
      <c r="J563" s="12" t="s">
        <v>2125</v>
      </c>
      <c r="K563" s="12" t="s">
        <v>2604</v>
      </c>
      <c r="L563" s="12">
        <f t="shared" si="24"/>
        <v>5000</v>
      </c>
      <c r="M563" s="12">
        <f t="shared" si="25"/>
        <v>5000</v>
      </c>
    </row>
    <row r="564" spans="1:13" x14ac:dyDescent="0.25">
      <c r="A564" s="15" t="s">
        <v>492</v>
      </c>
      <c r="B564" s="15" t="s">
        <v>454</v>
      </c>
      <c r="C564" s="15" t="s">
        <v>347</v>
      </c>
      <c r="D564" s="15" t="s">
        <v>348</v>
      </c>
      <c r="E564" s="41">
        <f t="shared" si="26"/>
        <v>5</v>
      </c>
      <c r="F564" s="42">
        <f>M564</f>
        <v>5000</v>
      </c>
      <c r="G564" s="43">
        <v>2017</v>
      </c>
      <c r="I564" s="12">
        <v>5000</v>
      </c>
      <c r="J564" s="12" t="s">
        <v>2125</v>
      </c>
      <c r="K564" s="12" t="s">
        <v>2604</v>
      </c>
      <c r="L564" s="12">
        <f t="shared" si="24"/>
        <v>5000</v>
      </c>
      <c r="M564" s="12">
        <f t="shared" si="25"/>
        <v>5000</v>
      </c>
    </row>
    <row r="565" spans="1:13" x14ac:dyDescent="0.25">
      <c r="A565" s="15" t="s">
        <v>537</v>
      </c>
      <c r="B565" s="15" t="s">
        <v>473</v>
      </c>
      <c r="C565" s="15" t="s">
        <v>347</v>
      </c>
      <c r="D565" s="15" t="s">
        <v>348</v>
      </c>
      <c r="E565" s="41">
        <f t="shared" si="26"/>
        <v>5</v>
      </c>
      <c r="F565" s="42">
        <f>M565</f>
        <v>5000</v>
      </c>
      <c r="G565" s="43">
        <v>2017</v>
      </c>
      <c r="I565" s="12">
        <v>5000</v>
      </c>
      <c r="J565" s="12" t="s">
        <v>2125</v>
      </c>
      <c r="K565" s="12" t="s">
        <v>2604</v>
      </c>
      <c r="L565" s="12">
        <f t="shared" si="24"/>
        <v>5000</v>
      </c>
      <c r="M565" s="12">
        <f t="shared" si="25"/>
        <v>5000</v>
      </c>
    </row>
    <row r="566" spans="1:13" x14ac:dyDescent="0.25">
      <c r="A566" s="15" t="s">
        <v>543</v>
      </c>
      <c r="B566" s="15" t="s">
        <v>359</v>
      </c>
      <c r="C566" s="15" t="s">
        <v>347</v>
      </c>
      <c r="D566" s="15" t="s">
        <v>348</v>
      </c>
      <c r="E566" s="41">
        <f t="shared" si="26"/>
        <v>5</v>
      </c>
      <c r="F566" s="42">
        <f>M566</f>
        <v>5000</v>
      </c>
      <c r="G566" s="43">
        <v>2017</v>
      </c>
      <c r="I566" s="12">
        <v>5000</v>
      </c>
      <c r="J566" s="12" t="s">
        <v>2125</v>
      </c>
      <c r="K566" s="12" t="s">
        <v>2604</v>
      </c>
      <c r="L566" s="12">
        <f t="shared" si="24"/>
        <v>5000</v>
      </c>
      <c r="M566" s="12">
        <f t="shared" si="25"/>
        <v>5000</v>
      </c>
    </row>
    <row r="567" spans="1:13" x14ac:dyDescent="0.25">
      <c r="A567" s="15" t="s">
        <v>560</v>
      </c>
      <c r="B567" s="15" t="s">
        <v>561</v>
      </c>
      <c r="C567" s="15" t="s">
        <v>347</v>
      </c>
      <c r="D567" s="15" t="s">
        <v>348</v>
      </c>
      <c r="E567" s="41">
        <f t="shared" si="26"/>
        <v>5</v>
      </c>
      <c r="F567" s="42">
        <f>M567</f>
        <v>5000</v>
      </c>
      <c r="G567" s="43">
        <v>2017</v>
      </c>
      <c r="I567" s="12">
        <v>5000</v>
      </c>
      <c r="J567" s="12" t="s">
        <v>2125</v>
      </c>
      <c r="K567" s="12" t="s">
        <v>2604</v>
      </c>
      <c r="L567" s="12">
        <f t="shared" si="24"/>
        <v>5000</v>
      </c>
      <c r="M567" s="12">
        <f t="shared" si="25"/>
        <v>5000</v>
      </c>
    </row>
    <row r="568" spans="1:13" x14ac:dyDescent="0.25">
      <c r="A568" s="15" t="s">
        <v>577</v>
      </c>
      <c r="B568" s="15" t="s">
        <v>578</v>
      </c>
      <c r="C568" s="15" t="s">
        <v>347</v>
      </c>
      <c r="D568" s="15" t="s">
        <v>348</v>
      </c>
      <c r="E568" s="41">
        <f t="shared" si="26"/>
        <v>5</v>
      </c>
      <c r="F568" s="42">
        <f>M568</f>
        <v>5000</v>
      </c>
      <c r="G568" s="43">
        <v>2017</v>
      </c>
      <c r="I568" s="12">
        <v>5000</v>
      </c>
      <c r="J568" s="12" t="s">
        <v>2125</v>
      </c>
      <c r="K568" s="12" t="s">
        <v>2604</v>
      </c>
      <c r="L568" s="12">
        <f t="shared" si="24"/>
        <v>5000</v>
      </c>
      <c r="M568" s="12">
        <f t="shared" si="25"/>
        <v>5000</v>
      </c>
    </row>
    <row r="569" spans="1:13" x14ac:dyDescent="0.25">
      <c r="A569" s="15" t="s">
        <v>579</v>
      </c>
      <c r="B569" s="15" t="s">
        <v>579</v>
      </c>
      <c r="C569" s="15" t="s">
        <v>347</v>
      </c>
      <c r="D569" s="15" t="s">
        <v>348</v>
      </c>
      <c r="E569" s="41">
        <f t="shared" si="26"/>
        <v>5</v>
      </c>
      <c r="F569" s="42">
        <f>M569</f>
        <v>5000</v>
      </c>
      <c r="G569" s="43">
        <v>2017</v>
      </c>
      <c r="I569" s="12">
        <v>5000</v>
      </c>
      <c r="J569" s="12" t="s">
        <v>2125</v>
      </c>
      <c r="K569" s="12" t="s">
        <v>2604</v>
      </c>
      <c r="L569" s="12">
        <f t="shared" si="24"/>
        <v>5000</v>
      </c>
      <c r="M569" s="12">
        <f t="shared" si="25"/>
        <v>5000</v>
      </c>
    </row>
    <row r="570" spans="1:13" x14ac:dyDescent="0.25">
      <c r="A570" s="15" t="s">
        <v>586</v>
      </c>
      <c r="B570" s="15" t="s">
        <v>373</v>
      </c>
      <c r="C570" s="15" t="s">
        <v>347</v>
      </c>
      <c r="D570" s="15" t="s">
        <v>348</v>
      </c>
      <c r="E570" s="41">
        <f t="shared" si="26"/>
        <v>5</v>
      </c>
      <c r="F570" s="42">
        <f>M570</f>
        <v>5000</v>
      </c>
      <c r="G570" s="43">
        <v>2017</v>
      </c>
      <c r="I570" s="12">
        <v>5000</v>
      </c>
      <c r="J570" s="12">
        <v>7123.2</v>
      </c>
      <c r="K570" s="12" t="s">
        <v>2604</v>
      </c>
      <c r="L570" s="12">
        <f t="shared" si="24"/>
        <v>5000</v>
      </c>
      <c r="M570" s="12">
        <f t="shared" si="25"/>
        <v>5000</v>
      </c>
    </row>
    <row r="571" spans="1:13" x14ac:dyDescent="0.25">
      <c r="A571" s="15" t="s">
        <v>416</v>
      </c>
      <c r="B571" s="15" t="s">
        <v>416</v>
      </c>
      <c r="C571" s="15" t="s">
        <v>347</v>
      </c>
      <c r="D571" s="15" t="s">
        <v>348</v>
      </c>
      <c r="E571" s="41">
        <f t="shared" si="26"/>
        <v>5</v>
      </c>
      <c r="F571" s="42">
        <f>M571</f>
        <v>5000</v>
      </c>
      <c r="G571" s="43">
        <v>2017</v>
      </c>
      <c r="I571" s="12">
        <v>5000</v>
      </c>
      <c r="J571" s="12" t="s">
        <v>2125</v>
      </c>
      <c r="K571" s="12" t="s">
        <v>2604</v>
      </c>
      <c r="L571" s="12">
        <f t="shared" si="24"/>
        <v>5000</v>
      </c>
      <c r="M571" s="12">
        <f t="shared" si="25"/>
        <v>5000</v>
      </c>
    </row>
    <row r="572" spans="1:13" x14ac:dyDescent="0.25">
      <c r="A572" s="15" t="s">
        <v>617</v>
      </c>
      <c r="B572" s="15" t="s">
        <v>448</v>
      </c>
      <c r="C572" s="15" t="s">
        <v>347</v>
      </c>
      <c r="D572" s="15" t="s">
        <v>348</v>
      </c>
      <c r="E572" s="41">
        <f t="shared" si="26"/>
        <v>5</v>
      </c>
      <c r="F572" s="42">
        <f>M572</f>
        <v>5000</v>
      </c>
      <c r="G572" s="43">
        <v>2017</v>
      </c>
      <c r="I572" s="12">
        <v>5000</v>
      </c>
      <c r="J572" s="12" t="s">
        <v>2125</v>
      </c>
      <c r="K572" s="12" t="s">
        <v>2604</v>
      </c>
      <c r="L572" s="12">
        <f t="shared" si="24"/>
        <v>5000</v>
      </c>
      <c r="M572" s="12">
        <f t="shared" si="25"/>
        <v>5000</v>
      </c>
    </row>
    <row r="573" spans="1:13" x14ac:dyDescent="0.25">
      <c r="A573" s="15" t="s">
        <v>631</v>
      </c>
      <c r="B573" s="15" t="s">
        <v>377</v>
      </c>
      <c r="C573" s="15" t="s">
        <v>347</v>
      </c>
      <c r="D573" s="15" t="s">
        <v>348</v>
      </c>
      <c r="E573" s="41">
        <f t="shared" si="26"/>
        <v>5</v>
      </c>
      <c r="F573" s="42">
        <f>M573</f>
        <v>5000</v>
      </c>
      <c r="G573" s="43">
        <v>2017</v>
      </c>
      <c r="I573" s="12">
        <v>5000</v>
      </c>
      <c r="J573" s="12" t="s">
        <v>2125</v>
      </c>
      <c r="K573" s="12" t="s">
        <v>2604</v>
      </c>
      <c r="L573" s="12">
        <f t="shared" si="24"/>
        <v>5000</v>
      </c>
      <c r="M573" s="12">
        <f t="shared" si="25"/>
        <v>5000</v>
      </c>
    </row>
    <row r="574" spans="1:13" x14ac:dyDescent="0.25">
      <c r="A574" s="15" t="s">
        <v>185</v>
      </c>
      <c r="B574" s="15" t="s">
        <v>185</v>
      </c>
      <c r="C574" s="15" t="s">
        <v>347</v>
      </c>
      <c r="D574" s="15" t="s">
        <v>348</v>
      </c>
      <c r="E574" s="41">
        <f t="shared" si="26"/>
        <v>5</v>
      </c>
      <c r="F574" s="42">
        <f>M574</f>
        <v>5000</v>
      </c>
      <c r="G574" s="43">
        <v>2017</v>
      </c>
      <c r="I574" s="12">
        <v>5000</v>
      </c>
      <c r="J574" s="12" t="s">
        <v>2125</v>
      </c>
      <c r="K574" s="12" t="s">
        <v>2604</v>
      </c>
      <c r="L574" s="12">
        <f t="shared" si="24"/>
        <v>5000</v>
      </c>
      <c r="M574" s="12">
        <f t="shared" si="25"/>
        <v>5000</v>
      </c>
    </row>
    <row r="575" spans="1:13" x14ac:dyDescent="0.25">
      <c r="A575" s="15" t="s">
        <v>564</v>
      </c>
      <c r="B575" s="15" t="s">
        <v>565</v>
      </c>
      <c r="C575" s="15" t="s">
        <v>347</v>
      </c>
      <c r="D575" s="15" t="s">
        <v>566</v>
      </c>
      <c r="E575" s="41">
        <f t="shared" si="26"/>
        <v>0.25</v>
      </c>
      <c r="F575" s="42">
        <f>M575</f>
        <v>250</v>
      </c>
      <c r="G575" s="43">
        <v>2017</v>
      </c>
      <c r="I575" s="12">
        <v>250</v>
      </c>
      <c r="J575" s="12">
        <v>250.1</v>
      </c>
      <c r="K575" s="12" t="s">
        <v>2604</v>
      </c>
      <c r="L575" s="12">
        <f t="shared" si="24"/>
        <v>250</v>
      </c>
      <c r="M575" s="12">
        <f t="shared" si="25"/>
        <v>250</v>
      </c>
    </row>
    <row r="576" spans="1:13" x14ac:dyDescent="0.25">
      <c r="A576" s="15" t="s">
        <v>1934</v>
      </c>
      <c r="B576" s="15" t="s">
        <v>659</v>
      </c>
      <c r="C576" s="15" t="s">
        <v>347</v>
      </c>
      <c r="D576" s="15" t="s">
        <v>660</v>
      </c>
      <c r="E576" s="41">
        <f t="shared" si="26"/>
        <v>0.13784615384615384</v>
      </c>
      <c r="F576" s="42">
        <f>M576</f>
        <v>137.84615384615384</v>
      </c>
      <c r="G576" s="43">
        <v>2017</v>
      </c>
      <c r="I576" s="12">
        <v>179.2</v>
      </c>
      <c r="J576" s="12">
        <v>179.2</v>
      </c>
      <c r="K576" s="12" t="s">
        <v>1298</v>
      </c>
      <c r="L576" s="12">
        <f t="shared" si="24"/>
        <v>137.84615384615384</v>
      </c>
      <c r="M576" s="12">
        <f t="shared" si="25"/>
        <v>137.84615384615384</v>
      </c>
    </row>
    <row r="577" spans="1:13" x14ac:dyDescent="0.25">
      <c r="A577" s="15" t="s">
        <v>600</v>
      </c>
      <c r="B577" s="15" t="s">
        <v>601</v>
      </c>
      <c r="C577" s="15" t="s">
        <v>347</v>
      </c>
      <c r="D577" s="15" t="s">
        <v>602</v>
      </c>
      <c r="E577" s="41">
        <f t="shared" si="26"/>
        <v>0.04</v>
      </c>
      <c r="F577" s="42">
        <f>M577</f>
        <v>40</v>
      </c>
      <c r="G577" s="43">
        <v>2017</v>
      </c>
      <c r="I577" s="12">
        <v>40</v>
      </c>
      <c r="J577" s="12">
        <v>41</v>
      </c>
      <c r="K577" s="12" t="s">
        <v>2604</v>
      </c>
      <c r="L577" s="12">
        <f t="shared" si="24"/>
        <v>40</v>
      </c>
      <c r="M577" s="12">
        <f t="shared" si="25"/>
        <v>40</v>
      </c>
    </row>
    <row r="578" spans="1:13" x14ac:dyDescent="0.25">
      <c r="A578" s="15" t="s">
        <v>661</v>
      </c>
      <c r="B578" s="15" t="s">
        <v>662</v>
      </c>
      <c r="C578" s="15" t="s">
        <v>347</v>
      </c>
      <c r="D578" s="15" t="s">
        <v>663</v>
      </c>
      <c r="E578" s="41">
        <f t="shared" si="26"/>
        <v>0.1792</v>
      </c>
      <c r="F578" s="42">
        <f>M578</f>
        <v>179.2</v>
      </c>
      <c r="G578" s="43">
        <v>2017</v>
      </c>
      <c r="I578" s="12">
        <v>179.2</v>
      </c>
      <c r="J578" s="12">
        <v>179.2</v>
      </c>
      <c r="K578" s="12" t="s">
        <v>2604</v>
      </c>
      <c r="L578" s="12">
        <f t="shared" ref="L578:L641" si="27">IF(K578="DC",I578/1.3,I578)</f>
        <v>179.2</v>
      </c>
      <c r="M578" s="12">
        <f t="shared" ref="M578:M641" si="28">IFERROR(VALUE(L578),VALUE(J578))</f>
        <v>179.2</v>
      </c>
    </row>
    <row r="579" spans="1:13" x14ac:dyDescent="0.25">
      <c r="A579" s="15" t="s">
        <v>497</v>
      </c>
      <c r="B579" s="15" t="s">
        <v>498</v>
      </c>
      <c r="C579" s="15" t="s">
        <v>347</v>
      </c>
      <c r="D579" s="15" t="s">
        <v>500</v>
      </c>
      <c r="E579" s="41">
        <f t="shared" ref="E579:E642" si="29">F579/1000</f>
        <v>4.72</v>
      </c>
      <c r="F579" s="42">
        <f>M579</f>
        <v>4720</v>
      </c>
      <c r="G579" s="43">
        <v>2017</v>
      </c>
      <c r="I579" s="12">
        <v>6136</v>
      </c>
      <c r="J579" s="12">
        <v>6135.86</v>
      </c>
      <c r="K579" s="12" t="s">
        <v>1298</v>
      </c>
      <c r="L579" s="12">
        <f t="shared" si="27"/>
        <v>4720</v>
      </c>
      <c r="M579" s="12">
        <f t="shared" si="28"/>
        <v>4720</v>
      </c>
    </row>
    <row r="580" spans="1:13" x14ac:dyDescent="0.25">
      <c r="A580" s="15" t="s">
        <v>669</v>
      </c>
      <c r="B580" s="15" t="s">
        <v>670</v>
      </c>
      <c r="C580" s="15" t="s">
        <v>347</v>
      </c>
      <c r="D580" s="15" t="s">
        <v>666</v>
      </c>
      <c r="E580" s="41">
        <f t="shared" si="29"/>
        <v>0.12461538461538461</v>
      </c>
      <c r="F580" s="42">
        <f>M580</f>
        <v>124.61538461538461</v>
      </c>
      <c r="G580" s="43">
        <v>2017</v>
      </c>
      <c r="I580" s="12">
        <v>162</v>
      </c>
      <c r="J580" s="12">
        <v>162</v>
      </c>
      <c r="K580" s="12" t="s">
        <v>1298</v>
      </c>
      <c r="L580" s="12">
        <f t="shared" si="27"/>
        <v>124.61538461538461</v>
      </c>
      <c r="M580" s="12">
        <f t="shared" si="28"/>
        <v>124.61538461538461</v>
      </c>
    </row>
    <row r="581" spans="1:13" x14ac:dyDescent="0.25">
      <c r="A581" s="15" t="s">
        <v>1935</v>
      </c>
      <c r="B581" s="15" t="s">
        <v>671</v>
      </c>
      <c r="C581" s="15" t="s">
        <v>672</v>
      </c>
      <c r="D581" s="15" t="s">
        <v>673</v>
      </c>
      <c r="E581" s="41">
        <f t="shared" si="29"/>
        <v>2.9615384615384612</v>
      </c>
      <c r="F581" s="42">
        <f>M581</f>
        <v>2961.5384615384614</v>
      </c>
      <c r="G581" s="43">
        <v>2017</v>
      </c>
      <c r="I581" s="12">
        <v>3850</v>
      </c>
      <c r="J581" s="12" t="s">
        <v>2125</v>
      </c>
      <c r="K581" s="12" t="s">
        <v>1298</v>
      </c>
      <c r="L581" s="12">
        <f t="shared" si="27"/>
        <v>2961.5384615384614</v>
      </c>
      <c r="M581" s="12">
        <f t="shared" si="28"/>
        <v>2961.5384615384614</v>
      </c>
    </row>
    <row r="582" spans="1:13" ht="25" x14ac:dyDescent="0.25">
      <c r="A582" s="15" t="s">
        <v>1404</v>
      </c>
      <c r="B582" s="16" t="s">
        <v>1408</v>
      </c>
      <c r="C582" s="15" t="s">
        <v>672</v>
      </c>
      <c r="D582" s="15" t="s">
        <v>1407</v>
      </c>
      <c r="E582" s="41">
        <f t="shared" si="29"/>
        <v>0.54</v>
      </c>
      <c r="F582" s="42">
        <f>M582</f>
        <v>540</v>
      </c>
      <c r="G582" s="43">
        <v>2017</v>
      </c>
      <c r="I582" s="12">
        <v>540</v>
      </c>
      <c r="K582" s="12" t="s">
        <v>2604</v>
      </c>
      <c r="L582" s="12">
        <f t="shared" si="27"/>
        <v>540</v>
      </c>
      <c r="M582" s="12">
        <f t="shared" si="28"/>
        <v>540</v>
      </c>
    </row>
    <row r="583" spans="1:13" x14ac:dyDescent="0.25">
      <c r="A583" s="15" t="s">
        <v>682</v>
      </c>
      <c r="B583" s="15" t="s">
        <v>683</v>
      </c>
      <c r="C583" s="15" t="s">
        <v>680</v>
      </c>
      <c r="D583" s="15" t="s">
        <v>684</v>
      </c>
      <c r="E583" s="41">
        <f t="shared" si="29"/>
        <v>0.1</v>
      </c>
      <c r="F583" s="42">
        <f>M583</f>
        <v>100</v>
      </c>
      <c r="G583" s="43">
        <v>2017</v>
      </c>
      <c r="I583" s="12">
        <v>100</v>
      </c>
      <c r="J583" s="12">
        <v>106.92</v>
      </c>
      <c r="K583" s="12" t="s">
        <v>2125</v>
      </c>
      <c r="L583" s="12">
        <f t="shared" si="27"/>
        <v>100</v>
      </c>
      <c r="M583" s="12">
        <f t="shared" si="28"/>
        <v>100</v>
      </c>
    </row>
    <row r="584" spans="1:13" x14ac:dyDescent="0.25">
      <c r="A584" s="15" t="s">
        <v>1454</v>
      </c>
      <c r="B584" s="15" t="s">
        <v>1455</v>
      </c>
      <c r="C584" s="15" t="s">
        <v>1418</v>
      </c>
      <c r="D584" s="15" t="s">
        <v>1456</v>
      </c>
      <c r="E584" s="41">
        <f t="shared" si="29"/>
        <v>8.3846153846153834E-2</v>
      </c>
      <c r="F584" s="42">
        <f>M584</f>
        <v>83.84615384615384</v>
      </c>
      <c r="G584" s="43">
        <v>2017</v>
      </c>
      <c r="I584" s="12">
        <v>109</v>
      </c>
      <c r="K584" s="12" t="s">
        <v>1298</v>
      </c>
      <c r="L584" s="12">
        <f t="shared" si="27"/>
        <v>83.84615384615384</v>
      </c>
      <c r="M584" s="12">
        <f t="shared" si="28"/>
        <v>83.84615384615384</v>
      </c>
    </row>
    <row r="585" spans="1:13" x14ac:dyDescent="0.25">
      <c r="A585" s="15" t="s">
        <v>1642</v>
      </c>
      <c r="B585" s="15" t="s">
        <v>1643</v>
      </c>
      <c r="C585" s="15" t="s">
        <v>1312</v>
      </c>
      <c r="D585" s="15" t="s">
        <v>1644</v>
      </c>
      <c r="E585" s="41">
        <f t="shared" si="29"/>
        <v>7.4999999999999997E-2</v>
      </c>
      <c r="F585" s="42">
        <f>M585</f>
        <v>75</v>
      </c>
      <c r="G585" s="43">
        <v>2017</v>
      </c>
      <c r="I585" s="12">
        <v>75</v>
      </c>
      <c r="K585" s="12" t="s">
        <v>2604</v>
      </c>
      <c r="L585" s="12">
        <f t="shared" si="27"/>
        <v>75</v>
      </c>
      <c r="M585" s="12">
        <f t="shared" si="28"/>
        <v>75</v>
      </c>
    </row>
    <row r="586" spans="1:13" x14ac:dyDescent="0.25">
      <c r="A586" s="15" t="s">
        <v>1315</v>
      </c>
      <c r="B586" s="15" t="s">
        <v>1315</v>
      </c>
      <c r="C586" s="15" t="s">
        <v>1312</v>
      </c>
      <c r="D586" s="15" t="s">
        <v>1313</v>
      </c>
      <c r="E586" s="41">
        <f t="shared" si="29"/>
        <v>9.6000000000000002E-2</v>
      </c>
      <c r="F586" s="42">
        <f>M586</f>
        <v>96</v>
      </c>
      <c r="G586" s="43">
        <v>2017</v>
      </c>
      <c r="I586" s="12">
        <v>96</v>
      </c>
      <c r="K586" s="12" t="s">
        <v>2604</v>
      </c>
      <c r="L586" s="12">
        <f t="shared" si="27"/>
        <v>96</v>
      </c>
      <c r="M586" s="12">
        <f t="shared" si="28"/>
        <v>96</v>
      </c>
    </row>
    <row r="587" spans="1:13" x14ac:dyDescent="0.25">
      <c r="A587" s="15" t="s">
        <v>1314</v>
      </c>
      <c r="B587" s="15" t="s">
        <v>1314</v>
      </c>
      <c r="C587" s="15" t="s">
        <v>1312</v>
      </c>
      <c r="D587" s="15" t="s">
        <v>1313</v>
      </c>
      <c r="E587" s="41">
        <f t="shared" si="29"/>
        <v>0.128</v>
      </c>
      <c r="F587" s="42">
        <f>M587</f>
        <v>128</v>
      </c>
      <c r="G587" s="43">
        <v>2017</v>
      </c>
      <c r="I587" s="12">
        <v>128</v>
      </c>
      <c r="K587" s="12" t="s">
        <v>2604</v>
      </c>
      <c r="L587" s="12">
        <f t="shared" si="27"/>
        <v>128</v>
      </c>
      <c r="M587" s="12">
        <f t="shared" si="28"/>
        <v>128</v>
      </c>
    </row>
    <row r="588" spans="1:13" x14ac:dyDescent="0.25">
      <c r="A588" s="15" t="s">
        <v>676</v>
      </c>
      <c r="B588" s="15" t="s">
        <v>676</v>
      </c>
      <c r="C588" s="15" t="s">
        <v>1312</v>
      </c>
      <c r="D588" s="15" t="s">
        <v>1313</v>
      </c>
      <c r="E588" s="41">
        <f t="shared" si="29"/>
        <v>5.7</v>
      </c>
      <c r="F588" s="42">
        <f>M588</f>
        <v>5700</v>
      </c>
      <c r="G588" s="43">
        <v>2017</v>
      </c>
      <c r="I588" s="12">
        <v>5700</v>
      </c>
      <c r="K588" s="12" t="s">
        <v>2604</v>
      </c>
      <c r="L588" s="12">
        <f t="shared" si="27"/>
        <v>5700</v>
      </c>
      <c r="M588" s="12">
        <f t="shared" si="28"/>
        <v>5700</v>
      </c>
    </row>
    <row r="589" spans="1:13" x14ac:dyDescent="0.25">
      <c r="A589" s="15" t="s">
        <v>706</v>
      </c>
      <c r="B589" s="15" t="s">
        <v>246</v>
      </c>
      <c r="C589" s="15" t="s">
        <v>707</v>
      </c>
      <c r="D589" s="15" t="s">
        <v>708</v>
      </c>
      <c r="E589" s="41">
        <f t="shared" si="29"/>
        <v>0.11867692307692307</v>
      </c>
      <c r="F589" s="42">
        <f>M589</f>
        <v>118.67692307692307</v>
      </c>
      <c r="G589" s="43">
        <v>2017</v>
      </c>
      <c r="I589" s="12">
        <v>154.28</v>
      </c>
      <c r="J589" s="12" t="s">
        <v>2125</v>
      </c>
      <c r="K589" s="12" t="s">
        <v>1298</v>
      </c>
      <c r="L589" s="12">
        <f t="shared" si="27"/>
        <v>118.67692307692307</v>
      </c>
      <c r="M589" s="12">
        <f t="shared" si="28"/>
        <v>118.67692307692307</v>
      </c>
    </row>
    <row r="590" spans="1:13" x14ac:dyDescent="0.25">
      <c r="A590" s="15">
        <v>84390</v>
      </c>
      <c r="B590" s="15" t="s">
        <v>716</v>
      </c>
      <c r="C590" s="15" t="s">
        <v>707</v>
      </c>
      <c r="D590" s="15" t="s">
        <v>717</v>
      </c>
      <c r="E590" s="41">
        <f t="shared" si="29"/>
        <v>0.78572307692307697</v>
      </c>
      <c r="F590" s="42">
        <f>M590</f>
        <v>785.72307692307697</v>
      </c>
      <c r="G590" s="43">
        <v>2017</v>
      </c>
      <c r="I590" s="12">
        <v>1021.44</v>
      </c>
      <c r="J590" s="12" t="s">
        <v>2125</v>
      </c>
      <c r="K590" s="12" t="s">
        <v>1298</v>
      </c>
      <c r="L590" s="12">
        <f t="shared" si="27"/>
        <v>785.72307692307697</v>
      </c>
      <c r="M590" s="12">
        <f t="shared" si="28"/>
        <v>785.72307692307697</v>
      </c>
    </row>
    <row r="591" spans="1:13" x14ac:dyDescent="0.25">
      <c r="A591" s="15" t="s">
        <v>729</v>
      </c>
      <c r="B591" s="15" t="s">
        <v>730</v>
      </c>
      <c r="C591" s="15" t="s">
        <v>707</v>
      </c>
      <c r="D591" s="15" t="s">
        <v>722</v>
      </c>
      <c r="E591" s="41">
        <f t="shared" si="29"/>
        <v>7.6153846153846141E-2</v>
      </c>
      <c r="F591" s="42">
        <f>M591</f>
        <v>76.153846153846146</v>
      </c>
      <c r="G591" s="43">
        <v>2017</v>
      </c>
      <c r="I591" s="12">
        <v>99</v>
      </c>
      <c r="J591" s="12" t="s">
        <v>2125</v>
      </c>
      <c r="K591" s="12" t="s">
        <v>1298</v>
      </c>
      <c r="L591" s="12">
        <f t="shared" si="27"/>
        <v>76.153846153846146</v>
      </c>
      <c r="M591" s="12">
        <f t="shared" si="28"/>
        <v>76.153846153846146</v>
      </c>
    </row>
    <row r="592" spans="1:13" x14ac:dyDescent="0.25">
      <c r="A592" s="15" t="s">
        <v>727</v>
      </c>
      <c r="B592" s="15" t="s">
        <v>728</v>
      </c>
      <c r="C592" s="15" t="s">
        <v>707</v>
      </c>
      <c r="D592" s="15" t="s">
        <v>722</v>
      </c>
      <c r="E592" s="41">
        <f t="shared" si="29"/>
        <v>0.15</v>
      </c>
      <c r="F592" s="42">
        <f>M592</f>
        <v>150</v>
      </c>
      <c r="G592" s="43">
        <v>2017</v>
      </c>
      <c r="I592" s="12">
        <v>195</v>
      </c>
      <c r="J592" s="12" t="s">
        <v>2125</v>
      </c>
      <c r="K592" s="12" t="s">
        <v>1298</v>
      </c>
      <c r="L592" s="12">
        <f t="shared" si="27"/>
        <v>150</v>
      </c>
      <c r="M592" s="12">
        <f t="shared" si="28"/>
        <v>150</v>
      </c>
    </row>
    <row r="593" spans="1:13" x14ac:dyDescent="0.25">
      <c r="A593" s="15" t="s">
        <v>731</v>
      </c>
      <c r="B593" s="15" t="s">
        <v>732</v>
      </c>
      <c r="C593" s="15" t="s">
        <v>707</v>
      </c>
      <c r="D593" s="15" t="s">
        <v>722</v>
      </c>
      <c r="E593" s="41">
        <f t="shared" si="29"/>
        <v>0.16476923076923075</v>
      </c>
      <c r="F593" s="42">
        <f>M593</f>
        <v>164.76923076923075</v>
      </c>
      <c r="G593" s="43">
        <v>2017</v>
      </c>
      <c r="I593" s="12">
        <v>214.2</v>
      </c>
      <c r="J593" s="12" t="s">
        <v>2125</v>
      </c>
      <c r="K593" s="12" t="s">
        <v>1298</v>
      </c>
      <c r="L593" s="12">
        <f t="shared" si="27"/>
        <v>164.76923076923075</v>
      </c>
      <c r="M593" s="12">
        <f t="shared" si="28"/>
        <v>164.76923076923075</v>
      </c>
    </row>
    <row r="594" spans="1:13" x14ac:dyDescent="0.25">
      <c r="A594" s="15">
        <v>79552</v>
      </c>
      <c r="B594" s="15" t="s">
        <v>140</v>
      </c>
      <c r="C594" s="15" t="s">
        <v>707</v>
      </c>
      <c r="D594" s="15" t="s">
        <v>735</v>
      </c>
      <c r="E594" s="41">
        <f t="shared" si="29"/>
        <v>0.16753846153846155</v>
      </c>
      <c r="F594" s="42">
        <f>M594</f>
        <v>167.53846153846155</v>
      </c>
      <c r="G594" s="43">
        <v>2017</v>
      </c>
      <c r="I594" s="12">
        <v>217.8</v>
      </c>
      <c r="J594" s="12" t="s">
        <v>2125</v>
      </c>
      <c r="K594" s="12" t="s">
        <v>1298</v>
      </c>
      <c r="L594" s="12">
        <f t="shared" si="27"/>
        <v>167.53846153846155</v>
      </c>
      <c r="M594" s="12">
        <f t="shared" si="28"/>
        <v>167.53846153846155</v>
      </c>
    </row>
    <row r="595" spans="1:13" x14ac:dyDescent="0.25">
      <c r="A595" s="15">
        <v>71614</v>
      </c>
      <c r="B595" s="15" t="s">
        <v>737</v>
      </c>
      <c r="C595" s="15" t="s">
        <v>707</v>
      </c>
      <c r="D595" s="15" t="s">
        <v>735</v>
      </c>
      <c r="E595" s="41">
        <f t="shared" si="29"/>
        <v>0.38381538461538456</v>
      </c>
      <c r="F595" s="42">
        <f>M595</f>
        <v>383.81538461538457</v>
      </c>
      <c r="G595" s="43">
        <v>2017</v>
      </c>
      <c r="I595" s="12">
        <v>498.96</v>
      </c>
      <c r="J595" s="12" t="s">
        <v>2125</v>
      </c>
      <c r="K595" s="12" t="s">
        <v>1298</v>
      </c>
      <c r="L595" s="12">
        <f t="shared" si="27"/>
        <v>383.81538461538457</v>
      </c>
      <c r="M595" s="12">
        <f t="shared" si="28"/>
        <v>383.81538461538457</v>
      </c>
    </row>
    <row r="596" spans="1:13" x14ac:dyDescent="0.25">
      <c r="A596" s="15" t="s">
        <v>745</v>
      </c>
      <c r="B596" s="15" t="s">
        <v>746</v>
      </c>
      <c r="C596" s="15" t="s">
        <v>707</v>
      </c>
      <c r="D596" s="15" t="s">
        <v>735</v>
      </c>
      <c r="E596" s="41">
        <f t="shared" si="29"/>
        <v>0.44775384615384617</v>
      </c>
      <c r="F596" s="42">
        <f>M596</f>
        <v>447.75384615384615</v>
      </c>
      <c r="G596" s="43">
        <v>2017</v>
      </c>
      <c r="I596" s="12">
        <v>582.08000000000004</v>
      </c>
      <c r="J596" s="12" t="s">
        <v>2125</v>
      </c>
      <c r="K596" s="12" t="s">
        <v>1298</v>
      </c>
      <c r="L596" s="12">
        <f t="shared" si="27"/>
        <v>447.75384615384615</v>
      </c>
      <c r="M596" s="12">
        <f t="shared" si="28"/>
        <v>447.75384615384615</v>
      </c>
    </row>
    <row r="597" spans="1:13" x14ac:dyDescent="0.25">
      <c r="A597" s="15" t="s">
        <v>733</v>
      </c>
      <c r="B597" s="15" t="s">
        <v>734</v>
      </c>
      <c r="C597" s="15" t="s">
        <v>707</v>
      </c>
      <c r="D597" s="15" t="s">
        <v>735</v>
      </c>
      <c r="E597" s="41">
        <f t="shared" si="29"/>
        <v>0.49721538461538461</v>
      </c>
      <c r="F597" s="42">
        <f>M597</f>
        <v>497.21538461538461</v>
      </c>
      <c r="G597" s="43">
        <v>2017</v>
      </c>
      <c r="I597" s="12">
        <v>646.38</v>
      </c>
      <c r="J597" s="12" t="s">
        <v>2125</v>
      </c>
      <c r="K597" s="12" t="s">
        <v>1298</v>
      </c>
      <c r="L597" s="12">
        <f t="shared" si="27"/>
        <v>497.21538461538461</v>
      </c>
      <c r="M597" s="12">
        <f t="shared" si="28"/>
        <v>497.21538461538461</v>
      </c>
    </row>
    <row r="598" spans="1:13" x14ac:dyDescent="0.25">
      <c r="A598" s="15">
        <v>77061</v>
      </c>
      <c r="B598" s="15" t="s">
        <v>747</v>
      </c>
      <c r="C598" s="15" t="s">
        <v>707</v>
      </c>
      <c r="D598" s="15" t="s">
        <v>748</v>
      </c>
      <c r="E598" s="41">
        <f t="shared" si="29"/>
        <v>0.19092307692307692</v>
      </c>
      <c r="F598" s="42">
        <f>M598</f>
        <v>190.92307692307691</v>
      </c>
      <c r="G598" s="43">
        <v>2017</v>
      </c>
      <c r="I598" s="12">
        <v>248.2</v>
      </c>
      <c r="J598" s="12" t="s">
        <v>2125</v>
      </c>
      <c r="K598" s="12" t="s">
        <v>1298</v>
      </c>
      <c r="L598" s="12">
        <f t="shared" si="27"/>
        <v>190.92307692307691</v>
      </c>
      <c r="M598" s="12">
        <f t="shared" si="28"/>
        <v>190.92307692307691</v>
      </c>
    </row>
    <row r="599" spans="1:13" x14ac:dyDescent="0.25">
      <c r="A599" s="15">
        <v>77075</v>
      </c>
      <c r="B599" s="15" t="s">
        <v>747</v>
      </c>
      <c r="C599" s="15" t="s">
        <v>707</v>
      </c>
      <c r="D599" s="15" t="s">
        <v>748</v>
      </c>
      <c r="E599" s="41">
        <f t="shared" si="29"/>
        <v>0.19876923076923075</v>
      </c>
      <c r="F599" s="42">
        <f>M599</f>
        <v>198.76923076923075</v>
      </c>
      <c r="G599" s="43">
        <v>2017</v>
      </c>
      <c r="I599" s="12">
        <v>258.39999999999998</v>
      </c>
      <c r="J599" s="12" t="s">
        <v>2125</v>
      </c>
      <c r="K599" s="12" t="s">
        <v>1298</v>
      </c>
      <c r="L599" s="12">
        <f t="shared" si="27"/>
        <v>198.76923076923075</v>
      </c>
      <c r="M599" s="12">
        <f t="shared" si="28"/>
        <v>198.76923076923075</v>
      </c>
    </row>
    <row r="600" spans="1:13" x14ac:dyDescent="0.25">
      <c r="A600" s="15">
        <v>80248</v>
      </c>
      <c r="B600" s="15" t="s">
        <v>185</v>
      </c>
      <c r="C600" s="15" t="s">
        <v>707</v>
      </c>
      <c r="D600" s="15" t="s">
        <v>748</v>
      </c>
      <c r="E600" s="41">
        <f t="shared" si="29"/>
        <v>0.20086153846153845</v>
      </c>
      <c r="F600" s="42">
        <f>M600</f>
        <v>200.86153846153846</v>
      </c>
      <c r="G600" s="43">
        <v>2017</v>
      </c>
      <c r="I600" s="12">
        <v>261.12</v>
      </c>
      <c r="J600" s="12" t="s">
        <v>2125</v>
      </c>
      <c r="K600" s="12" t="s">
        <v>1298</v>
      </c>
      <c r="L600" s="12">
        <f t="shared" si="27"/>
        <v>200.86153846153846</v>
      </c>
      <c r="M600" s="12">
        <f t="shared" si="28"/>
        <v>200.86153846153846</v>
      </c>
    </row>
    <row r="601" spans="1:13" x14ac:dyDescent="0.25">
      <c r="A601" s="15" t="s">
        <v>1139</v>
      </c>
      <c r="B601" s="15" t="s">
        <v>107</v>
      </c>
      <c r="C601" s="15" t="s">
        <v>1141</v>
      </c>
      <c r="D601" s="15" t="s">
        <v>1143</v>
      </c>
      <c r="E601" s="41">
        <f t="shared" si="29"/>
        <v>5.875384615384615E-2</v>
      </c>
      <c r="F601" s="42">
        <f>M601</f>
        <v>58.753846153846148</v>
      </c>
      <c r="G601" s="43">
        <v>2017</v>
      </c>
      <c r="I601" s="12">
        <v>76.38</v>
      </c>
      <c r="J601" s="12">
        <v>76.38</v>
      </c>
      <c r="K601" s="12" t="s">
        <v>1298</v>
      </c>
      <c r="L601" s="12">
        <f t="shared" si="27"/>
        <v>58.753846153846148</v>
      </c>
      <c r="M601" s="12">
        <f t="shared" si="28"/>
        <v>58.753846153846148</v>
      </c>
    </row>
    <row r="602" spans="1:13" x14ac:dyDescent="0.25">
      <c r="A602" s="15" t="s">
        <v>1139</v>
      </c>
      <c r="B602" s="15" t="s">
        <v>1146</v>
      </c>
      <c r="C602" s="15" t="s">
        <v>1141</v>
      </c>
      <c r="D602" s="15" t="s">
        <v>1147</v>
      </c>
      <c r="E602" s="41">
        <f t="shared" si="29"/>
        <v>1.9584615384615388E-2</v>
      </c>
      <c r="F602" s="42">
        <f>M602</f>
        <v>19.584615384615386</v>
      </c>
      <c r="G602" s="43">
        <v>2017</v>
      </c>
      <c r="I602" s="12">
        <v>25.46</v>
      </c>
      <c r="J602" s="12">
        <v>25.46</v>
      </c>
      <c r="K602" s="12" t="s">
        <v>1298</v>
      </c>
      <c r="L602" s="12">
        <f t="shared" si="27"/>
        <v>19.584615384615386</v>
      </c>
      <c r="M602" s="12">
        <f t="shared" si="28"/>
        <v>19.584615384615386</v>
      </c>
    </row>
    <row r="603" spans="1:13" x14ac:dyDescent="0.25">
      <c r="A603" s="15" t="s">
        <v>1139</v>
      </c>
      <c r="B603" s="15" t="s">
        <v>1156</v>
      </c>
      <c r="C603" s="15" t="s">
        <v>1141</v>
      </c>
      <c r="D603" s="15" t="s">
        <v>1157</v>
      </c>
      <c r="E603" s="41">
        <f t="shared" si="29"/>
        <v>5.875384615384615E-2</v>
      </c>
      <c r="F603" s="42">
        <f>M603</f>
        <v>58.753846153846148</v>
      </c>
      <c r="G603" s="43">
        <v>2017</v>
      </c>
      <c r="I603" s="12">
        <v>76.38</v>
      </c>
      <c r="J603" s="12">
        <v>76.38</v>
      </c>
      <c r="K603" s="12" t="s">
        <v>1298</v>
      </c>
      <c r="L603" s="12">
        <f t="shared" si="27"/>
        <v>58.753846153846148</v>
      </c>
      <c r="M603" s="12">
        <f t="shared" si="28"/>
        <v>58.753846153846148</v>
      </c>
    </row>
    <row r="604" spans="1:13" x14ac:dyDescent="0.25">
      <c r="A604" s="15" t="s">
        <v>1139</v>
      </c>
      <c r="B604" s="15" t="s">
        <v>1160</v>
      </c>
      <c r="C604" s="15" t="s">
        <v>1141</v>
      </c>
      <c r="D604" s="15" t="s">
        <v>1161</v>
      </c>
      <c r="E604" s="41">
        <f t="shared" si="29"/>
        <v>3.9169230769230776E-2</v>
      </c>
      <c r="F604" s="42">
        <f>M604</f>
        <v>39.169230769230772</v>
      </c>
      <c r="G604" s="43">
        <v>2017</v>
      </c>
      <c r="I604" s="12">
        <v>50.92</v>
      </c>
      <c r="J604" s="12">
        <v>50.92</v>
      </c>
      <c r="K604" s="12" t="s">
        <v>1298</v>
      </c>
      <c r="L604" s="12">
        <f t="shared" si="27"/>
        <v>39.169230769230772</v>
      </c>
      <c r="M604" s="12">
        <f t="shared" si="28"/>
        <v>39.169230769230772</v>
      </c>
    </row>
    <row r="605" spans="1:13" x14ac:dyDescent="0.25">
      <c r="A605" s="15" t="s">
        <v>1139</v>
      </c>
      <c r="B605" s="15" t="s">
        <v>1162</v>
      </c>
      <c r="C605" s="15" t="s">
        <v>1141</v>
      </c>
      <c r="D605" s="15" t="s">
        <v>1163</v>
      </c>
      <c r="E605" s="41">
        <f t="shared" si="29"/>
        <v>5.875384615384615E-2</v>
      </c>
      <c r="F605" s="42">
        <f>M605</f>
        <v>58.753846153846148</v>
      </c>
      <c r="G605" s="43">
        <v>2017</v>
      </c>
      <c r="I605" s="12">
        <v>76.38</v>
      </c>
      <c r="J605" s="12">
        <v>76.38</v>
      </c>
      <c r="K605" s="12" t="s">
        <v>1298</v>
      </c>
      <c r="L605" s="12">
        <f t="shared" si="27"/>
        <v>58.753846153846148</v>
      </c>
      <c r="M605" s="12">
        <f t="shared" si="28"/>
        <v>58.753846153846148</v>
      </c>
    </row>
    <row r="606" spans="1:13" x14ac:dyDescent="0.25">
      <c r="A606" s="15" t="s">
        <v>1139</v>
      </c>
      <c r="B606" s="15" t="s">
        <v>1164</v>
      </c>
      <c r="C606" s="15" t="s">
        <v>1141</v>
      </c>
      <c r="D606" s="15" t="s">
        <v>1165</v>
      </c>
      <c r="E606" s="41">
        <f t="shared" si="29"/>
        <v>9.7923076923076918E-2</v>
      </c>
      <c r="F606" s="42">
        <f>M606</f>
        <v>97.92307692307692</v>
      </c>
      <c r="G606" s="43">
        <v>2017</v>
      </c>
      <c r="I606" s="12">
        <v>127.3</v>
      </c>
      <c r="J606" s="12">
        <v>127.3</v>
      </c>
      <c r="K606" s="12" t="s">
        <v>1298</v>
      </c>
      <c r="L606" s="12">
        <f t="shared" si="27"/>
        <v>97.92307692307692</v>
      </c>
      <c r="M606" s="12">
        <f t="shared" si="28"/>
        <v>97.92307692307692</v>
      </c>
    </row>
    <row r="607" spans="1:13" x14ac:dyDescent="0.25">
      <c r="A607" s="15" t="s">
        <v>1139</v>
      </c>
      <c r="B607" s="15" t="s">
        <v>1166</v>
      </c>
      <c r="C607" s="15" t="s">
        <v>1141</v>
      </c>
      <c r="D607" s="15" t="s">
        <v>1167</v>
      </c>
      <c r="E607" s="41">
        <f t="shared" si="29"/>
        <v>0.50559230769230767</v>
      </c>
      <c r="F607" s="42">
        <f>M607</f>
        <v>505.59230769230766</v>
      </c>
      <c r="G607" s="43">
        <v>2017</v>
      </c>
      <c r="I607" s="12">
        <v>657.27</v>
      </c>
      <c r="J607" s="12">
        <v>657.27</v>
      </c>
      <c r="K607" s="12" t="s">
        <v>1298</v>
      </c>
      <c r="L607" s="12">
        <f t="shared" si="27"/>
        <v>505.59230769230766</v>
      </c>
      <c r="M607" s="12">
        <f t="shared" si="28"/>
        <v>505.59230769230766</v>
      </c>
    </row>
    <row r="608" spans="1:13" x14ac:dyDescent="0.25">
      <c r="A608" s="15" t="s">
        <v>1188</v>
      </c>
      <c r="B608" s="15" t="s">
        <v>1189</v>
      </c>
      <c r="C608" s="15" t="s">
        <v>1135</v>
      </c>
      <c r="D608" s="15" t="s">
        <v>1190</v>
      </c>
      <c r="E608" s="41">
        <f t="shared" si="29"/>
        <v>0.25</v>
      </c>
      <c r="F608" s="42">
        <f>M608</f>
        <v>250</v>
      </c>
      <c r="G608" s="43">
        <v>2017</v>
      </c>
      <c r="I608" s="12">
        <v>250</v>
      </c>
      <c r="K608" s="12" t="s">
        <v>2604</v>
      </c>
      <c r="L608" s="12">
        <f t="shared" si="27"/>
        <v>250</v>
      </c>
      <c r="M608" s="12">
        <f t="shared" si="28"/>
        <v>250</v>
      </c>
    </row>
    <row r="609" spans="1:13" x14ac:dyDescent="0.25">
      <c r="A609" s="15" t="s">
        <v>1191</v>
      </c>
      <c r="B609" s="15" t="s">
        <v>1192</v>
      </c>
      <c r="C609" s="15" t="s">
        <v>1135</v>
      </c>
      <c r="D609" s="15" t="s">
        <v>1190</v>
      </c>
      <c r="E609" s="41">
        <f t="shared" si="29"/>
        <v>0.25</v>
      </c>
      <c r="F609" s="42">
        <f>M609</f>
        <v>250</v>
      </c>
      <c r="G609" s="43">
        <v>2017</v>
      </c>
      <c r="I609" s="12">
        <v>250</v>
      </c>
      <c r="K609" s="12" t="s">
        <v>2604</v>
      </c>
      <c r="L609" s="12">
        <f t="shared" si="27"/>
        <v>250</v>
      </c>
      <c r="M609" s="12">
        <f t="shared" si="28"/>
        <v>250</v>
      </c>
    </row>
    <row r="610" spans="1:13" x14ac:dyDescent="0.25">
      <c r="A610" s="15" t="s">
        <v>1193</v>
      </c>
      <c r="B610" s="15" t="s">
        <v>1194</v>
      </c>
      <c r="C610" s="15" t="s">
        <v>1135</v>
      </c>
      <c r="D610" s="15" t="s">
        <v>1195</v>
      </c>
      <c r="E610" s="41">
        <f t="shared" si="29"/>
        <v>0.125</v>
      </c>
      <c r="F610" s="42">
        <f>M610</f>
        <v>125</v>
      </c>
      <c r="G610" s="43">
        <v>2017</v>
      </c>
      <c r="I610" s="12">
        <v>125</v>
      </c>
      <c r="K610" s="12" t="s">
        <v>2604</v>
      </c>
      <c r="L610" s="12">
        <f t="shared" si="27"/>
        <v>125</v>
      </c>
      <c r="M610" s="12">
        <f t="shared" si="28"/>
        <v>125</v>
      </c>
    </row>
    <row r="611" spans="1:13" x14ac:dyDescent="0.25">
      <c r="A611" s="15" t="s">
        <v>1196</v>
      </c>
      <c r="B611" s="15" t="s">
        <v>1197</v>
      </c>
      <c r="C611" s="15" t="s">
        <v>1135</v>
      </c>
      <c r="D611" s="15" t="s">
        <v>1198</v>
      </c>
      <c r="E611" s="41">
        <f t="shared" si="29"/>
        <v>0.25</v>
      </c>
      <c r="F611" s="42">
        <f>M611</f>
        <v>250</v>
      </c>
      <c r="G611" s="43">
        <v>2017</v>
      </c>
      <c r="I611" s="12">
        <v>250</v>
      </c>
      <c r="K611" s="12" t="s">
        <v>2604</v>
      </c>
      <c r="L611" s="12">
        <f t="shared" si="27"/>
        <v>250</v>
      </c>
      <c r="M611" s="12">
        <f t="shared" si="28"/>
        <v>250</v>
      </c>
    </row>
    <row r="612" spans="1:13" x14ac:dyDescent="0.25">
      <c r="A612" s="15" t="s">
        <v>1199</v>
      </c>
      <c r="B612" s="15" t="s">
        <v>1200</v>
      </c>
      <c r="C612" s="15" t="s">
        <v>1135</v>
      </c>
      <c r="D612" s="15" t="s">
        <v>1201</v>
      </c>
      <c r="E612" s="41">
        <f t="shared" si="29"/>
        <v>0.25</v>
      </c>
      <c r="F612" s="42">
        <f>M612</f>
        <v>250</v>
      </c>
      <c r="G612" s="43">
        <v>2017</v>
      </c>
      <c r="I612" s="12">
        <v>250</v>
      </c>
      <c r="K612" s="12" t="s">
        <v>2604</v>
      </c>
      <c r="L612" s="12">
        <f t="shared" si="27"/>
        <v>250</v>
      </c>
      <c r="M612" s="12">
        <f t="shared" si="28"/>
        <v>250</v>
      </c>
    </row>
    <row r="613" spans="1:13" x14ac:dyDescent="0.25">
      <c r="A613" s="15" t="s">
        <v>1202</v>
      </c>
      <c r="B613" s="15" t="s">
        <v>1203</v>
      </c>
      <c r="C613" s="15" t="s">
        <v>1135</v>
      </c>
      <c r="D613" s="15" t="s">
        <v>1204</v>
      </c>
      <c r="E613" s="41">
        <f t="shared" si="29"/>
        <v>0.1</v>
      </c>
      <c r="F613" s="42">
        <f>M613</f>
        <v>100</v>
      </c>
      <c r="G613" s="43">
        <v>2017</v>
      </c>
      <c r="I613" s="12">
        <v>100</v>
      </c>
      <c r="K613" s="12" t="s">
        <v>2604</v>
      </c>
      <c r="L613" s="12">
        <f t="shared" si="27"/>
        <v>100</v>
      </c>
      <c r="M613" s="12">
        <f t="shared" si="28"/>
        <v>100</v>
      </c>
    </row>
    <row r="614" spans="1:13" x14ac:dyDescent="0.25">
      <c r="A614" s="15" t="s">
        <v>1205</v>
      </c>
      <c r="B614" s="15" t="s">
        <v>1206</v>
      </c>
      <c r="C614" s="15" t="s">
        <v>1135</v>
      </c>
      <c r="D614" s="15" t="s">
        <v>1207</v>
      </c>
      <c r="E614" s="41">
        <f t="shared" si="29"/>
        <v>0.25</v>
      </c>
      <c r="F614" s="42">
        <f>M614</f>
        <v>250</v>
      </c>
      <c r="G614" s="43">
        <v>2017</v>
      </c>
      <c r="I614" s="12">
        <v>250</v>
      </c>
      <c r="K614" s="12" t="s">
        <v>2604</v>
      </c>
      <c r="L614" s="12">
        <f t="shared" si="27"/>
        <v>250</v>
      </c>
      <c r="M614" s="12">
        <f t="shared" si="28"/>
        <v>250</v>
      </c>
    </row>
    <row r="615" spans="1:13" x14ac:dyDescent="0.25">
      <c r="A615" s="15" t="s">
        <v>1208</v>
      </c>
      <c r="B615" s="15" t="s">
        <v>1209</v>
      </c>
      <c r="C615" s="15" t="s">
        <v>1135</v>
      </c>
      <c r="D615" s="15" t="s">
        <v>1210</v>
      </c>
      <c r="E615" s="41">
        <f t="shared" si="29"/>
        <v>0.125</v>
      </c>
      <c r="F615" s="42">
        <f>M615</f>
        <v>125</v>
      </c>
      <c r="G615" s="43">
        <v>2017</v>
      </c>
      <c r="I615" s="12">
        <v>125</v>
      </c>
      <c r="K615" s="12" t="s">
        <v>2604</v>
      </c>
      <c r="L615" s="12">
        <f t="shared" si="27"/>
        <v>125</v>
      </c>
      <c r="M615" s="12">
        <f t="shared" si="28"/>
        <v>125</v>
      </c>
    </row>
    <row r="616" spans="1:13" x14ac:dyDescent="0.25">
      <c r="A616" s="15" t="s">
        <v>1211</v>
      </c>
      <c r="B616" s="15" t="s">
        <v>1212</v>
      </c>
      <c r="C616" s="15" t="s">
        <v>1135</v>
      </c>
      <c r="D616" s="15" t="s">
        <v>1213</v>
      </c>
      <c r="E616" s="41">
        <f t="shared" si="29"/>
        <v>0.25</v>
      </c>
      <c r="F616" s="42">
        <f>M616</f>
        <v>250</v>
      </c>
      <c r="G616" s="43">
        <v>2017</v>
      </c>
      <c r="I616" s="12">
        <v>250</v>
      </c>
      <c r="K616" s="12" t="s">
        <v>2604</v>
      </c>
      <c r="L616" s="12">
        <f t="shared" si="27"/>
        <v>250</v>
      </c>
      <c r="M616" s="12">
        <f t="shared" si="28"/>
        <v>250</v>
      </c>
    </row>
    <row r="617" spans="1:13" x14ac:dyDescent="0.25">
      <c r="A617" s="15" t="s">
        <v>1214</v>
      </c>
      <c r="B617" s="15" t="s">
        <v>1215</v>
      </c>
      <c r="C617" s="15" t="s">
        <v>1135</v>
      </c>
      <c r="D617" s="15" t="s">
        <v>1216</v>
      </c>
      <c r="E617" s="41">
        <f t="shared" si="29"/>
        <v>0.25</v>
      </c>
      <c r="F617" s="42">
        <f>M617</f>
        <v>250</v>
      </c>
      <c r="G617" s="43">
        <v>2017</v>
      </c>
      <c r="I617" s="12">
        <v>250</v>
      </c>
      <c r="K617" s="12" t="s">
        <v>2604</v>
      </c>
      <c r="L617" s="12">
        <f t="shared" si="27"/>
        <v>250</v>
      </c>
      <c r="M617" s="12">
        <f t="shared" si="28"/>
        <v>250</v>
      </c>
    </row>
    <row r="618" spans="1:13" x14ac:dyDescent="0.25">
      <c r="A618" s="15" t="s">
        <v>1217</v>
      </c>
      <c r="B618" s="15" t="s">
        <v>1218</v>
      </c>
      <c r="C618" s="15" t="s">
        <v>1135</v>
      </c>
      <c r="D618" s="15" t="s">
        <v>1219</v>
      </c>
      <c r="E618" s="41">
        <f t="shared" si="29"/>
        <v>0.25</v>
      </c>
      <c r="F618" s="42">
        <f>M618</f>
        <v>250</v>
      </c>
      <c r="G618" s="43">
        <v>2017</v>
      </c>
      <c r="I618" s="12">
        <v>250</v>
      </c>
      <c r="K618" s="12" t="s">
        <v>2604</v>
      </c>
      <c r="L618" s="12">
        <f t="shared" si="27"/>
        <v>250</v>
      </c>
      <c r="M618" s="12">
        <f t="shared" si="28"/>
        <v>250</v>
      </c>
    </row>
    <row r="619" spans="1:13" x14ac:dyDescent="0.25">
      <c r="A619" s="15" t="s">
        <v>1223</v>
      </c>
      <c r="B619" s="15" t="s">
        <v>1221</v>
      </c>
      <c r="C619" s="15" t="s">
        <v>1135</v>
      </c>
      <c r="D619" s="15" t="s">
        <v>1222</v>
      </c>
      <c r="E619" s="41">
        <f t="shared" si="29"/>
        <v>0.1</v>
      </c>
      <c r="F619" s="42">
        <f>M619</f>
        <v>100</v>
      </c>
      <c r="G619" s="43">
        <v>2017</v>
      </c>
      <c r="I619" s="12">
        <v>100</v>
      </c>
      <c r="K619" s="12" t="s">
        <v>2604</v>
      </c>
      <c r="L619" s="12">
        <f t="shared" si="27"/>
        <v>100</v>
      </c>
      <c r="M619" s="12">
        <f t="shared" si="28"/>
        <v>100</v>
      </c>
    </row>
    <row r="620" spans="1:13" x14ac:dyDescent="0.25">
      <c r="A620" s="15" t="s">
        <v>1220</v>
      </c>
      <c r="B620" s="15" t="s">
        <v>1221</v>
      </c>
      <c r="C620" s="15" t="s">
        <v>1135</v>
      </c>
      <c r="D620" s="15" t="s">
        <v>1222</v>
      </c>
      <c r="E620" s="41">
        <f t="shared" si="29"/>
        <v>0.25</v>
      </c>
      <c r="F620" s="42">
        <f>M620</f>
        <v>250</v>
      </c>
      <c r="G620" s="43">
        <v>2017</v>
      </c>
      <c r="I620" s="12">
        <v>250</v>
      </c>
      <c r="K620" s="12" t="s">
        <v>2604</v>
      </c>
      <c r="L620" s="12">
        <f t="shared" si="27"/>
        <v>250</v>
      </c>
      <c r="M620" s="12">
        <f t="shared" si="28"/>
        <v>250</v>
      </c>
    </row>
    <row r="621" spans="1:13" x14ac:dyDescent="0.25">
      <c r="A621" s="15" t="s">
        <v>1133</v>
      </c>
      <c r="B621" s="15" t="s">
        <v>1134</v>
      </c>
      <c r="C621" s="15" t="s">
        <v>1135</v>
      </c>
      <c r="D621" s="15" t="s">
        <v>1132</v>
      </c>
      <c r="E621" s="41">
        <f t="shared" si="29"/>
        <v>0.25</v>
      </c>
      <c r="F621" s="42">
        <f>M621</f>
        <v>250</v>
      </c>
      <c r="G621" s="43">
        <v>2017</v>
      </c>
      <c r="I621" s="12">
        <v>250</v>
      </c>
      <c r="K621" s="12" t="s">
        <v>2604</v>
      </c>
      <c r="L621" s="12">
        <f t="shared" si="27"/>
        <v>250</v>
      </c>
      <c r="M621" s="12">
        <f t="shared" si="28"/>
        <v>250</v>
      </c>
    </row>
    <row r="622" spans="1:13" x14ac:dyDescent="0.25">
      <c r="A622" s="15" t="s">
        <v>994</v>
      </c>
      <c r="B622" s="15" t="s">
        <v>995</v>
      </c>
      <c r="C622" s="15" t="s">
        <v>996</v>
      </c>
      <c r="D622" s="15" t="s">
        <v>997</v>
      </c>
      <c r="E622" s="41">
        <f t="shared" si="29"/>
        <v>7.7299999999999994E-2</v>
      </c>
      <c r="F622" s="42">
        <f>M622</f>
        <v>77.3</v>
      </c>
      <c r="G622" s="43">
        <v>2017</v>
      </c>
      <c r="I622" s="12">
        <v>77.3</v>
      </c>
      <c r="J622" s="12">
        <v>77.28</v>
      </c>
      <c r="K622" s="12" t="s">
        <v>2125</v>
      </c>
      <c r="L622" s="12">
        <f t="shared" si="27"/>
        <v>77.3</v>
      </c>
      <c r="M622" s="12">
        <f t="shared" si="28"/>
        <v>77.3</v>
      </c>
    </row>
    <row r="623" spans="1:13" x14ac:dyDescent="0.25">
      <c r="A623" s="15" t="s">
        <v>1569</v>
      </c>
      <c r="B623" s="15" t="s">
        <v>1951</v>
      </c>
      <c r="C623" s="15" t="s">
        <v>1350</v>
      </c>
      <c r="D623" s="15" t="s">
        <v>1570</v>
      </c>
      <c r="E623" s="41">
        <f t="shared" si="29"/>
        <v>0.25</v>
      </c>
      <c r="F623" s="42">
        <f>M623</f>
        <v>250</v>
      </c>
      <c r="G623" s="43">
        <v>2017</v>
      </c>
      <c r="I623" s="12">
        <v>250</v>
      </c>
      <c r="K623" s="12" t="s">
        <v>2604</v>
      </c>
      <c r="L623" s="12">
        <f t="shared" si="27"/>
        <v>250</v>
      </c>
      <c r="M623" s="12">
        <f t="shared" si="28"/>
        <v>250</v>
      </c>
    </row>
    <row r="624" spans="1:13" x14ac:dyDescent="0.25">
      <c r="A624" s="15" t="s">
        <v>1594</v>
      </c>
      <c r="B624" s="15" t="s">
        <v>1595</v>
      </c>
      <c r="C624" s="15" t="s">
        <v>1350</v>
      </c>
      <c r="D624" s="15" t="s">
        <v>1596</v>
      </c>
      <c r="E624" s="41">
        <f t="shared" si="29"/>
        <v>0.15</v>
      </c>
      <c r="F624" s="42">
        <f>M624</f>
        <v>150</v>
      </c>
      <c r="G624" s="43">
        <v>2017</v>
      </c>
      <c r="I624" s="12">
        <v>150</v>
      </c>
      <c r="J624" s="12" t="s">
        <v>2125</v>
      </c>
      <c r="K624" s="12" t="s">
        <v>2604</v>
      </c>
      <c r="L624" s="12">
        <f t="shared" si="27"/>
        <v>150</v>
      </c>
      <c r="M624" s="12">
        <f t="shared" si="28"/>
        <v>150</v>
      </c>
    </row>
    <row r="625" spans="1:13" x14ac:dyDescent="0.25">
      <c r="A625" s="15" t="s">
        <v>1588</v>
      </c>
      <c r="B625" s="15" t="s">
        <v>1589</v>
      </c>
      <c r="C625" s="15" t="s">
        <v>1350</v>
      </c>
      <c r="D625" s="15" t="s">
        <v>1590</v>
      </c>
      <c r="E625" s="41">
        <f t="shared" si="29"/>
        <v>0.25</v>
      </c>
      <c r="F625" s="42">
        <f>M625</f>
        <v>250</v>
      </c>
      <c r="G625" s="43">
        <v>2017</v>
      </c>
      <c r="I625" s="12">
        <v>250</v>
      </c>
      <c r="J625" s="12" t="s">
        <v>2125</v>
      </c>
      <c r="K625" s="12" t="s">
        <v>2604</v>
      </c>
      <c r="L625" s="12">
        <f t="shared" si="27"/>
        <v>250</v>
      </c>
      <c r="M625" s="12">
        <f t="shared" si="28"/>
        <v>250</v>
      </c>
    </row>
    <row r="626" spans="1:13" x14ac:dyDescent="0.25">
      <c r="A626" s="15" t="s">
        <v>1604</v>
      </c>
      <c r="B626" s="15" t="s">
        <v>1605</v>
      </c>
      <c r="C626" s="15" t="s">
        <v>1350</v>
      </c>
      <c r="D626" s="15" t="s">
        <v>1603</v>
      </c>
      <c r="E626" s="41">
        <f t="shared" si="29"/>
        <v>0.09</v>
      </c>
      <c r="F626" s="42">
        <f>M626</f>
        <v>90</v>
      </c>
      <c r="G626" s="43">
        <v>2017</v>
      </c>
      <c r="I626" s="12">
        <v>90</v>
      </c>
      <c r="J626" s="12" t="s">
        <v>2125</v>
      </c>
      <c r="K626" s="12" t="s">
        <v>2604</v>
      </c>
      <c r="L626" s="12">
        <f t="shared" si="27"/>
        <v>90</v>
      </c>
      <c r="M626" s="12">
        <f t="shared" si="28"/>
        <v>90</v>
      </c>
    </row>
    <row r="627" spans="1:13" x14ac:dyDescent="0.25">
      <c r="A627" s="15" t="s">
        <v>1606</v>
      </c>
      <c r="B627" s="15" t="s">
        <v>1607</v>
      </c>
      <c r="C627" s="15" t="s">
        <v>1350</v>
      </c>
      <c r="D627" s="15" t="s">
        <v>1608</v>
      </c>
      <c r="E627" s="41">
        <f t="shared" si="29"/>
        <v>0.24</v>
      </c>
      <c r="F627" s="42">
        <f>M627</f>
        <v>240</v>
      </c>
      <c r="G627" s="43">
        <v>2017</v>
      </c>
      <c r="I627" s="12">
        <v>240</v>
      </c>
      <c r="J627" s="12" t="s">
        <v>2125</v>
      </c>
      <c r="K627" s="12" t="s">
        <v>2604</v>
      </c>
      <c r="L627" s="12">
        <f t="shared" si="27"/>
        <v>240</v>
      </c>
      <c r="M627" s="12">
        <f t="shared" si="28"/>
        <v>240</v>
      </c>
    </row>
    <row r="628" spans="1:13" x14ac:dyDescent="0.25">
      <c r="A628" s="15" t="s">
        <v>1609</v>
      </c>
      <c r="B628" s="15" t="s">
        <v>1610</v>
      </c>
      <c r="C628" s="15" t="s">
        <v>1350</v>
      </c>
      <c r="D628" s="15" t="s">
        <v>1611</v>
      </c>
      <c r="E628" s="41">
        <f t="shared" si="29"/>
        <v>0.25</v>
      </c>
      <c r="F628" s="42">
        <f>M628</f>
        <v>250</v>
      </c>
      <c r="G628" s="43">
        <v>2017</v>
      </c>
      <c r="I628" s="12">
        <v>250</v>
      </c>
      <c r="J628" s="12" t="s">
        <v>2125</v>
      </c>
      <c r="K628" s="12" t="s">
        <v>2604</v>
      </c>
      <c r="L628" s="12">
        <f t="shared" si="27"/>
        <v>250</v>
      </c>
      <c r="M628" s="12">
        <f t="shared" si="28"/>
        <v>250</v>
      </c>
    </row>
    <row r="629" spans="1:13" x14ac:dyDescent="0.25">
      <c r="A629" s="15" t="s">
        <v>1612</v>
      </c>
      <c r="B629" s="15" t="s">
        <v>1613</v>
      </c>
      <c r="C629" s="15" t="s">
        <v>1350</v>
      </c>
      <c r="D629" s="15" t="s">
        <v>1614</v>
      </c>
      <c r="E629" s="41">
        <f t="shared" si="29"/>
        <v>0.12</v>
      </c>
      <c r="F629" s="42">
        <f>M629</f>
        <v>120</v>
      </c>
      <c r="G629" s="43">
        <v>2017</v>
      </c>
      <c r="I629" s="12">
        <v>120</v>
      </c>
      <c r="J629" s="12" t="s">
        <v>2125</v>
      </c>
      <c r="K629" s="12" t="s">
        <v>2604</v>
      </c>
      <c r="L629" s="12">
        <f t="shared" si="27"/>
        <v>120</v>
      </c>
      <c r="M629" s="12">
        <f t="shared" si="28"/>
        <v>120</v>
      </c>
    </row>
    <row r="630" spans="1:13" x14ac:dyDescent="0.25">
      <c r="A630" s="15" t="s">
        <v>1615</v>
      </c>
      <c r="B630" s="15" t="s">
        <v>1581</v>
      </c>
      <c r="C630" s="15" t="s">
        <v>1350</v>
      </c>
      <c r="D630" s="15" t="s">
        <v>1614</v>
      </c>
      <c r="E630" s="41">
        <f t="shared" si="29"/>
        <v>0.12</v>
      </c>
      <c r="F630" s="42">
        <f>M630</f>
        <v>120</v>
      </c>
      <c r="G630" s="43">
        <v>2017</v>
      </c>
      <c r="I630" s="12">
        <v>120</v>
      </c>
      <c r="J630" s="12" t="s">
        <v>2125</v>
      </c>
      <c r="K630" s="12" t="s">
        <v>2604</v>
      </c>
      <c r="L630" s="12">
        <f t="shared" si="27"/>
        <v>120</v>
      </c>
      <c r="M630" s="12">
        <f t="shared" si="28"/>
        <v>120</v>
      </c>
    </row>
    <row r="631" spans="1:13" x14ac:dyDescent="0.25">
      <c r="A631" s="15" t="s">
        <v>1571</v>
      </c>
      <c r="B631" s="15" t="s">
        <v>1572</v>
      </c>
      <c r="C631" s="15" t="s">
        <v>1350</v>
      </c>
      <c r="D631" s="15" t="s">
        <v>1322</v>
      </c>
      <c r="E631" s="41">
        <f t="shared" si="29"/>
        <v>0.25</v>
      </c>
      <c r="F631" s="42">
        <f>M631</f>
        <v>250</v>
      </c>
      <c r="G631" s="43">
        <v>2017</v>
      </c>
      <c r="I631" s="12">
        <v>250</v>
      </c>
      <c r="K631" s="12" t="s">
        <v>2604</v>
      </c>
      <c r="L631" s="12">
        <f t="shared" si="27"/>
        <v>250</v>
      </c>
      <c r="M631" s="12">
        <f t="shared" si="28"/>
        <v>250</v>
      </c>
    </row>
    <row r="632" spans="1:13" x14ac:dyDescent="0.25">
      <c r="A632" s="15" t="s">
        <v>1343</v>
      </c>
      <c r="B632" s="15" t="s">
        <v>1344</v>
      </c>
      <c r="C632" s="15" t="s">
        <v>1324</v>
      </c>
      <c r="D632" s="15" t="s">
        <v>1345</v>
      </c>
      <c r="E632" s="41">
        <f t="shared" si="29"/>
        <v>1.35</v>
      </c>
      <c r="F632" s="42">
        <f>M632</f>
        <v>1350</v>
      </c>
      <c r="G632" s="43">
        <v>2017</v>
      </c>
      <c r="I632" s="12">
        <v>1350</v>
      </c>
      <c r="J632" s="12" t="s">
        <v>2125</v>
      </c>
      <c r="K632" s="12" t="s">
        <v>2604</v>
      </c>
      <c r="L632" s="12">
        <f t="shared" si="27"/>
        <v>1350</v>
      </c>
      <c r="M632" s="12">
        <f t="shared" si="28"/>
        <v>1350</v>
      </c>
    </row>
    <row r="633" spans="1:13" x14ac:dyDescent="0.25">
      <c r="A633" s="15" t="s">
        <v>751</v>
      </c>
      <c r="B633" s="15" t="s">
        <v>752</v>
      </c>
      <c r="C633" s="15" t="s">
        <v>753</v>
      </c>
      <c r="D633" s="15" t="s">
        <v>754</v>
      </c>
      <c r="E633" s="41">
        <f t="shared" si="29"/>
        <v>0.185</v>
      </c>
      <c r="F633" s="42">
        <f>M633</f>
        <v>185</v>
      </c>
      <c r="G633" s="43">
        <v>2017</v>
      </c>
      <c r="I633" s="12">
        <v>185</v>
      </c>
      <c r="K633" s="12" t="s">
        <v>2604</v>
      </c>
      <c r="L633" s="12">
        <f t="shared" si="27"/>
        <v>185</v>
      </c>
      <c r="M633" s="12">
        <f t="shared" si="28"/>
        <v>185</v>
      </c>
    </row>
    <row r="634" spans="1:13" x14ac:dyDescent="0.25">
      <c r="A634" s="15" t="s">
        <v>765</v>
      </c>
      <c r="B634" s="15" t="s">
        <v>766</v>
      </c>
      <c r="C634" s="15" t="s">
        <v>753</v>
      </c>
      <c r="D634" s="15" t="s">
        <v>767</v>
      </c>
      <c r="E634" s="41">
        <f t="shared" si="29"/>
        <v>3</v>
      </c>
      <c r="F634" s="42">
        <f>M634</f>
        <v>3000</v>
      </c>
      <c r="G634" s="43">
        <v>2017</v>
      </c>
      <c r="I634" s="12">
        <v>3000</v>
      </c>
      <c r="K634" s="12" t="s">
        <v>2604</v>
      </c>
      <c r="L634" s="12">
        <f t="shared" si="27"/>
        <v>3000</v>
      </c>
      <c r="M634" s="12">
        <f t="shared" si="28"/>
        <v>3000</v>
      </c>
    </row>
    <row r="635" spans="1:13" x14ac:dyDescent="0.25">
      <c r="A635" s="15" t="s">
        <v>772</v>
      </c>
      <c r="B635" s="15" t="s">
        <v>773</v>
      </c>
      <c r="C635" s="15" t="s">
        <v>753</v>
      </c>
      <c r="D635" s="15" t="s">
        <v>774</v>
      </c>
      <c r="E635" s="41">
        <f t="shared" si="29"/>
        <v>2</v>
      </c>
      <c r="F635" s="42">
        <f>M635</f>
        <v>2000</v>
      </c>
      <c r="G635" s="43">
        <v>2017</v>
      </c>
      <c r="I635" s="12">
        <v>2000</v>
      </c>
      <c r="K635" s="12" t="s">
        <v>2604</v>
      </c>
      <c r="L635" s="12">
        <f t="shared" si="27"/>
        <v>2000</v>
      </c>
      <c r="M635" s="12">
        <f t="shared" si="28"/>
        <v>2000</v>
      </c>
    </row>
    <row r="636" spans="1:13" x14ac:dyDescent="0.25">
      <c r="A636" s="15" t="s">
        <v>1130</v>
      </c>
      <c r="B636" s="15" t="s">
        <v>1131</v>
      </c>
      <c r="C636" s="15" t="s">
        <v>753</v>
      </c>
      <c r="D636" s="15" t="s">
        <v>1132</v>
      </c>
      <c r="E636" s="41">
        <f t="shared" si="29"/>
        <v>0.1</v>
      </c>
      <c r="F636" s="42">
        <f>M636</f>
        <v>100</v>
      </c>
      <c r="G636" s="43">
        <v>2017</v>
      </c>
      <c r="I636" s="12">
        <v>100</v>
      </c>
      <c r="K636" s="12" t="s">
        <v>2604</v>
      </c>
      <c r="L636" s="12">
        <f t="shared" si="27"/>
        <v>100</v>
      </c>
      <c r="M636" s="12">
        <f t="shared" si="28"/>
        <v>100</v>
      </c>
    </row>
    <row r="637" spans="1:13" x14ac:dyDescent="0.25">
      <c r="A637" s="15" t="s">
        <v>1250</v>
      </c>
      <c r="B637" s="15" t="s">
        <v>1251</v>
      </c>
      <c r="C637" s="15" t="s">
        <v>782</v>
      </c>
      <c r="D637" s="15" t="s">
        <v>1252</v>
      </c>
      <c r="E637" s="41">
        <f t="shared" si="29"/>
        <v>20</v>
      </c>
      <c r="F637" s="42">
        <f>M637</f>
        <v>20000</v>
      </c>
      <c r="G637" s="43">
        <v>2017</v>
      </c>
      <c r="I637" s="12">
        <v>20000</v>
      </c>
      <c r="K637" s="12" t="s">
        <v>2604</v>
      </c>
      <c r="L637" s="12">
        <f t="shared" si="27"/>
        <v>20000</v>
      </c>
      <c r="M637" s="12">
        <f t="shared" si="28"/>
        <v>20000</v>
      </c>
    </row>
    <row r="638" spans="1:13" x14ac:dyDescent="0.25">
      <c r="A638" s="15" t="s">
        <v>784</v>
      </c>
      <c r="B638" s="15" t="s">
        <v>785</v>
      </c>
      <c r="C638" s="15" t="s">
        <v>786</v>
      </c>
      <c r="D638" s="15" t="s">
        <v>787</v>
      </c>
      <c r="E638" s="41">
        <f t="shared" si="29"/>
        <v>0.2</v>
      </c>
      <c r="F638" s="42">
        <f>M638</f>
        <v>200</v>
      </c>
      <c r="G638" s="43">
        <v>2017</v>
      </c>
      <c r="I638" s="12">
        <v>200</v>
      </c>
      <c r="J638" s="12" t="s">
        <v>2125</v>
      </c>
      <c r="K638" s="12" t="s">
        <v>2604</v>
      </c>
      <c r="L638" s="12">
        <f t="shared" si="27"/>
        <v>200</v>
      </c>
      <c r="M638" s="12">
        <f t="shared" si="28"/>
        <v>200</v>
      </c>
    </row>
    <row r="639" spans="1:13" x14ac:dyDescent="0.25">
      <c r="A639" s="15" t="s">
        <v>831</v>
      </c>
      <c r="B639" s="15" t="s">
        <v>789</v>
      </c>
      <c r="C639" s="15" t="s">
        <v>786</v>
      </c>
      <c r="D639" s="15" t="s">
        <v>790</v>
      </c>
      <c r="E639" s="41">
        <f t="shared" si="29"/>
        <v>0.13076923076923078</v>
      </c>
      <c r="F639" s="42">
        <f>M639</f>
        <v>130.76923076923077</v>
      </c>
      <c r="G639" s="43">
        <v>2017</v>
      </c>
      <c r="I639" s="12">
        <v>170</v>
      </c>
      <c r="J639" s="12" t="s">
        <v>2125</v>
      </c>
      <c r="K639" s="12" t="s">
        <v>1298</v>
      </c>
      <c r="L639" s="12">
        <f t="shared" si="27"/>
        <v>130.76923076923077</v>
      </c>
      <c r="M639" s="12">
        <f t="shared" si="28"/>
        <v>130.76923076923077</v>
      </c>
    </row>
    <row r="640" spans="1:13" x14ac:dyDescent="0.25">
      <c r="A640" s="15" t="s">
        <v>911</v>
      </c>
      <c r="B640" s="15" t="s">
        <v>918</v>
      </c>
      <c r="C640" s="15" t="s">
        <v>901</v>
      </c>
      <c r="D640" s="15" t="s">
        <v>912</v>
      </c>
      <c r="E640" s="41">
        <f t="shared" si="29"/>
        <v>0.872</v>
      </c>
      <c r="F640" s="42">
        <f>M640</f>
        <v>872</v>
      </c>
      <c r="G640" s="43">
        <v>2017</v>
      </c>
      <c r="I640" s="12">
        <v>872</v>
      </c>
      <c r="J640" s="12">
        <v>872.96</v>
      </c>
      <c r="K640" s="12" t="s">
        <v>2125</v>
      </c>
      <c r="L640" s="12">
        <f t="shared" si="27"/>
        <v>872</v>
      </c>
      <c r="M640" s="12">
        <f t="shared" si="28"/>
        <v>872</v>
      </c>
    </row>
    <row r="641" spans="1:13" x14ac:dyDescent="0.25">
      <c r="A641" s="15" t="s">
        <v>913</v>
      </c>
      <c r="B641" s="15" t="s">
        <v>59</v>
      </c>
      <c r="C641" s="15" t="s">
        <v>901</v>
      </c>
      <c r="D641" s="15" t="s">
        <v>914</v>
      </c>
      <c r="E641" s="41">
        <f t="shared" si="29"/>
        <v>0.5</v>
      </c>
      <c r="F641" s="42">
        <f>M641</f>
        <v>500</v>
      </c>
      <c r="G641" s="43">
        <v>2017</v>
      </c>
      <c r="I641" s="12">
        <v>500</v>
      </c>
      <c r="J641" s="12" t="s">
        <v>2125</v>
      </c>
      <c r="K641" s="12" t="s">
        <v>2604</v>
      </c>
      <c r="L641" s="12">
        <f t="shared" si="27"/>
        <v>500</v>
      </c>
      <c r="M641" s="12">
        <f t="shared" si="28"/>
        <v>500</v>
      </c>
    </row>
    <row r="642" spans="1:13" x14ac:dyDescent="0.25">
      <c r="A642" s="15" t="s">
        <v>917</v>
      </c>
      <c r="B642" s="15" t="s">
        <v>918</v>
      </c>
      <c r="C642" s="15" t="s">
        <v>901</v>
      </c>
      <c r="D642" s="15" t="s">
        <v>919</v>
      </c>
      <c r="E642" s="41">
        <f t="shared" si="29"/>
        <v>1</v>
      </c>
      <c r="F642" s="42">
        <f>M642</f>
        <v>1000</v>
      </c>
      <c r="G642" s="43">
        <v>2017</v>
      </c>
      <c r="I642" s="12">
        <v>1000</v>
      </c>
      <c r="J642" s="12" t="s">
        <v>2125</v>
      </c>
      <c r="K642" s="12" t="s">
        <v>2604</v>
      </c>
      <c r="L642" s="12">
        <f t="shared" ref="L642:L705" si="30">IF(K642="DC",I642/1.3,I642)</f>
        <v>1000</v>
      </c>
      <c r="M642" s="12">
        <f t="shared" ref="M642:M705" si="31">IFERROR(VALUE(L642),VALUE(J642))</f>
        <v>1000</v>
      </c>
    </row>
    <row r="643" spans="1:13" x14ac:dyDescent="0.25">
      <c r="A643" s="15" t="s">
        <v>921</v>
      </c>
      <c r="B643" s="15" t="s">
        <v>922</v>
      </c>
      <c r="C643" s="15" t="s">
        <v>901</v>
      </c>
      <c r="D643" s="15" t="s">
        <v>923</v>
      </c>
      <c r="E643" s="41">
        <f t="shared" ref="E643:E706" si="32">F643/1000</f>
        <v>0.2</v>
      </c>
      <c r="F643" s="42">
        <f>M643</f>
        <v>200</v>
      </c>
      <c r="G643" s="43">
        <v>2017</v>
      </c>
      <c r="I643" s="12">
        <v>200</v>
      </c>
      <c r="J643" s="12">
        <v>199.98</v>
      </c>
      <c r="K643" s="12" t="s">
        <v>2125</v>
      </c>
      <c r="L643" s="12">
        <f t="shared" si="30"/>
        <v>200</v>
      </c>
      <c r="M643" s="12">
        <f t="shared" si="31"/>
        <v>200</v>
      </c>
    </row>
    <row r="644" spans="1:13" x14ac:dyDescent="0.25">
      <c r="A644" s="15" t="s">
        <v>1629</v>
      </c>
      <c r="B644" s="15" t="s">
        <v>1630</v>
      </c>
      <c r="C644" s="15" t="s">
        <v>1327</v>
      </c>
      <c r="D644" s="15" t="s">
        <v>1628</v>
      </c>
      <c r="E644" s="41">
        <f t="shared" si="32"/>
        <v>81</v>
      </c>
      <c r="F644" s="42">
        <f>M644</f>
        <v>81000</v>
      </c>
      <c r="G644" s="43">
        <v>2018</v>
      </c>
      <c r="I644" s="12">
        <v>81000</v>
      </c>
      <c r="J644" s="12" t="s">
        <v>2125</v>
      </c>
      <c r="K644" s="12" t="s">
        <v>2604</v>
      </c>
      <c r="L644" s="12">
        <f t="shared" si="30"/>
        <v>81000</v>
      </c>
      <c r="M644" s="12">
        <f t="shared" si="31"/>
        <v>81000</v>
      </c>
    </row>
    <row r="645" spans="1:13" x14ac:dyDescent="0.25">
      <c r="A645" s="15" t="s">
        <v>1681</v>
      </c>
      <c r="B645" s="15" t="s">
        <v>1682</v>
      </c>
      <c r="C645" s="15" t="s">
        <v>1076</v>
      </c>
      <c r="D645" s="15" t="s">
        <v>1683</v>
      </c>
      <c r="E645" s="41">
        <f t="shared" si="32"/>
        <v>1</v>
      </c>
      <c r="F645" s="42">
        <f>M645</f>
        <v>1000</v>
      </c>
      <c r="G645" s="43">
        <v>2018</v>
      </c>
      <c r="I645" s="12">
        <v>1000</v>
      </c>
      <c r="K645" s="12" t="s">
        <v>2604</v>
      </c>
      <c r="L645" s="12">
        <f t="shared" si="30"/>
        <v>1000</v>
      </c>
      <c r="M645" s="12">
        <f t="shared" si="31"/>
        <v>1000</v>
      </c>
    </row>
    <row r="646" spans="1:13" x14ac:dyDescent="0.25">
      <c r="A646" s="15" t="s">
        <v>1688</v>
      </c>
      <c r="B646" s="15" t="s">
        <v>1689</v>
      </c>
      <c r="C646" s="15" t="s">
        <v>1076</v>
      </c>
      <c r="D646" s="15" t="s">
        <v>1683</v>
      </c>
      <c r="E646" s="41">
        <f t="shared" si="32"/>
        <v>1</v>
      </c>
      <c r="F646" s="42">
        <f>M646</f>
        <v>1000</v>
      </c>
      <c r="G646" s="43">
        <v>2018</v>
      </c>
      <c r="I646" s="12">
        <v>1000</v>
      </c>
      <c r="K646" s="12" t="s">
        <v>2604</v>
      </c>
      <c r="L646" s="12">
        <f t="shared" si="30"/>
        <v>1000</v>
      </c>
      <c r="M646" s="12">
        <f t="shared" si="31"/>
        <v>1000</v>
      </c>
    </row>
    <row r="647" spans="1:13" x14ac:dyDescent="0.25">
      <c r="A647" s="15" t="s">
        <v>1692</v>
      </c>
      <c r="B647" s="15" t="s">
        <v>1691</v>
      </c>
      <c r="C647" s="15" t="s">
        <v>1076</v>
      </c>
      <c r="D647" s="15" t="s">
        <v>1683</v>
      </c>
      <c r="E647" s="41">
        <f t="shared" si="32"/>
        <v>1</v>
      </c>
      <c r="F647" s="42">
        <f>M647</f>
        <v>1000</v>
      </c>
      <c r="G647" s="43">
        <v>2018</v>
      </c>
      <c r="I647" s="12">
        <v>1000</v>
      </c>
      <c r="K647" s="12" t="s">
        <v>2604</v>
      </c>
      <c r="L647" s="12">
        <f t="shared" si="30"/>
        <v>1000</v>
      </c>
      <c r="M647" s="12">
        <f t="shared" si="31"/>
        <v>1000</v>
      </c>
    </row>
    <row r="648" spans="1:13" x14ac:dyDescent="0.25">
      <c r="A648" s="15" t="s">
        <v>1686</v>
      </c>
      <c r="B648" s="15" t="s">
        <v>1687</v>
      </c>
      <c r="C648" s="15" t="s">
        <v>1076</v>
      </c>
      <c r="D648" s="15" t="s">
        <v>1683</v>
      </c>
      <c r="E648" s="41">
        <f t="shared" si="32"/>
        <v>2</v>
      </c>
      <c r="F648" s="42">
        <f>M648</f>
        <v>2000</v>
      </c>
      <c r="G648" s="43">
        <v>2018</v>
      </c>
      <c r="I648" s="12">
        <v>2000</v>
      </c>
      <c r="K648" s="12" t="s">
        <v>2604</v>
      </c>
      <c r="L648" s="12">
        <f t="shared" si="30"/>
        <v>2000</v>
      </c>
      <c r="M648" s="12">
        <f t="shared" si="31"/>
        <v>2000</v>
      </c>
    </row>
    <row r="649" spans="1:13" x14ac:dyDescent="0.25">
      <c r="A649" s="15" t="s">
        <v>1693</v>
      </c>
      <c r="B649" s="15" t="s">
        <v>1691</v>
      </c>
      <c r="C649" s="15" t="s">
        <v>1076</v>
      </c>
      <c r="D649" s="15" t="s">
        <v>1683</v>
      </c>
      <c r="E649" s="41">
        <f t="shared" si="32"/>
        <v>2</v>
      </c>
      <c r="F649" s="42">
        <f>M649</f>
        <v>2000</v>
      </c>
      <c r="G649" s="43">
        <v>2018</v>
      </c>
      <c r="I649" s="12">
        <v>2000</v>
      </c>
      <c r="K649" s="12" t="s">
        <v>2604</v>
      </c>
      <c r="L649" s="12">
        <f t="shared" si="30"/>
        <v>2000</v>
      </c>
      <c r="M649" s="12">
        <f t="shared" si="31"/>
        <v>2000</v>
      </c>
    </row>
    <row r="650" spans="1:13" x14ac:dyDescent="0.25">
      <c r="A650" s="15" t="s">
        <v>1684</v>
      </c>
      <c r="B650" s="15" t="s">
        <v>1685</v>
      </c>
      <c r="C650" s="15" t="s">
        <v>1076</v>
      </c>
      <c r="D650" s="15" t="s">
        <v>1683</v>
      </c>
      <c r="E650" s="41">
        <f t="shared" si="32"/>
        <v>3</v>
      </c>
      <c r="F650" s="42">
        <f>M650</f>
        <v>3000</v>
      </c>
      <c r="G650" s="43">
        <v>2018</v>
      </c>
      <c r="I650" s="12">
        <v>3000</v>
      </c>
      <c r="K650" s="12" t="s">
        <v>2604</v>
      </c>
      <c r="L650" s="12">
        <f t="shared" si="30"/>
        <v>3000</v>
      </c>
      <c r="M650" s="12">
        <f t="shared" si="31"/>
        <v>3000</v>
      </c>
    </row>
    <row r="651" spans="1:13" x14ac:dyDescent="0.25">
      <c r="A651" s="15" t="s">
        <v>1690</v>
      </c>
      <c r="B651" s="15" t="s">
        <v>1691</v>
      </c>
      <c r="C651" s="15" t="s">
        <v>1076</v>
      </c>
      <c r="D651" s="15" t="s">
        <v>1683</v>
      </c>
      <c r="E651" s="41">
        <f t="shared" si="32"/>
        <v>5.2549999999999999</v>
      </c>
      <c r="F651" s="42">
        <f>M651</f>
        <v>5255</v>
      </c>
      <c r="G651" s="43">
        <v>2018</v>
      </c>
      <c r="I651" s="12">
        <v>5255</v>
      </c>
      <c r="K651" s="12" t="s">
        <v>2604</v>
      </c>
      <c r="L651" s="12">
        <f t="shared" si="30"/>
        <v>5255</v>
      </c>
      <c r="M651" s="12">
        <f t="shared" si="31"/>
        <v>5255</v>
      </c>
    </row>
    <row r="652" spans="1:13" x14ac:dyDescent="0.25">
      <c r="A652" s="15" t="s">
        <v>1696</v>
      </c>
      <c r="B652" s="15" t="s">
        <v>1697</v>
      </c>
      <c r="C652" s="15" t="s">
        <v>1076</v>
      </c>
      <c r="D652" s="15" t="s">
        <v>1698</v>
      </c>
      <c r="E652" s="41">
        <f t="shared" si="32"/>
        <v>20</v>
      </c>
      <c r="F652" s="42">
        <f>M652</f>
        <v>20000</v>
      </c>
      <c r="G652" s="43">
        <v>2018</v>
      </c>
      <c r="I652" s="12">
        <v>26000</v>
      </c>
      <c r="K652" s="12" t="s">
        <v>1298</v>
      </c>
      <c r="L652" s="12">
        <f t="shared" si="30"/>
        <v>20000</v>
      </c>
      <c r="M652" s="12">
        <f t="shared" si="31"/>
        <v>20000</v>
      </c>
    </row>
    <row r="653" spans="1:13" x14ac:dyDescent="0.25">
      <c r="A653" s="15" t="s">
        <v>1061</v>
      </c>
      <c r="B653" s="15" t="s">
        <v>1062</v>
      </c>
      <c r="C653" s="15" t="s">
        <v>970</v>
      </c>
      <c r="D653" s="15" t="s">
        <v>1060</v>
      </c>
      <c r="E653" s="41">
        <f t="shared" si="32"/>
        <v>0.38153846153846155</v>
      </c>
      <c r="F653" s="42">
        <f>M653</f>
        <v>381.53846153846155</v>
      </c>
      <c r="G653" s="43">
        <v>2018</v>
      </c>
      <c r="I653" s="12">
        <v>496</v>
      </c>
      <c r="K653" s="12" t="s">
        <v>1298</v>
      </c>
      <c r="L653" s="12">
        <f t="shared" si="30"/>
        <v>381.53846153846155</v>
      </c>
      <c r="M653" s="12">
        <f t="shared" si="31"/>
        <v>381.53846153846155</v>
      </c>
    </row>
    <row r="654" spans="1:13" x14ac:dyDescent="0.25">
      <c r="A654" s="15" t="s">
        <v>1072</v>
      </c>
      <c r="B654" s="15" t="s">
        <v>1073</v>
      </c>
      <c r="C654" s="15" t="s">
        <v>970</v>
      </c>
      <c r="D654" s="15" t="s">
        <v>1060</v>
      </c>
      <c r="E654" s="41">
        <f t="shared" si="32"/>
        <v>1.5284615384615383</v>
      </c>
      <c r="F654" s="42">
        <f>M654</f>
        <v>1528.4615384615383</v>
      </c>
      <c r="G654" s="43">
        <v>2018</v>
      </c>
      <c r="I654" s="12">
        <v>1987</v>
      </c>
      <c r="K654" s="12" t="s">
        <v>1298</v>
      </c>
      <c r="L654" s="12">
        <f t="shared" si="30"/>
        <v>1528.4615384615383</v>
      </c>
      <c r="M654" s="12">
        <f t="shared" si="31"/>
        <v>1528.4615384615383</v>
      </c>
    </row>
    <row r="655" spans="1:13" x14ac:dyDescent="0.25">
      <c r="A655" s="15" t="s">
        <v>1066</v>
      </c>
      <c r="B655" s="15" t="s">
        <v>1067</v>
      </c>
      <c r="C655" s="15" t="s">
        <v>970</v>
      </c>
      <c r="D655" s="15" t="s">
        <v>1068</v>
      </c>
      <c r="E655" s="41">
        <f t="shared" si="32"/>
        <v>1.1538461538461539E-2</v>
      </c>
      <c r="F655" s="42">
        <f>M655</f>
        <v>11.538461538461538</v>
      </c>
      <c r="G655" s="43">
        <v>2018</v>
      </c>
      <c r="I655" s="12">
        <v>15</v>
      </c>
      <c r="K655" s="12" t="s">
        <v>1298</v>
      </c>
      <c r="L655" s="12">
        <f t="shared" si="30"/>
        <v>11.538461538461538</v>
      </c>
      <c r="M655" s="12">
        <f t="shared" si="31"/>
        <v>11.538461538461538</v>
      </c>
    </row>
    <row r="656" spans="1:13" x14ac:dyDescent="0.25">
      <c r="A656" s="15" t="s">
        <v>968</v>
      </c>
      <c r="B656" s="15" t="s">
        <v>969</v>
      </c>
      <c r="C656" s="15" t="s">
        <v>970</v>
      </c>
      <c r="D656" s="15" t="s">
        <v>971</v>
      </c>
      <c r="E656" s="41">
        <f t="shared" si="32"/>
        <v>5.4399999999999997E-2</v>
      </c>
      <c r="F656" s="42">
        <f>M656</f>
        <v>54.4</v>
      </c>
      <c r="G656" s="43">
        <v>2018</v>
      </c>
      <c r="I656" s="12">
        <v>70.72</v>
      </c>
      <c r="K656" s="12" t="s">
        <v>1298</v>
      </c>
      <c r="L656" s="12">
        <f t="shared" si="30"/>
        <v>54.4</v>
      </c>
      <c r="M656" s="12">
        <f t="shared" si="31"/>
        <v>54.4</v>
      </c>
    </row>
    <row r="657" spans="1:13" x14ac:dyDescent="0.25">
      <c r="A657" s="15" t="s">
        <v>968</v>
      </c>
      <c r="B657" s="15" t="s">
        <v>984</v>
      </c>
      <c r="C657" s="15" t="s">
        <v>970</v>
      </c>
      <c r="D657" s="15" t="s">
        <v>971</v>
      </c>
      <c r="E657" s="41">
        <f t="shared" si="32"/>
        <v>7.4976923076923066E-2</v>
      </c>
      <c r="F657" s="42">
        <f>M657</f>
        <v>74.976923076923072</v>
      </c>
      <c r="G657" s="43">
        <v>2018</v>
      </c>
      <c r="I657" s="12">
        <v>97.47</v>
      </c>
      <c r="J657" s="12">
        <v>97.47</v>
      </c>
      <c r="K657" s="12" t="s">
        <v>1298</v>
      </c>
      <c r="L657" s="12">
        <f t="shared" si="30"/>
        <v>74.976923076923072</v>
      </c>
      <c r="M657" s="12">
        <f t="shared" si="31"/>
        <v>74.976923076923072</v>
      </c>
    </row>
    <row r="658" spans="1:13" x14ac:dyDescent="0.25">
      <c r="A658" s="15" t="s">
        <v>968</v>
      </c>
      <c r="B658" s="15" t="s">
        <v>984</v>
      </c>
      <c r="C658" s="15" t="s">
        <v>970</v>
      </c>
      <c r="D658" s="15" t="s">
        <v>971</v>
      </c>
      <c r="E658" s="41">
        <f t="shared" si="32"/>
        <v>7.4999999999999997E-2</v>
      </c>
      <c r="F658" s="42">
        <f>M658</f>
        <v>75</v>
      </c>
      <c r="G658" s="43">
        <v>2018</v>
      </c>
      <c r="I658" s="12">
        <v>97.5</v>
      </c>
      <c r="J658" s="12">
        <v>97.47</v>
      </c>
      <c r="K658" s="12" t="s">
        <v>1298</v>
      </c>
      <c r="L658" s="12">
        <f t="shared" si="30"/>
        <v>75</v>
      </c>
      <c r="M658" s="12">
        <f t="shared" si="31"/>
        <v>75</v>
      </c>
    </row>
    <row r="659" spans="1:13" x14ac:dyDescent="0.25">
      <c r="A659" s="15" t="s">
        <v>968</v>
      </c>
      <c r="B659" s="15" t="s">
        <v>975</v>
      </c>
      <c r="C659" s="15" t="s">
        <v>970</v>
      </c>
      <c r="D659" s="15" t="s">
        <v>971</v>
      </c>
      <c r="E659" s="41">
        <f t="shared" si="32"/>
        <v>7.6923076923076913E-2</v>
      </c>
      <c r="F659" s="42">
        <f>M659</f>
        <v>76.92307692307692</v>
      </c>
      <c r="G659" s="43">
        <v>2018</v>
      </c>
      <c r="I659" s="12">
        <v>100</v>
      </c>
      <c r="K659" s="12" t="s">
        <v>1298</v>
      </c>
      <c r="L659" s="12">
        <f t="shared" si="30"/>
        <v>76.92307692307692</v>
      </c>
      <c r="M659" s="12">
        <f t="shared" si="31"/>
        <v>76.92307692307692</v>
      </c>
    </row>
    <row r="660" spans="1:13" x14ac:dyDescent="0.25">
      <c r="A660" s="15" t="s">
        <v>968</v>
      </c>
      <c r="B660" s="15" t="s">
        <v>984</v>
      </c>
      <c r="C660" s="15" t="s">
        <v>970</v>
      </c>
      <c r="D660" s="15" t="s">
        <v>971</v>
      </c>
      <c r="E660" s="41">
        <f t="shared" si="32"/>
        <v>1.5265384615384614</v>
      </c>
      <c r="F660" s="42">
        <f>M660</f>
        <v>1526.5384615384614</v>
      </c>
      <c r="G660" s="43">
        <v>2018</v>
      </c>
      <c r="I660" s="12">
        <v>1984.5</v>
      </c>
      <c r="K660" s="12" t="s">
        <v>1298</v>
      </c>
      <c r="L660" s="12">
        <f t="shared" si="30"/>
        <v>1526.5384615384614</v>
      </c>
      <c r="M660" s="12">
        <f t="shared" si="31"/>
        <v>1526.5384615384614</v>
      </c>
    </row>
    <row r="661" spans="1:13" x14ac:dyDescent="0.25">
      <c r="A661" s="15" t="s">
        <v>968</v>
      </c>
      <c r="B661" s="15" t="s">
        <v>315</v>
      </c>
      <c r="C661" s="15" t="s">
        <v>970</v>
      </c>
      <c r="D661" s="15" t="s">
        <v>971</v>
      </c>
      <c r="E661" s="41">
        <f t="shared" si="32"/>
        <v>1.5286153846153845</v>
      </c>
      <c r="F661" s="42">
        <f>M661</f>
        <v>1528.6153846153845</v>
      </c>
      <c r="G661" s="43">
        <v>2018</v>
      </c>
      <c r="I661" s="12">
        <v>1987.2</v>
      </c>
      <c r="K661" s="12" t="s">
        <v>1298</v>
      </c>
      <c r="L661" s="12">
        <f t="shared" si="30"/>
        <v>1528.6153846153845</v>
      </c>
      <c r="M661" s="12">
        <f t="shared" si="31"/>
        <v>1528.6153846153845</v>
      </c>
    </row>
    <row r="662" spans="1:13" x14ac:dyDescent="0.25">
      <c r="A662" s="15" t="s">
        <v>968</v>
      </c>
      <c r="B662" s="15" t="s">
        <v>978</v>
      </c>
      <c r="C662" s="15" t="s">
        <v>970</v>
      </c>
      <c r="D662" s="15" t="s">
        <v>971</v>
      </c>
      <c r="E662" s="41">
        <f t="shared" si="32"/>
        <v>1.5286153846153845</v>
      </c>
      <c r="F662" s="42">
        <f>M662</f>
        <v>1528.6153846153845</v>
      </c>
      <c r="G662" s="43">
        <v>2018</v>
      </c>
      <c r="I662" s="12">
        <v>1987.2</v>
      </c>
      <c r="K662" s="12" t="s">
        <v>1298</v>
      </c>
      <c r="L662" s="12">
        <f t="shared" si="30"/>
        <v>1528.6153846153845</v>
      </c>
      <c r="M662" s="12">
        <f t="shared" si="31"/>
        <v>1528.6153846153845</v>
      </c>
    </row>
    <row r="663" spans="1:13" x14ac:dyDescent="0.25">
      <c r="A663" s="15" t="s">
        <v>968</v>
      </c>
      <c r="B663" s="15" t="s">
        <v>978</v>
      </c>
      <c r="C663" s="15" t="s">
        <v>970</v>
      </c>
      <c r="D663" s="15" t="s">
        <v>971</v>
      </c>
      <c r="E663" s="41">
        <f t="shared" si="32"/>
        <v>1.5346153846153845</v>
      </c>
      <c r="F663" s="42">
        <f>M663</f>
        <v>1534.6153846153845</v>
      </c>
      <c r="G663" s="43">
        <v>2018</v>
      </c>
      <c r="I663" s="12">
        <v>1995</v>
      </c>
      <c r="K663" s="12" t="s">
        <v>1298</v>
      </c>
      <c r="L663" s="12">
        <f t="shared" si="30"/>
        <v>1534.6153846153845</v>
      </c>
      <c r="M663" s="12">
        <f t="shared" si="31"/>
        <v>1534.6153846153845</v>
      </c>
    </row>
    <row r="664" spans="1:13" x14ac:dyDescent="0.25">
      <c r="A664" s="15" t="s">
        <v>968</v>
      </c>
      <c r="B664" s="15" t="s">
        <v>988</v>
      </c>
      <c r="C664" s="15" t="s">
        <v>970</v>
      </c>
      <c r="D664" s="15" t="s">
        <v>971</v>
      </c>
      <c r="E664" s="41">
        <f t="shared" si="32"/>
        <v>1.5362307692307691</v>
      </c>
      <c r="F664" s="42">
        <f>M664</f>
        <v>1536.2307692307691</v>
      </c>
      <c r="G664" s="43">
        <v>2018</v>
      </c>
      <c r="I664" s="12">
        <v>1997.1</v>
      </c>
      <c r="K664" s="12" t="s">
        <v>1298</v>
      </c>
      <c r="L664" s="12">
        <f t="shared" si="30"/>
        <v>1536.2307692307691</v>
      </c>
      <c r="M664" s="12">
        <f t="shared" si="31"/>
        <v>1536.2307692307691</v>
      </c>
    </row>
    <row r="665" spans="1:13" x14ac:dyDescent="0.25">
      <c r="A665" s="15" t="s">
        <v>968</v>
      </c>
      <c r="B665" s="15" t="s">
        <v>978</v>
      </c>
      <c r="C665" s="15" t="s">
        <v>970</v>
      </c>
      <c r="D665" s="15" t="s">
        <v>971</v>
      </c>
      <c r="E665" s="41">
        <f t="shared" si="32"/>
        <v>1.5380769230769231</v>
      </c>
      <c r="F665" s="42">
        <f>M665</f>
        <v>1538.0769230769231</v>
      </c>
      <c r="G665" s="43">
        <v>2018</v>
      </c>
      <c r="I665" s="12">
        <v>1999.5</v>
      </c>
      <c r="K665" s="12" t="s">
        <v>1298</v>
      </c>
      <c r="L665" s="12">
        <f t="shared" si="30"/>
        <v>1538.0769230769231</v>
      </c>
      <c r="M665" s="12">
        <f t="shared" si="31"/>
        <v>1538.0769230769231</v>
      </c>
    </row>
    <row r="666" spans="1:13" x14ac:dyDescent="0.25">
      <c r="A666" s="15" t="s">
        <v>968</v>
      </c>
      <c r="B666" s="15" t="s">
        <v>975</v>
      </c>
      <c r="C666" s="15" t="s">
        <v>970</v>
      </c>
      <c r="D666" s="15" t="s">
        <v>971</v>
      </c>
      <c r="E666" s="41">
        <f t="shared" si="32"/>
        <v>1.5380769230769231</v>
      </c>
      <c r="F666" s="42">
        <f>M666</f>
        <v>1538.0769230769231</v>
      </c>
      <c r="G666" s="43">
        <v>2018</v>
      </c>
      <c r="I666" s="12">
        <v>1999.5</v>
      </c>
      <c r="K666" s="12" t="s">
        <v>1298</v>
      </c>
      <c r="L666" s="12">
        <f t="shared" si="30"/>
        <v>1538.0769230769231</v>
      </c>
      <c r="M666" s="12">
        <f t="shared" si="31"/>
        <v>1538.0769230769231</v>
      </c>
    </row>
    <row r="667" spans="1:13" x14ac:dyDescent="0.25">
      <c r="A667" s="15" t="s">
        <v>968</v>
      </c>
      <c r="B667" s="15" t="s">
        <v>978</v>
      </c>
      <c r="C667" s="15" t="s">
        <v>970</v>
      </c>
      <c r="D667" s="15" t="s">
        <v>971</v>
      </c>
      <c r="E667" s="41">
        <f t="shared" si="32"/>
        <v>1.5380769230769231</v>
      </c>
      <c r="F667" s="42">
        <f>M667</f>
        <v>1538.0769230769231</v>
      </c>
      <c r="G667" s="43">
        <v>2018</v>
      </c>
      <c r="I667" s="12">
        <v>1999.5</v>
      </c>
      <c r="K667" s="12" t="s">
        <v>1298</v>
      </c>
      <c r="L667" s="12">
        <f t="shared" si="30"/>
        <v>1538.0769230769231</v>
      </c>
      <c r="M667" s="12">
        <f t="shared" si="31"/>
        <v>1538.0769230769231</v>
      </c>
    </row>
    <row r="668" spans="1:13" x14ac:dyDescent="0.25">
      <c r="A668" s="15" t="s">
        <v>968</v>
      </c>
      <c r="B668" s="15" t="s">
        <v>978</v>
      </c>
      <c r="C668" s="15" t="s">
        <v>970</v>
      </c>
      <c r="D668" s="15" t="s">
        <v>971</v>
      </c>
      <c r="E668" s="41">
        <f t="shared" si="32"/>
        <v>1.5380769230769231</v>
      </c>
      <c r="F668" s="42">
        <f>M668</f>
        <v>1538.0769230769231</v>
      </c>
      <c r="G668" s="43">
        <v>2018</v>
      </c>
      <c r="I668" s="12">
        <v>1999.5</v>
      </c>
      <c r="K668" s="12" t="s">
        <v>1298</v>
      </c>
      <c r="L668" s="12">
        <f t="shared" si="30"/>
        <v>1538.0769230769231</v>
      </c>
      <c r="M668" s="12">
        <f t="shared" si="31"/>
        <v>1538.0769230769231</v>
      </c>
    </row>
    <row r="669" spans="1:13" x14ac:dyDescent="0.25">
      <c r="A669" s="15" t="s">
        <v>968</v>
      </c>
      <c r="B669" s="15" t="s">
        <v>985</v>
      </c>
      <c r="C669" s="15" t="s">
        <v>970</v>
      </c>
      <c r="D669" s="15" t="s">
        <v>971</v>
      </c>
      <c r="E669" s="41">
        <f t="shared" si="32"/>
        <v>1.5380769230769231</v>
      </c>
      <c r="F669" s="42">
        <f>M669</f>
        <v>1538.0769230769231</v>
      </c>
      <c r="G669" s="43">
        <v>2018</v>
      </c>
      <c r="I669" s="12">
        <v>1999.5</v>
      </c>
      <c r="K669" s="12" t="s">
        <v>1298</v>
      </c>
      <c r="L669" s="12">
        <f t="shared" si="30"/>
        <v>1538.0769230769231</v>
      </c>
      <c r="M669" s="12">
        <f t="shared" si="31"/>
        <v>1538.0769230769231</v>
      </c>
    </row>
    <row r="670" spans="1:13" x14ac:dyDescent="0.25">
      <c r="A670" s="15" t="s">
        <v>968</v>
      </c>
      <c r="B670" s="15" t="s">
        <v>978</v>
      </c>
      <c r="C670" s="15" t="s">
        <v>970</v>
      </c>
      <c r="D670" s="15" t="s">
        <v>971</v>
      </c>
      <c r="E670" s="41">
        <f t="shared" si="32"/>
        <v>1.5380769230769231</v>
      </c>
      <c r="F670" s="42">
        <f>M670</f>
        <v>1538.0769230769231</v>
      </c>
      <c r="G670" s="43">
        <v>2018</v>
      </c>
      <c r="I670" s="12">
        <v>1999.5</v>
      </c>
      <c r="K670" s="12" t="s">
        <v>1298</v>
      </c>
      <c r="L670" s="12">
        <f t="shared" si="30"/>
        <v>1538.0769230769231</v>
      </c>
      <c r="M670" s="12">
        <f t="shared" si="31"/>
        <v>1538.0769230769231</v>
      </c>
    </row>
    <row r="671" spans="1:13" x14ac:dyDescent="0.25">
      <c r="A671" s="15" t="s">
        <v>968</v>
      </c>
      <c r="B671" s="15" t="s">
        <v>978</v>
      </c>
      <c r="C671" s="15" t="s">
        <v>970</v>
      </c>
      <c r="D671" s="15" t="s">
        <v>971</v>
      </c>
      <c r="E671" s="41">
        <f t="shared" si="32"/>
        <v>1.5380769230769231</v>
      </c>
      <c r="F671" s="42">
        <f>M671</f>
        <v>1538.0769230769231</v>
      </c>
      <c r="G671" s="43">
        <v>2018</v>
      </c>
      <c r="I671" s="12">
        <v>1999.5</v>
      </c>
      <c r="K671" s="12" t="s">
        <v>1298</v>
      </c>
      <c r="L671" s="12">
        <f t="shared" si="30"/>
        <v>1538.0769230769231</v>
      </c>
      <c r="M671" s="12">
        <f t="shared" si="31"/>
        <v>1538.0769230769231</v>
      </c>
    </row>
    <row r="672" spans="1:13" x14ac:dyDescent="0.25">
      <c r="A672" s="15" t="s">
        <v>968</v>
      </c>
      <c r="B672" s="15" t="s">
        <v>976</v>
      </c>
      <c r="C672" s="15" t="s">
        <v>970</v>
      </c>
      <c r="D672" s="15" t="s">
        <v>971</v>
      </c>
      <c r="E672" s="41">
        <f t="shared" si="32"/>
        <v>1.5384615384615383</v>
      </c>
      <c r="F672" s="42">
        <f>M672</f>
        <v>1538.4615384615383</v>
      </c>
      <c r="G672" s="43">
        <v>2018</v>
      </c>
      <c r="I672" s="12">
        <v>2000</v>
      </c>
      <c r="K672" s="12" t="s">
        <v>1298</v>
      </c>
      <c r="L672" s="12">
        <f t="shared" si="30"/>
        <v>1538.4615384615383</v>
      </c>
      <c r="M672" s="12">
        <f t="shared" si="31"/>
        <v>1538.4615384615383</v>
      </c>
    </row>
    <row r="673" spans="1:13" x14ac:dyDescent="0.25">
      <c r="A673" s="15" t="s">
        <v>1296</v>
      </c>
      <c r="B673" s="15" t="s">
        <v>1297</v>
      </c>
      <c r="C673" s="15" t="s">
        <v>1298</v>
      </c>
      <c r="D673" s="15" t="s">
        <v>344</v>
      </c>
      <c r="E673" s="41">
        <f t="shared" si="32"/>
        <v>2.3192307692307689E-2</v>
      </c>
      <c r="F673" s="42">
        <f>M673</f>
        <v>23.19230769230769</v>
      </c>
      <c r="G673" s="43">
        <v>2018</v>
      </c>
      <c r="I673" s="12">
        <v>30.15</v>
      </c>
      <c r="K673" s="12" t="s">
        <v>1298</v>
      </c>
      <c r="L673" s="12">
        <f t="shared" si="30"/>
        <v>23.19230769230769</v>
      </c>
      <c r="M673" s="12">
        <f t="shared" si="31"/>
        <v>23.19230769230769</v>
      </c>
    </row>
    <row r="674" spans="1:13" x14ac:dyDescent="0.25">
      <c r="A674" s="15" t="s">
        <v>1339</v>
      </c>
      <c r="B674" s="15" t="s">
        <v>1297</v>
      </c>
      <c r="C674" s="15" t="s">
        <v>1298</v>
      </c>
      <c r="D674" s="15" t="s">
        <v>344</v>
      </c>
      <c r="E674" s="41">
        <f t="shared" si="32"/>
        <v>0.50076923076923074</v>
      </c>
      <c r="F674" s="42">
        <f>M674</f>
        <v>500.76923076923077</v>
      </c>
      <c r="G674" s="43">
        <v>2018</v>
      </c>
      <c r="I674" s="12">
        <v>651</v>
      </c>
      <c r="K674" s="12" t="s">
        <v>1298</v>
      </c>
      <c r="L674" s="12">
        <f t="shared" si="30"/>
        <v>500.76923076923077</v>
      </c>
      <c r="M674" s="12">
        <f t="shared" si="31"/>
        <v>500.76923076923077</v>
      </c>
    </row>
    <row r="675" spans="1:13" x14ac:dyDescent="0.25">
      <c r="A675" s="15" t="s">
        <v>1534</v>
      </c>
      <c r="B675" s="15" t="s">
        <v>1535</v>
      </c>
      <c r="C675" s="15" t="s">
        <v>1247</v>
      </c>
      <c r="D675" s="15" t="s">
        <v>1536</v>
      </c>
      <c r="E675" s="41">
        <f t="shared" si="32"/>
        <v>0.12</v>
      </c>
      <c r="F675" s="42">
        <f>M675</f>
        <v>120</v>
      </c>
      <c r="G675" s="43">
        <v>2018</v>
      </c>
      <c r="I675" s="12">
        <v>120</v>
      </c>
      <c r="J675" s="12" t="s">
        <v>2125</v>
      </c>
      <c r="K675" s="12" t="s">
        <v>2604</v>
      </c>
      <c r="L675" s="12">
        <f t="shared" si="30"/>
        <v>120</v>
      </c>
      <c r="M675" s="12">
        <f t="shared" si="31"/>
        <v>120</v>
      </c>
    </row>
    <row r="676" spans="1:13" x14ac:dyDescent="0.25">
      <c r="A676" s="15" t="s">
        <v>1301</v>
      </c>
      <c r="B676" s="15" t="s">
        <v>1302</v>
      </c>
      <c r="C676" s="15" t="s">
        <v>1247</v>
      </c>
      <c r="D676" s="15" t="s">
        <v>1303</v>
      </c>
      <c r="E676" s="41">
        <f t="shared" si="32"/>
        <v>20</v>
      </c>
      <c r="F676" s="42">
        <f>M676</f>
        <v>20000</v>
      </c>
      <c r="G676" s="43">
        <v>2018</v>
      </c>
      <c r="I676" s="12">
        <v>20000</v>
      </c>
      <c r="K676" s="12" t="s">
        <v>2604</v>
      </c>
      <c r="L676" s="12">
        <f t="shared" si="30"/>
        <v>20000</v>
      </c>
      <c r="M676" s="12">
        <f t="shared" si="31"/>
        <v>20000</v>
      </c>
    </row>
    <row r="677" spans="1:13" x14ac:dyDescent="0.25">
      <c r="A677" s="15" t="s">
        <v>1537</v>
      </c>
      <c r="B677" s="15" t="s">
        <v>1538</v>
      </c>
      <c r="C677" s="15" t="s">
        <v>1247</v>
      </c>
      <c r="D677" s="15" t="s">
        <v>1539</v>
      </c>
      <c r="E677" s="41">
        <f t="shared" si="32"/>
        <v>74.900000000000006</v>
      </c>
      <c r="F677" s="42">
        <f>M677</f>
        <v>74900</v>
      </c>
      <c r="G677" s="43">
        <v>2018</v>
      </c>
      <c r="I677" s="12">
        <v>74900</v>
      </c>
      <c r="J677" s="12" t="s">
        <v>2125</v>
      </c>
      <c r="K677" s="12" t="s">
        <v>2604</v>
      </c>
      <c r="L677" s="12">
        <f t="shared" si="30"/>
        <v>74900</v>
      </c>
      <c r="M677" s="12">
        <f t="shared" si="31"/>
        <v>74900</v>
      </c>
    </row>
    <row r="678" spans="1:13" x14ac:dyDescent="0.25">
      <c r="A678" s="15" t="s">
        <v>1235</v>
      </c>
      <c r="B678" s="15" t="s">
        <v>1236</v>
      </c>
      <c r="C678" s="15" t="s">
        <v>1186</v>
      </c>
      <c r="D678" s="15" t="s">
        <v>1237</v>
      </c>
      <c r="E678" s="41">
        <f t="shared" si="32"/>
        <v>2</v>
      </c>
      <c r="F678" s="42">
        <f>M678</f>
        <v>2000</v>
      </c>
      <c r="G678" s="43">
        <v>2018</v>
      </c>
      <c r="I678" s="12">
        <v>2000</v>
      </c>
      <c r="K678" s="12" t="s">
        <v>2604</v>
      </c>
      <c r="L678" s="12">
        <f t="shared" si="30"/>
        <v>2000</v>
      </c>
      <c r="M678" s="12">
        <f t="shared" si="31"/>
        <v>2000</v>
      </c>
    </row>
    <row r="679" spans="1:13" x14ac:dyDescent="0.25">
      <c r="A679" s="15" t="s">
        <v>38</v>
      </c>
      <c r="B679" s="15" t="s">
        <v>39</v>
      </c>
      <c r="C679" s="15" t="s">
        <v>40</v>
      </c>
      <c r="D679" s="15" t="s">
        <v>41</v>
      </c>
      <c r="E679" s="41">
        <f t="shared" si="32"/>
        <v>1.8796153846153845</v>
      </c>
      <c r="F679" s="42">
        <f>M679</f>
        <v>1879.6153846153845</v>
      </c>
      <c r="G679" s="43">
        <v>2018</v>
      </c>
      <c r="I679" s="12">
        <v>2443.5</v>
      </c>
      <c r="J679" s="12" t="s">
        <v>2125</v>
      </c>
      <c r="K679" s="12" t="s">
        <v>1298</v>
      </c>
      <c r="L679" s="12">
        <f t="shared" si="30"/>
        <v>1879.6153846153845</v>
      </c>
      <c r="M679" s="12">
        <f t="shared" si="31"/>
        <v>1879.6153846153845</v>
      </c>
    </row>
    <row r="680" spans="1:13" x14ac:dyDescent="0.25">
      <c r="A680" s="15" t="s">
        <v>1870</v>
      </c>
      <c r="B680" s="15" t="s">
        <v>1871</v>
      </c>
      <c r="C680" s="15" t="s">
        <v>40</v>
      </c>
      <c r="D680" s="15" t="s">
        <v>1872</v>
      </c>
      <c r="E680" s="41">
        <f t="shared" si="32"/>
        <v>4.3499999999999997E-2</v>
      </c>
      <c r="F680" s="42">
        <f>M680</f>
        <v>43.5</v>
      </c>
      <c r="G680" s="43">
        <v>2018</v>
      </c>
      <c r="I680" s="12">
        <v>43.5</v>
      </c>
      <c r="K680" s="12" t="s">
        <v>2604</v>
      </c>
      <c r="L680" s="12">
        <f t="shared" si="30"/>
        <v>43.5</v>
      </c>
      <c r="M680" s="12">
        <f t="shared" si="31"/>
        <v>43.5</v>
      </c>
    </row>
    <row r="681" spans="1:13" x14ac:dyDescent="0.25">
      <c r="A681" s="15" t="s">
        <v>1873</v>
      </c>
      <c r="B681" s="15" t="s">
        <v>1871</v>
      </c>
      <c r="C681" s="15" t="s">
        <v>40</v>
      </c>
      <c r="D681" s="15" t="s">
        <v>1872</v>
      </c>
      <c r="E681" s="41">
        <f t="shared" si="32"/>
        <v>4.3499999999999997E-2</v>
      </c>
      <c r="F681" s="42">
        <f>M681</f>
        <v>43.5</v>
      </c>
      <c r="G681" s="43">
        <v>2018</v>
      </c>
      <c r="I681" s="12">
        <v>43.5</v>
      </c>
      <c r="K681" s="12" t="s">
        <v>2604</v>
      </c>
      <c r="L681" s="12">
        <f t="shared" si="30"/>
        <v>43.5</v>
      </c>
      <c r="M681" s="12">
        <f t="shared" si="31"/>
        <v>43.5</v>
      </c>
    </row>
    <row r="682" spans="1:13" x14ac:dyDescent="0.25">
      <c r="A682" s="15" t="s">
        <v>1878</v>
      </c>
      <c r="B682" s="15" t="s">
        <v>306</v>
      </c>
      <c r="C682" s="15" t="s">
        <v>40</v>
      </c>
      <c r="D682" s="15" t="s">
        <v>1872</v>
      </c>
      <c r="E682" s="41">
        <f t="shared" si="32"/>
        <v>4.3499999999999997E-2</v>
      </c>
      <c r="F682" s="42">
        <f>M682</f>
        <v>43.5</v>
      </c>
      <c r="G682" s="43">
        <v>2018</v>
      </c>
      <c r="I682" s="12">
        <v>43.5</v>
      </c>
      <c r="K682" s="12" t="s">
        <v>2604</v>
      </c>
      <c r="L682" s="12">
        <f t="shared" si="30"/>
        <v>43.5</v>
      </c>
      <c r="M682" s="12">
        <f t="shared" si="31"/>
        <v>43.5</v>
      </c>
    </row>
    <row r="683" spans="1:13" x14ac:dyDescent="0.25">
      <c r="A683" s="15" t="s">
        <v>1879</v>
      </c>
      <c r="B683" s="15" t="s">
        <v>1880</v>
      </c>
      <c r="C683" s="15" t="s">
        <v>40</v>
      </c>
      <c r="D683" s="15" t="s">
        <v>1881</v>
      </c>
      <c r="E683" s="41">
        <f t="shared" si="32"/>
        <v>2</v>
      </c>
      <c r="F683" s="42">
        <f>M683</f>
        <v>2000</v>
      </c>
      <c r="G683" s="43">
        <v>2018</v>
      </c>
      <c r="I683" s="12">
        <v>2000</v>
      </c>
      <c r="K683" s="12" t="s">
        <v>2604</v>
      </c>
      <c r="L683" s="12">
        <f t="shared" si="30"/>
        <v>2000</v>
      </c>
      <c r="M683" s="12">
        <f t="shared" si="31"/>
        <v>2000</v>
      </c>
    </row>
    <row r="684" spans="1:13" x14ac:dyDescent="0.25">
      <c r="A684" s="15" t="s">
        <v>1882</v>
      </c>
      <c r="B684" s="15" t="s">
        <v>1880</v>
      </c>
      <c r="C684" s="15" t="s">
        <v>40</v>
      </c>
      <c r="D684" s="15" t="s">
        <v>1881</v>
      </c>
      <c r="E684" s="41">
        <f t="shared" si="32"/>
        <v>2</v>
      </c>
      <c r="F684" s="42">
        <f>M684</f>
        <v>2000</v>
      </c>
      <c r="G684" s="43">
        <v>2018</v>
      </c>
      <c r="I684" s="12">
        <v>2000</v>
      </c>
      <c r="K684" s="12" t="s">
        <v>2604</v>
      </c>
      <c r="L684" s="12">
        <f t="shared" si="30"/>
        <v>2000</v>
      </c>
      <c r="M684" s="12">
        <f t="shared" si="31"/>
        <v>2000</v>
      </c>
    </row>
    <row r="685" spans="1:13" x14ac:dyDescent="0.25">
      <c r="A685" s="15" t="s">
        <v>45</v>
      </c>
      <c r="B685" s="15" t="s">
        <v>43</v>
      </c>
      <c r="C685" s="15" t="s">
        <v>40</v>
      </c>
      <c r="D685" s="15" t="s">
        <v>44</v>
      </c>
      <c r="E685" s="41">
        <f t="shared" si="32"/>
        <v>0.86261538461538467</v>
      </c>
      <c r="F685" s="42">
        <f>M685</f>
        <v>862.61538461538464</v>
      </c>
      <c r="G685" s="43">
        <v>2018</v>
      </c>
      <c r="I685" s="12">
        <v>1121.4000000000001</v>
      </c>
      <c r="J685" s="12" t="s">
        <v>2125</v>
      </c>
      <c r="K685" s="12" t="s">
        <v>1298</v>
      </c>
      <c r="L685" s="12">
        <f t="shared" si="30"/>
        <v>862.61538461538464</v>
      </c>
      <c r="M685" s="12">
        <f t="shared" si="31"/>
        <v>862.61538461538464</v>
      </c>
    </row>
    <row r="686" spans="1:13" x14ac:dyDescent="0.25">
      <c r="A686" s="15" t="s">
        <v>46</v>
      </c>
      <c r="B686" s="15" t="s">
        <v>43</v>
      </c>
      <c r="C686" s="15" t="s">
        <v>40</v>
      </c>
      <c r="D686" s="15" t="s">
        <v>44</v>
      </c>
      <c r="E686" s="41">
        <f t="shared" si="32"/>
        <v>0.99346153846153851</v>
      </c>
      <c r="F686" s="42">
        <f>M686</f>
        <v>993.46153846153845</v>
      </c>
      <c r="G686" s="43">
        <v>2018</v>
      </c>
      <c r="I686" s="12">
        <v>1291.5</v>
      </c>
      <c r="J686" s="12" t="s">
        <v>2125</v>
      </c>
      <c r="K686" s="12" t="s">
        <v>1298</v>
      </c>
      <c r="L686" s="12">
        <f t="shared" si="30"/>
        <v>993.46153846153845</v>
      </c>
      <c r="M686" s="12">
        <f t="shared" si="31"/>
        <v>993.46153846153845</v>
      </c>
    </row>
    <row r="687" spans="1:13" x14ac:dyDescent="0.25">
      <c r="A687" s="15" t="s">
        <v>50</v>
      </c>
      <c r="B687" s="15" t="s">
        <v>48</v>
      </c>
      <c r="C687" s="15" t="s">
        <v>40</v>
      </c>
      <c r="D687" s="15" t="s">
        <v>49</v>
      </c>
      <c r="E687" s="41">
        <f t="shared" si="32"/>
        <v>0.46423076923076922</v>
      </c>
      <c r="F687" s="42">
        <f>M687</f>
        <v>464.23076923076923</v>
      </c>
      <c r="G687" s="43">
        <v>2018</v>
      </c>
      <c r="I687" s="12">
        <v>603.5</v>
      </c>
      <c r="J687" s="12" t="s">
        <v>2125</v>
      </c>
      <c r="K687" s="12" t="s">
        <v>1298</v>
      </c>
      <c r="L687" s="12">
        <f t="shared" si="30"/>
        <v>464.23076923076923</v>
      </c>
      <c r="M687" s="12">
        <f t="shared" si="31"/>
        <v>464.23076923076923</v>
      </c>
    </row>
    <row r="688" spans="1:13" x14ac:dyDescent="0.25">
      <c r="A688" s="15" t="s">
        <v>1478</v>
      </c>
      <c r="B688" s="15" t="s">
        <v>149</v>
      </c>
      <c r="C688" s="15" t="s">
        <v>40</v>
      </c>
      <c r="D688" s="15" t="s">
        <v>1462</v>
      </c>
      <c r="E688" s="41">
        <f t="shared" si="32"/>
        <v>1.2942899999999999</v>
      </c>
      <c r="F688" s="42">
        <f>M688</f>
        <v>1294.29</v>
      </c>
      <c r="G688" s="43">
        <v>2018</v>
      </c>
      <c r="I688" s="12">
        <v>1294.29</v>
      </c>
      <c r="K688" s="12" t="s">
        <v>2604</v>
      </c>
      <c r="L688" s="12">
        <f t="shared" si="30"/>
        <v>1294.29</v>
      </c>
      <c r="M688" s="12">
        <f t="shared" si="31"/>
        <v>1294.29</v>
      </c>
    </row>
    <row r="689" spans="1:13" x14ac:dyDescent="0.25">
      <c r="A689" s="15" t="s">
        <v>55</v>
      </c>
      <c r="B689" s="15" t="s">
        <v>56</v>
      </c>
      <c r="C689" s="15" t="s">
        <v>40</v>
      </c>
      <c r="D689" s="15" t="s">
        <v>57</v>
      </c>
      <c r="E689" s="41">
        <f t="shared" si="32"/>
        <v>0.21058461538461537</v>
      </c>
      <c r="F689" s="42">
        <f>M689</f>
        <v>210.58461538461538</v>
      </c>
      <c r="G689" s="43">
        <v>2018</v>
      </c>
      <c r="I689" s="12">
        <v>273.76</v>
      </c>
      <c r="J689" s="12" t="s">
        <v>2125</v>
      </c>
      <c r="K689" s="12" t="s">
        <v>1298</v>
      </c>
      <c r="L689" s="12">
        <f t="shared" si="30"/>
        <v>210.58461538461538</v>
      </c>
      <c r="M689" s="12">
        <f t="shared" si="31"/>
        <v>210.58461538461538</v>
      </c>
    </row>
    <row r="690" spans="1:13" x14ac:dyDescent="0.25">
      <c r="A690" s="15" t="s">
        <v>58</v>
      </c>
      <c r="B690" s="15" t="s">
        <v>59</v>
      </c>
      <c r="C690" s="15" t="s">
        <v>40</v>
      </c>
      <c r="D690" s="15" t="s">
        <v>60</v>
      </c>
      <c r="E690" s="41">
        <f t="shared" si="32"/>
        <v>4.6132615384615381</v>
      </c>
      <c r="F690" s="42">
        <f>M690</f>
        <v>4613.2615384615383</v>
      </c>
      <c r="G690" s="43">
        <v>2018</v>
      </c>
      <c r="I690" s="12">
        <v>5997.24</v>
      </c>
      <c r="J690" s="12" t="s">
        <v>2125</v>
      </c>
      <c r="K690" s="12" t="s">
        <v>1298</v>
      </c>
      <c r="L690" s="12">
        <f t="shared" si="30"/>
        <v>4613.2615384615383</v>
      </c>
      <c r="M690" s="12">
        <f t="shared" si="31"/>
        <v>4613.2615384615383</v>
      </c>
    </row>
    <row r="691" spans="1:13" x14ac:dyDescent="0.25">
      <c r="A691" s="15" t="s">
        <v>104</v>
      </c>
      <c r="B691" s="15" t="s">
        <v>105</v>
      </c>
      <c r="C691" s="15" t="s">
        <v>40</v>
      </c>
      <c r="D691" s="15" t="s">
        <v>63</v>
      </c>
      <c r="E691" s="41">
        <f t="shared" si="32"/>
        <v>0.17916923076923075</v>
      </c>
      <c r="F691" s="42">
        <f>M691</f>
        <v>179.16923076923075</v>
      </c>
      <c r="G691" s="43">
        <v>2018</v>
      </c>
      <c r="I691" s="12">
        <v>232.92</v>
      </c>
      <c r="J691" s="12" t="s">
        <v>2125</v>
      </c>
      <c r="K691" s="12" t="s">
        <v>1298</v>
      </c>
      <c r="L691" s="12">
        <f t="shared" si="30"/>
        <v>179.16923076923075</v>
      </c>
      <c r="M691" s="12">
        <f t="shared" si="31"/>
        <v>179.16923076923075</v>
      </c>
    </row>
    <row r="692" spans="1:13" x14ac:dyDescent="0.25">
      <c r="A692" s="15" t="s">
        <v>148</v>
      </c>
      <c r="B692" s="15" t="s">
        <v>149</v>
      </c>
      <c r="C692" s="15" t="s">
        <v>40</v>
      </c>
      <c r="D692" s="15" t="s">
        <v>63</v>
      </c>
      <c r="E692" s="41">
        <f t="shared" si="32"/>
        <v>0.35183076923076917</v>
      </c>
      <c r="F692" s="42">
        <f>M692</f>
        <v>351.83076923076919</v>
      </c>
      <c r="G692" s="43">
        <v>2018</v>
      </c>
      <c r="I692" s="12">
        <v>457.38</v>
      </c>
      <c r="J692" s="12" t="s">
        <v>2125</v>
      </c>
      <c r="K692" s="12" t="s">
        <v>1298</v>
      </c>
      <c r="L692" s="12">
        <f t="shared" si="30"/>
        <v>351.83076923076919</v>
      </c>
      <c r="M692" s="12">
        <f t="shared" si="31"/>
        <v>351.83076923076919</v>
      </c>
    </row>
    <row r="693" spans="1:13" x14ac:dyDescent="0.25">
      <c r="A693" s="15" t="s">
        <v>117</v>
      </c>
      <c r="B693" s="15" t="s">
        <v>118</v>
      </c>
      <c r="C693" s="15" t="s">
        <v>40</v>
      </c>
      <c r="D693" s="15" t="s">
        <v>63</v>
      </c>
      <c r="E693" s="41">
        <f t="shared" si="32"/>
        <v>0.38466923076923076</v>
      </c>
      <c r="F693" s="42">
        <f>M693</f>
        <v>384.66923076923075</v>
      </c>
      <c r="G693" s="43">
        <v>2018</v>
      </c>
      <c r="I693" s="12">
        <v>500.07</v>
      </c>
      <c r="J693" s="12" t="s">
        <v>2125</v>
      </c>
      <c r="K693" s="12" t="s">
        <v>1298</v>
      </c>
      <c r="L693" s="12">
        <f t="shared" si="30"/>
        <v>384.66923076923075</v>
      </c>
      <c r="M693" s="12">
        <f t="shared" si="31"/>
        <v>384.66923076923075</v>
      </c>
    </row>
    <row r="694" spans="1:13" x14ac:dyDescent="0.25">
      <c r="A694" s="15" t="s">
        <v>177</v>
      </c>
      <c r="B694" s="15" t="s">
        <v>178</v>
      </c>
      <c r="C694" s="15" t="s">
        <v>40</v>
      </c>
      <c r="D694" s="15" t="s">
        <v>63</v>
      </c>
      <c r="E694" s="41">
        <f t="shared" si="32"/>
        <v>0.49680000000000002</v>
      </c>
      <c r="F694" s="42">
        <f>M694</f>
        <v>496.8</v>
      </c>
      <c r="G694" s="43">
        <v>2018</v>
      </c>
      <c r="I694" s="12">
        <v>645.84</v>
      </c>
      <c r="J694" s="12" t="s">
        <v>2125</v>
      </c>
      <c r="K694" s="12" t="s">
        <v>1298</v>
      </c>
      <c r="L694" s="12">
        <f t="shared" si="30"/>
        <v>496.8</v>
      </c>
      <c r="M694" s="12">
        <f t="shared" si="31"/>
        <v>496.8</v>
      </c>
    </row>
    <row r="695" spans="1:13" x14ac:dyDescent="0.25">
      <c r="A695" s="15" t="s">
        <v>179</v>
      </c>
      <c r="B695" s="15" t="s">
        <v>178</v>
      </c>
      <c r="C695" s="15" t="s">
        <v>40</v>
      </c>
      <c r="D695" s="15" t="s">
        <v>63</v>
      </c>
      <c r="E695" s="41">
        <f t="shared" si="32"/>
        <v>0.49680000000000002</v>
      </c>
      <c r="F695" s="42">
        <f>M695</f>
        <v>496.8</v>
      </c>
      <c r="G695" s="43">
        <v>2018</v>
      </c>
      <c r="I695" s="12">
        <v>645.84</v>
      </c>
      <c r="J695" s="12" t="s">
        <v>2125</v>
      </c>
      <c r="K695" s="12" t="s">
        <v>1298</v>
      </c>
      <c r="L695" s="12">
        <f t="shared" si="30"/>
        <v>496.8</v>
      </c>
      <c r="M695" s="12">
        <f t="shared" si="31"/>
        <v>496.8</v>
      </c>
    </row>
    <row r="696" spans="1:13" x14ac:dyDescent="0.25">
      <c r="A696" s="15" t="s">
        <v>180</v>
      </c>
      <c r="B696" s="15" t="s">
        <v>178</v>
      </c>
      <c r="C696" s="15" t="s">
        <v>40</v>
      </c>
      <c r="D696" s="15" t="s">
        <v>63</v>
      </c>
      <c r="E696" s="41">
        <f t="shared" si="32"/>
        <v>0.49680000000000002</v>
      </c>
      <c r="F696" s="42">
        <f>M696</f>
        <v>496.8</v>
      </c>
      <c r="G696" s="43">
        <v>2018</v>
      </c>
      <c r="I696" s="12">
        <v>645.84</v>
      </c>
      <c r="J696" s="12" t="s">
        <v>2125</v>
      </c>
      <c r="K696" s="12" t="s">
        <v>1298</v>
      </c>
      <c r="L696" s="12">
        <f t="shared" si="30"/>
        <v>496.8</v>
      </c>
      <c r="M696" s="12">
        <f t="shared" si="31"/>
        <v>496.8</v>
      </c>
    </row>
    <row r="697" spans="1:13" x14ac:dyDescent="0.25">
      <c r="A697" s="15" t="s">
        <v>187</v>
      </c>
      <c r="B697" s="15" t="s">
        <v>178</v>
      </c>
      <c r="C697" s="15" t="s">
        <v>40</v>
      </c>
      <c r="D697" s="15" t="s">
        <v>63</v>
      </c>
      <c r="E697" s="41">
        <f t="shared" si="32"/>
        <v>0.51023076923076915</v>
      </c>
      <c r="F697" s="42">
        <f>M697</f>
        <v>510.23076923076917</v>
      </c>
      <c r="G697" s="43">
        <v>2018</v>
      </c>
      <c r="I697" s="12">
        <v>663.3</v>
      </c>
      <c r="J697" s="12" t="s">
        <v>2125</v>
      </c>
      <c r="K697" s="12" t="s">
        <v>1298</v>
      </c>
      <c r="L697" s="12">
        <f t="shared" si="30"/>
        <v>510.23076923076917</v>
      </c>
      <c r="M697" s="12">
        <f t="shared" si="31"/>
        <v>510.23076923076917</v>
      </c>
    </row>
    <row r="698" spans="1:13" x14ac:dyDescent="0.25">
      <c r="A698" s="15" t="s">
        <v>150</v>
      </c>
      <c r="B698" s="15" t="s">
        <v>149</v>
      </c>
      <c r="C698" s="15" t="s">
        <v>40</v>
      </c>
      <c r="D698" s="15" t="s">
        <v>63</v>
      </c>
      <c r="E698" s="41">
        <f t="shared" si="32"/>
        <v>0.53916923076923073</v>
      </c>
      <c r="F698" s="42">
        <f>M698</f>
        <v>539.16923076923069</v>
      </c>
      <c r="G698" s="43">
        <v>2018</v>
      </c>
      <c r="I698" s="12">
        <v>700.92</v>
      </c>
      <c r="J698" s="12" t="s">
        <v>2125</v>
      </c>
      <c r="K698" s="12" t="s">
        <v>1298</v>
      </c>
      <c r="L698" s="12">
        <f t="shared" si="30"/>
        <v>539.16923076923069</v>
      </c>
      <c r="M698" s="12">
        <f t="shared" si="31"/>
        <v>539.16923076923069</v>
      </c>
    </row>
    <row r="699" spans="1:13" x14ac:dyDescent="0.25">
      <c r="A699" s="15" t="s">
        <v>1702</v>
      </c>
      <c r="B699" s="15" t="s">
        <v>118</v>
      </c>
      <c r="C699" s="15" t="s">
        <v>40</v>
      </c>
      <c r="D699" s="15" t="s">
        <v>63</v>
      </c>
      <c r="E699" s="41">
        <f t="shared" si="32"/>
        <v>0.53932692307692309</v>
      </c>
      <c r="F699" s="42">
        <f>M699</f>
        <v>539.32692307692309</v>
      </c>
      <c r="G699" s="43">
        <v>2018</v>
      </c>
      <c r="I699" s="12">
        <v>701.125</v>
      </c>
      <c r="K699" s="12" t="s">
        <v>1298</v>
      </c>
      <c r="L699" s="12">
        <f t="shared" si="30"/>
        <v>539.32692307692309</v>
      </c>
      <c r="M699" s="12">
        <f t="shared" si="31"/>
        <v>539.32692307692309</v>
      </c>
    </row>
    <row r="700" spans="1:13" x14ac:dyDescent="0.25">
      <c r="A700" s="15" t="s">
        <v>1705</v>
      </c>
      <c r="B700" s="15" t="s">
        <v>118</v>
      </c>
      <c r="C700" s="15" t="s">
        <v>40</v>
      </c>
      <c r="D700" s="15" t="s">
        <v>63</v>
      </c>
      <c r="E700" s="41">
        <f t="shared" si="32"/>
        <v>0.55786153846153841</v>
      </c>
      <c r="F700" s="42">
        <f>M700</f>
        <v>557.86153846153843</v>
      </c>
      <c r="G700" s="43">
        <v>2018</v>
      </c>
      <c r="I700" s="12">
        <v>725.22</v>
      </c>
      <c r="K700" s="12" t="s">
        <v>1298</v>
      </c>
      <c r="L700" s="12">
        <f t="shared" si="30"/>
        <v>557.86153846153843</v>
      </c>
      <c r="M700" s="12">
        <f t="shared" si="31"/>
        <v>557.86153846153843</v>
      </c>
    </row>
    <row r="701" spans="1:13" x14ac:dyDescent="0.25">
      <c r="A701" s="15" t="s">
        <v>216</v>
      </c>
      <c r="B701" s="15" t="s">
        <v>149</v>
      </c>
      <c r="C701" s="15" t="s">
        <v>40</v>
      </c>
      <c r="D701" s="15" t="s">
        <v>63</v>
      </c>
      <c r="E701" s="41">
        <f t="shared" si="32"/>
        <v>0.99560769230769219</v>
      </c>
      <c r="F701" s="42">
        <f>M701</f>
        <v>995.60769230769222</v>
      </c>
      <c r="G701" s="43">
        <v>2018</v>
      </c>
      <c r="I701" s="12">
        <v>1294.29</v>
      </c>
      <c r="J701" s="12" t="s">
        <v>2125</v>
      </c>
      <c r="K701" s="12" t="s">
        <v>1298</v>
      </c>
      <c r="L701" s="12">
        <f t="shared" si="30"/>
        <v>995.60769230769222</v>
      </c>
      <c r="M701" s="12">
        <f t="shared" si="31"/>
        <v>995.60769230769222</v>
      </c>
    </row>
    <row r="702" spans="1:13" x14ac:dyDescent="0.25">
      <c r="A702" s="15" t="s">
        <v>151</v>
      </c>
      <c r="B702" s="15" t="s">
        <v>149</v>
      </c>
      <c r="C702" s="15" t="s">
        <v>40</v>
      </c>
      <c r="D702" s="15" t="s">
        <v>63</v>
      </c>
      <c r="E702" s="41">
        <f t="shared" si="32"/>
        <v>0.99609230769230772</v>
      </c>
      <c r="F702" s="42">
        <f>M702</f>
        <v>996.09230769230771</v>
      </c>
      <c r="G702" s="43">
        <v>2018</v>
      </c>
      <c r="I702" s="12">
        <v>1294.92</v>
      </c>
      <c r="J702" s="12" t="s">
        <v>2125</v>
      </c>
      <c r="K702" s="12" t="s">
        <v>1298</v>
      </c>
      <c r="L702" s="12">
        <f t="shared" si="30"/>
        <v>996.09230769230771</v>
      </c>
      <c r="M702" s="12">
        <f t="shared" si="31"/>
        <v>996.09230769230771</v>
      </c>
    </row>
    <row r="703" spans="1:13" x14ac:dyDescent="0.25">
      <c r="A703" s="15" t="s">
        <v>186</v>
      </c>
      <c r="B703" s="15" t="s">
        <v>178</v>
      </c>
      <c r="C703" s="15" t="s">
        <v>40</v>
      </c>
      <c r="D703" s="15" t="s">
        <v>63</v>
      </c>
      <c r="E703" s="41">
        <f t="shared" si="32"/>
        <v>1.0668461538461538</v>
      </c>
      <c r="F703" s="42">
        <f>M703</f>
        <v>1066.8461538461538</v>
      </c>
      <c r="G703" s="43">
        <v>2018</v>
      </c>
      <c r="I703" s="12">
        <v>1386.9</v>
      </c>
      <c r="J703" s="12" t="s">
        <v>2125</v>
      </c>
      <c r="K703" s="12" t="s">
        <v>1298</v>
      </c>
      <c r="L703" s="12">
        <f t="shared" si="30"/>
        <v>1066.8461538461538</v>
      </c>
      <c r="M703" s="12">
        <f t="shared" si="31"/>
        <v>1066.8461538461538</v>
      </c>
    </row>
    <row r="704" spans="1:13" x14ac:dyDescent="0.25">
      <c r="A704" s="15" t="s">
        <v>223</v>
      </c>
      <c r="B704" s="15" t="s">
        <v>65</v>
      </c>
      <c r="C704" s="15" t="s">
        <v>40</v>
      </c>
      <c r="D704" s="15" t="s">
        <v>63</v>
      </c>
      <c r="E704" s="41">
        <f t="shared" si="32"/>
        <v>1.0705</v>
      </c>
      <c r="F704" s="42">
        <f>M704</f>
        <v>1070.5</v>
      </c>
      <c r="G704" s="43">
        <v>2018</v>
      </c>
      <c r="I704" s="12">
        <v>1391.65</v>
      </c>
      <c r="J704" s="12" t="s">
        <v>2125</v>
      </c>
      <c r="K704" s="12" t="s">
        <v>1298</v>
      </c>
      <c r="L704" s="12">
        <f t="shared" si="30"/>
        <v>1070.5</v>
      </c>
      <c r="M704" s="12">
        <f t="shared" si="31"/>
        <v>1070.5</v>
      </c>
    </row>
    <row r="705" spans="1:13" x14ac:dyDescent="0.25">
      <c r="A705" s="15" t="s">
        <v>102</v>
      </c>
      <c r="B705" s="15" t="s">
        <v>103</v>
      </c>
      <c r="C705" s="15" t="s">
        <v>40</v>
      </c>
      <c r="D705" s="15" t="s">
        <v>63</v>
      </c>
      <c r="E705" s="41">
        <f t="shared" si="32"/>
        <v>1.0806192307692308</v>
      </c>
      <c r="F705" s="42">
        <f>M705</f>
        <v>1080.6192307692309</v>
      </c>
      <c r="G705" s="43">
        <v>2018</v>
      </c>
      <c r="I705" s="12">
        <v>1404.8050000000001</v>
      </c>
      <c r="J705" s="12" t="s">
        <v>2125</v>
      </c>
      <c r="K705" s="12" t="s">
        <v>1298</v>
      </c>
      <c r="L705" s="12">
        <f t="shared" si="30"/>
        <v>1080.6192307692309</v>
      </c>
      <c r="M705" s="12">
        <f t="shared" si="31"/>
        <v>1080.6192307692309</v>
      </c>
    </row>
    <row r="706" spans="1:13" x14ac:dyDescent="0.25">
      <c r="A706" s="15" t="s">
        <v>158</v>
      </c>
      <c r="B706" s="15" t="s">
        <v>91</v>
      </c>
      <c r="C706" s="15" t="s">
        <v>40</v>
      </c>
      <c r="D706" s="15" t="s">
        <v>63</v>
      </c>
      <c r="E706" s="41">
        <f t="shared" si="32"/>
        <v>1.9154076923076924</v>
      </c>
      <c r="F706" s="42">
        <f>M706</f>
        <v>1915.4076923076923</v>
      </c>
      <c r="G706" s="43">
        <v>2018</v>
      </c>
      <c r="I706" s="12">
        <v>2490.0300000000002</v>
      </c>
      <c r="J706" s="12" t="s">
        <v>2125</v>
      </c>
      <c r="K706" s="12" t="s">
        <v>1298</v>
      </c>
      <c r="L706" s="12">
        <f t="shared" ref="L706:L769" si="33">IF(K706="DC",I706/1.3,I706)</f>
        <v>1915.4076923076923</v>
      </c>
      <c r="M706" s="12">
        <f t="shared" ref="M706:M769" si="34">IFERROR(VALUE(L706),VALUE(J706))</f>
        <v>1915.4076923076923</v>
      </c>
    </row>
    <row r="707" spans="1:13" x14ac:dyDescent="0.25">
      <c r="A707" s="15" t="s">
        <v>167</v>
      </c>
      <c r="B707" s="15" t="s">
        <v>62</v>
      </c>
      <c r="C707" s="15" t="s">
        <v>40</v>
      </c>
      <c r="D707" s="15" t="s">
        <v>63</v>
      </c>
      <c r="E707" s="41">
        <f t="shared" ref="E707:E770" si="35">F707/1000</f>
        <v>1.9824230769230768</v>
      </c>
      <c r="F707" s="42">
        <f>M707</f>
        <v>1982.4230769230769</v>
      </c>
      <c r="G707" s="43">
        <v>2018</v>
      </c>
      <c r="I707" s="12">
        <v>2577.15</v>
      </c>
      <c r="J707" s="12" t="s">
        <v>2125</v>
      </c>
      <c r="K707" s="12" t="s">
        <v>1298</v>
      </c>
      <c r="L707" s="12">
        <f t="shared" si="33"/>
        <v>1982.4230769230769</v>
      </c>
      <c r="M707" s="12">
        <f t="shared" si="34"/>
        <v>1982.4230769230769</v>
      </c>
    </row>
    <row r="708" spans="1:13" x14ac:dyDescent="0.25">
      <c r="A708" s="15" t="s">
        <v>159</v>
      </c>
      <c r="B708" s="15" t="s">
        <v>91</v>
      </c>
      <c r="C708" s="15" t="s">
        <v>40</v>
      </c>
      <c r="D708" s="15" t="s">
        <v>63</v>
      </c>
      <c r="E708" s="41">
        <f t="shared" si="35"/>
        <v>1.9962692307692307</v>
      </c>
      <c r="F708" s="42">
        <f>M708</f>
        <v>1996.2692307692307</v>
      </c>
      <c r="G708" s="43">
        <v>2018</v>
      </c>
      <c r="I708" s="12">
        <v>2595.15</v>
      </c>
      <c r="J708" s="12" t="s">
        <v>2125</v>
      </c>
      <c r="K708" s="12" t="s">
        <v>1298</v>
      </c>
      <c r="L708" s="12">
        <f t="shared" si="33"/>
        <v>1996.2692307692307</v>
      </c>
      <c r="M708" s="12">
        <f t="shared" si="34"/>
        <v>1996.2692307692307</v>
      </c>
    </row>
    <row r="709" spans="1:13" x14ac:dyDescent="0.25">
      <c r="A709" s="15" t="s">
        <v>210</v>
      </c>
      <c r="B709" s="15" t="s">
        <v>69</v>
      </c>
      <c r="C709" s="15" t="s">
        <v>40</v>
      </c>
      <c r="D709" s="15" t="s">
        <v>63</v>
      </c>
      <c r="E709" s="41">
        <f t="shared" si="35"/>
        <v>2.1356307692307692</v>
      </c>
      <c r="F709" s="42">
        <f>M709</f>
        <v>2135.6307692307691</v>
      </c>
      <c r="G709" s="43">
        <v>2018</v>
      </c>
      <c r="I709" s="12">
        <v>2776.32</v>
      </c>
      <c r="J709" s="12" t="s">
        <v>2125</v>
      </c>
      <c r="K709" s="12" t="s">
        <v>1298</v>
      </c>
      <c r="L709" s="12">
        <f t="shared" si="33"/>
        <v>2135.6307692307691</v>
      </c>
      <c r="M709" s="12">
        <f t="shared" si="34"/>
        <v>2135.6307692307691</v>
      </c>
    </row>
    <row r="710" spans="1:13" x14ac:dyDescent="0.25">
      <c r="A710" s="15" t="s">
        <v>1876</v>
      </c>
      <c r="B710" s="15" t="s">
        <v>1877</v>
      </c>
      <c r="C710" s="15" t="s">
        <v>40</v>
      </c>
      <c r="D710" s="15" t="s">
        <v>1868</v>
      </c>
      <c r="E710" s="41">
        <f t="shared" si="35"/>
        <v>7.2599999999999998E-2</v>
      </c>
      <c r="F710" s="42">
        <f>M710</f>
        <v>72.599999999999994</v>
      </c>
      <c r="G710" s="43">
        <v>2018</v>
      </c>
      <c r="I710" s="12">
        <v>72.599999999999994</v>
      </c>
      <c r="K710" s="12" t="s">
        <v>2604</v>
      </c>
      <c r="L710" s="12">
        <f t="shared" si="33"/>
        <v>72.599999999999994</v>
      </c>
      <c r="M710" s="12">
        <f t="shared" si="34"/>
        <v>72.599999999999994</v>
      </c>
    </row>
    <row r="711" spans="1:13" x14ac:dyDescent="0.25">
      <c r="A711" s="15" t="s">
        <v>1883</v>
      </c>
      <c r="B711" s="15" t="s">
        <v>1884</v>
      </c>
      <c r="C711" s="15" t="s">
        <v>40</v>
      </c>
      <c r="D711" s="15" t="s">
        <v>1868</v>
      </c>
      <c r="E711" s="41">
        <f t="shared" si="35"/>
        <v>0.11</v>
      </c>
      <c r="F711" s="42">
        <f>M711</f>
        <v>110</v>
      </c>
      <c r="G711" s="43">
        <v>2018</v>
      </c>
      <c r="I711" s="12">
        <v>110</v>
      </c>
      <c r="K711" s="12" t="s">
        <v>2604</v>
      </c>
      <c r="L711" s="12">
        <f t="shared" si="33"/>
        <v>110</v>
      </c>
      <c r="M711" s="12">
        <f t="shared" si="34"/>
        <v>110</v>
      </c>
    </row>
    <row r="712" spans="1:13" x14ac:dyDescent="0.25">
      <c r="A712" s="15" t="s">
        <v>1866</v>
      </c>
      <c r="B712" s="15" t="s">
        <v>1867</v>
      </c>
      <c r="C712" s="15" t="s">
        <v>40</v>
      </c>
      <c r="D712" s="15" t="s">
        <v>1868</v>
      </c>
      <c r="E712" s="41">
        <f t="shared" si="35"/>
        <v>0.22159999999999999</v>
      </c>
      <c r="F712" s="42">
        <f>M712</f>
        <v>221.6</v>
      </c>
      <c r="G712" s="43">
        <v>2018</v>
      </c>
      <c r="I712" s="12">
        <v>221.6</v>
      </c>
      <c r="K712" s="12" t="s">
        <v>2604</v>
      </c>
      <c r="L712" s="12">
        <f t="shared" si="33"/>
        <v>221.6</v>
      </c>
      <c r="M712" s="12">
        <f t="shared" si="34"/>
        <v>221.6</v>
      </c>
    </row>
    <row r="713" spans="1:13" x14ac:dyDescent="0.25">
      <c r="A713" s="15" t="s">
        <v>1869</v>
      </c>
      <c r="B713" s="15" t="s">
        <v>1867</v>
      </c>
      <c r="C713" s="15" t="s">
        <v>40</v>
      </c>
      <c r="D713" s="15" t="s">
        <v>1868</v>
      </c>
      <c r="E713" s="41">
        <f t="shared" si="35"/>
        <v>0.2331</v>
      </c>
      <c r="F713" s="42">
        <f>M713</f>
        <v>233.1</v>
      </c>
      <c r="G713" s="43">
        <v>2018</v>
      </c>
      <c r="I713" s="12">
        <v>233.1</v>
      </c>
      <c r="K713" s="12" t="s">
        <v>2604</v>
      </c>
      <c r="L713" s="12">
        <f t="shared" si="33"/>
        <v>233.1</v>
      </c>
      <c r="M713" s="12">
        <f t="shared" si="34"/>
        <v>233.1</v>
      </c>
    </row>
    <row r="714" spans="1:13" x14ac:dyDescent="0.25">
      <c r="A714" s="15" t="s">
        <v>1875</v>
      </c>
      <c r="B714" s="15" t="s">
        <v>118</v>
      </c>
      <c r="C714" s="15" t="s">
        <v>40</v>
      </c>
      <c r="D714" s="15" t="s">
        <v>1868</v>
      </c>
      <c r="E714" s="41">
        <f t="shared" si="35"/>
        <v>2.3784000000000001</v>
      </c>
      <c r="F714" s="42">
        <f>M714</f>
        <v>2378.4</v>
      </c>
      <c r="G714" s="43">
        <v>2018</v>
      </c>
      <c r="I714" s="12">
        <v>2378.4</v>
      </c>
      <c r="K714" s="12" t="s">
        <v>2604</v>
      </c>
      <c r="L714" s="12">
        <f t="shared" si="33"/>
        <v>2378.4</v>
      </c>
      <c r="M714" s="12">
        <f t="shared" si="34"/>
        <v>2378.4</v>
      </c>
    </row>
    <row r="715" spans="1:13" x14ac:dyDescent="0.25">
      <c r="A715" s="15" t="s">
        <v>1874</v>
      </c>
      <c r="B715" s="15" t="s">
        <v>118</v>
      </c>
      <c r="C715" s="15" t="s">
        <v>40</v>
      </c>
      <c r="D715" s="15" t="s">
        <v>1868</v>
      </c>
      <c r="E715" s="41">
        <f t="shared" si="35"/>
        <v>3.5049999999999999</v>
      </c>
      <c r="F715" s="42">
        <f>M715</f>
        <v>3505</v>
      </c>
      <c r="G715" s="43">
        <v>2018</v>
      </c>
      <c r="I715" s="12">
        <v>3505</v>
      </c>
      <c r="K715" s="12" t="s">
        <v>2604</v>
      </c>
      <c r="L715" s="12">
        <f t="shared" si="33"/>
        <v>3505</v>
      </c>
      <c r="M715" s="12">
        <f t="shared" si="34"/>
        <v>3505</v>
      </c>
    </row>
    <row r="716" spans="1:13" x14ac:dyDescent="0.25">
      <c r="A716" s="15" t="s">
        <v>292</v>
      </c>
      <c r="B716" s="15" t="s">
        <v>232</v>
      </c>
      <c r="C716" s="15" t="s">
        <v>40</v>
      </c>
      <c r="D716" s="15" t="s">
        <v>230</v>
      </c>
      <c r="E716" s="41">
        <f t="shared" si="35"/>
        <v>0.1984230769230769</v>
      </c>
      <c r="F716" s="42">
        <f>M716</f>
        <v>198.42307692307691</v>
      </c>
      <c r="G716" s="43">
        <v>2018</v>
      </c>
      <c r="I716" s="12">
        <v>257.95</v>
      </c>
      <c r="J716" s="12" t="s">
        <v>2125</v>
      </c>
      <c r="K716" s="12" t="s">
        <v>1298</v>
      </c>
      <c r="L716" s="12">
        <f t="shared" si="33"/>
        <v>198.42307692307691</v>
      </c>
      <c r="M716" s="12">
        <f t="shared" si="34"/>
        <v>198.42307692307691</v>
      </c>
    </row>
    <row r="717" spans="1:13" x14ac:dyDescent="0.25">
      <c r="A717" s="15" t="s">
        <v>291</v>
      </c>
      <c r="B717" s="15" t="s">
        <v>232</v>
      </c>
      <c r="C717" s="15" t="s">
        <v>40</v>
      </c>
      <c r="D717" s="15" t="s">
        <v>230</v>
      </c>
      <c r="E717" s="41">
        <f t="shared" si="35"/>
        <v>0.49605769230769226</v>
      </c>
      <c r="F717" s="42">
        <f>M717</f>
        <v>496.05769230769226</v>
      </c>
      <c r="G717" s="43">
        <v>2018</v>
      </c>
      <c r="I717" s="12">
        <v>644.875</v>
      </c>
      <c r="J717" s="12" t="s">
        <v>2125</v>
      </c>
      <c r="K717" s="12" t="s">
        <v>1298</v>
      </c>
      <c r="L717" s="12">
        <f t="shared" si="33"/>
        <v>496.05769230769226</v>
      </c>
      <c r="M717" s="12">
        <f t="shared" si="34"/>
        <v>496.05769230769226</v>
      </c>
    </row>
    <row r="718" spans="1:13" x14ac:dyDescent="0.25">
      <c r="A718" s="15" t="s">
        <v>294</v>
      </c>
      <c r="B718" s="15" t="s">
        <v>232</v>
      </c>
      <c r="C718" s="15" t="s">
        <v>40</v>
      </c>
      <c r="D718" s="15" t="s">
        <v>230</v>
      </c>
      <c r="E718" s="41">
        <f t="shared" si="35"/>
        <v>0.49605769230769226</v>
      </c>
      <c r="F718" s="42">
        <f>M718</f>
        <v>496.05769230769226</v>
      </c>
      <c r="G718" s="43">
        <v>2018</v>
      </c>
      <c r="I718" s="12">
        <v>644.875</v>
      </c>
      <c r="J718" s="12" t="s">
        <v>2125</v>
      </c>
      <c r="K718" s="12" t="s">
        <v>1298</v>
      </c>
      <c r="L718" s="12">
        <f t="shared" si="33"/>
        <v>496.05769230769226</v>
      </c>
      <c r="M718" s="12">
        <f t="shared" si="34"/>
        <v>496.05769230769226</v>
      </c>
    </row>
    <row r="719" spans="1:13" x14ac:dyDescent="0.25">
      <c r="A719" s="15" t="s">
        <v>267</v>
      </c>
      <c r="B719" s="15" t="s">
        <v>235</v>
      </c>
      <c r="C719" s="15" t="s">
        <v>40</v>
      </c>
      <c r="D719" s="15" t="s">
        <v>230</v>
      </c>
      <c r="E719" s="41">
        <f t="shared" si="35"/>
        <v>0.49821538461538456</v>
      </c>
      <c r="F719" s="42">
        <f>M719</f>
        <v>498.21538461538455</v>
      </c>
      <c r="G719" s="43">
        <v>2018</v>
      </c>
      <c r="I719" s="12">
        <v>647.67999999999995</v>
      </c>
      <c r="J719" s="12" t="s">
        <v>2125</v>
      </c>
      <c r="K719" s="12" t="s">
        <v>1298</v>
      </c>
      <c r="L719" s="12">
        <f t="shared" si="33"/>
        <v>498.21538461538455</v>
      </c>
      <c r="M719" s="12">
        <f t="shared" si="34"/>
        <v>498.21538461538455</v>
      </c>
    </row>
    <row r="720" spans="1:13" x14ac:dyDescent="0.25">
      <c r="A720" s="15" t="s">
        <v>293</v>
      </c>
      <c r="B720" s="15" t="s">
        <v>232</v>
      </c>
      <c r="C720" s="15" t="s">
        <v>40</v>
      </c>
      <c r="D720" s="15" t="s">
        <v>230</v>
      </c>
      <c r="E720" s="41">
        <f t="shared" si="35"/>
        <v>0.49889230769230763</v>
      </c>
      <c r="F720" s="42">
        <f>M720</f>
        <v>498.89230769230761</v>
      </c>
      <c r="G720" s="43">
        <v>2018</v>
      </c>
      <c r="I720" s="12">
        <v>648.55999999999995</v>
      </c>
      <c r="J720" s="12" t="s">
        <v>2125</v>
      </c>
      <c r="K720" s="12" t="s">
        <v>1298</v>
      </c>
      <c r="L720" s="12">
        <f t="shared" si="33"/>
        <v>498.89230769230761</v>
      </c>
      <c r="M720" s="12">
        <f t="shared" si="34"/>
        <v>498.89230769230761</v>
      </c>
    </row>
    <row r="721" spans="1:13" x14ac:dyDescent="0.25">
      <c r="A721" s="15" t="s">
        <v>234</v>
      </c>
      <c r="B721" s="15" t="s">
        <v>235</v>
      </c>
      <c r="C721" s="15" t="s">
        <v>40</v>
      </c>
      <c r="D721" s="15" t="s">
        <v>230</v>
      </c>
      <c r="E721" s="41">
        <f t="shared" si="35"/>
        <v>0.93516538461538445</v>
      </c>
      <c r="F721" s="42">
        <f>M721</f>
        <v>935.16538461538448</v>
      </c>
      <c r="G721" s="43">
        <v>2018</v>
      </c>
      <c r="I721" s="12">
        <v>1215.7149999999999</v>
      </c>
      <c r="J721" s="12" t="s">
        <v>2125</v>
      </c>
      <c r="K721" s="12" t="s">
        <v>1298</v>
      </c>
      <c r="L721" s="12">
        <f t="shared" si="33"/>
        <v>935.16538461538448</v>
      </c>
      <c r="M721" s="12">
        <f t="shared" si="34"/>
        <v>935.16538461538448</v>
      </c>
    </row>
    <row r="722" spans="1:13" x14ac:dyDescent="0.25">
      <c r="A722" s="15" t="s">
        <v>238</v>
      </c>
      <c r="B722" s="15" t="s">
        <v>239</v>
      </c>
      <c r="C722" s="15" t="s">
        <v>40</v>
      </c>
      <c r="D722" s="15" t="s">
        <v>230</v>
      </c>
      <c r="E722" s="41">
        <f t="shared" si="35"/>
        <v>1.0044</v>
      </c>
      <c r="F722" s="42">
        <f>M722</f>
        <v>1004.4</v>
      </c>
      <c r="G722" s="43">
        <v>2018</v>
      </c>
      <c r="I722" s="12">
        <v>1305.72</v>
      </c>
      <c r="J722" s="12" t="s">
        <v>2125</v>
      </c>
      <c r="K722" s="12" t="s">
        <v>1298</v>
      </c>
      <c r="L722" s="12">
        <f t="shared" si="33"/>
        <v>1004.4</v>
      </c>
      <c r="M722" s="12">
        <f t="shared" si="34"/>
        <v>1004.4</v>
      </c>
    </row>
    <row r="723" spans="1:13" x14ac:dyDescent="0.25">
      <c r="A723" s="15" t="s">
        <v>277</v>
      </c>
      <c r="B723" s="15" t="s">
        <v>272</v>
      </c>
      <c r="C723" s="15" t="s">
        <v>40</v>
      </c>
      <c r="D723" s="15" t="s">
        <v>230</v>
      </c>
      <c r="E723" s="41">
        <f t="shared" si="35"/>
        <v>2.2131692307692306</v>
      </c>
      <c r="F723" s="42">
        <f>M723</f>
        <v>2213.1692307692306</v>
      </c>
      <c r="G723" s="43">
        <v>2018</v>
      </c>
      <c r="I723" s="12">
        <v>2877.12</v>
      </c>
      <c r="J723" s="12" t="s">
        <v>2125</v>
      </c>
      <c r="K723" s="12" t="s">
        <v>1298</v>
      </c>
      <c r="L723" s="12">
        <f t="shared" si="33"/>
        <v>2213.1692307692306</v>
      </c>
      <c r="M723" s="12">
        <f t="shared" si="34"/>
        <v>2213.1692307692306</v>
      </c>
    </row>
    <row r="724" spans="1:13" x14ac:dyDescent="0.25">
      <c r="A724" s="15" t="s">
        <v>278</v>
      </c>
      <c r="B724" s="15" t="s">
        <v>272</v>
      </c>
      <c r="C724" s="15" t="s">
        <v>40</v>
      </c>
      <c r="D724" s="15" t="s">
        <v>230</v>
      </c>
      <c r="E724" s="41">
        <f t="shared" si="35"/>
        <v>2.2131692307692306</v>
      </c>
      <c r="F724" s="42">
        <f>M724</f>
        <v>2213.1692307692306</v>
      </c>
      <c r="G724" s="43">
        <v>2018</v>
      </c>
      <c r="I724" s="12">
        <v>2877.12</v>
      </c>
      <c r="J724" s="12" t="s">
        <v>2125</v>
      </c>
      <c r="K724" s="12" t="s">
        <v>1298</v>
      </c>
      <c r="L724" s="12">
        <f t="shared" si="33"/>
        <v>2213.1692307692306</v>
      </c>
      <c r="M724" s="12">
        <f t="shared" si="34"/>
        <v>2213.1692307692306</v>
      </c>
    </row>
    <row r="725" spans="1:13" x14ac:dyDescent="0.25">
      <c r="A725" s="15" t="s">
        <v>1707</v>
      </c>
      <c r="B725" s="15" t="s">
        <v>1708</v>
      </c>
      <c r="C725" s="15" t="s">
        <v>40</v>
      </c>
      <c r="D725" s="15" t="s">
        <v>1295</v>
      </c>
      <c r="E725" s="41">
        <f t="shared" si="35"/>
        <v>0.49990769230769228</v>
      </c>
      <c r="F725" s="42">
        <f>M725</f>
        <v>499.90769230769229</v>
      </c>
      <c r="G725" s="43">
        <v>2018</v>
      </c>
      <c r="I725" s="12">
        <v>649.88</v>
      </c>
      <c r="J725" s="12">
        <v>649.88</v>
      </c>
      <c r="K725" s="12" t="s">
        <v>1298</v>
      </c>
      <c r="L725" s="12">
        <f t="shared" si="33"/>
        <v>499.90769230769229</v>
      </c>
      <c r="M725" s="12">
        <f t="shared" si="34"/>
        <v>499.90769230769229</v>
      </c>
    </row>
    <row r="726" spans="1:13" x14ac:dyDescent="0.25">
      <c r="A726" s="15" t="s">
        <v>1701</v>
      </c>
      <c r="B726" s="15" t="s">
        <v>261</v>
      </c>
      <c r="C726" s="15" t="s">
        <v>40</v>
      </c>
      <c r="D726" s="15" t="s">
        <v>1295</v>
      </c>
      <c r="E726" s="41">
        <f t="shared" si="35"/>
        <v>0.95968461538461536</v>
      </c>
      <c r="F726" s="42">
        <f>M726</f>
        <v>959.68461538461531</v>
      </c>
      <c r="G726" s="43">
        <v>2018</v>
      </c>
      <c r="I726" s="12">
        <v>1247.5899999999999</v>
      </c>
      <c r="K726" s="12" t="s">
        <v>1298</v>
      </c>
      <c r="L726" s="12">
        <f t="shared" si="33"/>
        <v>959.68461538461531</v>
      </c>
      <c r="M726" s="12">
        <f t="shared" si="34"/>
        <v>959.68461538461531</v>
      </c>
    </row>
    <row r="727" spans="1:13" x14ac:dyDescent="0.25">
      <c r="A727" s="15" t="s">
        <v>1294</v>
      </c>
      <c r="B727" s="15" t="s">
        <v>249</v>
      </c>
      <c r="C727" s="15" t="s">
        <v>40</v>
      </c>
      <c r="D727" s="15" t="s">
        <v>1295</v>
      </c>
      <c r="E727" s="41">
        <f t="shared" si="35"/>
        <v>1.0644230769230769</v>
      </c>
      <c r="F727" s="42">
        <f>M727</f>
        <v>1064.4230769230769</v>
      </c>
      <c r="G727" s="43">
        <v>2018</v>
      </c>
      <c r="I727" s="12">
        <v>1383.75</v>
      </c>
      <c r="J727" s="12" t="s">
        <v>2125</v>
      </c>
      <c r="K727" s="12" t="s">
        <v>1298</v>
      </c>
      <c r="L727" s="12">
        <f t="shared" si="33"/>
        <v>1064.4230769230769</v>
      </c>
      <c r="M727" s="12">
        <f t="shared" si="34"/>
        <v>1064.4230769230769</v>
      </c>
    </row>
    <row r="728" spans="1:13" x14ac:dyDescent="0.25">
      <c r="A728" s="15" t="s">
        <v>1706</v>
      </c>
      <c r="B728" s="15" t="s">
        <v>290</v>
      </c>
      <c r="C728" s="15" t="s">
        <v>40</v>
      </c>
      <c r="D728" s="15" t="s">
        <v>1295</v>
      </c>
      <c r="E728" s="41">
        <f t="shared" si="35"/>
        <v>1.9830461538461539</v>
      </c>
      <c r="F728" s="42">
        <f>M728</f>
        <v>1983.0461538461539</v>
      </c>
      <c r="G728" s="43">
        <v>2018</v>
      </c>
      <c r="I728" s="12">
        <v>2577.96</v>
      </c>
      <c r="K728" s="12" t="s">
        <v>1298</v>
      </c>
      <c r="L728" s="12">
        <f t="shared" si="33"/>
        <v>1983.0461538461539</v>
      </c>
      <c r="M728" s="12">
        <f t="shared" si="34"/>
        <v>1983.0461538461539</v>
      </c>
    </row>
    <row r="729" spans="1:13" x14ac:dyDescent="0.25">
      <c r="A729" s="15" t="s">
        <v>1483</v>
      </c>
      <c r="B729" s="15" t="s">
        <v>272</v>
      </c>
      <c r="C729" s="15" t="s">
        <v>40</v>
      </c>
      <c r="D729" s="15" t="s">
        <v>1295</v>
      </c>
      <c r="E729" s="41">
        <f t="shared" si="35"/>
        <v>5.7542399999999994</v>
      </c>
      <c r="F729" s="42">
        <f>M729</f>
        <v>5754.24</v>
      </c>
      <c r="G729" s="43">
        <v>2018</v>
      </c>
      <c r="I729" s="12">
        <v>5754.24</v>
      </c>
      <c r="K729" s="12" t="s">
        <v>2604</v>
      </c>
      <c r="L729" s="12">
        <f t="shared" si="33"/>
        <v>5754.24</v>
      </c>
      <c r="M729" s="12">
        <f t="shared" si="34"/>
        <v>5754.24</v>
      </c>
    </row>
    <row r="730" spans="1:13" x14ac:dyDescent="0.25">
      <c r="A730" s="15" t="s">
        <v>1484</v>
      </c>
      <c r="B730" s="15" t="s">
        <v>272</v>
      </c>
      <c r="C730" s="15" t="s">
        <v>40</v>
      </c>
      <c r="D730" s="15" t="s">
        <v>1295</v>
      </c>
      <c r="E730" s="41">
        <f t="shared" si="35"/>
        <v>5.7542399999999994</v>
      </c>
      <c r="F730" s="42">
        <f>M730</f>
        <v>5754.24</v>
      </c>
      <c r="G730" s="43">
        <v>2018</v>
      </c>
      <c r="I730" s="12">
        <v>5754.24</v>
      </c>
      <c r="K730" s="12" t="s">
        <v>2604</v>
      </c>
      <c r="L730" s="12">
        <f t="shared" si="33"/>
        <v>5754.24</v>
      </c>
      <c r="M730" s="12">
        <f t="shared" si="34"/>
        <v>5754.24</v>
      </c>
    </row>
    <row r="731" spans="1:13" x14ac:dyDescent="0.25">
      <c r="A731" s="15" t="s">
        <v>311</v>
      </c>
      <c r="B731" s="15" t="s">
        <v>309</v>
      </c>
      <c r="C731" s="15" t="s">
        <v>40</v>
      </c>
      <c r="D731" s="15" t="s">
        <v>310</v>
      </c>
      <c r="E731" s="41">
        <f t="shared" si="35"/>
        <v>1.6546153846153846</v>
      </c>
      <c r="F731" s="42">
        <f>M731</f>
        <v>1654.6153846153845</v>
      </c>
      <c r="G731" s="43">
        <v>2018</v>
      </c>
      <c r="I731" s="12">
        <v>2151</v>
      </c>
      <c r="J731" s="12" t="s">
        <v>2125</v>
      </c>
      <c r="K731" s="12" t="s">
        <v>1298</v>
      </c>
      <c r="L731" s="12">
        <f t="shared" si="33"/>
        <v>1654.6153846153845</v>
      </c>
      <c r="M731" s="12">
        <f t="shared" si="34"/>
        <v>1654.6153846153845</v>
      </c>
    </row>
    <row r="732" spans="1:13" x14ac:dyDescent="0.25">
      <c r="A732" s="15" t="s">
        <v>312</v>
      </c>
      <c r="B732" s="15" t="s">
        <v>313</v>
      </c>
      <c r="C732" s="15" t="s">
        <v>40</v>
      </c>
      <c r="D732" s="15" t="s">
        <v>1931</v>
      </c>
      <c r="E732" s="41">
        <f t="shared" si="35"/>
        <v>2.9819076923076921</v>
      </c>
      <c r="F732" s="42">
        <f>M732</f>
        <v>2981.9076923076923</v>
      </c>
      <c r="G732" s="43">
        <v>2018</v>
      </c>
      <c r="I732" s="12">
        <v>3876.48</v>
      </c>
      <c r="J732" s="12" t="s">
        <v>2125</v>
      </c>
      <c r="K732" s="12" t="s">
        <v>1298</v>
      </c>
      <c r="L732" s="12">
        <f t="shared" si="33"/>
        <v>2981.9076923076923</v>
      </c>
      <c r="M732" s="12">
        <f t="shared" si="34"/>
        <v>2981.9076923076923</v>
      </c>
    </row>
    <row r="733" spans="1:13" x14ac:dyDescent="0.25">
      <c r="A733" s="15" t="s">
        <v>314</v>
      </c>
      <c r="B733" s="15" t="s">
        <v>315</v>
      </c>
      <c r="C733" s="15" t="s">
        <v>40</v>
      </c>
      <c r="D733" s="15" t="s">
        <v>316</v>
      </c>
      <c r="E733" s="41">
        <f t="shared" si="35"/>
        <v>1.0738461538461539</v>
      </c>
      <c r="F733" s="42">
        <f>M733</f>
        <v>1073.8461538461538</v>
      </c>
      <c r="G733" s="43">
        <v>2018</v>
      </c>
      <c r="I733" s="12">
        <v>1396</v>
      </c>
      <c r="J733" s="12" t="s">
        <v>2125</v>
      </c>
      <c r="K733" s="12" t="s">
        <v>1298</v>
      </c>
      <c r="L733" s="12">
        <f t="shared" si="33"/>
        <v>1073.8461538461538</v>
      </c>
      <c r="M733" s="12">
        <f t="shared" si="34"/>
        <v>1073.8461538461538</v>
      </c>
    </row>
    <row r="734" spans="1:13" x14ac:dyDescent="0.25">
      <c r="A734" s="15" t="s">
        <v>1703</v>
      </c>
      <c r="B734" s="15" t="s">
        <v>942</v>
      </c>
      <c r="C734" s="15" t="s">
        <v>40</v>
      </c>
      <c r="D734" s="15" t="s">
        <v>1704</v>
      </c>
      <c r="E734" s="41">
        <f t="shared" si="35"/>
        <v>2.5222153846153845</v>
      </c>
      <c r="F734" s="42">
        <f>M734</f>
        <v>2522.2153846153847</v>
      </c>
      <c r="G734" s="43">
        <v>2018</v>
      </c>
      <c r="I734" s="12">
        <v>3278.88</v>
      </c>
      <c r="K734" s="12" t="s">
        <v>1298</v>
      </c>
      <c r="L734" s="12">
        <f t="shared" si="33"/>
        <v>2522.2153846153847</v>
      </c>
      <c r="M734" s="12">
        <f t="shared" si="34"/>
        <v>2522.2153846153847</v>
      </c>
    </row>
    <row r="735" spans="1:13" x14ac:dyDescent="0.25">
      <c r="A735" s="15" t="s">
        <v>1497</v>
      </c>
      <c r="B735" s="15" t="s">
        <v>327</v>
      </c>
      <c r="C735" s="15" t="s">
        <v>40</v>
      </c>
      <c r="D735" s="15" t="s">
        <v>1476</v>
      </c>
      <c r="E735" s="41">
        <f t="shared" si="35"/>
        <v>3.8697300000000001</v>
      </c>
      <c r="F735" s="42">
        <f>M735</f>
        <v>3869.73</v>
      </c>
      <c r="G735" s="43">
        <v>2018</v>
      </c>
      <c r="I735" s="12">
        <v>3869.73</v>
      </c>
      <c r="K735" s="12" t="s">
        <v>2604</v>
      </c>
      <c r="L735" s="12">
        <f t="shared" si="33"/>
        <v>3869.73</v>
      </c>
      <c r="M735" s="12">
        <f t="shared" si="34"/>
        <v>3869.73</v>
      </c>
    </row>
    <row r="736" spans="1:13" x14ac:dyDescent="0.25">
      <c r="A736" s="15" t="s">
        <v>1499</v>
      </c>
      <c r="B736" s="15" t="s">
        <v>327</v>
      </c>
      <c r="C736" s="15" t="s">
        <v>40</v>
      </c>
      <c r="D736" s="15" t="s">
        <v>1476</v>
      </c>
      <c r="E736" s="41">
        <f t="shared" si="35"/>
        <v>3.8697300000000001</v>
      </c>
      <c r="F736" s="42">
        <f>M736</f>
        <v>3869.73</v>
      </c>
      <c r="G736" s="43">
        <v>2018</v>
      </c>
      <c r="I736" s="12">
        <v>3869.73</v>
      </c>
      <c r="K736" s="12" t="s">
        <v>2604</v>
      </c>
      <c r="L736" s="12">
        <f t="shared" si="33"/>
        <v>3869.73</v>
      </c>
      <c r="M736" s="12">
        <f t="shared" si="34"/>
        <v>3869.73</v>
      </c>
    </row>
    <row r="737" spans="1:13" x14ac:dyDescent="0.25">
      <c r="A737" s="15" t="s">
        <v>1474</v>
      </c>
      <c r="B737" s="15" t="s">
        <v>1475</v>
      </c>
      <c r="C737" s="15" t="s">
        <v>40</v>
      </c>
      <c r="D737" s="15" t="s">
        <v>1476</v>
      </c>
      <c r="E737" s="41">
        <f t="shared" si="35"/>
        <v>5.9832000000000001</v>
      </c>
      <c r="F737" s="42">
        <f>M737</f>
        <v>5983.2</v>
      </c>
      <c r="G737" s="43">
        <v>2018</v>
      </c>
      <c r="I737" s="12">
        <v>5983.2</v>
      </c>
      <c r="K737" s="12" t="s">
        <v>2604</v>
      </c>
      <c r="L737" s="12">
        <f t="shared" si="33"/>
        <v>5983.2</v>
      </c>
      <c r="M737" s="12">
        <f t="shared" si="34"/>
        <v>5983.2</v>
      </c>
    </row>
    <row r="738" spans="1:13" x14ac:dyDescent="0.25">
      <c r="A738" s="15" t="s">
        <v>329</v>
      </c>
      <c r="B738" s="15" t="s">
        <v>327</v>
      </c>
      <c r="C738" s="15" t="s">
        <v>40</v>
      </c>
      <c r="D738" s="15" t="s">
        <v>322</v>
      </c>
      <c r="E738" s="41">
        <f t="shared" si="35"/>
        <v>0.83388461538461534</v>
      </c>
      <c r="F738" s="42">
        <f>M738</f>
        <v>833.88461538461536</v>
      </c>
      <c r="G738" s="43">
        <v>2018</v>
      </c>
      <c r="I738" s="12">
        <v>1084.05</v>
      </c>
      <c r="J738" s="12" t="s">
        <v>2125</v>
      </c>
      <c r="K738" s="12" t="s">
        <v>1298</v>
      </c>
      <c r="L738" s="12">
        <f t="shared" si="33"/>
        <v>833.88461538461536</v>
      </c>
      <c r="M738" s="12">
        <f t="shared" si="34"/>
        <v>833.88461538461536</v>
      </c>
    </row>
    <row r="739" spans="1:13" x14ac:dyDescent="0.25">
      <c r="A739" s="15" t="s">
        <v>326</v>
      </c>
      <c r="B739" s="15" t="s">
        <v>327</v>
      </c>
      <c r="C739" s="15" t="s">
        <v>40</v>
      </c>
      <c r="D739" s="15" t="s">
        <v>322</v>
      </c>
      <c r="E739" s="41">
        <f t="shared" si="35"/>
        <v>1.0714153846153844</v>
      </c>
      <c r="F739" s="42">
        <f>M739</f>
        <v>1071.4153846153845</v>
      </c>
      <c r="G739" s="43">
        <v>2018</v>
      </c>
      <c r="I739" s="12">
        <v>1392.84</v>
      </c>
      <c r="J739" s="12" t="s">
        <v>2125</v>
      </c>
      <c r="K739" s="12" t="s">
        <v>1298</v>
      </c>
      <c r="L739" s="12">
        <f t="shared" si="33"/>
        <v>1071.4153846153845</v>
      </c>
      <c r="M739" s="12">
        <f t="shared" si="34"/>
        <v>1071.4153846153845</v>
      </c>
    </row>
    <row r="740" spans="1:13" x14ac:dyDescent="0.25">
      <c r="A740" s="15" t="s">
        <v>330</v>
      </c>
      <c r="B740" s="15" t="s">
        <v>331</v>
      </c>
      <c r="C740" s="15" t="s">
        <v>40</v>
      </c>
      <c r="D740" s="15" t="s">
        <v>322</v>
      </c>
      <c r="E740" s="41">
        <f t="shared" si="35"/>
        <v>1.3544307692307691</v>
      </c>
      <c r="F740" s="42">
        <f>M740</f>
        <v>1354.4307692307691</v>
      </c>
      <c r="G740" s="43">
        <v>2018</v>
      </c>
      <c r="I740" s="12">
        <v>1760.76</v>
      </c>
      <c r="J740" s="12" t="s">
        <v>2125</v>
      </c>
      <c r="K740" s="12" t="s">
        <v>1298</v>
      </c>
      <c r="L740" s="12">
        <f t="shared" si="33"/>
        <v>1354.4307692307691</v>
      </c>
      <c r="M740" s="12">
        <f t="shared" si="34"/>
        <v>1354.4307692307691</v>
      </c>
    </row>
    <row r="741" spans="1:13" x14ac:dyDescent="0.25">
      <c r="A741" s="15" t="s">
        <v>338</v>
      </c>
      <c r="B741" s="15" t="s">
        <v>339</v>
      </c>
      <c r="C741" s="15" t="s">
        <v>340</v>
      </c>
      <c r="D741" s="15" t="s">
        <v>341</v>
      </c>
      <c r="E741" s="41">
        <f t="shared" si="35"/>
        <v>9.9299999999999996E-3</v>
      </c>
      <c r="F741" s="42">
        <f>M741</f>
        <v>9.93</v>
      </c>
      <c r="G741" s="43">
        <v>2018</v>
      </c>
      <c r="I741" s="12">
        <v>9.93</v>
      </c>
      <c r="J741" s="12" t="s">
        <v>2125</v>
      </c>
      <c r="K741" s="12" t="s">
        <v>2604</v>
      </c>
      <c r="L741" s="12">
        <f t="shared" si="33"/>
        <v>9.93</v>
      </c>
      <c r="M741" s="12">
        <f t="shared" si="34"/>
        <v>9.93</v>
      </c>
    </row>
    <row r="742" spans="1:13" x14ac:dyDescent="0.25">
      <c r="A742" s="15" t="s">
        <v>2107</v>
      </c>
      <c r="B742" s="15" t="s">
        <v>2108</v>
      </c>
      <c r="C742" s="15" t="s">
        <v>340</v>
      </c>
      <c r="D742" s="15" t="s">
        <v>2007</v>
      </c>
      <c r="E742" s="41">
        <f t="shared" si="35"/>
        <v>1.98</v>
      </c>
      <c r="F742" s="42">
        <f>M742</f>
        <v>1980</v>
      </c>
      <c r="G742" s="43">
        <v>2018</v>
      </c>
      <c r="I742" s="12">
        <v>1980</v>
      </c>
      <c r="K742" s="12" t="s">
        <v>2604</v>
      </c>
      <c r="L742" s="12">
        <f t="shared" si="33"/>
        <v>1980</v>
      </c>
      <c r="M742" s="12">
        <f t="shared" si="34"/>
        <v>1980</v>
      </c>
    </row>
    <row r="743" spans="1:13" x14ac:dyDescent="0.25">
      <c r="A743" s="15" t="s">
        <v>2112</v>
      </c>
      <c r="B743" s="15" t="s">
        <v>2111</v>
      </c>
      <c r="C743" s="15" t="s">
        <v>340</v>
      </c>
      <c r="D743" s="15" t="s">
        <v>344</v>
      </c>
      <c r="E743" s="41">
        <f t="shared" si="35"/>
        <v>0.82499999999999996</v>
      </c>
      <c r="F743" s="42">
        <f>M743</f>
        <v>825</v>
      </c>
      <c r="G743" s="43">
        <v>2018</v>
      </c>
      <c r="I743" s="12">
        <v>825</v>
      </c>
      <c r="K743" s="12" t="s">
        <v>2604</v>
      </c>
      <c r="L743" s="12">
        <f t="shared" si="33"/>
        <v>825</v>
      </c>
      <c r="M743" s="12">
        <f t="shared" si="34"/>
        <v>825</v>
      </c>
    </row>
    <row r="744" spans="1:13" x14ac:dyDescent="0.25">
      <c r="A744" s="15" t="s">
        <v>2113</v>
      </c>
      <c r="B744" s="15" t="s">
        <v>2003</v>
      </c>
      <c r="C744" s="15" t="s">
        <v>340</v>
      </c>
      <c r="D744" s="15" t="s">
        <v>344</v>
      </c>
      <c r="E744" s="41">
        <f t="shared" si="35"/>
        <v>1</v>
      </c>
      <c r="F744" s="42">
        <f>M744</f>
        <v>1000</v>
      </c>
      <c r="G744" s="43">
        <v>2018</v>
      </c>
      <c r="I744" s="12">
        <v>1000</v>
      </c>
      <c r="K744" s="12" t="s">
        <v>2604</v>
      </c>
      <c r="L744" s="12">
        <f t="shared" si="33"/>
        <v>1000</v>
      </c>
      <c r="M744" s="12">
        <f t="shared" si="34"/>
        <v>1000</v>
      </c>
    </row>
    <row r="745" spans="1:13" x14ac:dyDescent="0.25">
      <c r="A745" s="15" t="s">
        <v>2113</v>
      </c>
      <c r="B745" s="15" t="s">
        <v>2003</v>
      </c>
      <c r="C745" s="15" t="s">
        <v>340</v>
      </c>
      <c r="D745" s="15" t="s">
        <v>344</v>
      </c>
      <c r="E745" s="41">
        <f t="shared" si="35"/>
        <v>1</v>
      </c>
      <c r="F745" s="42">
        <f>M745</f>
        <v>1000</v>
      </c>
      <c r="G745" s="43">
        <v>2018</v>
      </c>
      <c r="I745" s="12">
        <v>1000</v>
      </c>
      <c r="K745" s="12" t="s">
        <v>2604</v>
      </c>
      <c r="L745" s="12">
        <f t="shared" si="33"/>
        <v>1000</v>
      </c>
      <c r="M745" s="12">
        <f t="shared" si="34"/>
        <v>1000</v>
      </c>
    </row>
    <row r="746" spans="1:13" x14ac:dyDescent="0.25">
      <c r="A746" s="15" t="s">
        <v>2113</v>
      </c>
      <c r="B746" s="15" t="s">
        <v>2003</v>
      </c>
      <c r="C746" s="15" t="s">
        <v>340</v>
      </c>
      <c r="D746" s="15" t="s">
        <v>344</v>
      </c>
      <c r="E746" s="41">
        <f t="shared" si="35"/>
        <v>1.5</v>
      </c>
      <c r="F746" s="42">
        <f>M746</f>
        <v>1500</v>
      </c>
      <c r="G746" s="43">
        <v>2018</v>
      </c>
      <c r="I746" s="12">
        <v>1500</v>
      </c>
      <c r="K746" s="12" t="s">
        <v>2604</v>
      </c>
      <c r="L746" s="12">
        <f t="shared" si="33"/>
        <v>1500</v>
      </c>
      <c r="M746" s="12">
        <f t="shared" si="34"/>
        <v>1500</v>
      </c>
    </row>
    <row r="747" spans="1:13" x14ac:dyDescent="0.25">
      <c r="A747" s="15" t="s">
        <v>2113</v>
      </c>
      <c r="B747" s="15" t="s">
        <v>2003</v>
      </c>
      <c r="C747" s="15" t="s">
        <v>340</v>
      </c>
      <c r="D747" s="15" t="s">
        <v>344</v>
      </c>
      <c r="E747" s="41">
        <f t="shared" si="35"/>
        <v>1.5</v>
      </c>
      <c r="F747" s="42">
        <f>M747</f>
        <v>1500</v>
      </c>
      <c r="G747" s="43">
        <v>2018</v>
      </c>
      <c r="I747" s="12">
        <v>1500</v>
      </c>
      <c r="K747" s="12" t="s">
        <v>2604</v>
      </c>
      <c r="L747" s="12">
        <f t="shared" si="33"/>
        <v>1500</v>
      </c>
      <c r="M747" s="12">
        <f t="shared" si="34"/>
        <v>1500</v>
      </c>
    </row>
    <row r="748" spans="1:13" x14ac:dyDescent="0.25">
      <c r="A748" s="15" t="s">
        <v>2110</v>
      </c>
      <c r="B748" s="15" t="s">
        <v>2111</v>
      </c>
      <c r="C748" s="15" t="s">
        <v>340</v>
      </c>
      <c r="D748" s="15" t="s">
        <v>344</v>
      </c>
      <c r="E748" s="41">
        <f t="shared" si="35"/>
        <v>2</v>
      </c>
      <c r="F748" s="42">
        <f>M748</f>
        <v>2000</v>
      </c>
      <c r="G748" s="43">
        <v>2018</v>
      </c>
      <c r="I748" s="12">
        <v>2000</v>
      </c>
      <c r="K748" s="12" t="s">
        <v>2604</v>
      </c>
      <c r="L748" s="12">
        <f t="shared" si="33"/>
        <v>2000</v>
      </c>
      <c r="M748" s="12">
        <f t="shared" si="34"/>
        <v>2000</v>
      </c>
    </row>
    <row r="749" spans="1:13" x14ac:dyDescent="0.25">
      <c r="A749" s="15" t="s">
        <v>2116</v>
      </c>
      <c r="B749" s="15" t="s">
        <v>2451</v>
      </c>
      <c r="C749" s="15" t="s">
        <v>340</v>
      </c>
      <c r="D749" s="15" t="s">
        <v>2114</v>
      </c>
      <c r="E749" s="41">
        <f t="shared" si="35"/>
        <v>0.08</v>
      </c>
      <c r="F749" s="42">
        <f>M749</f>
        <v>80</v>
      </c>
      <c r="G749" s="43">
        <v>2018</v>
      </c>
      <c r="I749" s="12">
        <v>80</v>
      </c>
      <c r="K749" s="12" t="s">
        <v>2604</v>
      </c>
      <c r="L749" s="12">
        <f t="shared" si="33"/>
        <v>80</v>
      </c>
      <c r="M749" s="12">
        <f t="shared" si="34"/>
        <v>80</v>
      </c>
    </row>
    <row r="750" spans="1:13" x14ac:dyDescent="0.25">
      <c r="A750" s="15" t="s">
        <v>2115</v>
      </c>
      <c r="B750" s="15" t="s">
        <v>2450</v>
      </c>
      <c r="C750" s="15" t="s">
        <v>340</v>
      </c>
      <c r="D750" s="15" t="s">
        <v>2114</v>
      </c>
      <c r="E750" s="41">
        <f t="shared" si="35"/>
        <v>2</v>
      </c>
      <c r="F750" s="42">
        <f>M750</f>
        <v>2000</v>
      </c>
      <c r="G750" s="43">
        <v>2018</v>
      </c>
      <c r="I750" s="12">
        <v>2000</v>
      </c>
      <c r="K750" s="12" t="s">
        <v>2604</v>
      </c>
      <c r="L750" s="12">
        <f t="shared" si="33"/>
        <v>2000</v>
      </c>
      <c r="M750" s="12">
        <f t="shared" si="34"/>
        <v>2000</v>
      </c>
    </row>
    <row r="751" spans="1:13" x14ac:dyDescent="0.25">
      <c r="A751" s="15" t="s">
        <v>1024</v>
      </c>
      <c r="B751" s="15" t="s">
        <v>1025</v>
      </c>
      <c r="C751" s="15" t="s">
        <v>1013</v>
      </c>
      <c r="D751" s="15" t="s">
        <v>1026</v>
      </c>
      <c r="E751" s="41">
        <f t="shared" si="35"/>
        <v>0.66876923076923067</v>
      </c>
      <c r="F751" s="42">
        <f>M751</f>
        <v>668.76923076923072</v>
      </c>
      <c r="G751" s="43">
        <v>2018</v>
      </c>
      <c r="I751" s="12">
        <v>869.4</v>
      </c>
      <c r="J751" s="12">
        <v>869.4</v>
      </c>
      <c r="K751" s="12" t="s">
        <v>1298</v>
      </c>
      <c r="L751" s="12">
        <f t="shared" si="33"/>
        <v>668.76923076923072</v>
      </c>
      <c r="M751" s="12">
        <f t="shared" si="34"/>
        <v>668.76923076923072</v>
      </c>
    </row>
    <row r="752" spans="1:13" x14ac:dyDescent="0.25">
      <c r="A752" s="15" t="s">
        <v>382</v>
      </c>
      <c r="B752" s="15" t="s">
        <v>383</v>
      </c>
      <c r="C752" s="15" t="s">
        <v>347</v>
      </c>
      <c r="D752" s="15" t="s">
        <v>384</v>
      </c>
      <c r="E752" s="41">
        <f t="shared" si="35"/>
        <v>2.0307692307692308E-2</v>
      </c>
      <c r="F752" s="42">
        <f>M752</f>
        <v>20.307692307692307</v>
      </c>
      <c r="G752" s="43">
        <v>2018</v>
      </c>
      <c r="I752" s="12">
        <v>26.4</v>
      </c>
      <c r="J752" s="12">
        <v>26.4</v>
      </c>
      <c r="K752" s="12" t="s">
        <v>1298</v>
      </c>
      <c r="L752" s="12">
        <f t="shared" si="33"/>
        <v>20.307692307692307</v>
      </c>
      <c r="M752" s="12">
        <f t="shared" si="34"/>
        <v>20.307692307692307</v>
      </c>
    </row>
    <row r="753" spans="1:13" x14ac:dyDescent="0.25">
      <c r="A753" s="15" t="s">
        <v>517</v>
      </c>
      <c r="B753" s="15" t="s">
        <v>518</v>
      </c>
      <c r="C753" s="15" t="s">
        <v>347</v>
      </c>
      <c r="D753" s="15" t="s">
        <v>519</v>
      </c>
      <c r="E753" s="41">
        <f t="shared" si="35"/>
        <v>0.04</v>
      </c>
      <c r="F753" s="42">
        <f>M753</f>
        <v>40</v>
      </c>
      <c r="G753" s="43">
        <v>2018</v>
      </c>
      <c r="I753" s="12">
        <v>40</v>
      </c>
      <c r="J753" s="12" t="s">
        <v>2125</v>
      </c>
      <c r="K753" s="12" t="s">
        <v>2604</v>
      </c>
      <c r="L753" s="12">
        <f t="shared" si="33"/>
        <v>40</v>
      </c>
      <c r="M753" s="12">
        <f t="shared" si="34"/>
        <v>40</v>
      </c>
    </row>
    <row r="754" spans="1:13" x14ac:dyDescent="0.25">
      <c r="A754" s="15" t="s">
        <v>520</v>
      </c>
      <c r="B754" s="15" t="s">
        <v>521</v>
      </c>
      <c r="C754" s="15" t="s">
        <v>347</v>
      </c>
      <c r="D754" s="15" t="s">
        <v>519</v>
      </c>
      <c r="E754" s="41">
        <f t="shared" si="35"/>
        <v>1</v>
      </c>
      <c r="F754" s="42">
        <f>M754</f>
        <v>1000</v>
      </c>
      <c r="G754" s="43">
        <v>2018</v>
      </c>
      <c r="I754" s="12">
        <v>1000</v>
      </c>
      <c r="J754" s="12" t="s">
        <v>2125</v>
      </c>
      <c r="K754" s="12" t="s">
        <v>2604</v>
      </c>
      <c r="L754" s="12">
        <f t="shared" si="33"/>
        <v>1000</v>
      </c>
      <c r="M754" s="12">
        <f t="shared" si="34"/>
        <v>1000</v>
      </c>
    </row>
    <row r="755" spans="1:13" x14ac:dyDescent="0.25">
      <c r="A755" s="15" t="s">
        <v>357</v>
      </c>
      <c r="B755" s="15" t="s">
        <v>350</v>
      </c>
      <c r="C755" s="15" t="s">
        <v>347</v>
      </c>
      <c r="D755" s="15" t="s">
        <v>351</v>
      </c>
      <c r="E755" s="41">
        <f t="shared" si="35"/>
        <v>1.7723076923076921E-2</v>
      </c>
      <c r="F755" s="42">
        <f>M755</f>
        <v>17.723076923076921</v>
      </c>
      <c r="G755" s="43">
        <v>2018</v>
      </c>
      <c r="I755" s="12">
        <v>23.04</v>
      </c>
      <c r="J755" s="12">
        <v>23.04</v>
      </c>
      <c r="K755" s="12" t="s">
        <v>1298</v>
      </c>
      <c r="L755" s="12">
        <f t="shared" si="33"/>
        <v>17.723076923076921</v>
      </c>
      <c r="M755" s="12">
        <f t="shared" si="34"/>
        <v>17.723076923076921</v>
      </c>
    </row>
    <row r="756" spans="1:13" x14ac:dyDescent="0.25">
      <c r="A756" s="15" t="s">
        <v>412</v>
      </c>
      <c r="B756" s="15" t="s">
        <v>394</v>
      </c>
      <c r="C756" s="15" t="s">
        <v>347</v>
      </c>
      <c r="D756" s="15" t="s">
        <v>348</v>
      </c>
      <c r="E756" s="41">
        <f t="shared" si="35"/>
        <v>0.18</v>
      </c>
      <c r="F756" s="42">
        <f>M756</f>
        <v>180</v>
      </c>
      <c r="G756" s="43">
        <v>2018</v>
      </c>
      <c r="I756" s="12">
        <v>180</v>
      </c>
      <c r="J756" s="12">
        <v>204.75</v>
      </c>
      <c r="K756" s="12" t="s">
        <v>2604</v>
      </c>
      <c r="L756" s="12">
        <f t="shared" si="33"/>
        <v>180</v>
      </c>
      <c r="M756" s="12">
        <f t="shared" si="34"/>
        <v>180</v>
      </c>
    </row>
    <row r="757" spans="1:13" x14ac:dyDescent="0.25">
      <c r="A757" s="15" t="s">
        <v>476</v>
      </c>
      <c r="B757" s="15" t="s">
        <v>475</v>
      </c>
      <c r="C757" s="15" t="s">
        <v>347</v>
      </c>
      <c r="D757" s="15" t="s">
        <v>348</v>
      </c>
      <c r="E757" s="41">
        <f t="shared" si="35"/>
        <v>0.25</v>
      </c>
      <c r="F757" s="42">
        <f>M757</f>
        <v>250</v>
      </c>
      <c r="G757" s="43">
        <v>2018</v>
      </c>
      <c r="I757" s="12">
        <v>250</v>
      </c>
      <c r="J757" s="12" t="s">
        <v>2125</v>
      </c>
      <c r="K757" s="12" t="s">
        <v>2604</v>
      </c>
      <c r="L757" s="12">
        <f t="shared" si="33"/>
        <v>250</v>
      </c>
      <c r="M757" s="12">
        <f t="shared" si="34"/>
        <v>250</v>
      </c>
    </row>
    <row r="758" spans="1:13" x14ac:dyDescent="0.25">
      <c r="A758" s="15" t="s">
        <v>551</v>
      </c>
      <c r="B758" s="15" t="s">
        <v>552</v>
      </c>
      <c r="C758" s="15" t="s">
        <v>347</v>
      </c>
      <c r="D758" s="15" t="s">
        <v>348</v>
      </c>
      <c r="E758" s="41">
        <f t="shared" si="35"/>
        <v>0.25</v>
      </c>
      <c r="F758" s="42">
        <f>M758</f>
        <v>250</v>
      </c>
      <c r="G758" s="43">
        <v>2018</v>
      </c>
      <c r="I758" s="12">
        <v>250</v>
      </c>
      <c r="J758" s="12" t="s">
        <v>2125</v>
      </c>
      <c r="K758" s="12" t="s">
        <v>2604</v>
      </c>
      <c r="L758" s="12">
        <f t="shared" si="33"/>
        <v>250</v>
      </c>
      <c r="M758" s="12">
        <f t="shared" si="34"/>
        <v>250</v>
      </c>
    </row>
    <row r="759" spans="1:13" x14ac:dyDescent="0.25">
      <c r="A759" s="15" t="s">
        <v>458</v>
      </c>
      <c r="B759" s="15" t="s">
        <v>394</v>
      </c>
      <c r="C759" s="15" t="s">
        <v>347</v>
      </c>
      <c r="D759" s="15" t="s">
        <v>348</v>
      </c>
      <c r="E759" s="41">
        <f t="shared" si="35"/>
        <v>0.32</v>
      </c>
      <c r="F759" s="42">
        <f>M759</f>
        <v>320</v>
      </c>
      <c r="G759" s="43">
        <v>2018</v>
      </c>
      <c r="I759" s="12">
        <v>320</v>
      </c>
      <c r="J759" s="12" t="s">
        <v>2125</v>
      </c>
      <c r="K759" s="12" t="s">
        <v>2604</v>
      </c>
      <c r="L759" s="12">
        <f t="shared" si="33"/>
        <v>320</v>
      </c>
      <c r="M759" s="12">
        <f t="shared" si="34"/>
        <v>320</v>
      </c>
    </row>
    <row r="760" spans="1:13" x14ac:dyDescent="0.25">
      <c r="A760" s="15" t="s">
        <v>630</v>
      </c>
      <c r="B760" s="15" t="s">
        <v>373</v>
      </c>
      <c r="C760" s="15" t="s">
        <v>347</v>
      </c>
      <c r="D760" s="15" t="s">
        <v>348</v>
      </c>
      <c r="E760" s="41">
        <f t="shared" si="35"/>
        <v>0.5</v>
      </c>
      <c r="F760" s="42">
        <f>M760</f>
        <v>500</v>
      </c>
      <c r="G760" s="43">
        <v>2018</v>
      </c>
      <c r="I760" s="12">
        <v>500</v>
      </c>
      <c r="J760" s="12" t="s">
        <v>2125</v>
      </c>
      <c r="K760" s="12" t="s">
        <v>2604</v>
      </c>
      <c r="L760" s="12">
        <f t="shared" si="33"/>
        <v>500</v>
      </c>
      <c r="M760" s="12">
        <f t="shared" si="34"/>
        <v>500</v>
      </c>
    </row>
    <row r="761" spans="1:13" x14ac:dyDescent="0.25">
      <c r="A761" s="15" t="s">
        <v>410</v>
      </c>
      <c r="B761" s="15" t="s">
        <v>411</v>
      </c>
      <c r="C761" s="15" t="s">
        <v>347</v>
      </c>
      <c r="D761" s="15" t="s">
        <v>348</v>
      </c>
      <c r="E761" s="41">
        <f t="shared" si="35"/>
        <v>0.52700000000000002</v>
      </c>
      <c r="F761" s="42">
        <f>M761</f>
        <v>527</v>
      </c>
      <c r="G761" s="43">
        <v>2018</v>
      </c>
      <c r="I761" s="12">
        <v>527</v>
      </c>
      <c r="J761" s="12">
        <v>664.47</v>
      </c>
      <c r="K761" s="12" t="s">
        <v>2604</v>
      </c>
      <c r="L761" s="12">
        <f t="shared" si="33"/>
        <v>527</v>
      </c>
      <c r="M761" s="12">
        <f t="shared" si="34"/>
        <v>527</v>
      </c>
    </row>
    <row r="762" spans="1:13" x14ac:dyDescent="0.25">
      <c r="A762" s="15" t="s">
        <v>555</v>
      </c>
      <c r="B762" s="15" t="s">
        <v>429</v>
      </c>
      <c r="C762" s="15" t="s">
        <v>347</v>
      </c>
      <c r="D762" s="15" t="s">
        <v>348</v>
      </c>
      <c r="E762" s="41">
        <f t="shared" si="35"/>
        <v>0.75</v>
      </c>
      <c r="F762" s="42">
        <f>M762</f>
        <v>750</v>
      </c>
      <c r="G762" s="43">
        <v>2018</v>
      </c>
      <c r="I762" s="12">
        <v>750</v>
      </c>
      <c r="J762" s="12" t="s">
        <v>2125</v>
      </c>
      <c r="K762" s="12" t="s">
        <v>2604</v>
      </c>
      <c r="L762" s="12">
        <f t="shared" si="33"/>
        <v>750</v>
      </c>
      <c r="M762" s="12">
        <f t="shared" si="34"/>
        <v>750</v>
      </c>
    </row>
    <row r="763" spans="1:13" x14ac:dyDescent="0.25">
      <c r="A763" s="15" t="s">
        <v>588</v>
      </c>
      <c r="B763" s="15" t="s">
        <v>589</v>
      </c>
      <c r="C763" s="15" t="s">
        <v>347</v>
      </c>
      <c r="D763" s="15" t="s">
        <v>348</v>
      </c>
      <c r="E763" s="41">
        <f t="shared" si="35"/>
        <v>0.75</v>
      </c>
      <c r="F763" s="42">
        <f>M763</f>
        <v>750</v>
      </c>
      <c r="G763" s="43">
        <v>2018</v>
      </c>
      <c r="I763" s="12">
        <v>750</v>
      </c>
      <c r="J763" s="12">
        <v>1053</v>
      </c>
      <c r="K763" s="12" t="s">
        <v>2604</v>
      </c>
      <c r="L763" s="12">
        <f t="shared" si="33"/>
        <v>750</v>
      </c>
      <c r="M763" s="12">
        <f t="shared" si="34"/>
        <v>750</v>
      </c>
    </row>
    <row r="764" spans="1:13" x14ac:dyDescent="0.25">
      <c r="A764" s="15" t="s">
        <v>558</v>
      </c>
      <c r="B764" s="15" t="s">
        <v>456</v>
      </c>
      <c r="C764" s="15" t="s">
        <v>347</v>
      </c>
      <c r="D764" s="15" t="s">
        <v>348</v>
      </c>
      <c r="E764" s="41">
        <f t="shared" si="35"/>
        <v>0.8</v>
      </c>
      <c r="F764" s="42">
        <f>M764</f>
        <v>800</v>
      </c>
      <c r="G764" s="43">
        <v>2018</v>
      </c>
      <c r="I764" s="12">
        <v>800</v>
      </c>
      <c r="J764" s="12" t="s">
        <v>2125</v>
      </c>
      <c r="K764" s="12" t="s">
        <v>2604</v>
      </c>
      <c r="L764" s="12">
        <f t="shared" si="33"/>
        <v>800</v>
      </c>
      <c r="M764" s="12">
        <f t="shared" si="34"/>
        <v>800</v>
      </c>
    </row>
    <row r="765" spans="1:13" x14ac:dyDescent="0.25">
      <c r="A765" s="15" t="s">
        <v>1932</v>
      </c>
      <c r="B765" s="15" t="s">
        <v>185</v>
      </c>
      <c r="C765" s="15" t="s">
        <v>347</v>
      </c>
      <c r="D765" s="15" t="s">
        <v>348</v>
      </c>
      <c r="E765" s="41">
        <f t="shared" si="35"/>
        <v>0.82299999999999995</v>
      </c>
      <c r="F765" s="42">
        <f>M765</f>
        <v>823</v>
      </c>
      <c r="G765" s="43">
        <v>2018</v>
      </c>
      <c r="I765" s="12">
        <v>823</v>
      </c>
      <c r="J765" s="12" t="s">
        <v>2125</v>
      </c>
      <c r="K765" s="12" t="s">
        <v>2604</v>
      </c>
      <c r="L765" s="12">
        <f t="shared" si="33"/>
        <v>823</v>
      </c>
      <c r="M765" s="12">
        <f t="shared" si="34"/>
        <v>823</v>
      </c>
    </row>
    <row r="766" spans="1:13" x14ac:dyDescent="0.25">
      <c r="A766" s="15" t="s">
        <v>362</v>
      </c>
      <c r="B766" s="15" t="s">
        <v>363</v>
      </c>
      <c r="C766" s="15" t="s">
        <v>347</v>
      </c>
      <c r="D766" s="15" t="s">
        <v>348</v>
      </c>
      <c r="E766" s="41">
        <f t="shared" si="35"/>
        <v>0.97199999999999998</v>
      </c>
      <c r="F766" s="42">
        <f>M766</f>
        <v>972</v>
      </c>
      <c r="G766" s="43">
        <v>2018</v>
      </c>
      <c r="I766" s="12">
        <v>972</v>
      </c>
      <c r="J766" s="12" t="s">
        <v>2125</v>
      </c>
      <c r="K766" s="12" t="s">
        <v>2604</v>
      </c>
      <c r="L766" s="12">
        <f t="shared" si="33"/>
        <v>972</v>
      </c>
      <c r="M766" s="12">
        <f t="shared" si="34"/>
        <v>972</v>
      </c>
    </row>
    <row r="767" spans="1:13" x14ac:dyDescent="0.25">
      <c r="A767" s="15" t="s">
        <v>538</v>
      </c>
      <c r="B767" s="15" t="s">
        <v>539</v>
      </c>
      <c r="C767" s="15" t="s">
        <v>347</v>
      </c>
      <c r="D767" s="15" t="s">
        <v>348</v>
      </c>
      <c r="E767" s="41">
        <f t="shared" si="35"/>
        <v>0.998</v>
      </c>
      <c r="F767" s="42">
        <f>M767</f>
        <v>998</v>
      </c>
      <c r="G767" s="43">
        <v>2018</v>
      </c>
      <c r="I767" s="12">
        <v>998</v>
      </c>
      <c r="J767" s="12" t="s">
        <v>2125</v>
      </c>
      <c r="K767" s="12" t="s">
        <v>2604</v>
      </c>
      <c r="L767" s="12">
        <f t="shared" si="33"/>
        <v>998</v>
      </c>
      <c r="M767" s="12">
        <f t="shared" si="34"/>
        <v>998</v>
      </c>
    </row>
    <row r="768" spans="1:13" x14ac:dyDescent="0.25">
      <c r="A768" s="15" t="s">
        <v>632</v>
      </c>
      <c r="B768" s="15" t="s">
        <v>185</v>
      </c>
      <c r="C768" s="15" t="s">
        <v>347</v>
      </c>
      <c r="D768" s="15" t="s">
        <v>348</v>
      </c>
      <c r="E768" s="41">
        <f t="shared" si="35"/>
        <v>0.998</v>
      </c>
      <c r="F768" s="42">
        <f>M768</f>
        <v>998</v>
      </c>
      <c r="G768" s="43">
        <v>2018</v>
      </c>
      <c r="I768" s="12">
        <v>998</v>
      </c>
      <c r="J768" s="12" t="s">
        <v>2125</v>
      </c>
      <c r="K768" s="12" t="s">
        <v>2604</v>
      </c>
      <c r="L768" s="12">
        <f t="shared" si="33"/>
        <v>998</v>
      </c>
      <c r="M768" s="12">
        <f t="shared" si="34"/>
        <v>998</v>
      </c>
    </row>
    <row r="769" spans="1:13" x14ac:dyDescent="0.25">
      <c r="A769" s="15" t="s">
        <v>643</v>
      </c>
      <c r="B769" s="15" t="s">
        <v>475</v>
      </c>
      <c r="C769" s="15" t="s">
        <v>347</v>
      </c>
      <c r="D769" s="15" t="s">
        <v>348</v>
      </c>
      <c r="E769" s="41">
        <f t="shared" si="35"/>
        <v>0.998</v>
      </c>
      <c r="F769" s="42">
        <f>M769</f>
        <v>998</v>
      </c>
      <c r="G769" s="43">
        <v>2018</v>
      </c>
      <c r="I769" s="12">
        <v>998</v>
      </c>
      <c r="J769" s="12" t="s">
        <v>2125</v>
      </c>
      <c r="K769" s="12" t="s">
        <v>2604</v>
      </c>
      <c r="L769" s="12">
        <f t="shared" si="33"/>
        <v>998</v>
      </c>
      <c r="M769" s="12">
        <f t="shared" si="34"/>
        <v>998</v>
      </c>
    </row>
    <row r="770" spans="1:13" x14ac:dyDescent="0.25">
      <c r="A770" s="15" t="s">
        <v>370</v>
      </c>
      <c r="B770" s="15" t="s">
        <v>371</v>
      </c>
      <c r="C770" s="15" t="s">
        <v>347</v>
      </c>
      <c r="D770" s="15" t="s">
        <v>348</v>
      </c>
      <c r="E770" s="41">
        <f t="shared" si="35"/>
        <v>1</v>
      </c>
      <c r="F770" s="42">
        <f>M770</f>
        <v>1000</v>
      </c>
      <c r="G770" s="43">
        <v>2018</v>
      </c>
      <c r="I770" s="12">
        <v>1000</v>
      </c>
      <c r="J770" s="12" t="s">
        <v>2125</v>
      </c>
      <c r="K770" s="12" t="s">
        <v>2604</v>
      </c>
      <c r="L770" s="12">
        <f t="shared" ref="L770:L833" si="36">IF(K770="DC",I770/1.3,I770)</f>
        <v>1000</v>
      </c>
      <c r="M770" s="12">
        <f t="shared" ref="M770:M833" si="37">IFERROR(VALUE(L770),VALUE(J770))</f>
        <v>1000</v>
      </c>
    </row>
    <row r="771" spans="1:13" x14ac:dyDescent="0.25">
      <c r="A771" s="15" t="s">
        <v>380</v>
      </c>
      <c r="B771" s="15" t="s">
        <v>381</v>
      </c>
      <c r="C771" s="15" t="s">
        <v>347</v>
      </c>
      <c r="D771" s="15" t="s">
        <v>348</v>
      </c>
      <c r="E771" s="41">
        <f t="shared" ref="E771:E834" si="38">F771/1000</f>
        <v>1</v>
      </c>
      <c r="F771" s="42">
        <f>M771</f>
        <v>1000</v>
      </c>
      <c r="G771" s="43">
        <v>2018</v>
      </c>
      <c r="I771" s="12">
        <v>1000</v>
      </c>
      <c r="J771" s="12" t="s">
        <v>2125</v>
      </c>
      <c r="K771" s="12" t="s">
        <v>2604</v>
      </c>
      <c r="L771" s="12">
        <f t="shared" si="36"/>
        <v>1000</v>
      </c>
      <c r="M771" s="12">
        <f t="shared" si="37"/>
        <v>1000</v>
      </c>
    </row>
    <row r="772" spans="1:13" x14ac:dyDescent="0.25">
      <c r="A772" s="15" t="s">
        <v>385</v>
      </c>
      <c r="B772" s="15" t="s">
        <v>386</v>
      </c>
      <c r="C772" s="15" t="s">
        <v>347</v>
      </c>
      <c r="D772" s="15" t="s">
        <v>348</v>
      </c>
      <c r="E772" s="41">
        <f t="shared" si="38"/>
        <v>1</v>
      </c>
      <c r="F772" s="42">
        <f>M772</f>
        <v>1000</v>
      </c>
      <c r="G772" s="43">
        <v>2018</v>
      </c>
      <c r="I772" s="12">
        <v>1000</v>
      </c>
      <c r="J772" s="12" t="s">
        <v>2125</v>
      </c>
      <c r="K772" s="12" t="s">
        <v>2604</v>
      </c>
      <c r="L772" s="12">
        <f t="shared" si="36"/>
        <v>1000</v>
      </c>
      <c r="M772" s="12">
        <f t="shared" si="37"/>
        <v>1000</v>
      </c>
    </row>
    <row r="773" spans="1:13" x14ac:dyDescent="0.25">
      <c r="A773" s="15" t="s">
        <v>391</v>
      </c>
      <c r="B773" s="15" t="s">
        <v>392</v>
      </c>
      <c r="C773" s="15" t="s">
        <v>347</v>
      </c>
      <c r="D773" s="15" t="s">
        <v>348</v>
      </c>
      <c r="E773" s="41">
        <f t="shared" si="38"/>
        <v>1</v>
      </c>
      <c r="F773" s="42">
        <f>M773</f>
        <v>1000</v>
      </c>
      <c r="G773" s="43">
        <v>2018</v>
      </c>
      <c r="I773" s="12">
        <v>1000</v>
      </c>
      <c r="J773" s="12" t="s">
        <v>2125</v>
      </c>
      <c r="K773" s="12" t="s">
        <v>2604</v>
      </c>
      <c r="L773" s="12">
        <f t="shared" si="36"/>
        <v>1000</v>
      </c>
      <c r="M773" s="12">
        <f t="shared" si="37"/>
        <v>1000</v>
      </c>
    </row>
    <row r="774" spans="1:13" x14ac:dyDescent="0.25">
      <c r="A774" s="15" t="s">
        <v>397</v>
      </c>
      <c r="B774" s="15" t="s">
        <v>398</v>
      </c>
      <c r="C774" s="15" t="s">
        <v>347</v>
      </c>
      <c r="D774" s="15" t="s">
        <v>348</v>
      </c>
      <c r="E774" s="41">
        <f t="shared" si="38"/>
        <v>1</v>
      </c>
      <c r="F774" s="42">
        <f>M774</f>
        <v>1000</v>
      </c>
      <c r="G774" s="43">
        <v>2018</v>
      </c>
      <c r="I774" s="12">
        <v>1000</v>
      </c>
      <c r="J774" s="12" t="s">
        <v>2125</v>
      </c>
      <c r="K774" s="12" t="s">
        <v>2604</v>
      </c>
      <c r="L774" s="12">
        <f t="shared" si="36"/>
        <v>1000</v>
      </c>
      <c r="M774" s="12">
        <f t="shared" si="37"/>
        <v>1000</v>
      </c>
    </row>
    <row r="775" spans="1:13" x14ac:dyDescent="0.25">
      <c r="A775" s="15" t="s">
        <v>424</v>
      </c>
      <c r="B775" s="15" t="s">
        <v>425</v>
      </c>
      <c r="C775" s="15" t="s">
        <v>347</v>
      </c>
      <c r="D775" s="15" t="s">
        <v>348</v>
      </c>
      <c r="E775" s="41">
        <f t="shared" si="38"/>
        <v>1</v>
      </c>
      <c r="F775" s="42">
        <f>M775</f>
        <v>1000</v>
      </c>
      <c r="G775" s="43">
        <v>2018</v>
      </c>
      <c r="I775" s="12">
        <v>1000</v>
      </c>
      <c r="J775" s="12" t="s">
        <v>2125</v>
      </c>
      <c r="K775" s="12" t="s">
        <v>2604</v>
      </c>
      <c r="L775" s="12">
        <f t="shared" si="36"/>
        <v>1000</v>
      </c>
      <c r="M775" s="12">
        <f t="shared" si="37"/>
        <v>1000</v>
      </c>
    </row>
    <row r="776" spans="1:13" x14ac:dyDescent="0.25">
      <c r="A776" s="15" t="s">
        <v>445</v>
      </c>
      <c r="B776" s="15" t="s">
        <v>444</v>
      </c>
      <c r="C776" s="15" t="s">
        <v>347</v>
      </c>
      <c r="D776" s="15" t="s">
        <v>348</v>
      </c>
      <c r="E776" s="41">
        <f t="shared" si="38"/>
        <v>1</v>
      </c>
      <c r="F776" s="42">
        <f>M776</f>
        <v>1000</v>
      </c>
      <c r="G776" s="43">
        <v>2018</v>
      </c>
      <c r="I776" s="12">
        <v>1000</v>
      </c>
      <c r="J776" s="12" t="s">
        <v>2125</v>
      </c>
      <c r="K776" s="12" t="s">
        <v>2604</v>
      </c>
      <c r="L776" s="12">
        <f t="shared" si="36"/>
        <v>1000</v>
      </c>
      <c r="M776" s="12">
        <f t="shared" si="37"/>
        <v>1000</v>
      </c>
    </row>
    <row r="777" spans="1:13" x14ac:dyDescent="0.25">
      <c r="A777" s="15" t="s">
        <v>461</v>
      </c>
      <c r="B777" s="15" t="s">
        <v>462</v>
      </c>
      <c r="C777" s="15" t="s">
        <v>347</v>
      </c>
      <c r="D777" s="15" t="s">
        <v>348</v>
      </c>
      <c r="E777" s="41">
        <f t="shared" si="38"/>
        <v>1</v>
      </c>
      <c r="F777" s="42">
        <f>M777</f>
        <v>1000</v>
      </c>
      <c r="G777" s="43">
        <v>2018</v>
      </c>
      <c r="I777" s="12">
        <v>1000</v>
      </c>
      <c r="J777" s="12" t="s">
        <v>2125</v>
      </c>
      <c r="K777" s="12" t="s">
        <v>2604</v>
      </c>
      <c r="L777" s="12">
        <f t="shared" si="36"/>
        <v>1000</v>
      </c>
      <c r="M777" s="12">
        <f t="shared" si="37"/>
        <v>1000</v>
      </c>
    </row>
    <row r="778" spans="1:13" x14ac:dyDescent="0.25">
      <c r="A778" s="15" t="s">
        <v>463</v>
      </c>
      <c r="B778" s="15" t="s">
        <v>464</v>
      </c>
      <c r="C778" s="15" t="s">
        <v>347</v>
      </c>
      <c r="D778" s="15" t="s">
        <v>348</v>
      </c>
      <c r="E778" s="41">
        <f t="shared" si="38"/>
        <v>1</v>
      </c>
      <c r="F778" s="42">
        <f>M778</f>
        <v>1000</v>
      </c>
      <c r="G778" s="43">
        <v>2018</v>
      </c>
      <c r="I778" s="12">
        <v>1000</v>
      </c>
      <c r="J778" s="12" t="s">
        <v>2125</v>
      </c>
      <c r="K778" s="12" t="s">
        <v>2604</v>
      </c>
      <c r="L778" s="12">
        <f t="shared" si="36"/>
        <v>1000</v>
      </c>
      <c r="M778" s="12">
        <f t="shared" si="37"/>
        <v>1000</v>
      </c>
    </row>
    <row r="779" spans="1:13" x14ac:dyDescent="0.25">
      <c r="A779" s="15" t="s">
        <v>467</v>
      </c>
      <c r="B779" s="15" t="s">
        <v>468</v>
      </c>
      <c r="C779" s="15" t="s">
        <v>347</v>
      </c>
      <c r="D779" s="15" t="s">
        <v>348</v>
      </c>
      <c r="E779" s="41">
        <f t="shared" si="38"/>
        <v>1</v>
      </c>
      <c r="F779" s="42">
        <f>M779</f>
        <v>1000</v>
      </c>
      <c r="G779" s="43">
        <v>2018</v>
      </c>
      <c r="I779" s="12">
        <v>1000</v>
      </c>
      <c r="J779" s="12" t="s">
        <v>2125</v>
      </c>
      <c r="K779" s="12" t="s">
        <v>2604</v>
      </c>
      <c r="L779" s="12">
        <f t="shared" si="36"/>
        <v>1000</v>
      </c>
      <c r="M779" s="12">
        <f t="shared" si="37"/>
        <v>1000</v>
      </c>
    </row>
    <row r="780" spans="1:13" x14ac:dyDescent="0.25">
      <c r="A780" s="15" t="s">
        <v>474</v>
      </c>
      <c r="B780" s="15" t="s">
        <v>475</v>
      </c>
      <c r="C780" s="15" t="s">
        <v>347</v>
      </c>
      <c r="D780" s="15" t="s">
        <v>348</v>
      </c>
      <c r="E780" s="41">
        <f t="shared" si="38"/>
        <v>1</v>
      </c>
      <c r="F780" s="42">
        <f>M780</f>
        <v>1000</v>
      </c>
      <c r="G780" s="43">
        <v>2018</v>
      </c>
      <c r="I780" s="12">
        <v>1000</v>
      </c>
      <c r="J780" s="12" t="s">
        <v>2125</v>
      </c>
      <c r="K780" s="12" t="s">
        <v>2604</v>
      </c>
      <c r="L780" s="12">
        <f t="shared" si="36"/>
        <v>1000</v>
      </c>
      <c r="M780" s="12">
        <f t="shared" si="37"/>
        <v>1000</v>
      </c>
    </row>
    <row r="781" spans="1:13" x14ac:dyDescent="0.25">
      <c r="A781" s="15" t="s">
        <v>482</v>
      </c>
      <c r="B781" s="15" t="s">
        <v>483</v>
      </c>
      <c r="C781" s="15" t="s">
        <v>347</v>
      </c>
      <c r="D781" s="15" t="s">
        <v>348</v>
      </c>
      <c r="E781" s="41">
        <f t="shared" si="38"/>
        <v>1</v>
      </c>
      <c r="F781" s="42">
        <f>M781</f>
        <v>1000</v>
      </c>
      <c r="G781" s="43">
        <v>2018</v>
      </c>
      <c r="I781" s="12">
        <v>1000</v>
      </c>
      <c r="J781" s="12" t="s">
        <v>2125</v>
      </c>
      <c r="K781" s="12" t="s">
        <v>2604</v>
      </c>
      <c r="L781" s="12">
        <f t="shared" si="36"/>
        <v>1000</v>
      </c>
      <c r="M781" s="12">
        <f t="shared" si="37"/>
        <v>1000</v>
      </c>
    </row>
    <row r="782" spans="1:13" x14ac:dyDescent="0.25">
      <c r="A782" s="15" t="s">
        <v>484</v>
      </c>
      <c r="B782" s="15" t="s">
        <v>425</v>
      </c>
      <c r="C782" s="15" t="s">
        <v>347</v>
      </c>
      <c r="D782" s="15" t="s">
        <v>348</v>
      </c>
      <c r="E782" s="41">
        <f t="shared" si="38"/>
        <v>1</v>
      </c>
      <c r="F782" s="42">
        <f>M782</f>
        <v>1000</v>
      </c>
      <c r="G782" s="43">
        <v>2018</v>
      </c>
      <c r="I782" s="12">
        <v>1000</v>
      </c>
      <c r="J782" s="12" t="s">
        <v>2125</v>
      </c>
      <c r="K782" s="12" t="s">
        <v>2604</v>
      </c>
      <c r="L782" s="12">
        <f t="shared" si="36"/>
        <v>1000</v>
      </c>
      <c r="M782" s="12">
        <f t="shared" si="37"/>
        <v>1000</v>
      </c>
    </row>
    <row r="783" spans="1:13" x14ac:dyDescent="0.25">
      <c r="A783" s="15" t="s">
        <v>490</v>
      </c>
      <c r="B783" s="15" t="s">
        <v>491</v>
      </c>
      <c r="C783" s="15" t="s">
        <v>347</v>
      </c>
      <c r="D783" s="15" t="s">
        <v>348</v>
      </c>
      <c r="E783" s="41">
        <f t="shared" si="38"/>
        <v>1</v>
      </c>
      <c r="F783" s="42">
        <f>M783</f>
        <v>1000</v>
      </c>
      <c r="G783" s="43">
        <v>2018</v>
      </c>
      <c r="I783" s="12">
        <v>1000</v>
      </c>
      <c r="J783" s="12" t="s">
        <v>2125</v>
      </c>
      <c r="K783" s="12" t="s">
        <v>2604</v>
      </c>
      <c r="L783" s="12">
        <f t="shared" si="36"/>
        <v>1000</v>
      </c>
      <c r="M783" s="12">
        <f t="shared" si="37"/>
        <v>1000</v>
      </c>
    </row>
    <row r="784" spans="1:13" x14ac:dyDescent="0.25">
      <c r="A784" s="15" t="s">
        <v>495</v>
      </c>
      <c r="B784" s="15" t="s">
        <v>496</v>
      </c>
      <c r="C784" s="15" t="s">
        <v>347</v>
      </c>
      <c r="D784" s="15" t="s">
        <v>348</v>
      </c>
      <c r="E784" s="41">
        <f t="shared" si="38"/>
        <v>1</v>
      </c>
      <c r="F784" s="42">
        <f>M784</f>
        <v>1000</v>
      </c>
      <c r="G784" s="43">
        <v>2018</v>
      </c>
      <c r="I784" s="12">
        <v>1000</v>
      </c>
      <c r="J784" s="12" t="s">
        <v>2125</v>
      </c>
      <c r="K784" s="12" t="s">
        <v>2604</v>
      </c>
      <c r="L784" s="12">
        <f t="shared" si="36"/>
        <v>1000</v>
      </c>
      <c r="M784" s="12">
        <f t="shared" si="37"/>
        <v>1000</v>
      </c>
    </row>
    <row r="785" spans="1:13" x14ac:dyDescent="0.25">
      <c r="A785" s="15" t="s">
        <v>501</v>
      </c>
      <c r="B785" s="15" t="s">
        <v>321</v>
      </c>
      <c r="C785" s="15" t="s">
        <v>347</v>
      </c>
      <c r="D785" s="15" t="s">
        <v>348</v>
      </c>
      <c r="E785" s="41">
        <f t="shared" si="38"/>
        <v>1</v>
      </c>
      <c r="F785" s="42">
        <f>M785</f>
        <v>1000</v>
      </c>
      <c r="G785" s="43">
        <v>2018</v>
      </c>
      <c r="I785" s="12">
        <v>1000</v>
      </c>
      <c r="J785" s="12" t="s">
        <v>2125</v>
      </c>
      <c r="K785" s="12" t="s">
        <v>2604</v>
      </c>
      <c r="L785" s="12">
        <f t="shared" si="36"/>
        <v>1000</v>
      </c>
      <c r="M785" s="12">
        <f t="shared" si="37"/>
        <v>1000</v>
      </c>
    </row>
    <row r="786" spans="1:13" x14ac:dyDescent="0.25">
      <c r="A786" s="15" t="s">
        <v>502</v>
      </c>
      <c r="B786" s="15" t="s">
        <v>377</v>
      </c>
      <c r="C786" s="15" t="s">
        <v>347</v>
      </c>
      <c r="D786" s="15" t="s">
        <v>348</v>
      </c>
      <c r="E786" s="41">
        <f t="shared" si="38"/>
        <v>1</v>
      </c>
      <c r="F786" s="42">
        <f>M786</f>
        <v>1000</v>
      </c>
      <c r="G786" s="43">
        <v>2018</v>
      </c>
      <c r="I786" s="12">
        <v>1000</v>
      </c>
      <c r="J786" s="12" t="s">
        <v>2125</v>
      </c>
      <c r="K786" s="12" t="s">
        <v>2604</v>
      </c>
      <c r="L786" s="12">
        <f t="shared" si="36"/>
        <v>1000</v>
      </c>
      <c r="M786" s="12">
        <f t="shared" si="37"/>
        <v>1000</v>
      </c>
    </row>
    <row r="787" spans="1:13" x14ac:dyDescent="0.25">
      <c r="A787" s="15" t="s">
        <v>581</v>
      </c>
      <c r="B787" s="15" t="s">
        <v>498</v>
      </c>
      <c r="C787" s="15" t="s">
        <v>347</v>
      </c>
      <c r="D787" s="15" t="s">
        <v>348</v>
      </c>
      <c r="E787" s="41">
        <f t="shared" si="38"/>
        <v>1</v>
      </c>
      <c r="F787" s="42">
        <f>M787</f>
        <v>1000</v>
      </c>
      <c r="G787" s="43">
        <v>2018</v>
      </c>
      <c r="I787" s="12">
        <v>1000</v>
      </c>
      <c r="J787" s="12" t="s">
        <v>2125</v>
      </c>
      <c r="K787" s="12" t="s">
        <v>2604</v>
      </c>
      <c r="L787" s="12">
        <f t="shared" si="36"/>
        <v>1000</v>
      </c>
      <c r="M787" s="12">
        <f t="shared" si="37"/>
        <v>1000</v>
      </c>
    </row>
    <row r="788" spans="1:13" x14ac:dyDescent="0.25">
      <c r="A788" s="15" t="s">
        <v>582</v>
      </c>
      <c r="B788" s="15" t="s">
        <v>498</v>
      </c>
      <c r="C788" s="15" t="s">
        <v>347</v>
      </c>
      <c r="D788" s="15" t="s">
        <v>348</v>
      </c>
      <c r="E788" s="41">
        <f t="shared" si="38"/>
        <v>1</v>
      </c>
      <c r="F788" s="42">
        <f>M788</f>
        <v>1000</v>
      </c>
      <c r="G788" s="43">
        <v>2018</v>
      </c>
      <c r="I788" s="12">
        <v>1000</v>
      </c>
      <c r="J788" s="12" t="s">
        <v>2125</v>
      </c>
      <c r="K788" s="12" t="s">
        <v>2604</v>
      </c>
      <c r="L788" s="12">
        <f t="shared" si="36"/>
        <v>1000</v>
      </c>
      <c r="M788" s="12">
        <f t="shared" si="37"/>
        <v>1000</v>
      </c>
    </row>
    <row r="789" spans="1:13" x14ac:dyDescent="0.25">
      <c r="A789" s="15" t="s">
        <v>584</v>
      </c>
      <c r="B789" s="15" t="s">
        <v>585</v>
      </c>
      <c r="C789" s="15" t="s">
        <v>347</v>
      </c>
      <c r="D789" s="15" t="s">
        <v>348</v>
      </c>
      <c r="E789" s="41">
        <f t="shared" si="38"/>
        <v>1</v>
      </c>
      <c r="F789" s="42">
        <f>M789</f>
        <v>1000</v>
      </c>
      <c r="G789" s="43">
        <v>2018</v>
      </c>
      <c r="I789" s="12">
        <v>1000</v>
      </c>
      <c r="J789" s="12" t="s">
        <v>2125</v>
      </c>
      <c r="K789" s="12" t="s">
        <v>2604</v>
      </c>
      <c r="L789" s="12">
        <f t="shared" si="36"/>
        <v>1000</v>
      </c>
      <c r="M789" s="12">
        <f t="shared" si="37"/>
        <v>1000</v>
      </c>
    </row>
    <row r="790" spans="1:13" x14ac:dyDescent="0.25">
      <c r="A790" s="15" t="s">
        <v>587</v>
      </c>
      <c r="B790" s="15" t="s">
        <v>427</v>
      </c>
      <c r="C790" s="15" t="s">
        <v>347</v>
      </c>
      <c r="D790" s="15" t="s">
        <v>348</v>
      </c>
      <c r="E790" s="41">
        <f t="shared" si="38"/>
        <v>1</v>
      </c>
      <c r="F790" s="42">
        <f>M790</f>
        <v>1000</v>
      </c>
      <c r="G790" s="43">
        <v>2018</v>
      </c>
      <c r="I790" s="12">
        <v>1000</v>
      </c>
      <c r="J790" s="12" t="s">
        <v>2125</v>
      </c>
      <c r="K790" s="12" t="s">
        <v>2604</v>
      </c>
      <c r="L790" s="12">
        <f t="shared" si="36"/>
        <v>1000</v>
      </c>
      <c r="M790" s="12">
        <f t="shared" si="37"/>
        <v>1000</v>
      </c>
    </row>
    <row r="791" spans="1:13" x14ac:dyDescent="0.25">
      <c r="A791" s="15" t="s">
        <v>610</v>
      </c>
      <c r="B791" s="15" t="s">
        <v>585</v>
      </c>
      <c r="C791" s="15" t="s">
        <v>347</v>
      </c>
      <c r="D791" s="15" t="s">
        <v>348</v>
      </c>
      <c r="E791" s="41">
        <f t="shared" si="38"/>
        <v>1</v>
      </c>
      <c r="F791" s="42">
        <f>M791</f>
        <v>1000</v>
      </c>
      <c r="G791" s="43">
        <v>2018</v>
      </c>
      <c r="I791" s="12">
        <v>1000</v>
      </c>
      <c r="J791" s="12" t="s">
        <v>2125</v>
      </c>
      <c r="K791" s="12" t="s">
        <v>2604</v>
      </c>
      <c r="L791" s="12">
        <f t="shared" si="36"/>
        <v>1000</v>
      </c>
      <c r="M791" s="12">
        <f t="shared" si="37"/>
        <v>1000</v>
      </c>
    </row>
    <row r="792" spans="1:13" x14ac:dyDescent="0.25">
      <c r="A792" s="15" t="s">
        <v>1932</v>
      </c>
      <c r="B792" s="15" t="s">
        <v>185</v>
      </c>
      <c r="C792" s="15" t="s">
        <v>347</v>
      </c>
      <c r="D792" s="15" t="s">
        <v>348</v>
      </c>
      <c r="E792" s="41">
        <f t="shared" si="38"/>
        <v>1</v>
      </c>
      <c r="F792" s="42">
        <f>M792</f>
        <v>1000</v>
      </c>
      <c r="G792" s="43">
        <v>2018</v>
      </c>
      <c r="I792" s="12">
        <v>1000</v>
      </c>
      <c r="J792" s="12" t="s">
        <v>2125</v>
      </c>
      <c r="K792" s="12" t="s">
        <v>2604</v>
      </c>
      <c r="L792" s="12">
        <f t="shared" si="36"/>
        <v>1000</v>
      </c>
      <c r="M792" s="12">
        <f t="shared" si="37"/>
        <v>1000</v>
      </c>
    </row>
    <row r="793" spans="1:13" x14ac:dyDescent="0.25">
      <c r="A793" s="15" t="s">
        <v>618</v>
      </c>
      <c r="B793" s="15" t="s">
        <v>395</v>
      </c>
      <c r="C793" s="15" t="s">
        <v>347</v>
      </c>
      <c r="D793" s="15" t="s">
        <v>348</v>
      </c>
      <c r="E793" s="41">
        <f t="shared" si="38"/>
        <v>1</v>
      </c>
      <c r="F793" s="42">
        <f>M793</f>
        <v>1000</v>
      </c>
      <c r="G793" s="43">
        <v>2018</v>
      </c>
      <c r="I793" s="12">
        <v>1000</v>
      </c>
      <c r="J793" s="12" t="s">
        <v>2125</v>
      </c>
      <c r="K793" s="12" t="s">
        <v>2604</v>
      </c>
      <c r="L793" s="12">
        <f t="shared" si="36"/>
        <v>1000</v>
      </c>
      <c r="M793" s="12">
        <f t="shared" si="37"/>
        <v>1000</v>
      </c>
    </row>
    <row r="794" spans="1:13" x14ac:dyDescent="0.25">
      <c r="A794" s="15" t="s">
        <v>619</v>
      </c>
      <c r="B794" s="15" t="s">
        <v>346</v>
      </c>
      <c r="C794" s="15" t="s">
        <v>347</v>
      </c>
      <c r="D794" s="15" t="s">
        <v>348</v>
      </c>
      <c r="E794" s="41">
        <f t="shared" si="38"/>
        <v>1</v>
      </c>
      <c r="F794" s="42">
        <f>M794</f>
        <v>1000</v>
      </c>
      <c r="G794" s="43">
        <v>2018</v>
      </c>
      <c r="I794" s="12">
        <v>1000</v>
      </c>
      <c r="J794" s="12" t="s">
        <v>2125</v>
      </c>
      <c r="K794" s="12" t="s">
        <v>2604</v>
      </c>
      <c r="L794" s="12">
        <f t="shared" si="36"/>
        <v>1000</v>
      </c>
      <c r="M794" s="12">
        <f t="shared" si="37"/>
        <v>1000</v>
      </c>
    </row>
    <row r="795" spans="1:13" x14ac:dyDescent="0.25">
      <c r="A795" s="15" t="s">
        <v>620</v>
      </c>
      <c r="B795" s="15" t="s">
        <v>425</v>
      </c>
      <c r="C795" s="15" t="s">
        <v>347</v>
      </c>
      <c r="D795" s="15" t="s">
        <v>348</v>
      </c>
      <c r="E795" s="41">
        <f t="shared" si="38"/>
        <v>1</v>
      </c>
      <c r="F795" s="42">
        <f>M795</f>
        <v>1000</v>
      </c>
      <c r="G795" s="43">
        <v>2018</v>
      </c>
      <c r="I795" s="12">
        <v>1000</v>
      </c>
      <c r="J795" s="12" t="s">
        <v>2125</v>
      </c>
      <c r="K795" s="12" t="s">
        <v>2604</v>
      </c>
      <c r="L795" s="12">
        <f t="shared" si="36"/>
        <v>1000</v>
      </c>
      <c r="M795" s="12">
        <f t="shared" si="37"/>
        <v>1000</v>
      </c>
    </row>
    <row r="796" spans="1:13" x14ac:dyDescent="0.25">
      <c r="A796" s="15" t="s">
        <v>621</v>
      </c>
      <c r="B796" s="15" t="s">
        <v>622</v>
      </c>
      <c r="C796" s="15" t="s">
        <v>347</v>
      </c>
      <c r="D796" s="15" t="s">
        <v>348</v>
      </c>
      <c r="E796" s="41">
        <f t="shared" si="38"/>
        <v>1</v>
      </c>
      <c r="F796" s="42">
        <f>M796</f>
        <v>1000</v>
      </c>
      <c r="G796" s="43">
        <v>2018</v>
      </c>
      <c r="I796" s="12">
        <v>1000</v>
      </c>
      <c r="J796" s="12" t="s">
        <v>2125</v>
      </c>
      <c r="K796" s="12" t="s">
        <v>2604</v>
      </c>
      <c r="L796" s="12">
        <f t="shared" si="36"/>
        <v>1000</v>
      </c>
      <c r="M796" s="12">
        <f t="shared" si="37"/>
        <v>1000</v>
      </c>
    </row>
    <row r="797" spans="1:13" x14ac:dyDescent="0.25">
      <c r="A797" s="15" t="s">
        <v>623</v>
      </c>
      <c r="B797" s="15" t="s">
        <v>390</v>
      </c>
      <c r="C797" s="15" t="s">
        <v>347</v>
      </c>
      <c r="D797" s="15" t="s">
        <v>348</v>
      </c>
      <c r="E797" s="41">
        <f t="shared" si="38"/>
        <v>1</v>
      </c>
      <c r="F797" s="42">
        <f>M797</f>
        <v>1000</v>
      </c>
      <c r="G797" s="43">
        <v>2018</v>
      </c>
      <c r="I797" s="12">
        <v>1000</v>
      </c>
      <c r="J797" s="12" t="s">
        <v>2125</v>
      </c>
      <c r="K797" s="12" t="s">
        <v>2604</v>
      </c>
      <c r="L797" s="12">
        <f t="shared" si="36"/>
        <v>1000</v>
      </c>
      <c r="M797" s="12">
        <f t="shared" si="37"/>
        <v>1000</v>
      </c>
    </row>
    <row r="798" spans="1:13" x14ac:dyDescent="0.25">
      <c r="A798" s="15" t="s">
        <v>624</v>
      </c>
      <c r="B798" s="15" t="s">
        <v>390</v>
      </c>
      <c r="C798" s="15" t="s">
        <v>347</v>
      </c>
      <c r="D798" s="15" t="s">
        <v>348</v>
      </c>
      <c r="E798" s="41">
        <f t="shared" si="38"/>
        <v>1</v>
      </c>
      <c r="F798" s="42">
        <f>M798</f>
        <v>1000</v>
      </c>
      <c r="G798" s="43">
        <v>2018</v>
      </c>
      <c r="I798" s="12">
        <v>1000</v>
      </c>
      <c r="J798" s="12" t="s">
        <v>2125</v>
      </c>
      <c r="K798" s="12" t="s">
        <v>2604</v>
      </c>
      <c r="L798" s="12">
        <f t="shared" si="36"/>
        <v>1000</v>
      </c>
      <c r="M798" s="12">
        <f t="shared" si="37"/>
        <v>1000</v>
      </c>
    </row>
    <row r="799" spans="1:13" x14ac:dyDescent="0.25">
      <c r="A799" s="15" t="s">
        <v>625</v>
      </c>
      <c r="B799" s="15" t="s">
        <v>425</v>
      </c>
      <c r="C799" s="15" t="s">
        <v>347</v>
      </c>
      <c r="D799" s="15" t="s">
        <v>348</v>
      </c>
      <c r="E799" s="41">
        <f t="shared" si="38"/>
        <v>1</v>
      </c>
      <c r="F799" s="42">
        <f>M799</f>
        <v>1000</v>
      </c>
      <c r="G799" s="43">
        <v>2018</v>
      </c>
      <c r="I799" s="12">
        <v>1000</v>
      </c>
      <c r="J799" s="12" t="s">
        <v>2125</v>
      </c>
      <c r="K799" s="12" t="s">
        <v>2604</v>
      </c>
      <c r="L799" s="12">
        <f t="shared" si="36"/>
        <v>1000</v>
      </c>
      <c r="M799" s="12">
        <f t="shared" si="37"/>
        <v>1000</v>
      </c>
    </row>
    <row r="800" spans="1:13" x14ac:dyDescent="0.25">
      <c r="A800" s="15" t="s">
        <v>626</v>
      </c>
      <c r="B800" s="15" t="s">
        <v>425</v>
      </c>
      <c r="C800" s="15" t="s">
        <v>347</v>
      </c>
      <c r="D800" s="15" t="s">
        <v>348</v>
      </c>
      <c r="E800" s="41">
        <f t="shared" si="38"/>
        <v>1</v>
      </c>
      <c r="F800" s="42">
        <f>M800</f>
        <v>1000</v>
      </c>
      <c r="G800" s="43">
        <v>2018</v>
      </c>
      <c r="I800" s="12">
        <v>1000</v>
      </c>
      <c r="J800" s="12" t="s">
        <v>2125</v>
      </c>
      <c r="K800" s="12" t="s">
        <v>2604</v>
      </c>
      <c r="L800" s="12">
        <f t="shared" si="36"/>
        <v>1000</v>
      </c>
      <c r="M800" s="12">
        <f t="shared" si="37"/>
        <v>1000</v>
      </c>
    </row>
    <row r="801" spans="1:13" x14ac:dyDescent="0.25">
      <c r="A801" s="15" t="s">
        <v>627</v>
      </c>
      <c r="B801" s="15" t="s">
        <v>622</v>
      </c>
      <c r="C801" s="15" t="s">
        <v>347</v>
      </c>
      <c r="D801" s="15" t="s">
        <v>348</v>
      </c>
      <c r="E801" s="41">
        <f t="shared" si="38"/>
        <v>1</v>
      </c>
      <c r="F801" s="42">
        <f>M801</f>
        <v>1000</v>
      </c>
      <c r="G801" s="43">
        <v>2018</v>
      </c>
      <c r="I801" s="12">
        <v>1000</v>
      </c>
      <c r="J801" s="12" t="s">
        <v>2125</v>
      </c>
      <c r="K801" s="12" t="s">
        <v>2604</v>
      </c>
      <c r="L801" s="12">
        <f t="shared" si="36"/>
        <v>1000</v>
      </c>
      <c r="M801" s="12">
        <f t="shared" si="37"/>
        <v>1000</v>
      </c>
    </row>
    <row r="802" spans="1:13" x14ac:dyDescent="0.25">
      <c r="A802" s="15" t="s">
        <v>628</v>
      </c>
      <c r="B802" s="15" t="s">
        <v>425</v>
      </c>
      <c r="C802" s="15" t="s">
        <v>347</v>
      </c>
      <c r="D802" s="15" t="s">
        <v>348</v>
      </c>
      <c r="E802" s="41">
        <f t="shared" si="38"/>
        <v>1</v>
      </c>
      <c r="F802" s="42">
        <f>M802</f>
        <v>1000</v>
      </c>
      <c r="G802" s="43">
        <v>2018</v>
      </c>
      <c r="I802" s="12">
        <v>1000</v>
      </c>
      <c r="J802" s="12" t="s">
        <v>2125</v>
      </c>
      <c r="K802" s="12" t="s">
        <v>2604</v>
      </c>
      <c r="L802" s="12">
        <f t="shared" si="36"/>
        <v>1000</v>
      </c>
      <c r="M802" s="12">
        <f t="shared" si="37"/>
        <v>1000</v>
      </c>
    </row>
    <row r="803" spans="1:13" x14ac:dyDescent="0.25">
      <c r="A803" s="15" t="s">
        <v>629</v>
      </c>
      <c r="B803" s="15" t="s">
        <v>390</v>
      </c>
      <c r="C803" s="15" t="s">
        <v>347</v>
      </c>
      <c r="D803" s="15" t="s">
        <v>348</v>
      </c>
      <c r="E803" s="41">
        <f t="shared" si="38"/>
        <v>1</v>
      </c>
      <c r="F803" s="42">
        <f>M803</f>
        <v>1000</v>
      </c>
      <c r="G803" s="43">
        <v>2018</v>
      </c>
      <c r="I803" s="12">
        <v>1000</v>
      </c>
      <c r="J803" s="12" t="s">
        <v>2125</v>
      </c>
      <c r="K803" s="12" t="s">
        <v>2604</v>
      </c>
      <c r="L803" s="12">
        <f t="shared" si="36"/>
        <v>1000</v>
      </c>
      <c r="M803" s="12">
        <f t="shared" si="37"/>
        <v>1000</v>
      </c>
    </row>
    <row r="804" spans="1:13" x14ac:dyDescent="0.25">
      <c r="A804" s="15" t="s">
        <v>638</v>
      </c>
      <c r="B804" s="15" t="s">
        <v>475</v>
      </c>
      <c r="C804" s="15" t="s">
        <v>347</v>
      </c>
      <c r="D804" s="15" t="s">
        <v>348</v>
      </c>
      <c r="E804" s="41">
        <f t="shared" si="38"/>
        <v>1</v>
      </c>
      <c r="F804" s="42">
        <f>M804</f>
        <v>1000</v>
      </c>
      <c r="G804" s="43">
        <v>2018</v>
      </c>
      <c r="I804" s="12">
        <v>1000</v>
      </c>
      <c r="J804" s="12" t="s">
        <v>2125</v>
      </c>
      <c r="K804" s="12" t="s">
        <v>2604</v>
      </c>
      <c r="L804" s="12">
        <f t="shared" si="36"/>
        <v>1000</v>
      </c>
      <c r="M804" s="12">
        <f t="shared" si="37"/>
        <v>1000</v>
      </c>
    </row>
    <row r="805" spans="1:13" x14ac:dyDescent="0.25">
      <c r="A805" s="15" t="s">
        <v>639</v>
      </c>
      <c r="B805" s="15" t="s">
        <v>400</v>
      </c>
      <c r="C805" s="15" t="s">
        <v>347</v>
      </c>
      <c r="D805" s="15" t="s">
        <v>348</v>
      </c>
      <c r="E805" s="41">
        <f t="shared" si="38"/>
        <v>1</v>
      </c>
      <c r="F805" s="42">
        <f>M805</f>
        <v>1000</v>
      </c>
      <c r="G805" s="43">
        <v>2018</v>
      </c>
      <c r="I805" s="12">
        <v>1000</v>
      </c>
      <c r="J805" s="12" t="s">
        <v>2125</v>
      </c>
      <c r="K805" s="12" t="s">
        <v>2604</v>
      </c>
      <c r="L805" s="12">
        <f t="shared" si="36"/>
        <v>1000</v>
      </c>
      <c r="M805" s="12">
        <f t="shared" si="37"/>
        <v>1000</v>
      </c>
    </row>
    <row r="806" spans="1:13" x14ac:dyDescent="0.25">
      <c r="A806" s="15" t="s">
        <v>535</v>
      </c>
      <c r="B806" s="15" t="s">
        <v>536</v>
      </c>
      <c r="C806" s="15" t="s">
        <v>347</v>
      </c>
      <c r="D806" s="15" t="s">
        <v>348</v>
      </c>
      <c r="E806" s="41">
        <f t="shared" si="38"/>
        <v>1.84</v>
      </c>
      <c r="F806" s="42">
        <f>M806</f>
        <v>1840</v>
      </c>
      <c r="G806" s="43">
        <v>2018</v>
      </c>
      <c r="I806" s="12">
        <v>1840</v>
      </c>
      <c r="J806" s="12">
        <v>2585.5</v>
      </c>
      <c r="K806" s="12" t="s">
        <v>2604</v>
      </c>
      <c r="L806" s="12">
        <f t="shared" si="36"/>
        <v>1840</v>
      </c>
      <c r="M806" s="12">
        <f t="shared" si="37"/>
        <v>1840</v>
      </c>
    </row>
    <row r="807" spans="1:13" x14ac:dyDescent="0.25">
      <c r="A807" s="15" t="s">
        <v>493</v>
      </c>
      <c r="B807" s="15" t="s">
        <v>494</v>
      </c>
      <c r="C807" s="15" t="s">
        <v>347</v>
      </c>
      <c r="D807" s="15" t="s">
        <v>348</v>
      </c>
      <c r="E807" s="41">
        <f t="shared" si="38"/>
        <v>1.996</v>
      </c>
      <c r="F807" s="42">
        <f>M807</f>
        <v>1996</v>
      </c>
      <c r="G807" s="43">
        <v>2018</v>
      </c>
      <c r="I807" s="12">
        <v>1996</v>
      </c>
      <c r="J807" s="12" t="s">
        <v>2125</v>
      </c>
      <c r="K807" s="12" t="s">
        <v>2604</v>
      </c>
      <c r="L807" s="12">
        <f t="shared" si="36"/>
        <v>1996</v>
      </c>
      <c r="M807" s="12">
        <f t="shared" si="37"/>
        <v>1996</v>
      </c>
    </row>
    <row r="808" spans="1:13" x14ac:dyDescent="0.25">
      <c r="A808" s="15" t="s">
        <v>435</v>
      </c>
      <c r="B808" s="15" t="s">
        <v>390</v>
      </c>
      <c r="C808" s="15" t="s">
        <v>347</v>
      </c>
      <c r="D808" s="15" t="s">
        <v>348</v>
      </c>
      <c r="E808" s="41">
        <f t="shared" si="38"/>
        <v>2</v>
      </c>
      <c r="F808" s="42">
        <f>M808</f>
        <v>2000</v>
      </c>
      <c r="G808" s="43">
        <v>2018</v>
      </c>
      <c r="I808" s="12">
        <v>2000</v>
      </c>
      <c r="J808" s="12" t="s">
        <v>2125</v>
      </c>
      <c r="K808" s="12" t="s">
        <v>2604</v>
      </c>
      <c r="L808" s="12">
        <f t="shared" si="36"/>
        <v>2000</v>
      </c>
      <c r="M808" s="12">
        <f t="shared" si="37"/>
        <v>2000</v>
      </c>
    </row>
    <row r="809" spans="1:13" x14ac:dyDescent="0.25">
      <c r="A809" s="15" t="s">
        <v>392</v>
      </c>
      <c r="B809" s="15" t="s">
        <v>456</v>
      </c>
      <c r="C809" s="15" t="s">
        <v>347</v>
      </c>
      <c r="D809" s="15" t="s">
        <v>348</v>
      </c>
      <c r="E809" s="41">
        <f t="shared" si="38"/>
        <v>2</v>
      </c>
      <c r="F809" s="42">
        <f>M809</f>
        <v>2000</v>
      </c>
      <c r="G809" s="43">
        <v>2018</v>
      </c>
      <c r="I809" s="12">
        <v>2000</v>
      </c>
      <c r="J809" s="12" t="s">
        <v>2125</v>
      </c>
      <c r="K809" s="12" t="s">
        <v>2604</v>
      </c>
      <c r="L809" s="12">
        <f t="shared" si="36"/>
        <v>2000</v>
      </c>
      <c r="M809" s="12">
        <f t="shared" si="37"/>
        <v>2000</v>
      </c>
    </row>
    <row r="810" spans="1:13" x14ac:dyDescent="0.25">
      <c r="A810" s="15" t="s">
        <v>524</v>
      </c>
      <c r="B810" s="15" t="s">
        <v>373</v>
      </c>
      <c r="C810" s="15" t="s">
        <v>347</v>
      </c>
      <c r="D810" s="15" t="s">
        <v>348</v>
      </c>
      <c r="E810" s="41">
        <f t="shared" si="38"/>
        <v>2.5</v>
      </c>
      <c r="F810" s="42">
        <f>M810</f>
        <v>2500</v>
      </c>
      <c r="G810" s="43">
        <v>2018</v>
      </c>
      <c r="I810" s="12">
        <v>2500</v>
      </c>
      <c r="J810" s="12" t="s">
        <v>2125</v>
      </c>
      <c r="K810" s="12" t="s">
        <v>2604</v>
      </c>
      <c r="L810" s="12">
        <f t="shared" si="36"/>
        <v>2500</v>
      </c>
      <c r="M810" s="12">
        <f t="shared" si="37"/>
        <v>2500</v>
      </c>
    </row>
    <row r="811" spans="1:13" x14ac:dyDescent="0.25">
      <c r="A811" s="15" t="s">
        <v>366</v>
      </c>
      <c r="B811" s="15" t="s">
        <v>367</v>
      </c>
      <c r="C811" s="15" t="s">
        <v>347</v>
      </c>
      <c r="D811" s="15" t="s">
        <v>348</v>
      </c>
      <c r="E811" s="41">
        <f t="shared" si="38"/>
        <v>3</v>
      </c>
      <c r="F811" s="42">
        <f>M811</f>
        <v>3000</v>
      </c>
      <c r="G811" s="43">
        <v>2018</v>
      </c>
      <c r="I811" s="12">
        <v>3000</v>
      </c>
      <c r="J811" s="12" t="s">
        <v>2125</v>
      </c>
      <c r="K811" s="12" t="s">
        <v>2604</v>
      </c>
      <c r="L811" s="12">
        <f t="shared" si="36"/>
        <v>3000</v>
      </c>
      <c r="M811" s="12">
        <f t="shared" si="37"/>
        <v>3000</v>
      </c>
    </row>
    <row r="812" spans="1:13" x14ac:dyDescent="0.25">
      <c r="A812" s="15" t="s">
        <v>372</v>
      </c>
      <c r="B812" s="15" t="s">
        <v>373</v>
      </c>
      <c r="C812" s="15" t="s">
        <v>347</v>
      </c>
      <c r="D812" s="15" t="s">
        <v>348</v>
      </c>
      <c r="E812" s="41">
        <f t="shared" si="38"/>
        <v>3</v>
      </c>
      <c r="F812" s="42">
        <f>M812</f>
        <v>3000</v>
      </c>
      <c r="G812" s="43">
        <v>2018</v>
      </c>
      <c r="I812" s="12">
        <v>3000</v>
      </c>
      <c r="J812" s="12" t="s">
        <v>2125</v>
      </c>
      <c r="K812" s="12" t="s">
        <v>2604</v>
      </c>
      <c r="L812" s="12">
        <f t="shared" si="36"/>
        <v>3000</v>
      </c>
      <c r="M812" s="12">
        <f t="shared" si="37"/>
        <v>3000</v>
      </c>
    </row>
    <row r="813" spans="1:13" x14ac:dyDescent="0.25">
      <c r="A813" s="15" t="s">
        <v>376</v>
      </c>
      <c r="B813" s="15" t="s">
        <v>377</v>
      </c>
      <c r="C813" s="15" t="s">
        <v>347</v>
      </c>
      <c r="D813" s="15" t="s">
        <v>348</v>
      </c>
      <c r="E813" s="41">
        <f t="shared" si="38"/>
        <v>3</v>
      </c>
      <c r="F813" s="42">
        <f>M813</f>
        <v>3000</v>
      </c>
      <c r="G813" s="43">
        <v>2018</v>
      </c>
      <c r="I813" s="12">
        <v>3000</v>
      </c>
      <c r="J813" s="12" t="s">
        <v>2125</v>
      </c>
      <c r="K813" s="12" t="s">
        <v>2604</v>
      </c>
      <c r="L813" s="12">
        <f t="shared" si="36"/>
        <v>3000</v>
      </c>
      <c r="M813" s="12">
        <f t="shared" si="37"/>
        <v>3000</v>
      </c>
    </row>
    <row r="814" spans="1:13" x14ac:dyDescent="0.25">
      <c r="A814" s="15" t="s">
        <v>408</v>
      </c>
      <c r="B814" s="15" t="s">
        <v>409</v>
      </c>
      <c r="C814" s="15" t="s">
        <v>347</v>
      </c>
      <c r="D814" s="15" t="s">
        <v>348</v>
      </c>
      <c r="E814" s="41">
        <f t="shared" si="38"/>
        <v>3</v>
      </c>
      <c r="F814" s="42">
        <f>M814</f>
        <v>3000</v>
      </c>
      <c r="G814" s="43">
        <v>2018</v>
      </c>
      <c r="I814" s="12">
        <v>3000</v>
      </c>
      <c r="J814" s="12" t="s">
        <v>2125</v>
      </c>
      <c r="K814" s="12" t="s">
        <v>2604</v>
      </c>
      <c r="L814" s="12">
        <f t="shared" si="36"/>
        <v>3000</v>
      </c>
      <c r="M814" s="12">
        <f t="shared" si="37"/>
        <v>3000</v>
      </c>
    </row>
    <row r="815" spans="1:13" x14ac:dyDescent="0.25">
      <c r="A815" s="15" t="s">
        <v>505</v>
      </c>
      <c r="B815" s="15" t="s">
        <v>483</v>
      </c>
      <c r="C815" s="15" t="s">
        <v>347</v>
      </c>
      <c r="D815" s="15" t="s">
        <v>348</v>
      </c>
      <c r="E815" s="41">
        <f t="shared" si="38"/>
        <v>3</v>
      </c>
      <c r="F815" s="42">
        <f>M815</f>
        <v>3000</v>
      </c>
      <c r="G815" s="43">
        <v>2018</v>
      </c>
      <c r="I815" s="12">
        <v>3000</v>
      </c>
      <c r="J815" s="12" t="s">
        <v>2125</v>
      </c>
      <c r="K815" s="12" t="s">
        <v>2604</v>
      </c>
      <c r="L815" s="12">
        <f t="shared" si="36"/>
        <v>3000</v>
      </c>
      <c r="M815" s="12">
        <f t="shared" si="37"/>
        <v>3000</v>
      </c>
    </row>
    <row r="816" spans="1:13" x14ac:dyDescent="0.25">
      <c r="A816" s="15" t="s">
        <v>506</v>
      </c>
      <c r="B816" s="15" t="s">
        <v>460</v>
      </c>
      <c r="C816" s="15" t="s">
        <v>347</v>
      </c>
      <c r="D816" s="15" t="s">
        <v>348</v>
      </c>
      <c r="E816" s="41">
        <f t="shared" si="38"/>
        <v>3</v>
      </c>
      <c r="F816" s="42">
        <f>M816</f>
        <v>3000</v>
      </c>
      <c r="G816" s="43">
        <v>2018</v>
      </c>
      <c r="I816" s="12">
        <v>3000</v>
      </c>
      <c r="J816" s="12" t="s">
        <v>2125</v>
      </c>
      <c r="K816" s="12" t="s">
        <v>2604</v>
      </c>
      <c r="L816" s="12">
        <f t="shared" si="36"/>
        <v>3000</v>
      </c>
      <c r="M816" s="12">
        <f t="shared" si="37"/>
        <v>3000</v>
      </c>
    </row>
    <row r="817" spans="1:13" x14ac:dyDescent="0.25">
      <c r="A817" s="15" t="s">
        <v>523</v>
      </c>
      <c r="B817" s="15" t="s">
        <v>456</v>
      </c>
      <c r="C817" s="15" t="s">
        <v>347</v>
      </c>
      <c r="D817" s="15" t="s">
        <v>348</v>
      </c>
      <c r="E817" s="41">
        <f t="shared" si="38"/>
        <v>3</v>
      </c>
      <c r="F817" s="42">
        <f>M817</f>
        <v>3000</v>
      </c>
      <c r="G817" s="43">
        <v>2018</v>
      </c>
      <c r="I817" s="12">
        <v>3000</v>
      </c>
      <c r="J817" s="12" t="s">
        <v>2125</v>
      </c>
      <c r="K817" s="12" t="s">
        <v>2604</v>
      </c>
      <c r="L817" s="12">
        <f t="shared" si="36"/>
        <v>3000</v>
      </c>
      <c r="M817" s="12">
        <f t="shared" si="37"/>
        <v>3000</v>
      </c>
    </row>
    <row r="818" spans="1:13" x14ac:dyDescent="0.25">
      <c r="A818" s="15" t="s">
        <v>534</v>
      </c>
      <c r="B818" s="15" t="s">
        <v>371</v>
      </c>
      <c r="C818" s="15" t="s">
        <v>347</v>
      </c>
      <c r="D818" s="15" t="s">
        <v>348</v>
      </c>
      <c r="E818" s="41">
        <f t="shared" si="38"/>
        <v>3</v>
      </c>
      <c r="F818" s="42">
        <f>M818</f>
        <v>3000</v>
      </c>
      <c r="G818" s="43">
        <v>2018</v>
      </c>
      <c r="I818" s="12">
        <v>3000</v>
      </c>
      <c r="J818" s="12">
        <v>4141.8</v>
      </c>
      <c r="K818" s="12" t="s">
        <v>2604</v>
      </c>
      <c r="L818" s="12">
        <f t="shared" si="36"/>
        <v>3000</v>
      </c>
      <c r="M818" s="12">
        <f t="shared" si="37"/>
        <v>3000</v>
      </c>
    </row>
    <row r="819" spans="1:13" x14ac:dyDescent="0.25">
      <c r="A819" s="15" t="s">
        <v>570</v>
      </c>
      <c r="B819" s="15" t="s">
        <v>494</v>
      </c>
      <c r="C819" s="15" t="s">
        <v>347</v>
      </c>
      <c r="D819" s="15" t="s">
        <v>348</v>
      </c>
      <c r="E819" s="41">
        <f t="shared" si="38"/>
        <v>3</v>
      </c>
      <c r="F819" s="42">
        <f>M819</f>
        <v>3000</v>
      </c>
      <c r="G819" s="43">
        <v>2018</v>
      </c>
      <c r="I819" s="12">
        <v>3000</v>
      </c>
      <c r="J819" s="12" t="s">
        <v>2125</v>
      </c>
      <c r="K819" s="12" t="s">
        <v>2604</v>
      </c>
      <c r="L819" s="12">
        <f t="shared" si="36"/>
        <v>3000</v>
      </c>
      <c r="M819" s="12">
        <f t="shared" si="37"/>
        <v>3000</v>
      </c>
    </row>
    <row r="820" spans="1:13" x14ac:dyDescent="0.25">
      <c r="A820" s="15" t="s">
        <v>572</v>
      </c>
      <c r="B820" s="15" t="s">
        <v>573</v>
      </c>
      <c r="C820" s="15" t="s">
        <v>347</v>
      </c>
      <c r="D820" s="15" t="s">
        <v>348</v>
      </c>
      <c r="E820" s="41">
        <f t="shared" si="38"/>
        <v>3</v>
      </c>
      <c r="F820" s="42">
        <f>M820</f>
        <v>3000</v>
      </c>
      <c r="G820" s="43">
        <v>2018</v>
      </c>
      <c r="I820" s="12">
        <v>3000</v>
      </c>
      <c r="J820" s="12" t="s">
        <v>2125</v>
      </c>
      <c r="K820" s="12" t="s">
        <v>2604</v>
      </c>
      <c r="L820" s="12">
        <f t="shared" si="36"/>
        <v>3000</v>
      </c>
      <c r="M820" s="12">
        <f t="shared" si="37"/>
        <v>3000</v>
      </c>
    </row>
    <row r="821" spans="1:13" x14ac:dyDescent="0.25">
      <c r="A821" s="15" t="s">
        <v>616</v>
      </c>
      <c r="B821" s="15" t="s">
        <v>361</v>
      </c>
      <c r="C821" s="15" t="s">
        <v>347</v>
      </c>
      <c r="D821" s="15" t="s">
        <v>348</v>
      </c>
      <c r="E821" s="41">
        <f t="shared" si="38"/>
        <v>3.25</v>
      </c>
      <c r="F821" s="42">
        <f>M821</f>
        <v>3250</v>
      </c>
      <c r="G821" s="43">
        <v>2018</v>
      </c>
      <c r="I821" s="12">
        <v>3250</v>
      </c>
      <c r="J821" s="12">
        <v>4561.92</v>
      </c>
      <c r="K821" s="12" t="s">
        <v>2604</v>
      </c>
      <c r="L821" s="12">
        <f t="shared" si="36"/>
        <v>3250</v>
      </c>
      <c r="M821" s="12">
        <f t="shared" si="37"/>
        <v>3250</v>
      </c>
    </row>
    <row r="822" spans="1:13" x14ac:dyDescent="0.25">
      <c r="A822" s="15" t="s">
        <v>544</v>
      </c>
      <c r="B822" s="15" t="s">
        <v>508</v>
      </c>
      <c r="C822" s="15" t="s">
        <v>347</v>
      </c>
      <c r="D822" s="15" t="s">
        <v>348</v>
      </c>
      <c r="E822" s="41">
        <f t="shared" si="38"/>
        <v>3.54</v>
      </c>
      <c r="F822" s="42">
        <f>M822</f>
        <v>3540</v>
      </c>
      <c r="G822" s="43">
        <v>2018</v>
      </c>
      <c r="I822" s="12">
        <v>3540</v>
      </c>
      <c r="J822" s="12" t="s">
        <v>2125</v>
      </c>
      <c r="K822" s="12" t="s">
        <v>2604</v>
      </c>
      <c r="L822" s="12">
        <f t="shared" si="36"/>
        <v>3540</v>
      </c>
      <c r="M822" s="12">
        <f t="shared" si="37"/>
        <v>3540</v>
      </c>
    </row>
    <row r="823" spans="1:13" x14ac:dyDescent="0.25">
      <c r="A823" s="15" t="s">
        <v>407</v>
      </c>
      <c r="B823" s="15" t="s">
        <v>1789</v>
      </c>
      <c r="C823" s="15" t="s">
        <v>347</v>
      </c>
      <c r="D823" s="15" t="s">
        <v>348</v>
      </c>
      <c r="E823" s="41">
        <f t="shared" si="38"/>
        <v>4</v>
      </c>
      <c r="F823" s="42">
        <f>M823</f>
        <v>4000</v>
      </c>
      <c r="G823" s="43">
        <v>2018</v>
      </c>
      <c r="I823" s="12">
        <v>4000</v>
      </c>
      <c r="J823" s="12" t="s">
        <v>2125</v>
      </c>
      <c r="K823" s="12" t="s">
        <v>2604</v>
      </c>
      <c r="L823" s="12">
        <f t="shared" si="36"/>
        <v>4000</v>
      </c>
      <c r="M823" s="12">
        <f t="shared" si="37"/>
        <v>4000</v>
      </c>
    </row>
    <row r="824" spans="1:13" x14ac:dyDescent="0.25">
      <c r="A824" s="15" t="s">
        <v>509</v>
      </c>
      <c r="B824" s="15" t="s">
        <v>510</v>
      </c>
      <c r="C824" s="15" t="s">
        <v>347</v>
      </c>
      <c r="D824" s="15" t="s">
        <v>348</v>
      </c>
      <c r="E824" s="41">
        <f t="shared" si="38"/>
        <v>4</v>
      </c>
      <c r="F824" s="42">
        <f>M824</f>
        <v>4000</v>
      </c>
      <c r="G824" s="43">
        <v>2018</v>
      </c>
      <c r="I824" s="12">
        <v>4000</v>
      </c>
      <c r="J824" s="12" t="s">
        <v>2125</v>
      </c>
      <c r="K824" s="12" t="s">
        <v>2604</v>
      </c>
      <c r="L824" s="12">
        <f t="shared" si="36"/>
        <v>4000</v>
      </c>
      <c r="M824" s="12">
        <f t="shared" si="37"/>
        <v>4000</v>
      </c>
    </row>
    <row r="825" spans="1:13" x14ac:dyDescent="0.25">
      <c r="A825" s="15" t="s">
        <v>511</v>
      </c>
      <c r="B825" s="15" t="s">
        <v>429</v>
      </c>
      <c r="C825" s="15" t="s">
        <v>347</v>
      </c>
      <c r="D825" s="15" t="s">
        <v>348</v>
      </c>
      <c r="E825" s="41">
        <f t="shared" si="38"/>
        <v>4</v>
      </c>
      <c r="F825" s="42">
        <f>M825</f>
        <v>4000</v>
      </c>
      <c r="G825" s="43">
        <v>2018</v>
      </c>
      <c r="I825" s="12">
        <v>4000</v>
      </c>
      <c r="J825" s="12">
        <v>5703.75</v>
      </c>
      <c r="K825" s="12" t="s">
        <v>2604</v>
      </c>
      <c r="L825" s="12">
        <f t="shared" si="36"/>
        <v>4000</v>
      </c>
      <c r="M825" s="12">
        <f t="shared" si="37"/>
        <v>4000</v>
      </c>
    </row>
    <row r="826" spans="1:13" x14ac:dyDescent="0.25">
      <c r="A826" s="15" t="s">
        <v>531</v>
      </c>
      <c r="B826" s="15" t="s">
        <v>532</v>
      </c>
      <c r="C826" s="15" t="s">
        <v>347</v>
      </c>
      <c r="D826" s="15" t="s">
        <v>348</v>
      </c>
      <c r="E826" s="41">
        <f t="shared" si="38"/>
        <v>4</v>
      </c>
      <c r="F826" s="42">
        <f>M826</f>
        <v>4000</v>
      </c>
      <c r="G826" s="43">
        <v>2018</v>
      </c>
      <c r="I826" s="12">
        <v>4000</v>
      </c>
      <c r="J826" s="12" t="s">
        <v>2125</v>
      </c>
      <c r="K826" s="12" t="s">
        <v>2604</v>
      </c>
      <c r="L826" s="12">
        <f t="shared" si="36"/>
        <v>4000</v>
      </c>
      <c r="M826" s="12">
        <f t="shared" si="37"/>
        <v>4000</v>
      </c>
    </row>
    <row r="827" spans="1:13" x14ac:dyDescent="0.25">
      <c r="A827" s="15" t="s">
        <v>613</v>
      </c>
      <c r="B827" s="15" t="s">
        <v>546</v>
      </c>
      <c r="C827" s="15" t="s">
        <v>347</v>
      </c>
      <c r="D827" s="15" t="s">
        <v>348</v>
      </c>
      <c r="E827" s="41">
        <f t="shared" si="38"/>
        <v>4</v>
      </c>
      <c r="F827" s="42">
        <f>M827</f>
        <v>4000</v>
      </c>
      <c r="G827" s="43">
        <v>2018</v>
      </c>
      <c r="I827" s="12">
        <v>4000</v>
      </c>
      <c r="J827" s="12" t="s">
        <v>2125</v>
      </c>
      <c r="K827" s="12" t="s">
        <v>2604</v>
      </c>
      <c r="L827" s="12">
        <f t="shared" si="36"/>
        <v>4000</v>
      </c>
      <c r="M827" s="12">
        <f t="shared" si="37"/>
        <v>4000</v>
      </c>
    </row>
    <row r="828" spans="1:13" x14ac:dyDescent="0.25">
      <c r="A828" s="15" t="s">
        <v>640</v>
      </c>
      <c r="B828" s="15" t="s">
        <v>615</v>
      </c>
      <c r="C828" s="15" t="s">
        <v>347</v>
      </c>
      <c r="D828" s="15" t="s">
        <v>348</v>
      </c>
      <c r="E828" s="41">
        <f t="shared" si="38"/>
        <v>4</v>
      </c>
      <c r="F828" s="42">
        <f>M828</f>
        <v>4000</v>
      </c>
      <c r="G828" s="43">
        <v>2018</v>
      </c>
      <c r="I828" s="12">
        <v>4000</v>
      </c>
      <c r="J828" s="12" t="s">
        <v>2125</v>
      </c>
      <c r="K828" s="12" t="s">
        <v>2604</v>
      </c>
      <c r="L828" s="12">
        <f t="shared" si="36"/>
        <v>4000</v>
      </c>
      <c r="M828" s="12">
        <f t="shared" si="37"/>
        <v>4000</v>
      </c>
    </row>
    <row r="829" spans="1:13" x14ac:dyDescent="0.25">
      <c r="A829" s="15" t="s">
        <v>481</v>
      </c>
      <c r="B829" s="15" t="s">
        <v>369</v>
      </c>
      <c r="C829" s="15" t="s">
        <v>347</v>
      </c>
      <c r="D829" s="15" t="s">
        <v>348</v>
      </c>
      <c r="E829" s="41">
        <f t="shared" si="38"/>
        <v>4.7</v>
      </c>
      <c r="F829" s="42">
        <f>M829</f>
        <v>4700</v>
      </c>
      <c r="G829" s="43">
        <v>2018</v>
      </c>
      <c r="I829" s="12">
        <v>4700</v>
      </c>
      <c r="J829" s="12" t="s">
        <v>2125</v>
      </c>
      <c r="K829" s="12" t="s">
        <v>2604</v>
      </c>
      <c r="L829" s="12">
        <f t="shared" si="36"/>
        <v>4700</v>
      </c>
      <c r="M829" s="12">
        <f t="shared" si="37"/>
        <v>4700</v>
      </c>
    </row>
    <row r="830" spans="1:13" x14ac:dyDescent="0.25">
      <c r="A830" s="15" t="s">
        <v>580</v>
      </c>
      <c r="B830" s="15" t="s">
        <v>361</v>
      </c>
      <c r="C830" s="15" t="s">
        <v>347</v>
      </c>
      <c r="D830" s="15" t="s">
        <v>348</v>
      </c>
      <c r="E830" s="41">
        <f t="shared" si="38"/>
        <v>4.8</v>
      </c>
      <c r="F830" s="42">
        <f>M830</f>
        <v>4800</v>
      </c>
      <c r="G830" s="43">
        <v>2018</v>
      </c>
      <c r="I830" s="12">
        <v>4800</v>
      </c>
      <c r="J830" s="12">
        <v>6433.02</v>
      </c>
      <c r="K830" s="12" t="s">
        <v>2604</v>
      </c>
      <c r="L830" s="12">
        <f t="shared" si="36"/>
        <v>4800</v>
      </c>
      <c r="M830" s="12">
        <f t="shared" si="37"/>
        <v>4800</v>
      </c>
    </row>
    <row r="831" spans="1:13" x14ac:dyDescent="0.25">
      <c r="A831" s="15" t="s">
        <v>428</v>
      </c>
      <c r="B831" s="15" t="s">
        <v>429</v>
      </c>
      <c r="C831" s="15" t="s">
        <v>347</v>
      </c>
      <c r="D831" s="15" t="s">
        <v>348</v>
      </c>
      <c r="E831" s="41">
        <f t="shared" si="38"/>
        <v>4.875</v>
      </c>
      <c r="F831" s="42">
        <f>M831</f>
        <v>4875</v>
      </c>
      <c r="G831" s="43">
        <v>2018</v>
      </c>
      <c r="I831" s="12">
        <v>4875</v>
      </c>
      <c r="J831" s="12">
        <v>6402.24</v>
      </c>
      <c r="K831" s="12" t="s">
        <v>2604</v>
      </c>
      <c r="L831" s="12">
        <f t="shared" si="36"/>
        <v>4875</v>
      </c>
      <c r="M831" s="12">
        <f t="shared" si="37"/>
        <v>4875</v>
      </c>
    </row>
    <row r="832" spans="1:13" x14ac:dyDescent="0.25">
      <c r="A832" s="15" t="s">
        <v>345</v>
      </c>
      <c r="B832" s="15" t="s">
        <v>346</v>
      </c>
      <c r="C832" s="15" t="s">
        <v>347</v>
      </c>
      <c r="D832" s="15" t="s">
        <v>348</v>
      </c>
      <c r="E832" s="41">
        <f t="shared" si="38"/>
        <v>4.95</v>
      </c>
      <c r="F832" s="42">
        <f>M832</f>
        <v>4950</v>
      </c>
      <c r="G832" s="43">
        <v>2018</v>
      </c>
      <c r="I832" s="12">
        <v>4950</v>
      </c>
      <c r="J832" s="12">
        <v>6860.16</v>
      </c>
      <c r="K832" s="12" t="s">
        <v>2604</v>
      </c>
      <c r="L832" s="12">
        <f t="shared" si="36"/>
        <v>4950</v>
      </c>
      <c r="M832" s="12">
        <f t="shared" si="37"/>
        <v>4950</v>
      </c>
    </row>
    <row r="833" spans="1:13" x14ac:dyDescent="0.25">
      <c r="A833" s="15" t="s">
        <v>605</v>
      </c>
      <c r="B833" s="15" t="s">
        <v>606</v>
      </c>
      <c r="C833" s="15" t="s">
        <v>347</v>
      </c>
      <c r="D833" s="15" t="s">
        <v>348</v>
      </c>
      <c r="E833" s="41">
        <f t="shared" si="38"/>
        <v>4.95</v>
      </c>
      <c r="F833" s="42">
        <f>M833</f>
        <v>4950</v>
      </c>
      <c r="G833" s="43">
        <v>2018</v>
      </c>
      <c r="I833" s="12">
        <v>4950</v>
      </c>
      <c r="J833" s="12">
        <v>6630.4</v>
      </c>
      <c r="K833" s="12" t="s">
        <v>2604</v>
      </c>
      <c r="L833" s="12">
        <f t="shared" si="36"/>
        <v>4950</v>
      </c>
      <c r="M833" s="12">
        <f t="shared" si="37"/>
        <v>4950</v>
      </c>
    </row>
    <row r="834" spans="1:13" x14ac:dyDescent="0.25">
      <c r="A834" s="15" t="s">
        <v>360</v>
      </c>
      <c r="B834" s="15" t="s">
        <v>361</v>
      </c>
      <c r="C834" s="15" t="s">
        <v>347</v>
      </c>
      <c r="D834" s="15" t="s">
        <v>348</v>
      </c>
      <c r="E834" s="41">
        <f t="shared" si="38"/>
        <v>5</v>
      </c>
      <c r="F834" s="42">
        <f>M834</f>
        <v>5000</v>
      </c>
      <c r="G834" s="43">
        <v>2018</v>
      </c>
      <c r="I834" s="12">
        <v>5000</v>
      </c>
      <c r="J834" s="12">
        <v>6318</v>
      </c>
      <c r="K834" s="12" t="s">
        <v>2604</v>
      </c>
      <c r="L834" s="12">
        <f t="shared" ref="L834:L897" si="39">IF(K834="DC",I834/1.3,I834)</f>
        <v>5000</v>
      </c>
      <c r="M834" s="12">
        <f t="shared" ref="M834:M897" si="40">IFERROR(VALUE(L834),VALUE(J834))</f>
        <v>5000</v>
      </c>
    </row>
    <row r="835" spans="1:13" x14ac:dyDescent="0.25">
      <c r="A835" s="15" t="s">
        <v>387</v>
      </c>
      <c r="B835" s="15" t="s">
        <v>388</v>
      </c>
      <c r="C835" s="15" t="s">
        <v>347</v>
      </c>
      <c r="D835" s="15" t="s">
        <v>348</v>
      </c>
      <c r="E835" s="41">
        <f t="shared" ref="E835:E898" si="41">F835/1000</f>
        <v>5</v>
      </c>
      <c r="F835" s="42">
        <f>M835</f>
        <v>5000</v>
      </c>
      <c r="G835" s="43">
        <v>2018</v>
      </c>
      <c r="I835" s="12">
        <v>5000</v>
      </c>
      <c r="J835" s="12">
        <v>7078.5</v>
      </c>
      <c r="K835" s="12" t="s">
        <v>2604</v>
      </c>
      <c r="L835" s="12">
        <f t="shared" si="39"/>
        <v>5000</v>
      </c>
      <c r="M835" s="12">
        <f t="shared" si="40"/>
        <v>5000</v>
      </c>
    </row>
    <row r="836" spans="1:13" x14ac:dyDescent="0.25">
      <c r="A836" s="15" t="s">
        <v>396</v>
      </c>
      <c r="B836" s="15" t="s">
        <v>395</v>
      </c>
      <c r="C836" s="15" t="s">
        <v>347</v>
      </c>
      <c r="D836" s="15" t="s">
        <v>348</v>
      </c>
      <c r="E836" s="41">
        <f t="shared" si="41"/>
        <v>5</v>
      </c>
      <c r="F836" s="42">
        <f>M836</f>
        <v>5000</v>
      </c>
      <c r="G836" s="43">
        <v>2018</v>
      </c>
      <c r="I836" s="12">
        <v>5000</v>
      </c>
      <c r="J836" s="12">
        <v>6937.92</v>
      </c>
      <c r="K836" s="12" t="s">
        <v>2604</v>
      </c>
      <c r="L836" s="12">
        <f t="shared" si="39"/>
        <v>5000</v>
      </c>
      <c r="M836" s="12">
        <f t="shared" si="40"/>
        <v>5000</v>
      </c>
    </row>
    <row r="837" spans="1:13" x14ac:dyDescent="0.25">
      <c r="A837" s="15" t="s">
        <v>426</v>
      </c>
      <c r="B837" s="15" t="s">
        <v>427</v>
      </c>
      <c r="C837" s="15" t="s">
        <v>347</v>
      </c>
      <c r="D837" s="15" t="s">
        <v>348</v>
      </c>
      <c r="E837" s="41">
        <f t="shared" si="41"/>
        <v>5</v>
      </c>
      <c r="F837" s="42">
        <f>M837</f>
        <v>5000</v>
      </c>
      <c r="G837" s="43">
        <v>2018</v>
      </c>
      <c r="I837" s="12">
        <v>5000</v>
      </c>
      <c r="J837" s="12" t="s">
        <v>2125</v>
      </c>
      <c r="K837" s="12" t="s">
        <v>2604</v>
      </c>
      <c r="L837" s="12">
        <f t="shared" si="39"/>
        <v>5000</v>
      </c>
      <c r="M837" s="12">
        <f t="shared" si="40"/>
        <v>5000</v>
      </c>
    </row>
    <row r="838" spans="1:13" x14ac:dyDescent="0.25">
      <c r="A838" s="15" t="s">
        <v>430</v>
      </c>
      <c r="B838" s="15" t="s">
        <v>429</v>
      </c>
      <c r="C838" s="15" t="s">
        <v>347</v>
      </c>
      <c r="D838" s="15" t="s">
        <v>348</v>
      </c>
      <c r="E838" s="41">
        <f t="shared" si="41"/>
        <v>5</v>
      </c>
      <c r="F838" s="42">
        <f>M838</f>
        <v>5000</v>
      </c>
      <c r="G838" s="43">
        <v>2018</v>
      </c>
      <c r="I838" s="12">
        <v>5000</v>
      </c>
      <c r="J838" s="12" t="s">
        <v>2125</v>
      </c>
      <c r="K838" s="12" t="s">
        <v>2604</v>
      </c>
      <c r="L838" s="12">
        <f t="shared" si="39"/>
        <v>5000</v>
      </c>
      <c r="M838" s="12">
        <f t="shared" si="40"/>
        <v>5000</v>
      </c>
    </row>
    <row r="839" spans="1:13" x14ac:dyDescent="0.25">
      <c r="A839" s="15" t="s">
        <v>442</v>
      </c>
      <c r="B839" s="15" t="s">
        <v>359</v>
      </c>
      <c r="C839" s="15" t="s">
        <v>347</v>
      </c>
      <c r="D839" s="15" t="s">
        <v>348</v>
      </c>
      <c r="E839" s="41">
        <f t="shared" si="41"/>
        <v>5</v>
      </c>
      <c r="F839" s="42">
        <f>M839</f>
        <v>5000</v>
      </c>
      <c r="G839" s="43">
        <v>2018</v>
      </c>
      <c r="I839" s="12">
        <v>5000</v>
      </c>
      <c r="J839" s="12" t="s">
        <v>2125</v>
      </c>
      <c r="K839" s="12" t="s">
        <v>2604</v>
      </c>
      <c r="L839" s="12">
        <f t="shared" si="39"/>
        <v>5000</v>
      </c>
      <c r="M839" s="12">
        <f t="shared" si="40"/>
        <v>5000</v>
      </c>
    </row>
    <row r="840" spans="1:13" x14ac:dyDescent="0.25">
      <c r="A840" s="15" t="s">
        <v>449</v>
      </c>
      <c r="B840" s="15" t="s">
        <v>450</v>
      </c>
      <c r="C840" s="15" t="s">
        <v>347</v>
      </c>
      <c r="D840" s="15" t="s">
        <v>348</v>
      </c>
      <c r="E840" s="41">
        <f t="shared" si="41"/>
        <v>5</v>
      </c>
      <c r="F840" s="42">
        <f>M840</f>
        <v>5000</v>
      </c>
      <c r="G840" s="43">
        <v>2018</v>
      </c>
      <c r="I840" s="12">
        <v>5000</v>
      </c>
      <c r="J840" s="12" t="s">
        <v>2125</v>
      </c>
      <c r="K840" s="12" t="s">
        <v>2604</v>
      </c>
      <c r="L840" s="12">
        <f t="shared" si="39"/>
        <v>5000</v>
      </c>
      <c r="M840" s="12">
        <f t="shared" si="40"/>
        <v>5000</v>
      </c>
    </row>
    <row r="841" spans="1:13" x14ac:dyDescent="0.25">
      <c r="A841" s="15" t="s">
        <v>452</v>
      </c>
      <c r="B841" s="15" t="s">
        <v>416</v>
      </c>
      <c r="C841" s="15" t="s">
        <v>347</v>
      </c>
      <c r="D841" s="15" t="s">
        <v>348</v>
      </c>
      <c r="E841" s="41">
        <f t="shared" si="41"/>
        <v>5</v>
      </c>
      <c r="F841" s="42">
        <f>M841</f>
        <v>5000</v>
      </c>
      <c r="G841" s="43">
        <v>2018</v>
      </c>
      <c r="I841" s="12">
        <v>5000</v>
      </c>
      <c r="J841" s="12" t="s">
        <v>2125</v>
      </c>
      <c r="K841" s="12" t="s">
        <v>2604</v>
      </c>
      <c r="L841" s="12">
        <f t="shared" si="39"/>
        <v>5000</v>
      </c>
      <c r="M841" s="12">
        <f t="shared" si="40"/>
        <v>5000</v>
      </c>
    </row>
    <row r="842" spans="1:13" x14ac:dyDescent="0.25">
      <c r="A842" s="15" t="s">
        <v>459</v>
      </c>
      <c r="B842" s="15" t="s">
        <v>460</v>
      </c>
      <c r="C842" s="15" t="s">
        <v>347</v>
      </c>
      <c r="D842" s="15" t="s">
        <v>348</v>
      </c>
      <c r="E842" s="41">
        <f t="shared" si="41"/>
        <v>5</v>
      </c>
      <c r="F842" s="42">
        <f>M842</f>
        <v>5000</v>
      </c>
      <c r="G842" s="43">
        <v>2018</v>
      </c>
      <c r="I842" s="12">
        <v>5000</v>
      </c>
      <c r="J842" s="12">
        <v>7137</v>
      </c>
      <c r="K842" s="12" t="s">
        <v>2604</v>
      </c>
      <c r="L842" s="12">
        <f t="shared" si="39"/>
        <v>5000</v>
      </c>
      <c r="M842" s="12">
        <f t="shared" si="40"/>
        <v>5000</v>
      </c>
    </row>
    <row r="843" spans="1:13" x14ac:dyDescent="0.25">
      <c r="A843" s="15" t="s">
        <v>522</v>
      </c>
      <c r="B843" s="15" t="s">
        <v>448</v>
      </c>
      <c r="C843" s="15" t="s">
        <v>347</v>
      </c>
      <c r="D843" s="15" t="s">
        <v>348</v>
      </c>
      <c r="E843" s="41">
        <f t="shared" si="41"/>
        <v>5</v>
      </c>
      <c r="F843" s="42">
        <f>M843</f>
        <v>5000</v>
      </c>
      <c r="G843" s="43">
        <v>2018</v>
      </c>
      <c r="I843" s="12">
        <v>5000</v>
      </c>
      <c r="J843" s="12" t="s">
        <v>2125</v>
      </c>
      <c r="K843" s="12" t="s">
        <v>2604</v>
      </c>
      <c r="L843" s="12">
        <f t="shared" si="39"/>
        <v>5000</v>
      </c>
      <c r="M843" s="12">
        <f t="shared" si="40"/>
        <v>5000</v>
      </c>
    </row>
    <row r="844" spans="1:13" x14ac:dyDescent="0.25">
      <c r="A844" s="15" t="s">
        <v>525</v>
      </c>
      <c r="B844" s="15" t="s">
        <v>526</v>
      </c>
      <c r="C844" s="15" t="s">
        <v>347</v>
      </c>
      <c r="D844" s="15" t="s">
        <v>348</v>
      </c>
      <c r="E844" s="41">
        <f t="shared" si="41"/>
        <v>5</v>
      </c>
      <c r="F844" s="42">
        <f>M844</f>
        <v>5000</v>
      </c>
      <c r="G844" s="43">
        <v>2018</v>
      </c>
      <c r="I844" s="12">
        <v>5000</v>
      </c>
      <c r="J844" s="12">
        <v>6771.6</v>
      </c>
      <c r="K844" s="12" t="s">
        <v>2604</v>
      </c>
      <c r="L844" s="12">
        <f t="shared" si="39"/>
        <v>5000</v>
      </c>
      <c r="M844" s="12">
        <f t="shared" si="40"/>
        <v>5000</v>
      </c>
    </row>
    <row r="845" spans="1:13" x14ac:dyDescent="0.25">
      <c r="A845" s="15" t="s">
        <v>529</v>
      </c>
      <c r="B845" s="15" t="s">
        <v>530</v>
      </c>
      <c r="C845" s="15" t="s">
        <v>347</v>
      </c>
      <c r="D845" s="15" t="s">
        <v>348</v>
      </c>
      <c r="E845" s="41">
        <f t="shared" si="41"/>
        <v>5</v>
      </c>
      <c r="F845" s="42">
        <f>M845</f>
        <v>5000</v>
      </c>
      <c r="G845" s="43">
        <v>2018</v>
      </c>
      <c r="I845" s="12">
        <v>5000</v>
      </c>
      <c r="J845" s="12" t="s">
        <v>2125</v>
      </c>
      <c r="K845" s="12" t="s">
        <v>2604</v>
      </c>
      <c r="L845" s="12">
        <f t="shared" si="39"/>
        <v>5000</v>
      </c>
      <c r="M845" s="12">
        <f t="shared" si="40"/>
        <v>5000</v>
      </c>
    </row>
    <row r="846" spans="1:13" x14ac:dyDescent="0.25">
      <c r="A846" s="15" t="s">
        <v>545</v>
      </c>
      <c r="B846" s="15" t="s">
        <v>546</v>
      </c>
      <c r="C846" s="15" t="s">
        <v>347</v>
      </c>
      <c r="D846" s="15" t="s">
        <v>348</v>
      </c>
      <c r="E846" s="41">
        <f t="shared" si="41"/>
        <v>5</v>
      </c>
      <c r="F846" s="42">
        <f>M846</f>
        <v>5000</v>
      </c>
      <c r="G846" s="43">
        <v>2018</v>
      </c>
      <c r="I846" s="12">
        <v>5000</v>
      </c>
      <c r="J846" s="12" t="s">
        <v>2125</v>
      </c>
      <c r="K846" s="12" t="s">
        <v>2604</v>
      </c>
      <c r="L846" s="12">
        <f t="shared" si="39"/>
        <v>5000</v>
      </c>
      <c r="M846" s="12">
        <f t="shared" si="40"/>
        <v>5000</v>
      </c>
    </row>
    <row r="847" spans="1:13" x14ac:dyDescent="0.25">
      <c r="A847" s="15" t="s">
        <v>549</v>
      </c>
      <c r="B847" s="15" t="s">
        <v>550</v>
      </c>
      <c r="C847" s="15" t="s">
        <v>347</v>
      </c>
      <c r="D847" s="15" t="s">
        <v>348</v>
      </c>
      <c r="E847" s="41">
        <f t="shared" si="41"/>
        <v>5</v>
      </c>
      <c r="F847" s="42">
        <f>M847</f>
        <v>5000</v>
      </c>
      <c r="G847" s="43">
        <v>2018</v>
      </c>
      <c r="I847" s="12">
        <v>5000</v>
      </c>
      <c r="J847" s="12" t="s">
        <v>2125</v>
      </c>
      <c r="K847" s="12" t="s">
        <v>2604</v>
      </c>
      <c r="L847" s="12">
        <f t="shared" si="39"/>
        <v>5000</v>
      </c>
      <c r="M847" s="12">
        <f t="shared" si="40"/>
        <v>5000</v>
      </c>
    </row>
    <row r="848" spans="1:13" x14ac:dyDescent="0.25">
      <c r="A848" s="15" t="s">
        <v>590</v>
      </c>
      <c r="B848" s="15" t="s">
        <v>361</v>
      </c>
      <c r="C848" s="15" t="s">
        <v>347</v>
      </c>
      <c r="D848" s="15" t="s">
        <v>348</v>
      </c>
      <c r="E848" s="41">
        <f t="shared" si="41"/>
        <v>5</v>
      </c>
      <c r="F848" s="42">
        <f>M848</f>
        <v>5000</v>
      </c>
      <c r="G848" s="43">
        <v>2018</v>
      </c>
      <c r="I848" s="12">
        <v>5000</v>
      </c>
      <c r="J848" s="12" t="s">
        <v>2125</v>
      </c>
      <c r="K848" s="12" t="s">
        <v>2604</v>
      </c>
      <c r="L848" s="12">
        <f t="shared" si="39"/>
        <v>5000</v>
      </c>
      <c r="M848" s="12">
        <f t="shared" si="40"/>
        <v>5000</v>
      </c>
    </row>
    <row r="849" spans="1:13" x14ac:dyDescent="0.25">
      <c r="A849" s="15" t="s">
        <v>591</v>
      </c>
      <c r="B849" s="15" t="s">
        <v>510</v>
      </c>
      <c r="C849" s="15" t="s">
        <v>347</v>
      </c>
      <c r="D849" s="15" t="s">
        <v>348</v>
      </c>
      <c r="E849" s="41">
        <f t="shared" si="41"/>
        <v>5</v>
      </c>
      <c r="F849" s="42">
        <f>M849</f>
        <v>5000</v>
      </c>
      <c r="G849" s="43">
        <v>2018</v>
      </c>
      <c r="I849" s="12">
        <v>5000</v>
      </c>
      <c r="J849" s="12">
        <v>6998.4</v>
      </c>
      <c r="K849" s="12" t="s">
        <v>2604</v>
      </c>
      <c r="L849" s="12">
        <f t="shared" si="39"/>
        <v>5000</v>
      </c>
      <c r="M849" s="12">
        <f t="shared" si="40"/>
        <v>5000</v>
      </c>
    </row>
    <row r="850" spans="1:13" x14ac:dyDescent="0.25">
      <c r="A850" s="15" t="s">
        <v>609</v>
      </c>
      <c r="B850" s="15" t="s">
        <v>510</v>
      </c>
      <c r="C850" s="15" t="s">
        <v>347</v>
      </c>
      <c r="D850" s="15" t="s">
        <v>348</v>
      </c>
      <c r="E850" s="41">
        <f t="shared" si="41"/>
        <v>5</v>
      </c>
      <c r="F850" s="42">
        <f>M850</f>
        <v>5000</v>
      </c>
      <c r="G850" s="43">
        <v>2018</v>
      </c>
      <c r="I850" s="12">
        <v>5000</v>
      </c>
      <c r="J850" s="12" t="s">
        <v>2125</v>
      </c>
      <c r="K850" s="12" t="s">
        <v>2604</v>
      </c>
      <c r="L850" s="12">
        <f t="shared" si="39"/>
        <v>5000</v>
      </c>
      <c r="M850" s="12">
        <f t="shared" si="40"/>
        <v>5000</v>
      </c>
    </row>
    <row r="851" spans="1:13" x14ac:dyDescent="0.25">
      <c r="A851" s="15" t="s">
        <v>614</v>
      </c>
      <c r="B851" s="15" t="s">
        <v>615</v>
      </c>
      <c r="C851" s="15" t="s">
        <v>347</v>
      </c>
      <c r="D851" s="15" t="s">
        <v>348</v>
      </c>
      <c r="E851" s="41">
        <f t="shared" si="41"/>
        <v>5</v>
      </c>
      <c r="F851" s="42">
        <f>M851</f>
        <v>5000</v>
      </c>
      <c r="G851" s="43">
        <v>2018</v>
      </c>
      <c r="I851" s="12">
        <v>5000</v>
      </c>
      <c r="J851" s="12">
        <v>6468.66</v>
      </c>
      <c r="K851" s="12" t="s">
        <v>2604</v>
      </c>
      <c r="L851" s="12">
        <f t="shared" si="39"/>
        <v>5000</v>
      </c>
      <c r="M851" s="12">
        <f t="shared" si="40"/>
        <v>5000</v>
      </c>
    </row>
    <row r="852" spans="1:13" x14ac:dyDescent="0.25">
      <c r="A852" s="15" t="s">
        <v>635</v>
      </c>
      <c r="B852" s="15" t="s">
        <v>400</v>
      </c>
      <c r="C852" s="15" t="s">
        <v>347</v>
      </c>
      <c r="D852" s="15" t="s">
        <v>348</v>
      </c>
      <c r="E852" s="41">
        <f t="shared" si="41"/>
        <v>5</v>
      </c>
      <c r="F852" s="42">
        <f>M852</f>
        <v>5000</v>
      </c>
      <c r="G852" s="43">
        <v>2018</v>
      </c>
      <c r="I852" s="12">
        <v>5000</v>
      </c>
      <c r="J852" s="12" t="s">
        <v>2125</v>
      </c>
      <c r="K852" s="12" t="s">
        <v>2604</v>
      </c>
      <c r="L852" s="12">
        <f t="shared" si="39"/>
        <v>5000</v>
      </c>
      <c r="M852" s="12">
        <f t="shared" si="40"/>
        <v>5000</v>
      </c>
    </row>
    <row r="853" spans="1:13" x14ac:dyDescent="0.25">
      <c r="A853" s="15" t="s">
        <v>637</v>
      </c>
      <c r="B853" s="15" t="s">
        <v>460</v>
      </c>
      <c r="C853" s="15" t="s">
        <v>347</v>
      </c>
      <c r="D853" s="15" t="s">
        <v>348</v>
      </c>
      <c r="E853" s="41">
        <f t="shared" si="41"/>
        <v>5</v>
      </c>
      <c r="F853" s="42">
        <f>M853</f>
        <v>5000</v>
      </c>
      <c r="G853" s="43">
        <v>2018</v>
      </c>
      <c r="I853" s="12">
        <v>5000</v>
      </c>
      <c r="J853" s="12" t="s">
        <v>2125</v>
      </c>
      <c r="K853" s="12" t="s">
        <v>2604</v>
      </c>
      <c r="L853" s="12">
        <f t="shared" si="39"/>
        <v>5000</v>
      </c>
      <c r="M853" s="12">
        <f t="shared" si="40"/>
        <v>5000</v>
      </c>
    </row>
    <row r="854" spans="1:13" x14ac:dyDescent="0.25">
      <c r="A854" s="15" t="s">
        <v>641</v>
      </c>
      <c r="B854" s="15" t="s">
        <v>642</v>
      </c>
      <c r="C854" s="15" t="s">
        <v>347</v>
      </c>
      <c r="D854" s="15" t="s">
        <v>348</v>
      </c>
      <c r="E854" s="41">
        <f t="shared" si="41"/>
        <v>5</v>
      </c>
      <c r="F854" s="42">
        <f>M854</f>
        <v>5000</v>
      </c>
      <c r="G854" s="43">
        <v>2018</v>
      </c>
      <c r="I854" s="12">
        <v>5000</v>
      </c>
      <c r="J854" s="12" t="s">
        <v>2125</v>
      </c>
      <c r="K854" s="12" t="s">
        <v>2604</v>
      </c>
      <c r="L854" s="12">
        <f t="shared" si="39"/>
        <v>5000</v>
      </c>
      <c r="M854" s="12">
        <f t="shared" si="40"/>
        <v>5000</v>
      </c>
    </row>
    <row r="855" spans="1:13" x14ac:dyDescent="0.25">
      <c r="A855" s="15" t="s">
        <v>1936</v>
      </c>
      <c r="B855" s="15" t="s">
        <v>671</v>
      </c>
      <c r="C855" s="15" t="s">
        <v>672</v>
      </c>
      <c r="D855" s="15" t="s">
        <v>673</v>
      </c>
      <c r="E855" s="41">
        <f t="shared" si="41"/>
        <v>4</v>
      </c>
      <c r="F855" s="42">
        <f>M855</f>
        <v>4000</v>
      </c>
      <c r="G855" s="43">
        <v>2018</v>
      </c>
      <c r="I855" s="12">
        <v>4000</v>
      </c>
      <c r="J855" s="12" t="s">
        <v>2125</v>
      </c>
      <c r="K855" s="12" t="s">
        <v>2604</v>
      </c>
      <c r="L855" s="12">
        <f t="shared" si="39"/>
        <v>4000</v>
      </c>
      <c r="M855" s="12">
        <f t="shared" si="40"/>
        <v>4000</v>
      </c>
    </row>
    <row r="856" spans="1:13" x14ac:dyDescent="0.25">
      <c r="A856" s="15" t="s">
        <v>674</v>
      </c>
      <c r="B856" s="15" t="s">
        <v>671</v>
      </c>
      <c r="C856" s="15" t="s">
        <v>672</v>
      </c>
      <c r="D856" s="15" t="s">
        <v>673</v>
      </c>
      <c r="E856" s="41">
        <f t="shared" si="41"/>
        <v>4.4000000000000004</v>
      </c>
      <c r="F856" s="42">
        <f>M856</f>
        <v>4400</v>
      </c>
      <c r="G856" s="43">
        <v>2018</v>
      </c>
      <c r="I856" s="12">
        <v>4400</v>
      </c>
      <c r="J856" s="12" t="s">
        <v>2125</v>
      </c>
      <c r="K856" s="12" t="s">
        <v>2604</v>
      </c>
      <c r="L856" s="12">
        <f t="shared" si="39"/>
        <v>4400</v>
      </c>
      <c r="M856" s="12">
        <f t="shared" si="40"/>
        <v>4400</v>
      </c>
    </row>
    <row r="857" spans="1:13" x14ac:dyDescent="0.25">
      <c r="A857" s="15" t="s">
        <v>688</v>
      </c>
      <c r="B857" s="15" t="s">
        <v>686</v>
      </c>
      <c r="C857" s="15" t="s">
        <v>680</v>
      </c>
      <c r="D857" s="15" t="s">
        <v>687</v>
      </c>
      <c r="E857" s="41">
        <f t="shared" si="41"/>
        <v>5.2538461538461534E-2</v>
      </c>
      <c r="F857" s="42">
        <f>M857</f>
        <v>52.538461538461533</v>
      </c>
      <c r="G857" s="43">
        <v>2018</v>
      </c>
      <c r="I857" s="12">
        <v>68.3</v>
      </c>
      <c r="J857" s="12">
        <v>68.31</v>
      </c>
      <c r="K857" s="12" t="s">
        <v>1298</v>
      </c>
      <c r="L857" s="12">
        <f t="shared" si="39"/>
        <v>52.538461538461533</v>
      </c>
      <c r="M857" s="12">
        <f t="shared" si="40"/>
        <v>52.538461538461533</v>
      </c>
    </row>
    <row r="858" spans="1:13" x14ac:dyDescent="0.25">
      <c r="A858" s="15" t="s">
        <v>694</v>
      </c>
      <c r="B858" s="15" t="s">
        <v>2410</v>
      </c>
      <c r="C858" s="15" t="s">
        <v>680</v>
      </c>
      <c r="D858" s="15" t="s">
        <v>691</v>
      </c>
      <c r="E858" s="41">
        <f t="shared" si="41"/>
        <v>4.2153846153846153E-2</v>
      </c>
      <c r="F858" s="42">
        <f>M858</f>
        <v>42.153846153846153</v>
      </c>
      <c r="G858" s="43">
        <v>2018</v>
      </c>
      <c r="I858" s="12">
        <v>54.8</v>
      </c>
      <c r="J858" s="12">
        <v>53.865000000000002</v>
      </c>
      <c r="K858" s="12" t="s">
        <v>1298</v>
      </c>
      <c r="L858" s="12">
        <f t="shared" si="39"/>
        <v>42.153846153846153</v>
      </c>
      <c r="M858" s="12">
        <f t="shared" si="40"/>
        <v>42.153846153846153</v>
      </c>
    </row>
    <row r="859" spans="1:13" x14ac:dyDescent="0.25">
      <c r="A859" s="15" t="s">
        <v>1560</v>
      </c>
      <c r="B859" s="15" t="s">
        <v>1341</v>
      </c>
      <c r="C859" s="15" t="s">
        <v>1312</v>
      </c>
      <c r="D859" s="15" t="s">
        <v>1342</v>
      </c>
      <c r="E859" s="41">
        <f t="shared" si="41"/>
        <v>1.28</v>
      </c>
      <c r="F859" s="42">
        <f>M859</f>
        <v>1280</v>
      </c>
      <c r="G859" s="43">
        <v>2018</v>
      </c>
      <c r="I859" s="12">
        <v>1280</v>
      </c>
      <c r="J859" s="12" t="s">
        <v>2125</v>
      </c>
      <c r="K859" s="12" t="s">
        <v>2604</v>
      </c>
      <c r="L859" s="12">
        <f t="shared" si="39"/>
        <v>1280</v>
      </c>
      <c r="M859" s="12">
        <f t="shared" si="40"/>
        <v>1280</v>
      </c>
    </row>
    <row r="860" spans="1:13" x14ac:dyDescent="0.25">
      <c r="A860" s="15" t="s">
        <v>1340</v>
      </c>
      <c r="B860" s="15" t="s">
        <v>1341</v>
      </c>
      <c r="C860" s="15" t="s">
        <v>1312</v>
      </c>
      <c r="D860" s="15" t="s">
        <v>1342</v>
      </c>
      <c r="E860" s="41">
        <f t="shared" si="41"/>
        <v>1.55</v>
      </c>
      <c r="F860" s="42">
        <f>M860</f>
        <v>1550</v>
      </c>
      <c r="G860" s="43">
        <v>2018</v>
      </c>
      <c r="I860" s="12">
        <v>1550</v>
      </c>
      <c r="J860" s="12">
        <v>1552.32</v>
      </c>
      <c r="K860" s="12" t="s">
        <v>2604</v>
      </c>
      <c r="L860" s="12">
        <f t="shared" si="39"/>
        <v>1550</v>
      </c>
      <c r="M860" s="12">
        <f t="shared" si="40"/>
        <v>1550</v>
      </c>
    </row>
    <row r="861" spans="1:13" x14ac:dyDescent="0.25">
      <c r="A861" s="15">
        <v>143824</v>
      </c>
      <c r="B861" s="15" t="s">
        <v>711</v>
      </c>
      <c r="C861" s="15" t="s">
        <v>707</v>
      </c>
      <c r="D861" s="15" t="s">
        <v>710</v>
      </c>
      <c r="E861" s="41">
        <f t="shared" si="41"/>
        <v>2.3846153846153848E-3</v>
      </c>
      <c r="F861" s="42">
        <f>M861</f>
        <v>2.3846153846153846</v>
      </c>
      <c r="G861" s="43">
        <v>2018</v>
      </c>
      <c r="I861" s="12">
        <v>3.1</v>
      </c>
      <c r="J861" s="12" t="s">
        <v>2125</v>
      </c>
      <c r="K861" s="12" t="s">
        <v>1298</v>
      </c>
      <c r="L861" s="12">
        <f t="shared" si="39"/>
        <v>2.3846153846153846</v>
      </c>
      <c r="M861" s="12">
        <f t="shared" si="40"/>
        <v>2.3846153846153846</v>
      </c>
    </row>
    <row r="862" spans="1:13" x14ac:dyDescent="0.25">
      <c r="A862" s="15">
        <v>126636</v>
      </c>
      <c r="B862" s="15" t="s">
        <v>711</v>
      </c>
      <c r="C862" s="15" t="s">
        <v>707</v>
      </c>
      <c r="D862" s="15" t="s">
        <v>710</v>
      </c>
      <c r="E862" s="41">
        <f t="shared" si="41"/>
        <v>2.7692307692307691E-3</v>
      </c>
      <c r="F862" s="42">
        <f>M862</f>
        <v>2.7692307692307692</v>
      </c>
      <c r="G862" s="43">
        <v>2018</v>
      </c>
      <c r="I862" s="12">
        <v>3.6</v>
      </c>
      <c r="J862" s="12" t="s">
        <v>2125</v>
      </c>
      <c r="K862" s="12" t="s">
        <v>1298</v>
      </c>
      <c r="L862" s="12">
        <f t="shared" si="39"/>
        <v>2.7692307692307692</v>
      </c>
      <c r="M862" s="12">
        <f t="shared" si="40"/>
        <v>2.7692307692307692</v>
      </c>
    </row>
    <row r="863" spans="1:13" x14ac:dyDescent="0.25">
      <c r="A863" s="15">
        <v>114897</v>
      </c>
      <c r="B863" s="15" t="s">
        <v>711</v>
      </c>
      <c r="C863" s="15" t="s">
        <v>707</v>
      </c>
      <c r="D863" s="15" t="s">
        <v>710</v>
      </c>
      <c r="E863" s="41">
        <f t="shared" si="41"/>
        <v>3.2000000000000002E-3</v>
      </c>
      <c r="F863" s="42">
        <f>M863</f>
        <v>3.2</v>
      </c>
      <c r="G863" s="43">
        <v>2018</v>
      </c>
      <c r="I863" s="12">
        <v>4.16</v>
      </c>
      <c r="J863" s="12" t="s">
        <v>2125</v>
      </c>
      <c r="K863" s="12" t="s">
        <v>1298</v>
      </c>
      <c r="L863" s="12">
        <f t="shared" si="39"/>
        <v>3.2</v>
      </c>
      <c r="M863" s="12">
        <f t="shared" si="40"/>
        <v>3.2</v>
      </c>
    </row>
    <row r="864" spans="1:13" x14ac:dyDescent="0.25">
      <c r="A864" s="15">
        <v>126552</v>
      </c>
      <c r="B864" s="15" t="s">
        <v>711</v>
      </c>
      <c r="C864" s="15" t="s">
        <v>707</v>
      </c>
      <c r="D864" s="15" t="s">
        <v>710</v>
      </c>
      <c r="E864" s="41">
        <f t="shared" si="41"/>
        <v>2.576923076923077E-2</v>
      </c>
      <c r="F864" s="42">
        <f>M864</f>
        <v>25.76923076923077</v>
      </c>
      <c r="G864" s="43">
        <v>2018</v>
      </c>
      <c r="I864" s="12">
        <v>33.5</v>
      </c>
      <c r="J864" s="12" t="s">
        <v>2125</v>
      </c>
      <c r="K864" s="12" t="s">
        <v>1298</v>
      </c>
      <c r="L864" s="12">
        <f t="shared" si="39"/>
        <v>25.76923076923077</v>
      </c>
      <c r="M864" s="12">
        <f t="shared" si="40"/>
        <v>25.76923076923077</v>
      </c>
    </row>
    <row r="865" spans="1:13" x14ac:dyDescent="0.25">
      <c r="A865" s="15">
        <v>109951</v>
      </c>
      <c r="B865" s="15" t="s">
        <v>713</v>
      </c>
      <c r="C865" s="15" t="s">
        <v>707</v>
      </c>
      <c r="D865" s="15" t="s">
        <v>710</v>
      </c>
      <c r="E865" s="41">
        <f t="shared" si="41"/>
        <v>2.630769230769231E-2</v>
      </c>
      <c r="F865" s="42">
        <f>M865</f>
        <v>26.30769230769231</v>
      </c>
      <c r="G865" s="43">
        <v>2018</v>
      </c>
      <c r="I865" s="12">
        <v>34.200000000000003</v>
      </c>
      <c r="J865" s="12" t="s">
        <v>2125</v>
      </c>
      <c r="K865" s="12" t="s">
        <v>1298</v>
      </c>
      <c r="L865" s="12">
        <f t="shared" si="39"/>
        <v>26.30769230769231</v>
      </c>
      <c r="M865" s="12">
        <f t="shared" si="40"/>
        <v>26.30769230769231</v>
      </c>
    </row>
    <row r="866" spans="1:13" x14ac:dyDescent="0.25">
      <c r="A866" s="15" t="s">
        <v>1299</v>
      </c>
      <c r="B866" s="15" t="s">
        <v>711</v>
      </c>
      <c r="C866" s="15" t="s">
        <v>707</v>
      </c>
      <c r="D866" s="15" t="s">
        <v>710</v>
      </c>
      <c r="E866" s="41">
        <f t="shared" si="41"/>
        <v>8.1538461538461532E-2</v>
      </c>
      <c r="F866" s="42">
        <f>M866</f>
        <v>81.538461538461533</v>
      </c>
      <c r="G866" s="43">
        <v>2018</v>
      </c>
      <c r="I866" s="12">
        <v>106</v>
      </c>
      <c r="K866" s="12" t="s">
        <v>1298</v>
      </c>
      <c r="L866" s="12">
        <f t="shared" si="39"/>
        <v>81.538461538461533</v>
      </c>
      <c r="M866" s="12">
        <f t="shared" si="40"/>
        <v>81.538461538461533</v>
      </c>
    </row>
    <row r="867" spans="1:13" x14ac:dyDescent="0.25">
      <c r="A867" s="15" t="s">
        <v>715</v>
      </c>
      <c r="B867" s="15" t="s">
        <v>711</v>
      </c>
      <c r="C867" s="15" t="s">
        <v>707</v>
      </c>
      <c r="D867" s="15" t="s">
        <v>710</v>
      </c>
      <c r="E867" s="41">
        <f t="shared" si="41"/>
        <v>8.1553846153846157E-2</v>
      </c>
      <c r="F867" s="42">
        <f>M867</f>
        <v>81.553846153846152</v>
      </c>
      <c r="G867" s="43">
        <v>2018</v>
      </c>
      <c r="I867" s="12">
        <v>106.02</v>
      </c>
      <c r="J867" s="12" t="s">
        <v>2125</v>
      </c>
      <c r="K867" s="12" t="s">
        <v>1298</v>
      </c>
      <c r="L867" s="12">
        <f t="shared" si="39"/>
        <v>81.553846153846152</v>
      </c>
      <c r="M867" s="12">
        <f t="shared" si="40"/>
        <v>81.553846153846152</v>
      </c>
    </row>
    <row r="868" spans="1:13" x14ac:dyDescent="0.25">
      <c r="A868" s="15">
        <v>103537</v>
      </c>
      <c r="B868" s="15" t="s">
        <v>712</v>
      </c>
      <c r="C868" s="15" t="s">
        <v>707</v>
      </c>
      <c r="D868" s="15" t="s">
        <v>710</v>
      </c>
      <c r="E868" s="41">
        <f t="shared" si="41"/>
        <v>9.8999999999999991E-2</v>
      </c>
      <c r="F868" s="42">
        <f>M868</f>
        <v>98.999999999999986</v>
      </c>
      <c r="G868" s="43">
        <v>2018</v>
      </c>
      <c r="I868" s="12">
        <v>128.69999999999999</v>
      </c>
      <c r="J868" s="12" t="s">
        <v>2125</v>
      </c>
      <c r="K868" s="12" t="s">
        <v>1298</v>
      </c>
      <c r="L868" s="12">
        <f t="shared" si="39"/>
        <v>98.999999999999986</v>
      </c>
      <c r="M868" s="12">
        <f t="shared" si="40"/>
        <v>98.999999999999986</v>
      </c>
    </row>
    <row r="869" spans="1:13" x14ac:dyDescent="0.25">
      <c r="A869" s="15">
        <v>76367</v>
      </c>
      <c r="B869" s="15" t="s">
        <v>709</v>
      </c>
      <c r="C869" s="15" t="s">
        <v>707</v>
      </c>
      <c r="D869" s="15" t="s">
        <v>710</v>
      </c>
      <c r="E869" s="41">
        <f t="shared" si="41"/>
        <v>0.11372307692307691</v>
      </c>
      <c r="F869" s="42">
        <f>M869</f>
        <v>113.72307692307692</v>
      </c>
      <c r="G869" s="43">
        <v>2018</v>
      </c>
      <c r="I869" s="12">
        <v>147.84</v>
      </c>
      <c r="J869" s="12" t="s">
        <v>2125</v>
      </c>
      <c r="K869" s="12" t="s">
        <v>1298</v>
      </c>
      <c r="L869" s="12">
        <f t="shared" si="39"/>
        <v>113.72307692307692</v>
      </c>
      <c r="M869" s="12">
        <f t="shared" si="40"/>
        <v>113.72307692307692</v>
      </c>
    </row>
    <row r="870" spans="1:13" x14ac:dyDescent="0.25">
      <c r="A870" s="15">
        <v>95431</v>
      </c>
      <c r="B870" s="15" t="s">
        <v>712</v>
      </c>
      <c r="C870" s="15" t="s">
        <v>707</v>
      </c>
      <c r="D870" s="15" t="s">
        <v>710</v>
      </c>
      <c r="E870" s="41">
        <f t="shared" si="41"/>
        <v>0.14646153846153845</v>
      </c>
      <c r="F870" s="42">
        <f>M870</f>
        <v>146.46153846153845</v>
      </c>
      <c r="G870" s="43">
        <v>2018</v>
      </c>
      <c r="I870" s="12">
        <v>190.4</v>
      </c>
      <c r="J870" s="12">
        <v>190.4</v>
      </c>
      <c r="K870" s="12" t="s">
        <v>1298</v>
      </c>
      <c r="L870" s="12">
        <f t="shared" si="39"/>
        <v>146.46153846153845</v>
      </c>
      <c r="M870" s="12">
        <f t="shared" si="40"/>
        <v>146.46153846153845</v>
      </c>
    </row>
    <row r="871" spans="1:13" x14ac:dyDescent="0.25">
      <c r="A871" s="15" t="s">
        <v>1445</v>
      </c>
      <c r="B871" s="15" t="s">
        <v>712</v>
      </c>
      <c r="C871" s="15" t="s">
        <v>707</v>
      </c>
      <c r="D871" s="15" t="s">
        <v>710</v>
      </c>
      <c r="E871" s="41">
        <f t="shared" si="41"/>
        <v>0.28904615384615384</v>
      </c>
      <c r="F871" s="42">
        <f>M871</f>
        <v>289.04615384615386</v>
      </c>
      <c r="G871" s="43">
        <v>2018</v>
      </c>
      <c r="I871" s="12">
        <v>375.76</v>
      </c>
      <c r="J871" s="12">
        <v>375.76</v>
      </c>
      <c r="K871" s="12" t="s">
        <v>1298</v>
      </c>
      <c r="L871" s="12">
        <f t="shared" si="39"/>
        <v>289.04615384615386</v>
      </c>
      <c r="M871" s="12">
        <f t="shared" si="40"/>
        <v>289.04615384615386</v>
      </c>
    </row>
    <row r="872" spans="1:13" x14ac:dyDescent="0.25">
      <c r="A872" s="15">
        <v>95306</v>
      </c>
      <c r="B872" s="15" t="s">
        <v>711</v>
      </c>
      <c r="C872" s="15" t="s">
        <v>707</v>
      </c>
      <c r="D872" s="15" t="s">
        <v>710</v>
      </c>
      <c r="E872" s="41">
        <f t="shared" si="41"/>
        <v>0.31903846153846155</v>
      </c>
      <c r="F872" s="42">
        <f>M872</f>
        <v>319.03846153846155</v>
      </c>
      <c r="G872" s="43">
        <v>2018</v>
      </c>
      <c r="I872" s="12">
        <v>414.75</v>
      </c>
      <c r="J872" s="12" t="s">
        <v>2125</v>
      </c>
      <c r="K872" s="12" t="s">
        <v>1298</v>
      </c>
      <c r="L872" s="12">
        <f t="shared" si="39"/>
        <v>319.03846153846155</v>
      </c>
      <c r="M872" s="12">
        <f t="shared" si="40"/>
        <v>319.03846153846155</v>
      </c>
    </row>
    <row r="873" spans="1:13" x14ac:dyDescent="0.25">
      <c r="A873" s="15">
        <v>104140</v>
      </c>
      <c r="B873" s="15" t="s">
        <v>718</v>
      </c>
      <c r="C873" s="15" t="s">
        <v>707</v>
      </c>
      <c r="D873" s="15" t="s">
        <v>717</v>
      </c>
      <c r="E873" s="41">
        <f t="shared" si="41"/>
        <v>4.6046153846153841E-2</v>
      </c>
      <c r="F873" s="42">
        <f>M873</f>
        <v>46.046153846153842</v>
      </c>
      <c r="G873" s="43">
        <v>2018</v>
      </c>
      <c r="I873" s="12">
        <v>59.86</v>
      </c>
      <c r="J873" s="12" t="s">
        <v>2125</v>
      </c>
      <c r="K873" s="12" t="s">
        <v>1298</v>
      </c>
      <c r="L873" s="12">
        <f t="shared" si="39"/>
        <v>46.046153846153842</v>
      </c>
      <c r="M873" s="12">
        <f t="shared" si="40"/>
        <v>46.046153846153842</v>
      </c>
    </row>
    <row r="874" spans="1:13" x14ac:dyDescent="0.25">
      <c r="A874" s="15" t="s">
        <v>719</v>
      </c>
      <c r="B874" s="15" t="s">
        <v>720</v>
      </c>
      <c r="C874" s="15" t="s">
        <v>707</v>
      </c>
      <c r="D874" s="15" t="s">
        <v>717</v>
      </c>
      <c r="E874" s="41">
        <f t="shared" si="41"/>
        <v>0.22498461538461539</v>
      </c>
      <c r="F874" s="42">
        <f>M874</f>
        <v>224.98461538461538</v>
      </c>
      <c r="G874" s="43">
        <v>2018</v>
      </c>
      <c r="I874" s="12">
        <v>292.48</v>
      </c>
      <c r="J874" s="12" t="s">
        <v>2125</v>
      </c>
      <c r="K874" s="12" t="s">
        <v>1298</v>
      </c>
      <c r="L874" s="12">
        <f t="shared" si="39"/>
        <v>224.98461538461538</v>
      </c>
      <c r="M874" s="12">
        <f t="shared" si="40"/>
        <v>224.98461538461538</v>
      </c>
    </row>
    <row r="875" spans="1:13" x14ac:dyDescent="0.25">
      <c r="A875" s="15">
        <v>98763</v>
      </c>
      <c r="B875" s="15" t="s">
        <v>725</v>
      </c>
      <c r="C875" s="15" t="s">
        <v>707</v>
      </c>
      <c r="D875" s="15" t="s">
        <v>722</v>
      </c>
      <c r="E875" s="41">
        <f t="shared" si="41"/>
        <v>0.152</v>
      </c>
      <c r="F875" s="42">
        <f>M875</f>
        <v>152</v>
      </c>
      <c r="G875" s="43">
        <v>2018</v>
      </c>
      <c r="I875" s="12">
        <v>197.6</v>
      </c>
      <c r="J875" s="12" t="s">
        <v>2125</v>
      </c>
      <c r="K875" s="12" t="s">
        <v>1298</v>
      </c>
      <c r="L875" s="12">
        <f t="shared" si="39"/>
        <v>152</v>
      </c>
      <c r="M875" s="12">
        <f t="shared" si="40"/>
        <v>152</v>
      </c>
    </row>
    <row r="876" spans="1:13" x14ac:dyDescent="0.25">
      <c r="A876" s="15">
        <v>99413</v>
      </c>
      <c r="B876" s="15" t="s">
        <v>725</v>
      </c>
      <c r="C876" s="15" t="s">
        <v>707</v>
      </c>
      <c r="D876" s="15" t="s">
        <v>722</v>
      </c>
      <c r="E876" s="41">
        <f t="shared" si="41"/>
        <v>0.15692307692307692</v>
      </c>
      <c r="F876" s="42">
        <f>M876</f>
        <v>156.92307692307691</v>
      </c>
      <c r="G876" s="43">
        <v>2018</v>
      </c>
      <c r="I876" s="12">
        <v>204</v>
      </c>
      <c r="J876" s="12" t="s">
        <v>2125</v>
      </c>
      <c r="K876" s="12" t="s">
        <v>1298</v>
      </c>
      <c r="L876" s="12">
        <f t="shared" si="39"/>
        <v>156.92307692307691</v>
      </c>
      <c r="M876" s="12">
        <f t="shared" si="40"/>
        <v>156.92307692307691</v>
      </c>
    </row>
    <row r="877" spans="1:13" x14ac:dyDescent="0.25">
      <c r="A877" s="15">
        <v>152784</v>
      </c>
      <c r="B877" s="15" t="s">
        <v>726</v>
      </c>
      <c r="C877" s="15" t="s">
        <v>707</v>
      </c>
      <c r="D877" s="15" t="s">
        <v>722</v>
      </c>
      <c r="E877" s="41">
        <f t="shared" si="41"/>
        <v>0.16846153846153844</v>
      </c>
      <c r="F877" s="42">
        <f>M877</f>
        <v>168.46153846153845</v>
      </c>
      <c r="G877" s="43">
        <v>2018</v>
      </c>
      <c r="I877" s="12">
        <v>219</v>
      </c>
      <c r="J877" s="12" t="s">
        <v>2125</v>
      </c>
      <c r="K877" s="12" t="s">
        <v>1298</v>
      </c>
      <c r="L877" s="12">
        <f t="shared" si="39"/>
        <v>168.46153846153845</v>
      </c>
      <c r="M877" s="12">
        <f t="shared" si="40"/>
        <v>168.46153846153845</v>
      </c>
    </row>
    <row r="878" spans="1:13" x14ac:dyDescent="0.25">
      <c r="A878" s="15">
        <v>78743</v>
      </c>
      <c r="B878" s="15" t="s">
        <v>724</v>
      </c>
      <c r="C878" s="15" t="s">
        <v>707</v>
      </c>
      <c r="D878" s="15" t="s">
        <v>722</v>
      </c>
      <c r="E878" s="41">
        <f t="shared" si="41"/>
        <v>1.4942769230769228</v>
      </c>
      <c r="F878" s="42">
        <f>M878</f>
        <v>1494.2769230769229</v>
      </c>
      <c r="G878" s="43">
        <v>2018</v>
      </c>
      <c r="I878" s="12">
        <v>1942.56</v>
      </c>
      <c r="J878" s="12" t="s">
        <v>2125</v>
      </c>
      <c r="K878" s="12" t="s">
        <v>1298</v>
      </c>
      <c r="L878" s="12">
        <f t="shared" si="39"/>
        <v>1494.2769230769229</v>
      </c>
      <c r="M878" s="12">
        <f t="shared" si="40"/>
        <v>1494.2769230769229</v>
      </c>
    </row>
    <row r="879" spans="1:13" x14ac:dyDescent="0.25">
      <c r="A879" s="15">
        <v>129189</v>
      </c>
      <c r="B879" s="15" t="s">
        <v>744</v>
      </c>
      <c r="C879" s="15" t="s">
        <v>707</v>
      </c>
      <c r="D879" s="15" t="s">
        <v>735</v>
      </c>
      <c r="E879" s="41">
        <f t="shared" si="41"/>
        <v>0.12734615384615386</v>
      </c>
      <c r="F879" s="42">
        <f>M879</f>
        <v>127.34615384615385</v>
      </c>
      <c r="G879" s="43">
        <v>2018</v>
      </c>
      <c r="I879" s="12">
        <v>165.55</v>
      </c>
      <c r="J879" s="12" t="s">
        <v>2125</v>
      </c>
      <c r="K879" s="12" t="s">
        <v>1298</v>
      </c>
      <c r="L879" s="12">
        <f t="shared" si="39"/>
        <v>127.34615384615385</v>
      </c>
      <c r="M879" s="12">
        <f t="shared" si="40"/>
        <v>127.34615384615385</v>
      </c>
    </row>
    <row r="880" spans="1:13" x14ac:dyDescent="0.25">
      <c r="A880" s="15">
        <v>110667</v>
      </c>
      <c r="B880" s="15" t="s">
        <v>743</v>
      </c>
      <c r="C880" s="15" t="s">
        <v>707</v>
      </c>
      <c r="D880" s="15" t="s">
        <v>735</v>
      </c>
      <c r="E880" s="41">
        <f t="shared" si="41"/>
        <v>0.15221538461538461</v>
      </c>
      <c r="F880" s="42">
        <f>M880</f>
        <v>152.21538461538461</v>
      </c>
      <c r="G880" s="43">
        <v>2018</v>
      </c>
      <c r="I880" s="12">
        <v>197.88</v>
      </c>
      <c r="J880" s="12" t="s">
        <v>2125</v>
      </c>
      <c r="K880" s="12" t="s">
        <v>1298</v>
      </c>
      <c r="L880" s="12">
        <f t="shared" si="39"/>
        <v>152.21538461538461</v>
      </c>
      <c r="M880" s="12">
        <f t="shared" si="40"/>
        <v>152.21538461538461</v>
      </c>
    </row>
    <row r="881" spans="1:13" x14ac:dyDescent="0.25">
      <c r="A881" s="15">
        <v>110778</v>
      </c>
      <c r="B881" s="15" t="s">
        <v>742</v>
      </c>
      <c r="C881" s="15" t="s">
        <v>707</v>
      </c>
      <c r="D881" s="15" t="s">
        <v>735</v>
      </c>
      <c r="E881" s="41">
        <f t="shared" si="41"/>
        <v>0.15401538461538461</v>
      </c>
      <c r="F881" s="42">
        <f>M881</f>
        <v>154.01538461538462</v>
      </c>
      <c r="G881" s="43">
        <v>2018</v>
      </c>
      <c r="I881" s="12">
        <v>200.22</v>
      </c>
      <c r="J881" s="12" t="s">
        <v>2125</v>
      </c>
      <c r="K881" s="12" t="s">
        <v>1298</v>
      </c>
      <c r="L881" s="12">
        <f t="shared" si="39"/>
        <v>154.01538461538462</v>
      </c>
      <c r="M881" s="12">
        <f t="shared" si="40"/>
        <v>154.01538461538462</v>
      </c>
    </row>
    <row r="882" spans="1:13" x14ac:dyDescent="0.25">
      <c r="A882" s="15">
        <v>82833</v>
      </c>
      <c r="B882" s="15" t="s">
        <v>740</v>
      </c>
      <c r="C882" s="15" t="s">
        <v>707</v>
      </c>
      <c r="D882" s="15" t="s">
        <v>735</v>
      </c>
      <c r="E882" s="41">
        <f t="shared" si="41"/>
        <v>1.7795076923076925</v>
      </c>
      <c r="F882" s="42">
        <f>M882</f>
        <v>1779.5076923076924</v>
      </c>
      <c r="G882" s="43">
        <v>2018</v>
      </c>
      <c r="I882" s="12">
        <v>2313.36</v>
      </c>
      <c r="J882" s="12" t="s">
        <v>2125</v>
      </c>
      <c r="K882" s="12" t="s">
        <v>1298</v>
      </c>
      <c r="L882" s="12">
        <f t="shared" si="39"/>
        <v>1779.5076923076924</v>
      </c>
      <c r="M882" s="12">
        <f t="shared" si="40"/>
        <v>1779.5076923076924</v>
      </c>
    </row>
    <row r="883" spans="1:13" x14ac:dyDescent="0.25">
      <c r="A883" s="15" t="s">
        <v>738</v>
      </c>
      <c r="B883" s="15" t="s">
        <v>739</v>
      </c>
      <c r="C883" s="15" t="s">
        <v>707</v>
      </c>
      <c r="D883" s="15" t="s">
        <v>735</v>
      </c>
      <c r="E883" s="41">
        <f t="shared" si="41"/>
        <v>2.1185</v>
      </c>
      <c r="F883" s="42">
        <f>M883</f>
        <v>2118.5</v>
      </c>
      <c r="G883" s="43">
        <v>2018</v>
      </c>
      <c r="I883" s="12">
        <v>2754.05</v>
      </c>
      <c r="J883" s="12" t="s">
        <v>2125</v>
      </c>
      <c r="K883" s="12" t="s">
        <v>1298</v>
      </c>
      <c r="L883" s="12">
        <f t="shared" si="39"/>
        <v>2118.5</v>
      </c>
      <c r="M883" s="12">
        <f t="shared" si="40"/>
        <v>2118.5</v>
      </c>
    </row>
    <row r="884" spans="1:13" x14ac:dyDescent="0.25">
      <c r="A884" s="15">
        <v>80312</v>
      </c>
      <c r="B884" s="15" t="s">
        <v>749</v>
      </c>
      <c r="C884" s="15" t="s">
        <v>707</v>
      </c>
      <c r="D884" s="15" t="s">
        <v>748</v>
      </c>
      <c r="E884" s="41">
        <f t="shared" si="41"/>
        <v>2.0735999999999999</v>
      </c>
      <c r="F884" s="42">
        <f>M884</f>
        <v>2073.6</v>
      </c>
      <c r="G884" s="43">
        <v>2018</v>
      </c>
      <c r="I884" s="12">
        <v>2695.68</v>
      </c>
      <c r="J884" s="12" t="s">
        <v>2125</v>
      </c>
      <c r="K884" s="12" t="s">
        <v>1298</v>
      </c>
      <c r="L884" s="12">
        <f t="shared" si="39"/>
        <v>2073.6</v>
      </c>
      <c r="M884" s="12">
        <f t="shared" si="40"/>
        <v>2073.6</v>
      </c>
    </row>
    <row r="885" spans="1:13" x14ac:dyDescent="0.25">
      <c r="A885" s="15" t="s">
        <v>1139</v>
      </c>
      <c r="B885" s="15" t="s">
        <v>1148</v>
      </c>
      <c r="C885" s="15" t="s">
        <v>1141</v>
      </c>
      <c r="D885" s="15" t="s">
        <v>1149</v>
      </c>
      <c r="E885" s="41">
        <f t="shared" si="41"/>
        <v>3.9169230769230776E-2</v>
      </c>
      <c r="F885" s="42">
        <f>M885</f>
        <v>39.169230769230772</v>
      </c>
      <c r="G885" s="43">
        <v>2018</v>
      </c>
      <c r="I885" s="12">
        <v>50.92</v>
      </c>
      <c r="J885" s="12">
        <v>50.92</v>
      </c>
      <c r="K885" s="12" t="s">
        <v>1298</v>
      </c>
      <c r="L885" s="12">
        <f t="shared" si="39"/>
        <v>39.169230769230772</v>
      </c>
      <c r="M885" s="12">
        <f t="shared" si="40"/>
        <v>39.169230769230772</v>
      </c>
    </row>
    <row r="886" spans="1:13" x14ac:dyDescent="0.25">
      <c r="A886" s="15" t="s">
        <v>1304</v>
      </c>
      <c r="B886" s="15" t="s">
        <v>1263</v>
      </c>
      <c r="C886" s="15" t="s">
        <v>1135</v>
      </c>
      <c r="D886" s="15" t="s">
        <v>1305</v>
      </c>
      <c r="E886" s="41">
        <f t="shared" si="41"/>
        <v>10</v>
      </c>
      <c r="F886" s="42">
        <f>M886</f>
        <v>10000</v>
      </c>
      <c r="G886" s="43">
        <v>2018</v>
      </c>
      <c r="I886" s="12">
        <v>10000</v>
      </c>
      <c r="K886" s="12" t="s">
        <v>2604</v>
      </c>
      <c r="L886" s="12">
        <f t="shared" si="39"/>
        <v>10000</v>
      </c>
      <c r="M886" s="12">
        <f t="shared" si="40"/>
        <v>10000</v>
      </c>
    </row>
    <row r="887" spans="1:13" x14ac:dyDescent="0.25">
      <c r="A887" s="15" t="s">
        <v>1616</v>
      </c>
      <c r="B887" s="15" t="s">
        <v>1617</v>
      </c>
      <c r="C887" s="15" t="s">
        <v>1350</v>
      </c>
      <c r="D887" s="15" t="s">
        <v>1618</v>
      </c>
      <c r="E887" s="41">
        <f t="shared" si="41"/>
        <v>0.6</v>
      </c>
      <c r="F887" s="42">
        <f>M887</f>
        <v>600</v>
      </c>
      <c r="G887" s="43">
        <v>2018</v>
      </c>
      <c r="I887" s="12">
        <v>600</v>
      </c>
      <c r="J887" s="12" t="s">
        <v>2125</v>
      </c>
      <c r="K887" s="12" t="s">
        <v>2604</v>
      </c>
      <c r="L887" s="12">
        <f t="shared" si="39"/>
        <v>600</v>
      </c>
      <c r="M887" s="12">
        <f t="shared" si="40"/>
        <v>600</v>
      </c>
    </row>
    <row r="888" spans="1:13" x14ac:dyDescent="0.25">
      <c r="A888" s="15" t="s">
        <v>1598</v>
      </c>
      <c r="B888" s="15" t="s">
        <v>1599</v>
      </c>
      <c r="C888" s="15" t="s">
        <v>1350</v>
      </c>
      <c r="D888" s="15" t="s">
        <v>1600</v>
      </c>
      <c r="E888" s="41">
        <f t="shared" si="41"/>
        <v>0.06</v>
      </c>
      <c r="F888" s="42">
        <f>M888</f>
        <v>60</v>
      </c>
      <c r="G888" s="43">
        <v>2018</v>
      </c>
      <c r="I888" s="12">
        <v>60</v>
      </c>
      <c r="J888" s="12" t="s">
        <v>2125</v>
      </c>
      <c r="K888" s="12" t="s">
        <v>2604</v>
      </c>
      <c r="L888" s="12">
        <f t="shared" si="39"/>
        <v>60</v>
      </c>
      <c r="M888" s="12">
        <f t="shared" si="40"/>
        <v>60</v>
      </c>
    </row>
    <row r="889" spans="1:13" x14ac:dyDescent="0.25">
      <c r="A889" s="15" t="s">
        <v>1578</v>
      </c>
      <c r="B889" s="15" t="s">
        <v>830</v>
      </c>
      <c r="C889" s="15" t="s">
        <v>1350</v>
      </c>
      <c r="D889" s="15" t="s">
        <v>1952</v>
      </c>
      <c r="E889" s="41">
        <f t="shared" si="41"/>
        <v>6</v>
      </c>
      <c r="F889" s="42">
        <f>M889</f>
        <v>6000</v>
      </c>
      <c r="G889" s="43">
        <v>2018</v>
      </c>
      <c r="I889" s="12">
        <v>6000</v>
      </c>
      <c r="J889" s="12">
        <v>7776</v>
      </c>
      <c r="K889" s="12" t="s">
        <v>2604</v>
      </c>
      <c r="L889" s="12">
        <f t="shared" si="39"/>
        <v>6000</v>
      </c>
      <c r="M889" s="12">
        <f t="shared" si="40"/>
        <v>6000</v>
      </c>
    </row>
    <row r="890" spans="1:13" x14ac:dyDescent="0.25">
      <c r="A890" s="15" t="s">
        <v>1580</v>
      </c>
      <c r="B890" s="15" t="s">
        <v>1581</v>
      </c>
      <c r="C890" s="15" t="s">
        <v>1350</v>
      </c>
      <c r="D890" s="15" t="s">
        <v>1579</v>
      </c>
      <c r="E890" s="41">
        <f t="shared" si="41"/>
        <v>8</v>
      </c>
      <c r="F890" s="42">
        <f>M890</f>
        <v>8000</v>
      </c>
      <c r="G890" s="43">
        <v>2018</v>
      </c>
      <c r="I890" s="12">
        <v>8000</v>
      </c>
      <c r="J890" s="12">
        <v>10706.4</v>
      </c>
      <c r="K890" s="12" t="s">
        <v>2604</v>
      </c>
      <c r="L890" s="12">
        <f t="shared" si="39"/>
        <v>8000</v>
      </c>
      <c r="M890" s="12">
        <f t="shared" si="40"/>
        <v>8000</v>
      </c>
    </row>
    <row r="891" spans="1:13" x14ac:dyDescent="0.25">
      <c r="A891" s="15" t="s">
        <v>1529</v>
      </c>
      <c r="B891" s="15" t="s">
        <v>1530</v>
      </c>
      <c r="C891" s="15" t="s">
        <v>1324</v>
      </c>
      <c r="D891" s="15" t="s">
        <v>1531</v>
      </c>
      <c r="E891" s="41">
        <f t="shared" si="41"/>
        <v>3.8461538461538463</v>
      </c>
      <c r="F891" s="42">
        <f>M891</f>
        <v>3846.1538461538462</v>
      </c>
      <c r="G891" s="43">
        <v>2018</v>
      </c>
      <c r="I891" s="12">
        <v>5000</v>
      </c>
      <c r="J891" s="12" t="s">
        <v>2125</v>
      </c>
      <c r="K891" s="12" t="s">
        <v>1298</v>
      </c>
      <c r="L891" s="12">
        <f t="shared" si="39"/>
        <v>3846.1538461538462</v>
      </c>
      <c r="M891" s="12">
        <f t="shared" si="40"/>
        <v>3846.1538461538462</v>
      </c>
    </row>
    <row r="892" spans="1:13" x14ac:dyDescent="0.25">
      <c r="A892" s="15" t="s">
        <v>1526</v>
      </c>
      <c r="B892" s="15" t="s">
        <v>1527</v>
      </c>
      <c r="C892" s="15" t="s">
        <v>1324</v>
      </c>
      <c r="D892" s="15" t="s">
        <v>1528</v>
      </c>
      <c r="E892" s="41">
        <f t="shared" si="41"/>
        <v>1.5384615384615383</v>
      </c>
      <c r="F892" s="42">
        <f>M892</f>
        <v>1538.4615384615383</v>
      </c>
      <c r="G892" s="43">
        <v>2018</v>
      </c>
      <c r="I892" s="12">
        <v>2000</v>
      </c>
      <c r="J892" s="12">
        <v>1999.85</v>
      </c>
      <c r="K892" s="12" t="s">
        <v>1298</v>
      </c>
      <c r="L892" s="12">
        <f t="shared" si="39"/>
        <v>1538.4615384615383</v>
      </c>
      <c r="M892" s="12">
        <f t="shared" si="40"/>
        <v>1538.4615384615383</v>
      </c>
    </row>
    <row r="893" spans="1:13" x14ac:dyDescent="0.25">
      <c r="A893" s="15" t="s">
        <v>755</v>
      </c>
      <c r="B893" s="15" t="s">
        <v>752</v>
      </c>
      <c r="C893" s="15" t="s">
        <v>753</v>
      </c>
      <c r="D893" s="15" t="s">
        <v>754</v>
      </c>
      <c r="E893" s="41">
        <f t="shared" si="41"/>
        <v>2.6</v>
      </c>
      <c r="F893" s="42">
        <f>M893</f>
        <v>2600</v>
      </c>
      <c r="G893" s="43">
        <v>2018</v>
      </c>
      <c r="I893" s="12">
        <v>2600</v>
      </c>
      <c r="K893" s="12" t="s">
        <v>2604</v>
      </c>
      <c r="L893" s="12">
        <f t="shared" si="39"/>
        <v>2600</v>
      </c>
      <c r="M893" s="12">
        <f t="shared" si="40"/>
        <v>2600</v>
      </c>
    </row>
    <row r="894" spans="1:13" x14ac:dyDescent="0.25">
      <c r="A894" s="15" t="s">
        <v>756</v>
      </c>
      <c r="B894" s="15" t="s">
        <v>757</v>
      </c>
      <c r="C894" s="15" t="s">
        <v>753</v>
      </c>
      <c r="D894" s="15" t="s">
        <v>758</v>
      </c>
      <c r="E894" s="41">
        <f t="shared" si="41"/>
        <v>1.9</v>
      </c>
      <c r="F894" s="42">
        <f>M894</f>
        <v>1900</v>
      </c>
      <c r="G894" s="43">
        <v>2018</v>
      </c>
      <c r="I894" s="12">
        <v>1900</v>
      </c>
      <c r="K894" s="12" t="s">
        <v>2604</v>
      </c>
      <c r="L894" s="12">
        <f t="shared" si="39"/>
        <v>1900</v>
      </c>
      <c r="M894" s="12">
        <f t="shared" si="40"/>
        <v>1900</v>
      </c>
    </row>
    <row r="895" spans="1:13" x14ac:dyDescent="0.25">
      <c r="A895" s="15" t="s">
        <v>759</v>
      </c>
      <c r="B895" s="15" t="s">
        <v>760</v>
      </c>
      <c r="C895" s="15" t="s">
        <v>753</v>
      </c>
      <c r="D895" s="15" t="s">
        <v>761</v>
      </c>
      <c r="E895" s="41">
        <f t="shared" si="41"/>
        <v>2</v>
      </c>
      <c r="F895" s="42">
        <f>M895</f>
        <v>2000</v>
      </c>
      <c r="G895" s="43">
        <v>2018</v>
      </c>
      <c r="I895" s="12">
        <v>2000</v>
      </c>
      <c r="K895" s="12" t="s">
        <v>2604</v>
      </c>
      <c r="L895" s="12">
        <f t="shared" si="39"/>
        <v>2000</v>
      </c>
      <c r="M895" s="12">
        <f t="shared" si="40"/>
        <v>2000</v>
      </c>
    </row>
    <row r="896" spans="1:13" x14ac:dyDescent="0.25">
      <c r="A896" s="15" t="s">
        <v>768</v>
      </c>
      <c r="B896" s="15" t="s">
        <v>2411</v>
      </c>
      <c r="C896" s="15" t="s">
        <v>753</v>
      </c>
      <c r="D896" s="15" t="s">
        <v>769</v>
      </c>
      <c r="E896" s="41">
        <f t="shared" si="41"/>
        <v>5</v>
      </c>
      <c r="F896" s="42">
        <f>M896</f>
        <v>5000</v>
      </c>
      <c r="G896" s="43">
        <v>2018</v>
      </c>
      <c r="I896" s="12">
        <v>5000</v>
      </c>
      <c r="K896" s="12" t="s">
        <v>2604</v>
      </c>
      <c r="L896" s="12">
        <f t="shared" si="39"/>
        <v>5000</v>
      </c>
      <c r="M896" s="12">
        <f t="shared" si="40"/>
        <v>5000</v>
      </c>
    </row>
    <row r="897" spans="1:13" x14ac:dyDescent="0.25">
      <c r="A897" s="15" t="s">
        <v>770</v>
      </c>
      <c r="B897" s="15" t="s">
        <v>771</v>
      </c>
      <c r="C897" s="15" t="s">
        <v>753</v>
      </c>
      <c r="D897" s="15" t="s">
        <v>769</v>
      </c>
      <c r="E897" s="41">
        <f t="shared" si="41"/>
        <v>10</v>
      </c>
      <c r="F897" s="42">
        <f>M897</f>
        <v>10000</v>
      </c>
      <c r="G897" s="43">
        <v>2018</v>
      </c>
      <c r="I897" s="12">
        <v>10000</v>
      </c>
      <c r="K897" s="12" t="s">
        <v>2604</v>
      </c>
      <c r="L897" s="12">
        <f t="shared" si="39"/>
        <v>10000</v>
      </c>
      <c r="M897" s="12">
        <f t="shared" si="40"/>
        <v>10000</v>
      </c>
    </row>
    <row r="898" spans="1:13" x14ac:dyDescent="0.25">
      <c r="A898" s="15" t="s">
        <v>948</v>
      </c>
      <c r="B898" s="15" t="s">
        <v>752</v>
      </c>
      <c r="C898" s="15" t="s">
        <v>753</v>
      </c>
      <c r="D898" s="15" t="s">
        <v>949</v>
      </c>
      <c r="E898" s="41">
        <f t="shared" si="41"/>
        <v>12.984615384615385</v>
      </c>
      <c r="F898" s="42">
        <f>M898</f>
        <v>12984.615384615385</v>
      </c>
      <c r="G898" s="43">
        <v>2018</v>
      </c>
      <c r="I898" s="12">
        <v>16880</v>
      </c>
      <c r="K898" s="12" t="s">
        <v>1298</v>
      </c>
      <c r="L898" s="12">
        <f t="shared" ref="L898:L961" si="42">IF(K898="DC",I898/1.3,I898)</f>
        <v>12984.615384615385</v>
      </c>
      <c r="M898" s="12">
        <f t="shared" ref="M898:M961" si="43">IFERROR(VALUE(L898),VALUE(J898))</f>
        <v>12984.615384615385</v>
      </c>
    </row>
    <row r="899" spans="1:13" x14ac:dyDescent="0.25">
      <c r="A899" s="15" t="s">
        <v>1343</v>
      </c>
      <c r="B899" s="15" t="s">
        <v>2418</v>
      </c>
      <c r="C899" s="15" t="s">
        <v>1352</v>
      </c>
      <c r="D899" s="15" t="s">
        <v>1353</v>
      </c>
      <c r="E899" s="41">
        <f t="shared" ref="E899:E962" si="44">F899/1000</f>
        <v>4</v>
      </c>
      <c r="F899" s="42">
        <f>M899</f>
        <v>4000</v>
      </c>
      <c r="G899" s="43">
        <v>2018</v>
      </c>
      <c r="I899" s="12">
        <v>4000</v>
      </c>
      <c r="K899" s="12" t="s">
        <v>2604</v>
      </c>
      <c r="L899" s="12">
        <f t="shared" si="42"/>
        <v>4000</v>
      </c>
      <c r="M899" s="12">
        <f t="shared" si="43"/>
        <v>4000</v>
      </c>
    </row>
    <row r="900" spans="1:13" x14ac:dyDescent="0.25">
      <c r="A900" s="15" t="s">
        <v>1413</v>
      </c>
      <c r="B900" s="15" t="s">
        <v>1414</v>
      </c>
      <c r="C900" s="15" t="s">
        <v>1352</v>
      </c>
      <c r="D900" s="15" t="s">
        <v>1415</v>
      </c>
      <c r="E900" s="41">
        <f t="shared" si="44"/>
        <v>10</v>
      </c>
      <c r="F900" s="42">
        <f>M900</f>
        <v>10000</v>
      </c>
      <c r="G900" s="43">
        <v>2018</v>
      </c>
      <c r="I900" s="12">
        <v>10000</v>
      </c>
      <c r="K900" s="12" t="s">
        <v>2604</v>
      </c>
      <c r="L900" s="12">
        <f t="shared" si="42"/>
        <v>10000</v>
      </c>
      <c r="M900" s="12">
        <f t="shared" si="43"/>
        <v>10000</v>
      </c>
    </row>
    <row r="901" spans="1:13" x14ac:dyDescent="0.25">
      <c r="A901" s="15" t="s">
        <v>1413</v>
      </c>
      <c r="B901" s="15" t="s">
        <v>2422</v>
      </c>
      <c r="C901" s="15" t="s">
        <v>1352</v>
      </c>
      <c r="D901" s="15" t="s">
        <v>1415</v>
      </c>
      <c r="E901" s="41">
        <f t="shared" si="44"/>
        <v>20</v>
      </c>
      <c r="F901" s="42">
        <f>M901</f>
        <v>20000</v>
      </c>
      <c r="G901" s="43">
        <v>2018</v>
      </c>
      <c r="I901" s="12">
        <v>20000</v>
      </c>
      <c r="K901" s="12" t="s">
        <v>2604</v>
      </c>
      <c r="L901" s="12">
        <f t="shared" si="42"/>
        <v>20000</v>
      </c>
      <c r="M901" s="12">
        <f t="shared" si="43"/>
        <v>20000</v>
      </c>
    </row>
    <row r="902" spans="1:13" x14ac:dyDescent="0.25">
      <c r="A902" s="15" t="s">
        <v>816</v>
      </c>
      <c r="B902" s="15" t="s">
        <v>817</v>
      </c>
      <c r="C902" s="15" t="s">
        <v>786</v>
      </c>
      <c r="D902" s="15" t="s">
        <v>790</v>
      </c>
      <c r="E902" s="41">
        <f t="shared" si="44"/>
        <v>0.185</v>
      </c>
      <c r="F902" s="42">
        <f>M902</f>
        <v>185</v>
      </c>
      <c r="G902" s="43">
        <v>2018</v>
      </c>
      <c r="I902" s="12">
        <v>185</v>
      </c>
      <c r="J902" s="12" t="s">
        <v>2125</v>
      </c>
      <c r="K902" s="12" t="s">
        <v>2604</v>
      </c>
      <c r="L902" s="12">
        <f t="shared" si="42"/>
        <v>185</v>
      </c>
      <c r="M902" s="12">
        <f t="shared" si="43"/>
        <v>185</v>
      </c>
    </row>
    <row r="903" spans="1:13" x14ac:dyDescent="0.25">
      <c r="A903" s="15" t="s">
        <v>804</v>
      </c>
      <c r="B903" s="15" t="s">
        <v>805</v>
      </c>
      <c r="C903" s="15" t="s">
        <v>786</v>
      </c>
      <c r="D903" s="15" t="s">
        <v>790</v>
      </c>
      <c r="E903" s="41">
        <f t="shared" si="44"/>
        <v>0.252</v>
      </c>
      <c r="F903" s="42">
        <f>M903</f>
        <v>252</v>
      </c>
      <c r="G903" s="43">
        <v>2018</v>
      </c>
      <c r="I903" s="12">
        <v>252</v>
      </c>
      <c r="J903" s="12" t="s">
        <v>2125</v>
      </c>
      <c r="K903" s="12" t="s">
        <v>2604</v>
      </c>
      <c r="L903" s="12">
        <f t="shared" si="42"/>
        <v>252</v>
      </c>
      <c r="M903" s="12">
        <f t="shared" si="43"/>
        <v>252</v>
      </c>
    </row>
    <row r="904" spans="1:13" x14ac:dyDescent="0.25">
      <c r="A904" s="15" t="s">
        <v>813</v>
      </c>
      <c r="B904" s="15" t="s">
        <v>814</v>
      </c>
      <c r="C904" s="15" t="s">
        <v>786</v>
      </c>
      <c r="D904" s="15" t="s">
        <v>790</v>
      </c>
      <c r="E904" s="41">
        <f t="shared" si="44"/>
        <v>0.33600000000000002</v>
      </c>
      <c r="F904" s="42">
        <f>M904</f>
        <v>336</v>
      </c>
      <c r="G904" s="43">
        <v>2018</v>
      </c>
      <c r="I904" s="12">
        <v>336</v>
      </c>
      <c r="J904" s="12" t="s">
        <v>2125</v>
      </c>
      <c r="K904" s="12" t="s">
        <v>2604</v>
      </c>
      <c r="L904" s="12">
        <f t="shared" si="42"/>
        <v>336</v>
      </c>
      <c r="M904" s="12">
        <f t="shared" si="43"/>
        <v>336</v>
      </c>
    </row>
    <row r="905" spans="1:13" x14ac:dyDescent="0.25">
      <c r="A905" s="15" t="s">
        <v>837</v>
      </c>
      <c r="B905" s="15" t="s">
        <v>838</v>
      </c>
      <c r="C905" s="15" t="s">
        <v>786</v>
      </c>
      <c r="D905" s="15" t="s">
        <v>834</v>
      </c>
      <c r="E905" s="41">
        <f t="shared" si="44"/>
        <v>1.3</v>
      </c>
      <c r="F905" s="42">
        <f>M905</f>
        <v>1300</v>
      </c>
      <c r="G905" s="43">
        <v>2018</v>
      </c>
      <c r="I905" s="12">
        <v>1300</v>
      </c>
      <c r="J905" s="12" t="s">
        <v>2125</v>
      </c>
      <c r="K905" s="12" t="s">
        <v>2604</v>
      </c>
      <c r="L905" s="12">
        <f t="shared" si="42"/>
        <v>1300</v>
      </c>
      <c r="M905" s="12">
        <f t="shared" si="43"/>
        <v>1300</v>
      </c>
    </row>
    <row r="906" spans="1:13" x14ac:dyDescent="0.25">
      <c r="A906" s="15" t="s">
        <v>832</v>
      </c>
      <c r="B906" s="15" t="s">
        <v>833</v>
      </c>
      <c r="C906" s="15" t="s">
        <v>786</v>
      </c>
      <c r="D906" s="15" t="s">
        <v>834</v>
      </c>
      <c r="E906" s="41">
        <f t="shared" si="44"/>
        <v>4.9000000000000004</v>
      </c>
      <c r="F906" s="42">
        <f>M906</f>
        <v>4900</v>
      </c>
      <c r="G906" s="43">
        <v>2018</v>
      </c>
      <c r="I906" s="12">
        <v>4900</v>
      </c>
      <c r="J906" s="12" t="s">
        <v>2125</v>
      </c>
      <c r="K906" s="12" t="s">
        <v>2604</v>
      </c>
      <c r="L906" s="12">
        <f t="shared" si="42"/>
        <v>4900</v>
      </c>
      <c r="M906" s="12">
        <f t="shared" si="43"/>
        <v>4900</v>
      </c>
    </row>
    <row r="907" spans="1:13" x14ac:dyDescent="0.25">
      <c r="A907" s="15" t="s">
        <v>867</v>
      </c>
      <c r="B907" s="15" t="s">
        <v>2412</v>
      </c>
      <c r="C907" s="15" t="s">
        <v>841</v>
      </c>
      <c r="D907" s="15" t="s">
        <v>868</v>
      </c>
      <c r="E907" s="41">
        <f t="shared" si="44"/>
        <v>0.38769230769230767</v>
      </c>
      <c r="F907" s="42">
        <f>M907</f>
        <v>387.69230769230768</v>
      </c>
      <c r="G907" s="43">
        <v>2018</v>
      </c>
      <c r="I907" s="12">
        <v>504</v>
      </c>
      <c r="J907" s="12">
        <v>504</v>
      </c>
      <c r="K907" s="12" t="s">
        <v>1298</v>
      </c>
      <c r="L907" s="12">
        <f t="shared" si="42"/>
        <v>387.69230769230768</v>
      </c>
      <c r="M907" s="12">
        <f t="shared" si="43"/>
        <v>387.69230769230768</v>
      </c>
    </row>
    <row r="908" spans="1:13" x14ac:dyDescent="0.25">
      <c r="A908" s="15" t="s">
        <v>960</v>
      </c>
      <c r="B908" s="15" t="s">
        <v>958</v>
      </c>
      <c r="C908" s="15" t="s">
        <v>841</v>
      </c>
      <c r="D908" s="15" t="s">
        <v>959</v>
      </c>
      <c r="E908" s="41">
        <f t="shared" si="44"/>
        <v>1.3439999999999999E-2</v>
      </c>
      <c r="F908" s="42">
        <f>M908</f>
        <v>13.44</v>
      </c>
      <c r="G908" s="43">
        <v>2018</v>
      </c>
      <c r="I908" s="12" t="s">
        <v>2125</v>
      </c>
      <c r="J908" s="12">
        <v>13.44</v>
      </c>
      <c r="K908" s="12" t="s">
        <v>2125</v>
      </c>
      <c r="L908" s="12" t="str">
        <f t="shared" si="42"/>
        <v>.</v>
      </c>
      <c r="M908" s="12">
        <f t="shared" si="43"/>
        <v>13.44</v>
      </c>
    </row>
    <row r="909" spans="1:13" x14ac:dyDescent="0.25">
      <c r="A909" s="15" t="s">
        <v>920</v>
      </c>
      <c r="B909" s="15" t="s">
        <v>1510</v>
      </c>
      <c r="C909" s="15" t="s">
        <v>901</v>
      </c>
      <c r="D909" s="15" t="s">
        <v>919</v>
      </c>
      <c r="E909" s="41">
        <f t="shared" si="44"/>
        <v>1</v>
      </c>
      <c r="F909" s="42">
        <f>M909</f>
        <v>1000</v>
      </c>
      <c r="G909" s="43">
        <v>2018</v>
      </c>
      <c r="I909" s="12">
        <v>1000</v>
      </c>
      <c r="J909" s="12" t="s">
        <v>2125</v>
      </c>
      <c r="K909" s="12" t="s">
        <v>2604</v>
      </c>
      <c r="L909" s="12">
        <f t="shared" si="42"/>
        <v>1000</v>
      </c>
      <c r="M909" s="12">
        <f t="shared" si="43"/>
        <v>1000</v>
      </c>
    </row>
    <row r="910" spans="1:13" x14ac:dyDescent="0.25">
      <c r="A910" s="15" t="s">
        <v>1182</v>
      </c>
      <c r="B910" s="15" t="s">
        <v>1183</v>
      </c>
      <c r="C910" s="15" t="s">
        <v>1076</v>
      </c>
      <c r="D910" s="15" t="s">
        <v>1184</v>
      </c>
      <c r="E910" s="41">
        <f t="shared" si="44"/>
        <v>0.96</v>
      </c>
      <c r="F910" s="42">
        <f>M910</f>
        <v>960</v>
      </c>
      <c r="G910" s="43">
        <v>2019</v>
      </c>
      <c r="I910" s="12">
        <v>960</v>
      </c>
      <c r="J910" s="12">
        <v>1105</v>
      </c>
      <c r="K910" s="12" t="s">
        <v>2604</v>
      </c>
      <c r="L910" s="12">
        <f t="shared" si="42"/>
        <v>960</v>
      </c>
      <c r="M910" s="12">
        <f t="shared" si="43"/>
        <v>960</v>
      </c>
    </row>
    <row r="911" spans="1:13" x14ac:dyDescent="0.25">
      <c r="A911" s="15" t="s">
        <v>968</v>
      </c>
      <c r="B911" s="15" t="s">
        <v>969</v>
      </c>
      <c r="C911" s="15" t="s">
        <v>970</v>
      </c>
      <c r="D911" s="15" t="s">
        <v>971</v>
      </c>
      <c r="E911" s="41">
        <f t="shared" si="44"/>
        <v>5.3092307692307682E-2</v>
      </c>
      <c r="F911" s="42">
        <f>M911</f>
        <v>53.092307692307685</v>
      </c>
      <c r="G911" s="43">
        <v>2019</v>
      </c>
      <c r="I911" s="12">
        <v>69.02</v>
      </c>
      <c r="K911" s="12" t="s">
        <v>1298</v>
      </c>
      <c r="L911" s="12">
        <f t="shared" si="42"/>
        <v>53.092307692307685</v>
      </c>
      <c r="M911" s="12">
        <f t="shared" si="43"/>
        <v>53.092307692307685</v>
      </c>
    </row>
    <row r="912" spans="1:13" x14ac:dyDescent="0.25">
      <c r="A912" s="15" t="s">
        <v>968</v>
      </c>
      <c r="B912" s="15" t="s">
        <v>986</v>
      </c>
      <c r="C912" s="15" t="s">
        <v>970</v>
      </c>
      <c r="D912" s="15" t="s">
        <v>971</v>
      </c>
      <c r="E912" s="41">
        <f t="shared" si="44"/>
        <v>7.6923076923076913E-2</v>
      </c>
      <c r="F912" s="42">
        <f>M912</f>
        <v>76.92307692307692</v>
      </c>
      <c r="G912" s="43">
        <v>2019</v>
      </c>
      <c r="I912" s="12">
        <v>100</v>
      </c>
      <c r="K912" s="12" t="s">
        <v>1298</v>
      </c>
      <c r="L912" s="12">
        <f t="shared" si="42"/>
        <v>76.92307692307692</v>
      </c>
      <c r="M912" s="12">
        <f t="shared" si="43"/>
        <v>76.92307692307692</v>
      </c>
    </row>
    <row r="913" spans="1:13" x14ac:dyDescent="0.25">
      <c r="A913" s="15" t="s">
        <v>968</v>
      </c>
      <c r="B913" s="15" t="s">
        <v>978</v>
      </c>
      <c r="C913" s="15" t="s">
        <v>970</v>
      </c>
      <c r="D913" s="15" t="s">
        <v>971</v>
      </c>
      <c r="E913" s="41">
        <f t="shared" si="44"/>
        <v>0.38250000000000001</v>
      </c>
      <c r="F913" s="42">
        <f>M913</f>
        <v>382.5</v>
      </c>
      <c r="G913" s="43">
        <v>2019</v>
      </c>
      <c r="I913" s="12">
        <v>497.25</v>
      </c>
      <c r="K913" s="12" t="s">
        <v>1298</v>
      </c>
      <c r="L913" s="12">
        <f t="shared" si="42"/>
        <v>382.5</v>
      </c>
      <c r="M913" s="12">
        <f t="shared" si="43"/>
        <v>382.5</v>
      </c>
    </row>
    <row r="914" spans="1:13" x14ac:dyDescent="0.25">
      <c r="A914" s="15" t="s">
        <v>968</v>
      </c>
      <c r="B914" s="15" t="s">
        <v>969</v>
      </c>
      <c r="C914" s="15" t="s">
        <v>970</v>
      </c>
      <c r="D914" s="15" t="s">
        <v>971</v>
      </c>
      <c r="E914" s="41">
        <f t="shared" si="44"/>
        <v>0.76500000000000001</v>
      </c>
      <c r="F914" s="42">
        <f>M914</f>
        <v>765</v>
      </c>
      <c r="G914" s="43">
        <v>2019</v>
      </c>
      <c r="I914" s="12">
        <v>994.5</v>
      </c>
      <c r="J914" s="12">
        <v>994.5</v>
      </c>
      <c r="K914" s="12" t="s">
        <v>1298</v>
      </c>
      <c r="L914" s="12">
        <f t="shared" si="42"/>
        <v>765</v>
      </c>
      <c r="M914" s="12">
        <f t="shared" si="43"/>
        <v>765</v>
      </c>
    </row>
    <row r="915" spans="1:13" x14ac:dyDescent="0.25">
      <c r="A915" s="15" t="s">
        <v>968</v>
      </c>
      <c r="B915" s="15" t="s">
        <v>978</v>
      </c>
      <c r="C915" s="15" t="s">
        <v>970</v>
      </c>
      <c r="D915" s="15" t="s">
        <v>971</v>
      </c>
      <c r="E915" s="41">
        <f t="shared" si="44"/>
        <v>0.7695384615384615</v>
      </c>
      <c r="F915" s="42">
        <f>M915</f>
        <v>769.53846153846155</v>
      </c>
      <c r="G915" s="43">
        <v>2019</v>
      </c>
      <c r="I915" s="12">
        <v>1000.4</v>
      </c>
      <c r="K915" s="12" t="s">
        <v>1298</v>
      </c>
      <c r="L915" s="12">
        <f t="shared" si="42"/>
        <v>769.53846153846155</v>
      </c>
      <c r="M915" s="12">
        <f t="shared" si="43"/>
        <v>769.53846153846155</v>
      </c>
    </row>
    <row r="916" spans="1:13" x14ac:dyDescent="0.25">
      <c r="A916" s="15" t="s">
        <v>968</v>
      </c>
      <c r="B916" s="15" t="s">
        <v>984</v>
      </c>
      <c r="C916" s="15" t="s">
        <v>970</v>
      </c>
      <c r="D916" s="15" t="s">
        <v>971</v>
      </c>
      <c r="E916" s="41">
        <f t="shared" si="44"/>
        <v>0.91076923076923066</v>
      </c>
      <c r="F916" s="42">
        <f>M916</f>
        <v>910.76923076923072</v>
      </c>
      <c r="G916" s="43">
        <v>2019</v>
      </c>
      <c r="I916" s="12">
        <v>1184</v>
      </c>
      <c r="K916" s="12" t="s">
        <v>1298</v>
      </c>
      <c r="L916" s="12">
        <f t="shared" si="42"/>
        <v>910.76923076923072</v>
      </c>
      <c r="M916" s="12">
        <f t="shared" si="43"/>
        <v>910.76923076923072</v>
      </c>
    </row>
    <row r="917" spans="1:13" x14ac:dyDescent="0.25">
      <c r="A917" s="15" t="s">
        <v>968</v>
      </c>
      <c r="B917" s="15" t="s">
        <v>984</v>
      </c>
      <c r="C917" s="15" t="s">
        <v>970</v>
      </c>
      <c r="D917" s="15" t="s">
        <v>971</v>
      </c>
      <c r="E917" s="41">
        <f t="shared" si="44"/>
        <v>1.2561230769230769</v>
      </c>
      <c r="F917" s="42">
        <f>M917</f>
        <v>1256.123076923077</v>
      </c>
      <c r="G917" s="43">
        <v>2019</v>
      </c>
      <c r="I917" s="12">
        <v>1632.96</v>
      </c>
      <c r="K917" s="12" t="s">
        <v>1298</v>
      </c>
      <c r="L917" s="12">
        <f t="shared" si="42"/>
        <v>1256.123076923077</v>
      </c>
      <c r="M917" s="12">
        <f t="shared" si="43"/>
        <v>1256.123076923077</v>
      </c>
    </row>
    <row r="918" spans="1:13" x14ac:dyDescent="0.25">
      <c r="A918" s="15" t="s">
        <v>968</v>
      </c>
      <c r="B918" s="15" t="s">
        <v>977</v>
      </c>
      <c r="C918" s="15" t="s">
        <v>970</v>
      </c>
      <c r="D918" s="15" t="s">
        <v>971</v>
      </c>
      <c r="E918" s="41">
        <f t="shared" si="44"/>
        <v>1.5335999999999999</v>
      </c>
      <c r="F918" s="42">
        <f>M918</f>
        <v>1533.6</v>
      </c>
      <c r="G918" s="43">
        <v>2019</v>
      </c>
      <c r="I918" s="12">
        <v>1993.68</v>
      </c>
      <c r="K918" s="12" t="s">
        <v>1298</v>
      </c>
      <c r="L918" s="12">
        <f t="shared" si="42"/>
        <v>1533.6</v>
      </c>
      <c r="M918" s="12">
        <f t="shared" si="43"/>
        <v>1533.6</v>
      </c>
    </row>
    <row r="919" spans="1:13" x14ac:dyDescent="0.25">
      <c r="A919" s="15" t="s">
        <v>968</v>
      </c>
      <c r="B919" s="15" t="s">
        <v>1699</v>
      </c>
      <c r="C919" s="15" t="s">
        <v>970</v>
      </c>
      <c r="D919" s="15" t="s">
        <v>971</v>
      </c>
      <c r="E919" s="41">
        <f t="shared" si="44"/>
        <v>1.5344999999999998</v>
      </c>
      <c r="F919" s="42">
        <f>M919</f>
        <v>1534.4999999999998</v>
      </c>
      <c r="G919" s="43">
        <v>2019</v>
      </c>
      <c r="I919" s="12">
        <v>1994.85</v>
      </c>
      <c r="K919" s="12" t="s">
        <v>1298</v>
      </c>
      <c r="L919" s="12">
        <f t="shared" si="42"/>
        <v>1534.4999999999998</v>
      </c>
      <c r="M919" s="12">
        <f t="shared" si="43"/>
        <v>1534.4999999999998</v>
      </c>
    </row>
    <row r="920" spans="1:13" x14ac:dyDescent="0.25">
      <c r="A920" s="15" t="s">
        <v>968</v>
      </c>
      <c r="B920" s="15" t="s">
        <v>978</v>
      </c>
      <c r="C920" s="15" t="s">
        <v>970</v>
      </c>
      <c r="D920" s="15" t="s">
        <v>971</v>
      </c>
      <c r="E920" s="41">
        <f t="shared" si="44"/>
        <v>1.5344999999999998</v>
      </c>
      <c r="F920" s="42">
        <f>M920</f>
        <v>1534.4999999999998</v>
      </c>
      <c r="G920" s="43">
        <v>2019</v>
      </c>
      <c r="I920" s="12">
        <v>1994.85</v>
      </c>
      <c r="K920" s="12" t="s">
        <v>1298</v>
      </c>
      <c r="L920" s="12">
        <f t="shared" si="42"/>
        <v>1534.4999999999998</v>
      </c>
      <c r="M920" s="12">
        <f t="shared" si="43"/>
        <v>1534.4999999999998</v>
      </c>
    </row>
    <row r="921" spans="1:13" x14ac:dyDescent="0.25">
      <c r="A921" s="15" t="s">
        <v>968</v>
      </c>
      <c r="B921" s="15" t="s">
        <v>978</v>
      </c>
      <c r="C921" s="15" t="s">
        <v>970</v>
      </c>
      <c r="D921" s="15" t="s">
        <v>971</v>
      </c>
      <c r="E921" s="41">
        <f t="shared" si="44"/>
        <v>1.5344999999999998</v>
      </c>
      <c r="F921" s="42">
        <f>M921</f>
        <v>1534.4999999999998</v>
      </c>
      <c r="G921" s="43">
        <v>2019</v>
      </c>
      <c r="I921" s="12">
        <v>1994.85</v>
      </c>
      <c r="K921" s="12" t="s">
        <v>1298</v>
      </c>
      <c r="L921" s="12">
        <f t="shared" si="42"/>
        <v>1534.4999999999998</v>
      </c>
      <c r="M921" s="12">
        <f t="shared" si="43"/>
        <v>1534.4999999999998</v>
      </c>
    </row>
    <row r="922" spans="1:13" x14ac:dyDescent="0.25">
      <c r="A922" s="15" t="s">
        <v>968</v>
      </c>
      <c r="B922" s="15" t="s">
        <v>978</v>
      </c>
      <c r="C922" s="15" t="s">
        <v>970</v>
      </c>
      <c r="D922" s="15" t="s">
        <v>971</v>
      </c>
      <c r="E922" s="41">
        <f t="shared" si="44"/>
        <v>1.5344999999999998</v>
      </c>
      <c r="F922" s="42">
        <f>M922</f>
        <v>1534.4999999999998</v>
      </c>
      <c r="G922" s="43">
        <v>2019</v>
      </c>
      <c r="I922" s="12">
        <v>1994.85</v>
      </c>
      <c r="K922" s="12" t="s">
        <v>1298</v>
      </c>
      <c r="L922" s="12">
        <f t="shared" si="42"/>
        <v>1534.4999999999998</v>
      </c>
      <c r="M922" s="12">
        <f t="shared" si="43"/>
        <v>1534.4999999999998</v>
      </c>
    </row>
    <row r="923" spans="1:13" x14ac:dyDescent="0.25">
      <c r="A923" s="15" t="s">
        <v>968</v>
      </c>
      <c r="B923" s="15" t="s">
        <v>978</v>
      </c>
      <c r="C923" s="15" t="s">
        <v>970</v>
      </c>
      <c r="D923" s="15" t="s">
        <v>971</v>
      </c>
      <c r="E923" s="41">
        <f t="shared" si="44"/>
        <v>1.5344999999999998</v>
      </c>
      <c r="F923" s="42">
        <f>M923</f>
        <v>1534.4999999999998</v>
      </c>
      <c r="G923" s="43">
        <v>2019</v>
      </c>
      <c r="I923" s="12">
        <v>1994.85</v>
      </c>
      <c r="K923" s="12" t="s">
        <v>1298</v>
      </c>
      <c r="L923" s="12">
        <f t="shared" si="42"/>
        <v>1534.4999999999998</v>
      </c>
      <c r="M923" s="12">
        <f t="shared" si="43"/>
        <v>1534.4999999999998</v>
      </c>
    </row>
    <row r="924" spans="1:13" x14ac:dyDescent="0.25">
      <c r="A924" s="15" t="s">
        <v>968</v>
      </c>
      <c r="B924" s="15" t="s">
        <v>987</v>
      </c>
      <c r="C924" s="15" t="s">
        <v>970</v>
      </c>
      <c r="D924" s="15" t="s">
        <v>971</v>
      </c>
      <c r="E924" s="41">
        <f t="shared" si="44"/>
        <v>1.5362307692307691</v>
      </c>
      <c r="F924" s="42">
        <f>M924</f>
        <v>1536.2307692307691</v>
      </c>
      <c r="G924" s="43">
        <v>2019</v>
      </c>
      <c r="I924" s="12">
        <v>1997.1</v>
      </c>
      <c r="K924" s="12" t="s">
        <v>1298</v>
      </c>
      <c r="L924" s="12">
        <f t="shared" si="42"/>
        <v>1536.2307692307691</v>
      </c>
      <c r="M924" s="12">
        <f t="shared" si="43"/>
        <v>1536.2307692307691</v>
      </c>
    </row>
    <row r="925" spans="1:13" x14ac:dyDescent="0.25">
      <c r="A925" s="15" t="s">
        <v>968</v>
      </c>
      <c r="B925" s="15" t="s">
        <v>978</v>
      </c>
      <c r="C925" s="15" t="s">
        <v>970</v>
      </c>
      <c r="D925" s="15" t="s">
        <v>971</v>
      </c>
      <c r="E925" s="41">
        <f t="shared" si="44"/>
        <v>1.5362307692307691</v>
      </c>
      <c r="F925" s="42">
        <f>M925</f>
        <v>1536.2307692307691</v>
      </c>
      <c r="G925" s="43">
        <v>2019</v>
      </c>
      <c r="I925" s="12">
        <v>1997.1</v>
      </c>
      <c r="K925" s="12" t="s">
        <v>1298</v>
      </c>
      <c r="L925" s="12">
        <f t="shared" si="42"/>
        <v>1536.2307692307691</v>
      </c>
      <c r="M925" s="12">
        <f t="shared" si="43"/>
        <v>1536.2307692307691</v>
      </c>
    </row>
    <row r="926" spans="1:13" x14ac:dyDescent="0.25">
      <c r="A926" s="15" t="s">
        <v>968</v>
      </c>
      <c r="B926" s="15" t="s">
        <v>1699</v>
      </c>
      <c r="C926" s="15" t="s">
        <v>970</v>
      </c>
      <c r="D926" s="15" t="s">
        <v>971</v>
      </c>
      <c r="E926" s="41">
        <f t="shared" si="44"/>
        <v>1.5362307692307691</v>
      </c>
      <c r="F926" s="42">
        <f>M926</f>
        <v>1536.2307692307691</v>
      </c>
      <c r="G926" s="43">
        <v>2019</v>
      </c>
      <c r="I926" s="12">
        <v>1997.1</v>
      </c>
      <c r="K926" s="12" t="s">
        <v>1298</v>
      </c>
      <c r="L926" s="12">
        <f t="shared" si="42"/>
        <v>1536.2307692307691</v>
      </c>
      <c r="M926" s="12">
        <f t="shared" si="43"/>
        <v>1536.2307692307691</v>
      </c>
    </row>
    <row r="927" spans="1:13" x14ac:dyDescent="0.25">
      <c r="A927" s="15" t="s">
        <v>968</v>
      </c>
      <c r="B927" s="15" t="s">
        <v>1058</v>
      </c>
      <c r="C927" s="15" t="s">
        <v>970</v>
      </c>
      <c r="D927" s="15" t="s">
        <v>971</v>
      </c>
      <c r="E927" s="41">
        <f t="shared" si="44"/>
        <v>1.5362307692307691</v>
      </c>
      <c r="F927" s="42">
        <f>M927</f>
        <v>1536.2307692307691</v>
      </c>
      <c r="G927" s="43">
        <v>2019</v>
      </c>
      <c r="I927" s="12">
        <v>1997.1</v>
      </c>
      <c r="K927" s="12" t="s">
        <v>1298</v>
      </c>
      <c r="L927" s="12">
        <f t="shared" si="42"/>
        <v>1536.2307692307691</v>
      </c>
      <c r="M927" s="12">
        <f t="shared" si="43"/>
        <v>1536.2307692307691</v>
      </c>
    </row>
    <row r="928" spans="1:13" x14ac:dyDescent="0.25">
      <c r="A928" s="15" t="s">
        <v>968</v>
      </c>
      <c r="B928" s="15" t="s">
        <v>978</v>
      </c>
      <c r="C928" s="15" t="s">
        <v>970</v>
      </c>
      <c r="D928" s="15" t="s">
        <v>971</v>
      </c>
      <c r="E928" s="41">
        <f t="shared" si="44"/>
        <v>1.5362307692307691</v>
      </c>
      <c r="F928" s="42">
        <f>M928</f>
        <v>1536.2307692307691</v>
      </c>
      <c r="G928" s="43">
        <v>2019</v>
      </c>
      <c r="I928" s="12">
        <v>1997.1</v>
      </c>
      <c r="K928" s="12" t="s">
        <v>1298</v>
      </c>
      <c r="L928" s="12">
        <f t="shared" si="42"/>
        <v>1536.2307692307691</v>
      </c>
      <c r="M928" s="12">
        <f t="shared" si="43"/>
        <v>1536.2307692307691</v>
      </c>
    </row>
    <row r="929" spans="1:13" x14ac:dyDescent="0.25">
      <c r="A929" s="15" t="s">
        <v>968</v>
      </c>
      <c r="B929" s="15" t="s">
        <v>978</v>
      </c>
      <c r="C929" s="15" t="s">
        <v>970</v>
      </c>
      <c r="D929" s="15" t="s">
        <v>971</v>
      </c>
      <c r="E929" s="41">
        <f t="shared" si="44"/>
        <v>1.5362307692307691</v>
      </c>
      <c r="F929" s="42">
        <f>M929</f>
        <v>1536.2307692307691</v>
      </c>
      <c r="G929" s="43">
        <v>2019</v>
      </c>
      <c r="I929" s="12">
        <v>1997.1</v>
      </c>
      <c r="K929" s="12" t="s">
        <v>1298</v>
      </c>
      <c r="L929" s="12">
        <f t="shared" si="42"/>
        <v>1536.2307692307691</v>
      </c>
      <c r="M929" s="12">
        <f t="shared" si="43"/>
        <v>1536.2307692307691</v>
      </c>
    </row>
    <row r="930" spans="1:13" x14ac:dyDescent="0.25">
      <c r="A930" s="15" t="s">
        <v>968</v>
      </c>
      <c r="B930" s="15" t="s">
        <v>1700</v>
      </c>
      <c r="C930" s="15" t="s">
        <v>970</v>
      </c>
      <c r="D930" s="15" t="s">
        <v>971</v>
      </c>
      <c r="E930" s="41">
        <f t="shared" si="44"/>
        <v>1.5362307692307691</v>
      </c>
      <c r="F930" s="42">
        <f>M930</f>
        <v>1536.2307692307691</v>
      </c>
      <c r="G930" s="43">
        <v>2019</v>
      </c>
      <c r="I930" s="12">
        <v>1997.1</v>
      </c>
      <c r="K930" s="12" t="s">
        <v>1298</v>
      </c>
      <c r="L930" s="12">
        <f t="shared" si="42"/>
        <v>1536.2307692307691</v>
      </c>
      <c r="M930" s="12">
        <f t="shared" si="43"/>
        <v>1536.2307692307691</v>
      </c>
    </row>
    <row r="931" spans="1:13" x14ac:dyDescent="0.25">
      <c r="A931" s="15" t="s">
        <v>968</v>
      </c>
      <c r="B931" s="15" t="s">
        <v>984</v>
      </c>
      <c r="C931" s="15" t="s">
        <v>970</v>
      </c>
      <c r="D931" s="15" t="s">
        <v>971</v>
      </c>
      <c r="E931" s="41">
        <f t="shared" si="44"/>
        <v>1.5362307692307691</v>
      </c>
      <c r="F931" s="42">
        <f>M931</f>
        <v>1536.2307692307691</v>
      </c>
      <c r="G931" s="43">
        <v>2019</v>
      </c>
      <c r="I931" s="12">
        <v>1997.1</v>
      </c>
      <c r="K931" s="12" t="s">
        <v>1298</v>
      </c>
      <c r="L931" s="12">
        <f t="shared" si="42"/>
        <v>1536.2307692307691</v>
      </c>
      <c r="M931" s="12">
        <f t="shared" si="43"/>
        <v>1536.2307692307691</v>
      </c>
    </row>
    <row r="932" spans="1:13" x14ac:dyDescent="0.25">
      <c r="A932" s="15" t="s">
        <v>968</v>
      </c>
      <c r="B932" s="15" t="s">
        <v>969</v>
      </c>
      <c r="C932" s="15" t="s">
        <v>970</v>
      </c>
      <c r="D932" s="15" t="s">
        <v>971</v>
      </c>
      <c r="E932" s="41">
        <f t="shared" si="44"/>
        <v>1.5362307692307691</v>
      </c>
      <c r="F932" s="42">
        <f>M932</f>
        <v>1536.2307692307691</v>
      </c>
      <c r="G932" s="43">
        <v>2019</v>
      </c>
      <c r="I932" s="12">
        <v>1997.1</v>
      </c>
      <c r="K932" s="12" t="s">
        <v>1298</v>
      </c>
      <c r="L932" s="12">
        <f t="shared" si="42"/>
        <v>1536.2307692307691</v>
      </c>
      <c r="M932" s="12">
        <f t="shared" si="43"/>
        <v>1536.2307692307691</v>
      </c>
    </row>
    <row r="933" spans="1:13" x14ac:dyDescent="0.25">
      <c r="A933" s="15" t="s">
        <v>968</v>
      </c>
      <c r="B933" s="15" t="s">
        <v>969</v>
      </c>
      <c r="C933" s="15" t="s">
        <v>970</v>
      </c>
      <c r="D933" s="15" t="s">
        <v>971</v>
      </c>
      <c r="E933" s="41">
        <f t="shared" si="44"/>
        <v>1.5362307692307691</v>
      </c>
      <c r="F933" s="42">
        <f>M933</f>
        <v>1536.2307692307691</v>
      </c>
      <c r="G933" s="43">
        <v>2019</v>
      </c>
      <c r="I933" s="12">
        <v>1997.1</v>
      </c>
      <c r="K933" s="12" t="s">
        <v>1298</v>
      </c>
      <c r="L933" s="12">
        <f t="shared" si="42"/>
        <v>1536.2307692307691</v>
      </c>
      <c r="M933" s="12">
        <f t="shared" si="43"/>
        <v>1536.2307692307691</v>
      </c>
    </row>
    <row r="934" spans="1:13" x14ac:dyDescent="0.25">
      <c r="A934" s="15" t="s">
        <v>968</v>
      </c>
      <c r="B934" s="15" t="s">
        <v>987</v>
      </c>
      <c r="C934" s="15" t="s">
        <v>970</v>
      </c>
      <c r="D934" s="15" t="s">
        <v>971</v>
      </c>
      <c r="E934" s="41">
        <f t="shared" si="44"/>
        <v>1.5372307692307692</v>
      </c>
      <c r="F934" s="42">
        <f>M934</f>
        <v>1537.2307692307693</v>
      </c>
      <c r="G934" s="43">
        <v>2019</v>
      </c>
      <c r="I934" s="12">
        <v>1998.4</v>
      </c>
      <c r="K934" s="12" t="s">
        <v>1298</v>
      </c>
      <c r="L934" s="12">
        <f t="shared" si="42"/>
        <v>1537.2307692307693</v>
      </c>
      <c r="M934" s="12">
        <f t="shared" si="43"/>
        <v>1537.2307692307693</v>
      </c>
    </row>
    <row r="935" spans="1:13" x14ac:dyDescent="0.25">
      <c r="A935" s="15" t="s">
        <v>968</v>
      </c>
      <c r="B935" s="15" t="s">
        <v>969</v>
      </c>
      <c r="C935" s="15" t="s">
        <v>970</v>
      </c>
      <c r="D935" s="15" t="s">
        <v>971</v>
      </c>
      <c r="E935" s="41">
        <f t="shared" si="44"/>
        <v>1.5384615384615383</v>
      </c>
      <c r="F935" s="42">
        <f>M935</f>
        <v>1538.4615384615383</v>
      </c>
      <c r="G935" s="43">
        <v>2019</v>
      </c>
      <c r="I935" s="12">
        <v>2000</v>
      </c>
      <c r="K935" s="12" t="s">
        <v>1298</v>
      </c>
      <c r="L935" s="12">
        <f t="shared" si="42"/>
        <v>1538.4615384615383</v>
      </c>
      <c r="M935" s="12">
        <f t="shared" si="43"/>
        <v>1538.4615384615383</v>
      </c>
    </row>
    <row r="936" spans="1:13" x14ac:dyDescent="0.25">
      <c r="A936" s="15" t="s">
        <v>1942</v>
      </c>
      <c r="B936" s="15" t="s">
        <v>1070</v>
      </c>
      <c r="C936" s="15" t="s">
        <v>970</v>
      </c>
      <c r="D936" s="15" t="s">
        <v>1071</v>
      </c>
      <c r="E936" s="41">
        <f t="shared" si="44"/>
        <v>5.4</v>
      </c>
      <c r="F936" s="42">
        <f>M936</f>
        <v>5400</v>
      </c>
      <c r="G936" s="43">
        <v>2019</v>
      </c>
      <c r="I936" s="12">
        <v>5400</v>
      </c>
      <c r="K936" s="12" t="s">
        <v>2604</v>
      </c>
      <c r="L936" s="12">
        <f t="shared" si="42"/>
        <v>5400</v>
      </c>
      <c r="M936" s="12">
        <f t="shared" si="43"/>
        <v>5400</v>
      </c>
    </row>
    <row r="937" spans="1:13" x14ac:dyDescent="0.25">
      <c r="A937" s="15" t="s">
        <v>1552</v>
      </c>
      <c r="B937" s="15" t="s">
        <v>1553</v>
      </c>
      <c r="C937" s="15" t="s">
        <v>1554</v>
      </c>
      <c r="D937" s="15" t="s">
        <v>1555</v>
      </c>
      <c r="E937" s="41">
        <f t="shared" si="44"/>
        <v>1.5384615384615383</v>
      </c>
      <c r="F937" s="42">
        <f>M937</f>
        <v>1538.4615384615383</v>
      </c>
      <c r="G937" s="43">
        <v>2019</v>
      </c>
      <c r="I937" s="12">
        <v>2000</v>
      </c>
      <c r="K937" s="12" t="s">
        <v>1298</v>
      </c>
      <c r="L937" s="12">
        <f t="shared" si="42"/>
        <v>1538.4615384615383</v>
      </c>
      <c r="M937" s="12">
        <f t="shared" si="43"/>
        <v>1538.4615384615383</v>
      </c>
    </row>
    <row r="938" spans="1:13" x14ac:dyDescent="0.25">
      <c r="A938" s="15" t="s">
        <v>1300</v>
      </c>
      <c r="B938" s="15" t="s">
        <v>1297</v>
      </c>
      <c r="C938" s="15" t="s">
        <v>1298</v>
      </c>
      <c r="D938" s="15" t="s">
        <v>344</v>
      </c>
      <c r="E938" s="41">
        <f t="shared" si="44"/>
        <v>4.7415384615384616E-2</v>
      </c>
      <c r="F938" s="42">
        <f>M938</f>
        <v>47.415384615384617</v>
      </c>
      <c r="G938" s="43">
        <v>2019</v>
      </c>
      <c r="I938" s="12">
        <v>61.64</v>
      </c>
      <c r="K938" s="12" t="s">
        <v>1298</v>
      </c>
      <c r="L938" s="12">
        <f t="shared" si="42"/>
        <v>47.415384615384617</v>
      </c>
      <c r="M938" s="12">
        <f t="shared" si="43"/>
        <v>47.415384615384617</v>
      </c>
    </row>
    <row r="939" spans="1:13" x14ac:dyDescent="0.25">
      <c r="A939" s="15" t="s">
        <v>1566</v>
      </c>
      <c r="B939" s="15" t="s">
        <v>1567</v>
      </c>
      <c r="C939" s="15" t="s">
        <v>1247</v>
      </c>
      <c r="D939" s="15" t="s">
        <v>1568</v>
      </c>
      <c r="E939" s="41">
        <f t="shared" si="44"/>
        <v>17.5</v>
      </c>
      <c r="F939" s="42">
        <f>M939</f>
        <v>17500</v>
      </c>
      <c r="G939" s="43">
        <v>2019</v>
      </c>
      <c r="I939" s="12">
        <v>17500</v>
      </c>
      <c r="J939" s="12" t="s">
        <v>2125</v>
      </c>
      <c r="K939" s="12" t="s">
        <v>2604</v>
      </c>
      <c r="L939" s="12">
        <f t="shared" si="42"/>
        <v>17500</v>
      </c>
      <c r="M939" s="12">
        <f t="shared" si="43"/>
        <v>17500</v>
      </c>
    </row>
    <row r="940" spans="1:13" x14ac:dyDescent="0.25">
      <c r="A940" s="15" t="s">
        <v>1238</v>
      </c>
      <c r="B940" s="15" t="s">
        <v>1239</v>
      </c>
      <c r="C940" s="15" t="s">
        <v>1186</v>
      </c>
      <c r="D940" s="15" t="s">
        <v>1237</v>
      </c>
      <c r="E940" s="41">
        <f t="shared" si="44"/>
        <v>2.4</v>
      </c>
      <c r="F940" s="42">
        <f>M940</f>
        <v>2400</v>
      </c>
      <c r="G940" s="43">
        <v>2019</v>
      </c>
      <c r="I940" s="12">
        <v>2400</v>
      </c>
      <c r="K940" s="12" t="s">
        <v>2604</v>
      </c>
      <c r="L940" s="12">
        <f t="shared" si="42"/>
        <v>2400</v>
      </c>
      <c r="M940" s="12">
        <f t="shared" si="43"/>
        <v>2400</v>
      </c>
    </row>
    <row r="941" spans="1:13" x14ac:dyDescent="0.25">
      <c r="A941" s="15" t="s">
        <v>1240</v>
      </c>
      <c r="B941" s="15" t="s">
        <v>1241</v>
      </c>
      <c r="C941" s="15" t="s">
        <v>1186</v>
      </c>
      <c r="D941" s="15" t="s">
        <v>1237</v>
      </c>
      <c r="E941" s="41">
        <f t="shared" si="44"/>
        <v>3.6</v>
      </c>
      <c r="F941" s="42">
        <f>M941</f>
        <v>3600</v>
      </c>
      <c r="G941" s="43">
        <v>2019</v>
      </c>
      <c r="I941" s="12">
        <v>3600</v>
      </c>
      <c r="K941" s="12" t="s">
        <v>2604</v>
      </c>
      <c r="L941" s="12">
        <f t="shared" si="42"/>
        <v>3600</v>
      </c>
      <c r="M941" s="12">
        <f t="shared" si="43"/>
        <v>3600</v>
      </c>
    </row>
    <row r="942" spans="1:13" x14ac:dyDescent="0.25">
      <c r="A942" s="15" t="s">
        <v>2011</v>
      </c>
      <c r="B942" s="15" t="s">
        <v>1956</v>
      </c>
      <c r="C942" s="15" t="s">
        <v>1186</v>
      </c>
      <c r="D942" s="15" t="s">
        <v>1954</v>
      </c>
      <c r="E942" s="41">
        <f t="shared" si="44"/>
        <v>17.5</v>
      </c>
      <c r="F942" s="42">
        <f>M942</f>
        <v>17500</v>
      </c>
      <c r="G942" s="43">
        <v>2019</v>
      </c>
      <c r="I942" s="12">
        <v>17500</v>
      </c>
      <c r="K942" s="12" t="s">
        <v>2604</v>
      </c>
      <c r="L942" s="12">
        <f t="shared" si="42"/>
        <v>17500</v>
      </c>
      <c r="M942" s="12">
        <f t="shared" si="43"/>
        <v>17500</v>
      </c>
    </row>
    <row r="943" spans="1:13" x14ac:dyDescent="0.25">
      <c r="A943" s="15" t="s">
        <v>1232</v>
      </c>
      <c r="B943" s="15" t="s">
        <v>1233</v>
      </c>
      <c r="C943" s="15" t="s">
        <v>1186</v>
      </c>
      <c r="D943" s="15" t="s">
        <v>1234</v>
      </c>
      <c r="E943" s="41">
        <f t="shared" si="44"/>
        <v>1</v>
      </c>
      <c r="F943" s="42">
        <f>M943</f>
        <v>1000</v>
      </c>
      <c r="G943" s="43">
        <v>2019</v>
      </c>
      <c r="I943" s="12">
        <v>1000</v>
      </c>
      <c r="K943" s="12" t="s">
        <v>2604</v>
      </c>
      <c r="L943" s="12">
        <f t="shared" si="42"/>
        <v>1000</v>
      </c>
      <c r="M943" s="12">
        <f t="shared" si="43"/>
        <v>1000</v>
      </c>
    </row>
    <row r="944" spans="1:13" x14ac:dyDescent="0.25">
      <c r="A944" s="15" t="s">
        <v>1564</v>
      </c>
      <c r="B944" s="15" t="s">
        <v>830</v>
      </c>
      <c r="C944" s="15" t="s">
        <v>1406</v>
      </c>
      <c r="D944" s="15" t="s">
        <v>1565</v>
      </c>
      <c r="E944" s="41">
        <f t="shared" si="44"/>
        <v>0.25</v>
      </c>
      <c r="F944" s="42">
        <f>M944</f>
        <v>250</v>
      </c>
      <c r="G944" s="43">
        <v>2019</v>
      </c>
      <c r="I944" s="12">
        <v>250</v>
      </c>
      <c r="K944" s="12" t="s">
        <v>2604</v>
      </c>
      <c r="L944" s="12">
        <f t="shared" si="42"/>
        <v>250</v>
      </c>
      <c r="M944" s="12">
        <f t="shared" si="43"/>
        <v>250</v>
      </c>
    </row>
    <row r="945" spans="1:13" x14ac:dyDescent="0.25">
      <c r="A945" s="15" t="s">
        <v>1950</v>
      </c>
      <c r="B945" s="15" t="s">
        <v>565</v>
      </c>
      <c r="C945" s="15" t="s">
        <v>1406</v>
      </c>
      <c r="D945" s="15" t="s">
        <v>1563</v>
      </c>
      <c r="E945" s="41">
        <f t="shared" si="44"/>
        <v>1.18</v>
      </c>
      <c r="F945" s="42">
        <f>M945</f>
        <v>1180</v>
      </c>
      <c r="G945" s="43">
        <v>2019</v>
      </c>
      <c r="I945" s="12">
        <v>1180</v>
      </c>
      <c r="K945" s="12" t="s">
        <v>2604</v>
      </c>
      <c r="L945" s="12">
        <f t="shared" si="42"/>
        <v>1180</v>
      </c>
      <c r="M945" s="12">
        <f t="shared" si="43"/>
        <v>1180</v>
      </c>
    </row>
    <row r="946" spans="1:13" x14ac:dyDescent="0.25">
      <c r="A946" s="15" t="s">
        <v>2326</v>
      </c>
      <c r="B946" s="15" t="s">
        <v>2542</v>
      </c>
      <c r="C946" s="15" t="s">
        <v>1406</v>
      </c>
      <c r="D946" s="15" t="s">
        <v>1563</v>
      </c>
      <c r="E946" s="41">
        <f t="shared" si="44"/>
        <v>1.625</v>
      </c>
      <c r="F946" s="42">
        <f>M946</f>
        <v>1625</v>
      </c>
      <c r="G946" s="43">
        <v>2019</v>
      </c>
      <c r="I946" s="12">
        <v>1625</v>
      </c>
      <c r="J946" s="12">
        <v>2105.35</v>
      </c>
      <c r="K946" s="12" t="s">
        <v>2604</v>
      </c>
      <c r="L946" s="12">
        <f t="shared" si="42"/>
        <v>1625</v>
      </c>
      <c r="M946" s="12">
        <f t="shared" si="43"/>
        <v>1625</v>
      </c>
    </row>
    <row r="947" spans="1:13" x14ac:dyDescent="0.25">
      <c r="A947" s="15" t="s">
        <v>1404</v>
      </c>
      <c r="B947" s="15" t="s">
        <v>1650</v>
      </c>
      <c r="C947" s="15" t="s">
        <v>1377</v>
      </c>
      <c r="D947" s="15" t="s">
        <v>1407</v>
      </c>
      <c r="E947" s="41">
        <f t="shared" si="44"/>
        <v>0.65</v>
      </c>
      <c r="F947" s="42">
        <f>M947</f>
        <v>650</v>
      </c>
      <c r="G947" s="43">
        <v>2019</v>
      </c>
      <c r="I947" s="12">
        <v>650</v>
      </c>
      <c r="K947" s="12" t="s">
        <v>2604</v>
      </c>
      <c r="L947" s="12">
        <f t="shared" si="42"/>
        <v>650</v>
      </c>
      <c r="M947" s="12">
        <f t="shared" si="43"/>
        <v>650</v>
      </c>
    </row>
    <row r="948" spans="1:13" x14ac:dyDescent="0.25">
      <c r="A948" s="15" t="s">
        <v>1404</v>
      </c>
      <c r="B948" s="15" t="s">
        <v>1412</v>
      </c>
      <c r="C948" s="15" t="s">
        <v>1377</v>
      </c>
      <c r="D948" s="15" t="s">
        <v>1407</v>
      </c>
      <c r="E948" s="41">
        <f t="shared" si="44"/>
        <v>0.96</v>
      </c>
      <c r="F948" s="42">
        <f>M948</f>
        <v>960</v>
      </c>
      <c r="G948" s="43">
        <v>2019</v>
      </c>
      <c r="I948" s="12">
        <v>960</v>
      </c>
      <c r="J948" s="12" t="s">
        <v>2125</v>
      </c>
      <c r="K948" s="12" t="s">
        <v>2604</v>
      </c>
      <c r="L948" s="12">
        <f t="shared" si="42"/>
        <v>960</v>
      </c>
      <c r="M948" s="12">
        <f t="shared" si="43"/>
        <v>960</v>
      </c>
    </row>
    <row r="949" spans="1:13" x14ac:dyDescent="0.25">
      <c r="A949" s="15" t="s">
        <v>1401</v>
      </c>
      <c r="B949" s="15" t="s">
        <v>1402</v>
      </c>
      <c r="C949" s="15" t="s">
        <v>1332</v>
      </c>
      <c r="D949" s="15" t="s">
        <v>1403</v>
      </c>
      <c r="E949" s="41">
        <f t="shared" si="44"/>
        <v>0.38461538461538458</v>
      </c>
      <c r="F949" s="42">
        <f>M949</f>
        <v>384.61538461538458</v>
      </c>
      <c r="G949" s="43">
        <v>2019</v>
      </c>
      <c r="I949" s="12">
        <v>500</v>
      </c>
      <c r="J949" s="12" t="s">
        <v>2125</v>
      </c>
      <c r="K949" s="12" t="s">
        <v>1298</v>
      </c>
      <c r="L949" s="12">
        <f t="shared" si="42"/>
        <v>384.61538461538458</v>
      </c>
      <c r="M949" s="12">
        <f t="shared" si="43"/>
        <v>384.61538461538458</v>
      </c>
    </row>
    <row r="950" spans="1:13" x14ac:dyDescent="0.25">
      <c r="A950" s="15" t="s">
        <v>1343</v>
      </c>
      <c r="B950" s="15" t="s">
        <v>1948</v>
      </c>
      <c r="C950" s="15" t="s">
        <v>1332</v>
      </c>
      <c r="D950" s="15" t="s">
        <v>1551</v>
      </c>
      <c r="E950" s="41">
        <f t="shared" si="44"/>
        <v>4</v>
      </c>
      <c r="F950" s="42">
        <f>M950</f>
        <v>4000</v>
      </c>
      <c r="G950" s="43">
        <v>2019</v>
      </c>
      <c r="I950" s="12">
        <v>4000</v>
      </c>
      <c r="J950" s="12" t="s">
        <v>2125</v>
      </c>
      <c r="K950" s="12" t="s">
        <v>2604</v>
      </c>
      <c r="L950" s="12">
        <f t="shared" si="42"/>
        <v>4000</v>
      </c>
      <c r="M950" s="12">
        <f t="shared" si="43"/>
        <v>4000</v>
      </c>
    </row>
    <row r="951" spans="1:13" x14ac:dyDescent="0.25">
      <c r="A951" s="15" t="s">
        <v>1712</v>
      </c>
      <c r="B951" s="15" t="s">
        <v>1713</v>
      </c>
      <c r="C951" s="15" t="s">
        <v>40</v>
      </c>
      <c r="D951" s="15" t="s">
        <v>1714</v>
      </c>
      <c r="E951" s="41">
        <f t="shared" si="44"/>
        <v>2.2615384615384615</v>
      </c>
      <c r="F951" s="42">
        <f>M951</f>
        <v>2261.5384615384614</v>
      </c>
      <c r="G951" s="43">
        <v>2019</v>
      </c>
      <c r="I951" s="12">
        <v>2940</v>
      </c>
      <c r="K951" s="12" t="s">
        <v>1298</v>
      </c>
      <c r="L951" s="12">
        <f t="shared" si="42"/>
        <v>2261.5384615384614</v>
      </c>
      <c r="M951" s="12">
        <f t="shared" si="43"/>
        <v>2261.5384615384614</v>
      </c>
    </row>
    <row r="952" spans="1:13" x14ac:dyDescent="0.25">
      <c r="A952" s="15" t="s">
        <v>1709</v>
      </c>
      <c r="B952" s="15" t="s">
        <v>1710</v>
      </c>
      <c r="C952" s="15" t="s">
        <v>40</v>
      </c>
      <c r="D952" s="15" t="s">
        <v>1711</v>
      </c>
      <c r="E952" s="41">
        <f t="shared" si="44"/>
        <v>3.6960000000000002</v>
      </c>
      <c r="F952" s="42">
        <f>M952</f>
        <v>3696</v>
      </c>
      <c r="G952" s="43">
        <v>2019</v>
      </c>
      <c r="I952" s="12">
        <v>4804.8</v>
      </c>
      <c r="K952" s="12" t="s">
        <v>1298</v>
      </c>
      <c r="L952" s="12">
        <f t="shared" si="42"/>
        <v>3696</v>
      </c>
      <c r="M952" s="12">
        <f t="shared" si="43"/>
        <v>3696</v>
      </c>
    </row>
    <row r="953" spans="1:13" x14ac:dyDescent="0.25">
      <c r="A953" s="15" t="s">
        <v>1973</v>
      </c>
      <c r="B953" s="15" t="s">
        <v>1974</v>
      </c>
      <c r="C953" s="15" t="s">
        <v>40</v>
      </c>
      <c r="D953" s="15" t="s">
        <v>1872</v>
      </c>
      <c r="E953" s="41">
        <f t="shared" si="44"/>
        <v>3.2399999999999998E-2</v>
      </c>
      <c r="F953" s="42">
        <f>M953</f>
        <v>32.4</v>
      </c>
      <c r="G953" s="43">
        <v>2019</v>
      </c>
      <c r="I953" s="12">
        <v>32.4</v>
      </c>
      <c r="K953" s="12" t="s">
        <v>2604</v>
      </c>
      <c r="L953" s="12">
        <f t="shared" si="42"/>
        <v>32.4</v>
      </c>
      <c r="M953" s="12">
        <f t="shared" si="43"/>
        <v>32.4</v>
      </c>
    </row>
    <row r="954" spans="1:13" x14ac:dyDescent="0.25">
      <c r="A954" s="15" t="s">
        <v>1969</v>
      </c>
      <c r="B954" s="15" t="s">
        <v>118</v>
      </c>
      <c r="C954" s="15" t="s">
        <v>40</v>
      </c>
      <c r="D954" s="15" t="s">
        <v>1872</v>
      </c>
      <c r="E954" s="41">
        <f t="shared" si="44"/>
        <v>3.78E-2</v>
      </c>
      <c r="F954" s="42">
        <f>M954</f>
        <v>37.799999999999997</v>
      </c>
      <c r="G954" s="43">
        <v>2019</v>
      </c>
      <c r="I954" s="12">
        <v>37.799999999999997</v>
      </c>
      <c r="K954" s="12" t="s">
        <v>2604</v>
      </c>
      <c r="L954" s="12">
        <f t="shared" si="42"/>
        <v>37.799999999999997</v>
      </c>
      <c r="M954" s="12">
        <f t="shared" si="43"/>
        <v>37.799999999999997</v>
      </c>
    </row>
    <row r="955" spans="1:13" x14ac:dyDescent="0.25">
      <c r="A955" s="15" t="s">
        <v>1894</v>
      </c>
      <c r="B955" s="15" t="s">
        <v>1895</v>
      </c>
      <c r="C955" s="15" t="s">
        <v>40</v>
      </c>
      <c r="D955" s="15" t="s">
        <v>1872</v>
      </c>
      <c r="E955" s="41">
        <f t="shared" si="44"/>
        <v>3.7999999999999999E-2</v>
      </c>
      <c r="F955" s="42">
        <f>M955</f>
        <v>38</v>
      </c>
      <c r="G955" s="43">
        <v>2019</v>
      </c>
      <c r="I955" s="12">
        <v>38</v>
      </c>
      <c r="K955" s="12" t="s">
        <v>2604</v>
      </c>
      <c r="L955" s="12">
        <f t="shared" si="42"/>
        <v>38</v>
      </c>
      <c r="M955" s="12">
        <f t="shared" si="43"/>
        <v>38</v>
      </c>
    </row>
    <row r="956" spans="1:13" x14ac:dyDescent="0.25">
      <c r="A956" s="15" t="s">
        <v>1967</v>
      </c>
      <c r="B956" s="15" t="s">
        <v>1893</v>
      </c>
      <c r="C956" s="15" t="s">
        <v>40</v>
      </c>
      <c r="D956" s="15" t="s">
        <v>1872</v>
      </c>
      <c r="E956" s="41">
        <f t="shared" si="44"/>
        <v>5.8000000000000003E-2</v>
      </c>
      <c r="F956" s="42">
        <f>M956</f>
        <v>58</v>
      </c>
      <c r="G956" s="43">
        <v>2019</v>
      </c>
      <c r="I956" s="12">
        <v>58</v>
      </c>
      <c r="K956" s="12" t="s">
        <v>2604</v>
      </c>
      <c r="L956" s="12">
        <f t="shared" si="42"/>
        <v>58</v>
      </c>
      <c r="M956" s="12">
        <f t="shared" si="43"/>
        <v>58</v>
      </c>
    </row>
    <row r="957" spans="1:13" x14ac:dyDescent="0.25">
      <c r="A957" s="15" t="s">
        <v>1971</v>
      </c>
      <c r="B957" s="15" t="s">
        <v>1972</v>
      </c>
      <c r="C957" s="15" t="s">
        <v>40</v>
      </c>
      <c r="D957" s="15" t="s">
        <v>1872</v>
      </c>
      <c r="E957" s="41">
        <f t="shared" si="44"/>
        <v>5.8000000000000003E-2</v>
      </c>
      <c r="F957" s="42">
        <f>M957</f>
        <v>58</v>
      </c>
      <c r="G957" s="43">
        <v>2019</v>
      </c>
      <c r="I957" s="12">
        <v>58</v>
      </c>
      <c r="K957" s="12" t="s">
        <v>2604</v>
      </c>
      <c r="L957" s="12">
        <f t="shared" si="42"/>
        <v>58</v>
      </c>
      <c r="M957" s="12">
        <f t="shared" si="43"/>
        <v>58</v>
      </c>
    </row>
    <row r="958" spans="1:13" x14ac:dyDescent="0.25">
      <c r="A958" s="15" t="s">
        <v>1887</v>
      </c>
      <c r="B958" s="15" t="s">
        <v>1888</v>
      </c>
      <c r="C958" s="15" t="s">
        <v>40</v>
      </c>
      <c r="D958" s="15" t="s">
        <v>1872</v>
      </c>
      <c r="E958" s="41">
        <f t="shared" si="44"/>
        <v>7.6799999999999993E-2</v>
      </c>
      <c r="F958" s="42">
        <f>M958</f>
        <v>76.8</v>
      </c>
      <c r="G958" s="43">
        <v>2019</v>
      </c>
      <c r="I958" s="12">
        <v>76.8</v>
      </c>
      <c r="K958" s="12" t="s">
        <v>2604</v>
      </c>
      <c r="L958" s="12">
        <f t="shared" si="42"/>
        <v>76.8</v>
      </c>
      <c r="M958" s="12">
        <f t="shared" si="43"/>
        <v>76.8</v>
      </c>
    </row>
    <row r="959" spans="1:13" x14ac:dyDescent="0.25">
      <c r="A959" s="15" t="s">
        <v>1892</v>
      </c>
      <c r="B959" s="15" t="s">
        <v>1893</v>
      </c>
      <c r="C959" s="15" t="s">
        <v>40</v>
      </c>
      <c r="D959" s="15" t="s">
        <v>1872</v>
      </c>
      <c r="E959" s="41">
        <f t="shared" si="44"/>
        <v>0.12</v>
      </c>
      <c r="F959" s="42">
        <f>M959</f>
        <v>120</v>
      </c>
      <c r="G959" s="43">
        <v>2019</v>
      </c>
      <c r="I959" s="12">
        <v>120</v>
      </c>
      <c r="K959" s="12" t="s">
        <v>2604</v>
      </c>
      <c r="L959" s="12">
        <f t="shared" si="42"/>
        <v>120</v>
      </c>
      <c r="M959" s="12">
        <f t="shared" si="43"/>
        <v>120</v>
      </c>
    </row>
    <row r="960" spans="1:13" x14ac:dyDescent="0.25">
      <c r="A960" s="15" t="s">
        <v>1980</v>
      </c>
      <c r="B960" s="15" t="s">
        <v>1004</v>
      </c>
      <c r="C960" s="15" t="s">
        <v>40</v>
      </c>
      <c r="D960" s="15" t="s">
        <v>1872</v>
      </c>
      <c r="E960" s="41">
        <f t="shared" si="44"/>
        <v>1.2092000000000001</v>
      </c>
      <c r="F960" s="42">
        <f>M960</f>
        <v>1209.2</v>
      </c>
      <c r="G960" s="43">
        <v>2019</v>
      </c>
      <c r="I960" s="12">
        <v>1209.2</v>
      </c>
      <c r="K960" s="12" t="s">
        <v>2604</v>
      </c>
      <c r="L960" s="12">
        <f t="shared" si="42"/>
        <v>1209.2</v>
      </c>
      <c r="M960" s="12">
        <f t="shared" si="43"/>
        <v>1209.2</v>
      </c>
    </row>
    <row r="961" spans="1:13" x14ac:dyDescent="0.25">
      <c r="A961" s="15" t="s">
        <v>1965</v>
      </c>
      <c r="B961" s="15" t="s">
        <v>261</v>
      </c>
      <c r="C961" s="15" t="s">
        <v>40</v>
      </c>
      <c r="D961" s="15" t="s">
        <v>1872</v>
      </c>
      <c r="E961" s="41">
        <f t="shared" si="44"/>
        <v>2.706</v>
      </c>
      <c r="F961" s="42">
        <f>M961</f>
        <v>2706</v>
      </c>
      <c r="G961" s="43">
        <v>2019</v>
      </c>
      <c r="I961" s="12">
        <v>2706</v>
      </c>
      <c r="K961" s="12" t="s">
        <v>2604</v>
      </c>
      <c r="L961" s="12">
        <f t="shared" si="42"/>
        <v>2706</v>
      </c>
      <c r="M961" s="12">
        <f t="shared" si="43"/>
        <v>2706</v>
      </c>
    </row>
    <row r="962" spans="1:13" x14ac:dyDescent="0.25">
      <c r="A962" s="15" t="s">
        <v>1979</v>
      </c>
      <c r="B962" s="15" t="s">
        <v>1004</v>
      </c>
      <c r="C962" s="15" t="s">
        <v>40</v>
      </c>
      <c r="D962" s="15" t="s">
        <v>1872</v>
      </c>
      <c r="E962" s="41">
        <f t="shared" si="44"/>
        <v>2.8195999999999999</v>
      </c>
      <c r="F962" s="42">
        <f>M962</f>
        <v>2819.6</v>
      </c>
      <c r="G962" s="43">
        <v>2019</v>
      </c>
      <c r="I962" s="12">
        <v>2819.6</v>
      </c>
      <c r="K962" s="12" t="s">
        <v>2604</v>
      </c>
      <c r="L962" s="12">
        <f t="shared" ref="L962:L1025" si="45">IF(K962="DC",I962/1.3,I962)</f>
        <v>2819.6</v>
      </c>
      <c r="M962" s="12">
        <f t="shared" ref="M962:M1025" si="46">IFERROR(VALUE(L962),VALUE(J962))</f>
        <v>2819.6</v>
      </c>
    </row>
    <row r="963" spans="1:13" x14ac:dyDescent="0.25">
      <c r="A963" s="15" t="s">
        <v>1966</v>
      </c>
      <c r="B963" s="15" t="s">
        <v>830</v>
      </c>
      <c r="C963" s="15" t="s">
        <v>40</v>
      </c>
      <c r="D963" s="15" t="s">
        <v>1881</v>
      </c>
      <c r="E963" s="41">
        <f t="shared" ref="E963:E1026" si="47">F963/1000</f>
        <v>0.24</v>
      </c>
      <c r="F963" s="42">
        <f>M963</f>
        <v>240</v>
      </c>
      <c r="G963" s="43">
        <v>2019</v>
      </c>
      <c r="I963" s="12">
        <v>240</v>
      </c>
      <c r="K963" s="12" t="s">
        <v>2604</v>
      </c>
      <c r="L963" s="12">
        <f t="shared" si="45"/>
        <v>240</v>
      </c>
      <c r="M963" s="12">
        <f t="shared" si="46"/>
        <v>240</v>
      </c>
    </row>
    <row r="964" spans="1:13" x14ac:dyDescent="0.25">
      <c r="A964" s="15" t="s">
        <v>1904</v>
      </c>
      <c r="B964" s="15" t="s">
        <v>1897</v>
      </c>
      <c r="C964" s="15" t="s">
        <v>40</v>
      </c>
      <c r="D964" s="15" t="s">
        <v>1881</v>
      </c>
      <c r="E964" s="41">
        <f t="shared" si="47"/>
        <v>3</v>
      </c>
      <c r="F964" s="42">
        <f>M964</f>
        <v>3000</v>
      </c>
      <c r="G964" s="43">
        <v>2019</v>
      </c>
      <c r="I964" s="12">
        <v>3000</v>
      </c>
      <c r="K964" s="12" t="s">
        <v>2604</v>
      </c>
      <c r="L964" s="12">
        <f t="shared" si="45"/>
        <v>3000</v>
      </c>
      <c r="M964" s="12">
        <f t="shared" si="46"/>
        <v>3000</v>
      </c>
    </row>
    <row r="965" spans="1:13" x14ac:dyDescent="0.25">
      <c r="A965" s="15" t="s">
        <v>1905</v>
      </c>
      <c r="B965" s="15" t="s">
        <v>830</v>
      </c>
      <c r="C965" s="15" t="s">
        <v>40</v>
      </c>
      <c r="D965" s="15" t="s">
        <v>1881</v>
      </c>
      <c r="E965" s="41">
        <f t="shared" si="47"/>
        <v>3.5198</v>
      </c>
      <c r="F965" s="42">
        <f>M965</f>
        <v>3519.8</v>
      </c>
      <c r="G965" s="43">
        <v>2019</v>
      </c>
      <c r="I965" s="12">
        <v>3519.8</v>
      </c>
      <c r="K965" s="12" t="s">
        <v>2604</v>
      </c>
      <c r="L965" s="12">
        <f t="shared" si="45"/>
        <v>3519.8</v>
      </c>
      <c r="M965" s="12">
        <f t="shared" si="46"/>
        <v>3519.8</v>
      </c>
    </row>
    <row r="966" spans="1:13" x14ac:dyDescent="0.25">
      <c r="A966" s="15" t="s">
        <v>1975</v>
      </c>
      <c r="B966" s="15" t="s">
        <v>1976</v>
      </c>
      <c r="C966" s="15" t="s">
        <v>40</v>
      </c>
      <c r="D966" s="15" t="s">
        <v>1881</v>
      </c>
      <c r="E966" s="41">
        <f t="shared" si="47"/>
        <v>4.92</v>
      </c>
      <c r="F966" s="42">
        <f>M966</f>
        <v>4920</v>
      </c>
      <c r="G966" s="43">
        <v>2019</v>
      </c>
      <c r="I966" s="12">
        <v>4920</v>
      </c>
      <c r="K966" s="12" t="s">
        <v>2604</v>
      </c>
      <c r="L966" s="12">
        <f t="shared" si="45"/>
        <v>4920</v>
      </c>
      <c r="M966" s="12">
        <f t="shared" si="46"/>
        <v>4920</v>
      </c>
    </row>
    <row r="967" spans="1:13" x14ac:dyDescent="0.25">
      <c r="A967" s="15" t="s">
        <v>1896</v>
      </c>
      <c r="B967" s="15" t="s">
        <v>1897</v>
      </c>
      <c r="C967" s="15" t="s">
        <v>40</v>
      </c>
      <c r="D967" s="15" t="s">
        <v>1881</v>
      </c>
      <c r="E967" s="41">
        <f t="shared" si="47"/>
        <v>4.9800000000000004</v>
      </c>
      <c r="F967" s="42">
        <f>M967</f>
        <v>4980</v>
      </c>
      <c r="G967" s="43">
        <v>2019</v>
      </c>
      <c r="I967" s="12">
        <v>4980</v>
      </c>
      <c r="K967" s="12" t="s">
        <v>2604</v>
      </c>
      <c r="L967" s="12">
        <f t="shared" si="45"/>
        <v>4980</v>
      </c>
      <c r="M967" s="12">
        <f t="shared" si="46"/>
        <v>4980</v>
      </c>
    </row>
    <row r="968" spans="1:13" x14ac:dyDescent="0.25">
      <c r="A968" s="15" t="s">
        <v>54</v>
      </c>
      <c r="B968" s="15" t="s">
        <v>1718</v>
      </c>
      <c r="C968" s="15" t="s">
        <v>40</v>
      </c>
      <c r="D968" s="15" t="s">
        <v>53</v>
      </c>
      <c r="E968" s="41">
        <f t="shared" si="47"/>
        <v>5</v>
      </c>
      <c r="F968" s="42">
        <f>M968</f>
        <v>5000</v>
      </c>
      <c r="G968" s="43">
        <v>2019</v>
      </c>
      <c r="I968" s="12">
        <v>5000</v>
      </c>
      <c r="J968" s="12" t="s">
        <v>2125</v>
      </c>
      <c r="K968" s="12" t="s">
        <v>2604</v>
      </c>
      <c r="L968" s="12">
        <f t="shared" si="45"/>
        <v>5000</v>
      </c>
      <c r="M968" s="12">
        <f t="shared" si="46"/>
        <v>5000</v>
      </c>
    </row>
    <row r="969" spans="1:13" x14ac:dyDescent="0.25">
      <c r="A969" s="15" t="s">
        <v>1460</v>
      </c>
      <c r="B969" s="15" t="s">
        <v>1461</v>
      </c>
      <c r="C969" s="15" t="s">
        <v>40</v>
      </c>
      <c r="D969" s="15" t="s">
        <v>1462</v>
      </c>
      <c r="E969" s="41">
        <f t="shared" si="47"/>
        <v>1.4388299999999998</v>
      </c>
      <c r="F969" s="42">
        <f>M969</f>
        <v>1438.83</v>
      </c>
      <c r="G969" s="43">
        <v>2019</v>
      </c>
      <c r="I969" s="12">
        <v>1438.83</v>
      </c>
      <c r="K969" s="12" t="s">
        <v>2604</v>
      </c>
      <c r="L969" s="12">
        <f t="shared" si="45"/>
        <v>1438.83</v>
      </c>
      <c r="M969" s="12">
        <f t="shared" si="46"/>
        <v>1438.83</v>
      </c>
    </row>
    <row r="970" spans="1:13" x14ac:dyDescent="0.25">
      <c r="A970" s="15" t="s">
        <v>1466</v>
      </c>
      <c r="B970" s="15" t="s">
        <v>1467</v>
      </c>
      <c r="C970" s="15" t="s">
        <v>40</v>
      </c>
      <c r="D970" s="15" t="s">
        <v>1462</v>
      </c>
      <c r="E970" s="41">
        <f t="shared" si="47"/>
        <v>4.74336</v>
      </c>
      <c r="F970" s="42">
        <f>M970</f>
        <v>4743.3599999999997</v>
      </c>
      <c r="G970" s="43">
        <v>2019</v>
      </c>
      <c r="I970" s="12">
        <v>4743.3599999999997</v>
      </c>
      <c r="K970" s="12" t="s">
        <v>2604</v>
      </c>
      <c r="L970" s="12">
        <f t="shared" si="45"/>
        <v>4743.3599999999997</v>
      </c>
      <c r="M970" s="12">
        <f t="shared" si="46"/>
        <v>4743.3599999999997</v>
      </c>
    </row>
    <row r="971" spans="1:13" x14ac:dyDescent="0.25">
      <c r="A971" s="15" t="s">
        <v>1464</v>
      </c>
      <c r="B971" s="15" t="s">
        <v>1465</v>
      </c>
      <c r="C971" s="15" t="s">
        <v>40</v>
      </c>
      <c r="D971" s="15" t="s">
        <v>1462</v>
      </c>
      <c r="E971" s="41">
        <f t="shared" si="47"/>
        <v>6.3719999999999999</v>
      </c>
      <c r="F971" s="42">
        <f>M971</f>
        <v>6372</v>
      </c>
      <c r="G971" s="43">
        <v>2019</v>
      </c>
      <c r="I971" s="12">
        <v>6372</v>
      </c>
      <c r="K971" s="12" t="s">
        <v>2604</v>
      </c>
      <c r="L971" s="12">
        <f t="shared" si="45"/>
        <v>6372</v>
      </c>
      <c r="M971" s="12">
        <f t="shared" si="46"/>
        <v>6372</v>
      </c>
    </row>
    <row r="972" spans="1:13" x14ac:dyDescent="0.25">
      <c r="A972" s="15" t="s">
        <v>1470</v>
      </c>
      <c r="B972" s="15" t="s">
        <v>1471</v>
      </c>
      <c r="C972" s="15" t="s">
        <v>40</v>
      </c>
      <c r="D972" s="15" t="s">
        <v>1462</v>
      </c>
      <c r="E972" s="41">
        <f t="shared" si="47"/>
        <v>6.8849999999999998</v>
      </c>
      <c r="F972" s="42">
        <f>M972</f>
        <v>6885</v>
      </c>
      <c r="G972" s="43">
        <v>2019</v>
      </c>
      <c r="I972" s="12">
        <v>6885</v>
      </c>
      <c r="K972" s="12" t="s">
        <v>2604</v>
      </c>
      <c r="L972" s="12">
        <f t="shared" si="45"/>
        <v>6885</v>
      </c>
      <c r="M972" s="12">
        <f t="shared" si="46"/>
        <v>6885</v>
      </c>
    </row>
    <row r="973" spans="1:13" x14ac:dyDescent="0.25">
      <c r="A973" s="15" t="s">
        <v>1472</v>
      </c>
      <c r="B973" s="15" t="s">
        <v>1471</v>
      </c>
      <c r="C973" s="15" t="s">
        <v>40</v>
      </c>
      <c r="D973" s="15" t="s">
        <v>1462</v>
      </c>
      <c r="E973" s="41">
        <f t="shared" si="47"/>
        <v>6.8849999999999998</v>
      </c>
      <c r="F973" s="42">
        <f>M973</f>
        <v>6885</v>
      </c>
      <c r="G973" s="43">
        <v>2019</v>
      </c>
      <c r="I973" s="12">
        <v>6885</v>
      </c>
      <c r="K973" s="12" t="s">
        <v>2604</v>
      </c>
      <c r="L973" s="12">
        <f t="shared" si="45"/>
        <v>6885</v>
      </c>
      <c r="M973" s="12">
        <f t="shared" si="46"/>
        <v>6885</v>
      </c>
    </row>
    <row r="974" spans="1:13" x14ac:dyDescent="0.25">
      <c r="A974" s="15" t="s">
        <v>1473</v>
      </c>
      <c r="B974" s="15" t="s">
        <v>1471</v>
      </c>
      <c r="C974" s="15" t="s">
        <v>40</v>
      </c>
      <c r="D974" s="15" t="s">
        <v>1462</v>
      </c>
      <c r="E974" s="41">
        <f t="shared" si="47"/>
        <v>6.8849999999999998</v>
      </c>
      <c r="F974" s="42">
        <f>M974</f>
        <v>6885</v>
      </c>
      <c r="G974" s="43">
        <v>2019</v>
      </c>
      <c r="I974" s="12">
        <v>6885</v>
      </c>
      <c r="K974" s="12" t="s">
        <v>2604</v>
      </c>
      <c r="L974" s="12">
        <f t="shared" si="45"/>
        <v>6885</v>
      </c>
      <c r="M974" s="12">
        <f t="shared" si="46"/>
        <v>6885</v>
      </c>
    </row>
    <row r="975" spans="1:13" x14ac:dyDescent="0.25">
      <c r="A975" s="15" t="s">
        <v>1468</v>
      </c>
      <c r="B975" s="15" t="s">
        <v>1469</v>
      </c>
      <c r="C975" s="15" t="s">
        <v>40</v>
      </c>
      <c r="D975" s="15" t="s">
        <v>1462</v>
      </c>
      <c r="E975" s="41">
        <f t="shared" si="47"/>
        <v>7.1280000000000001</v>
      </c>
      <c r="F975" s="42">
        <f>M975</f>
        <v>7128</v>
      </c>
      <c r="G975" s="43">
        <v>2019</v>
      </c>
      <c r="I975" s="12">
        <v>7128</v>
      </c>
      <c r="K975" s="12" t="s">
        <v>2604</v>
      </c>
      <c r="L975" s="12">
        <f t="shared" si="45"/>
        <v>7128</v>
      </c>
      <c r="M975" s="12">
        <f t="shared" si="46"/>
        <v>7128</v>
      </c>
    </row>
    <row r="976" spans="1:13" x14ac:dyDescent="0.25">
      <c r="A976" s="15" t="s">
        <v>941</v>
      </c>
      <c r="B976" s="15" t="s">
        <v>942</v>
      </c>
      <c r="C976" s="15" t="s">
        <v>40</v>
      </c>
      <c r="D976" s="15" t="s">
        <v>57</v>
      </c>
      <c r="E976" s="41">
        <f t="shared" si="47"/>
        <v>3.28</v>
      </c>
      <c r="F976" s="42">
        <f>M976</f>
        <v>3280</v>
      </c>
      <c r="G976" s="43">
        <v>2019</v>
      </c>
      <c r="I976" s="12">
        <v>3280</v>
      </c>
      <c r="J976" s="12" t="s">
        <v>2125</v>
      </c>
      <c r="K976" s="12" t="s">
        <v>2604</v>
      </c>
      <c r="L976" s="12">
        <f t="shared" si="45"/>
        <v>3280</v>
      </c>
      <c r="M976" s="12">
        <f t="shared" si="46"/>
        <v>3280</v>
      </c>
    </row>
    <row r="977" spans="1:13" x14ac:dyDescent="0.25">
      <c r="A977" s="15" t="s">
        <v>1720</v>
      </c>
      <c r="B977" s="15" t="s">
        <v>65</v>
      </c>
      <c r="C977" s="15" t="s">
        <v>40</v>
      </c>
      <c r="D977" s="15" t="s">
        <v>63</v>
      </c>
      <c r="E977" s="41">
        <f t="shared" si="47"/>
        <v>1.0838153846153846</v>
      </c>
      <c r="F977" s="42">
        <f>M977</f>
        <v>1083.8153846153846</v>
      </c>
      <c r="G977" s="43">
        <v>2019</v>
      </c>
      <c r="I977" s="12">
        <v>1408.96</v>
      </c>
      <c r="K977" s="12" t="s">
        <v>1298</v>
      </c>
      <c r="L977" s="12">
        <f t="shared" si="45"/>
        <v>1083.8153846153846</v>
      </c>
      <c r="M977" s="12">
        <f t="shared" si="46"/>
        <v>1083.8153846153846</v>
      </c>
    </row>
    <row r="978" spans="1:13" x14ac:dyDescent="0.25">
      <c r="A978" s="15" t="s">
        <v>1946</v>
      </c>
      <c r="B978" s="15" t="s">
        <v>1329</v>
      </c>
      <c r="C978" s="15" t="s">
        <v>40</v>
      </c>
      <c r="D978" s="15" t="s">
        <v>63</v>
      </c>
      <c r="E978" s="41">
        <f t="shared" si="47"/>
        <v>2.0792076923076919</v>
      </c>
      <c r="F978" s="42">
        <f>M978</f>
        <v>2079.207692307692</v>
      </c>
      <c r="G978" s="43">
        <v>2019</v>
      </c>
      <c r="I978" s="12">
        <v>2702.97</v>
      </c>
      <c r="J978" s="12">
        <v>2702.97</v>
      </c>
      <c r="K978" s="12" t="s">
        <v>1298</v>
      </c>
      <c r="L978" s="12">
        <f t="shared" si="45"/>
        <v>2079.207692307692</v>
      </c>
      <c r="M978" s="12">
        <f t="shared" si="46"/>
        <v>2079.207692307692</v>
      </c>
    </row>
    <row r="979" spans="1:13" x14ac:dyDescent="0.25">
      <c r="A979" s="15" t="s">
        <v>1899</v>
      </c>
      <c r="B979" s="15" t="s">
        <v>1807</v>
      </c>
      <c r="C979" s="15" t="s">
        <v>40</v>
      </c>
      <c r="D979" s="15" t="s">
        <v>1868</v>
      </c>
      <c r="E979" s="41">
        <f t="shared" si="47"/>
        <v>0.05</v>
      </c>
      <c r="F979" s="42">
        <f>M979</f>
        <v>50</v>
      </c>
      <c r="G979" s="43">
        <v>2019</v>
      </c>
      <c r="I979" s="12">
        <v>50</v>
      </c>
      <c r="K979" s="12" t="s">
        <v>2604</v>
      </c>
      <c r="L979" s="12">
        <f t="shared" si="45"/>
        <v>50</v>
      </c>
      <c r="M979" s="12">
        <f t="shared" si="46"/>
        <v>50</v>
      </c>
    </row>
    <row r="980" spans="1:13" x14ac:dyDescent="0.25">
      <c r="A980" s="15" t="s">
        <v>1885</v>
      </c>
      <c r="B980" s="15" t="s">
        <v>1886</v>
      </c>
      <c r="C980" s="15" t="s">
        <v>40</v>
      </c>
      <c r="D980" s="15" t="s">
        <v>1868</v>
      </c>
      <c r="E980" s="41">
        <f t="shared" si="47"/>
        <v>0.13319999999999999</v>
      </c>
      <c r="F980" s="42">
        <f>M980</f>
        <v>133.19999999999999</v>
      </c>
      <c r="G980" s="43">
        <v>2019</v>
      </c>
      <c r="I980" s="12">
        <v>133.19999999999999</v>
      </c>
      <c r="K980" s="12" t="s">
        <v>2604</v>
      </c>
      <c r="L980" s="12">
        <f t="shared" si="45"/>
        <v>133.19999999999999</v>
      </c>
      <c r="M980" s="12">
        <f t="shared" si="46"/>
        <v>133.19999999999999</v>
      </c>
    </row>
    <row r="981" spans="1:13" x14ac:dyDescent="0.25">
      <c r="A981" s="15" t="s">
        <v>1968</v>
      </c>
      <c r="B981" s="15" t="s">
        <v>173</v>
      </c>
      <c r="C981" s="15" t="s">
        <v>40</v>
      </c>
      <c r="D981" s="15" t="s">
        <v>1868</v>
      </c>
      <c r="E981" s="41">
        <f t="shared" si="47"/>
        <v>0.19980000000000001</v>
      </c>
      <c r="F981" s="42">
        <f>M981</f>
        <v>199.8</v>
      </c>
      <c r="G981" s="43">
        <v>2019</v>
      </c>
      <c r="I981" s="12">
        <v>199.8</v>
      </c>
      <c r="K981" s="12" t="s">
        <v>2604</v>
      </c>
      <c r="L981" s="12">
        <f t="shared" si="45"/>
        <v>199.8</v>
      </c>
      <c r="M981" s="12">
        <f t="shared" si="46"/>
        <v>199.8</v>
      </c>
    </row>
    <row r="982" spans="1:13" x14ac:dyDescent="0.25">
      <c r="A982" s="15" t="s">
        <v>1970</v>
      </c>
      <c r="B982" s="15" t="s">
        <v>1461</v>
      </c>
      <c r="C982" s="15" t="s">
        <v>40</v>
      </c>
      <c r="D982" s="15" t="s">
        <v>1868</v>
      </c>
      <c r="E982" s="41">
        <f t="shared" si="47"/>
        <v>0.25</v>
      </c>
      <c r="F982" s="42">
        <f>M982</f>
        <v>250</v>
      </c>
      <c r="G982" s="43">
        <v>2019</v>
      </c>
      <c r="I982" s="12">
        <v>250</v>
      </c>
      <c r="K982" s="12" t="s">
        <v>2604</v>
      </c>
      <c r="L982" s="12">
        <f t="shared" si="45"/>
        <v>250</v>
      </c>
      <c r="M982" s="12">
        <f t="shared" si="46"/>
        <v>250</v>
      </c>
    </row>
    <row r="983" spans="1:13" x14ac:dyDescent="0.25">
      <c r="A983" s="15" t="s">
        <v>1889</v>
      </c>
      <c r="B983" s="15" t="s">
        <v>1890</v>
      </c>
      <c r="C983" s="15" t="s">
        <v>40</v>
      </c>
      <c r="D983" s="15" t="s">
        <v>1868</v>
      </c>
      <c r="E983" s="41">
        <f t="shared" si="47"/>
        <v>0.33</v>
      </c>
      <c r="F983" s="42">
        <f>M983</f>
        <v>330</v>
      </c>
      <c r="G983" s="43">
        <v>2019</v>
      </c>
      <c r="I983" s="12">
        <v>330</v>
      </c>
      <c r="K983" s="12" t="s">
        <v>2604</v>
      </c>
      <c r="L983" s="12">
        <f t="shared" si="45"/>
        <v>330</v>
      </c>
      <c r="M983" s="12">
        <f t="shared" si="46"/>
        <v>330</v>
      </c>
    </row>
    <row r="984" spans="1:13" x14ac:dyDescent="0.25">
      <c r="A984" s="15" t="s">
        <v>1891</v>
      </c>
      <c r="B984" s="15" t="s">
        <v>1890</v>
      </c>
      <c r="C984" s="15" t="s">
        <v>40</v>
      </c>
      <c r="D984" s="15" t="s">
        <v>1868</v>
      </c>
      <c r="E984" s="41">
        <f t="shared" si="47"/>
        <v>0.39600000000000002</v>
      </c>
      <c r="F984" s="42">
        <f>M984</f>
        <v>396</v>
      </c>
      <c r="G984" s="43">
        <v>2019</v>
      </c>
      <c r="I984" s="12">
        <v>396</v>
      </c>
      <c r="K984" s="12" t="s">
        <v>2604</v>
      </c>
      <c r="L984" s="12">
        <f t="shared" si="45"/>
        <v>396</v>
      </c>
      <c r="M984" s="12">
        <f t="shared" si="46"/>
        <v>396</v>
      </c>
    </row>
    <row r="985" spans="1:13" x14ac:dyDescent="0.25">
      <c r="A985" s="15" t="s">
        <v>1981</v>
      </c>
      <c r="B985" s="15" t="s">
        <v>1461</v>
      </c>
      <c r="C985" s="15" t="s">
        <v>40</v>
      </c>
      <c r="D985" s="15" t="s">
        <v>1868</v>
      </c>
      <c r="E985" s="41">
        <f t="shared" si="47"/>
        <v>0.9</v>
      </c>
      <c r="F985" s="42">
        <f>M985</f>
        <v>900</v>
      </c>
      <c r="G985" s="43">
        <v>2019</v>
      </c>
      <c r="I985" s="12">
        <v>900</v>
      </c>
      <c r="K985" s="12" t="s">
        <v>2604</v>
      </c>
      <c r="L985" s="12">
        <f t="shared" si="45"/>
        <v>900</v>
      </c>
      <c r="M985" s="12">
        <f t="shared" si="46"/>
        <v>900</v>
      </c>
    </row>
    <row r="986" spans="1:13" x14ac:dyDescent="0.25">
      <c r="A986" s="15" t="s">
        <v>1977</v>
      </c>
      <c r="B986" s="15" t="s">
        <v>1469</v>
      </c>
      <c r="C986" s="15" t="s">
        <v>40</v>
      </c>
      <c r="D986" s="15" t="s">
        <v>1868</v>
      </c>
      <c r="E986" s="41">
        <f t="shared" si="47"/>
        <v>1.9339999999999999</v>
      </c>
      <c r="F986" s="42">
        <f>M986</f>
        <v>1934</v>
      </c>
      <c r="G986" s="43">
        <v>2019</v>
      </c>
      <c r="I986" s="12">
        <v>1934</v>
      </c>
      <c r="K986" s="12" t="s">
        <v>2604</v>
      </c>
      <c r="L986" s="12">
        <f t="shared" si="45"/>
        <v>1934</v>
      </c>
      <c r="M986" s="12">
        <f t="shared" si="46"/>
        <v>1934</v>
      </c>
    </row>
    <row r="987" spans="1:13" x14ac:dyDescent="0.25">
      <c r="A987" s="15" t="s">
        <v>1902</v>
      </c>
      <c r="B987" s="15" t="s">
        <v>1903</v>
      </c>
      <c r="C987" s="15" t="s">
        <v>40</v>
      </c>
      <c r="D987" s="15" t="s">
        <v>1868</v>
      </c>
      <c r="E987" s="41">
        <f t="shared" si="47"/>
        <v>4.32</v>
      </c>
      <c r="F987" s="42">
        <f>M987</f>
        <v>4320</v>
      </c>
      <c r="G987" s="43">
        <v>2019</v>
      </c>
      <c r="I987" s="12">
        <v>4320</v>
      </c>
      <c r="K987" s="12" t="s">
        <v>2604</v>
      </c>
      <c r="L987" s="12">
        <f t="shared" si="45"/>
        <v>4320</v>
      </c>
      <c r="M987" s="12">
        <f t="shared" si="46"/>
        <v>4320</v>
      </c>
    </row>
    <row r="988" spans="1:13" x14ac:dyDescent="0.25">
      <c r="A988" s="15" t="s">
        <v>1898</v>
      </c>
      <c r="B988" s="15" t="s">
        <v>1469</v>
      </c>
      <c r="C988" s="15" t="s">
        <v>40</v>
      </c>
      <c r="D988" s="15" t="s">
        <v>1868</v>
      </c>
      <c r="E988" s="41">
        <f t="shared" si="47"/>
        <v>4.95</v>
      </c>
      <c r="F988" s="42">
        <f>M988</f>
        <v>4950</v>
      </c>
      <c r="G988" s="43">
        <v>2019</v>
      </c>
      <c r="I988" s="12">
        <v>4950</v>
      </c>
      <c r="K988" s="12" t="s">
        <v>2604</v>
      </c>
      <c r="L988" s="12">
        <f t="shared" si="45"/>
        <v>4950</v>
      </c>
      <c r="M988" s="12">
        <f t="shared" si="46"/>
        <v>4950</v>
      </c>
    </row>
    <row r="989" spans="1:13" x14ac:dyDescent="0.25">
      <c r="A989" s="15" t="s">
        <v>1900</v>
      </c>
      <c r="B989" s="15" t="s">
        <v>1901</v>
      </c>
      <c r="C989" s="15" t="s">
        <v>40</v>
      </c>
      <c r="D989" s="15" t="s">
        <v>1868</v>
      </c>
      <c r="E989" s="41">
        <f t="shared" si="47"/>
        <v>4.95</v>
      </c>
      <c r="F989" s="42">
        <f>M989</f>
        <v>4950</v>
      </c>
      <c r="G989" s="43">
        <v>2019</v>
      </c>
      <c r="I989" s="12">
        <v>4950</v>
      </c>
      <c r="K989" s="12" t="s">
        <v>2604</v>
      </c>
      <c r="L989" s="12">
        <f t="shared" si="45"/>
        <v>4950</v>
      </c>
      <c r="M989" s="12">
        <f t="shared" si="46"/>
        <v>4950</v>
      </c>
    </row>
    <row r="990" spans="1:13" x14ac:dyDescent="0.25">
      <c r="A990" s="15" t="s">
        <v>1978</v>
      </c>
      <c r="B990" s="15" t="s">
        <v>1465</v>
      </c>
      <c r="C990" s="15" t="s">
        <v>40</v>
      </c>
      <c r="D990" s="15" t="s">
        <v>1868</v>
      </c>
      <c r="E990" s="41">
        <f t="shared" si="47"/>
        <v>4.95</v>
      </c>
      <c r="F990" s="42">
        <f>M990</f>
        <v>4950</v>
      </c>
      <c r="G990" s="43">
        <v>2019</v>
      </c>
      <c r="I990" s="12">
        <v>4950</v>
      </c>
      <c r="K990" s="12" t="s">
        <v>2604</v>
      </c>
      <c r="L990" s="12">
        <f t="shared" si="45"/>
        <v>4950</v>
      </c>
      <c r="M990" s="12">
        <f t="shared" si="46"/>
        <v>4950</v>
      </c>
    </row>
    <row r="991" spans="1:13" x14ac:dyDescent="0.25">
      <c r="A991" s="15" t="s">
        <v>1715</v>
      </c>
      <c r="B991" s="15" t="s">
        <v>290</v>
      </c>
      <c r="C991" s="15" t="s">
        <v>40</v>
      </c>
      <c r="D991" s="15" t="s">
        <v>1295</v>
      </c>
      <c r="E991" s="41">
        <f t="shared" si="47"/>
        <v>2.1267692307692307</v>
      </c>
      <c r="F991" s="42">
        <f>M991</f>
        <v>2126.7692307692309</v>
      </c>
      <c r="G991" s="43">
        <v>2019</v>
      </c>
      <c r="I991" s="12">
        <v>2764.8</v>
      </c>
      <c r="K991" s="12" t="s">
        <v>1298</v>
      </c>
      <c r="L991" s="12">
        <f t="shared" si="45"/>
        <v>2126.7692307692309</v>
      </c>
      <c r="M991" s="12">
        <f t="shared" si="46"/>
        <v>2126.7692307692309</v>
      </c>
    </row>
    <row r="992" spans="1:13" x14ac:dyDescent="0.25">
      <c r="A992" s="15" t="s">
        <v>1716</v>
      </c>
      <c r="B992" s="15" t="s">
        <v>249</v>
      </c>
      <c r="C992" s="15" t="s">
        <v>40</v>
      </c>
      <c r="D992" s="15" t="s">
        <v>1295</v>
      </c>
      <c r="E992" s="41">
        <f t="shared" si="47"/>
        <v>2.1864615384615385</v>
      </c>
      <c r="F992" s="42">
        <f>M992</f>
        <v>2186.4615384615386</v>
      </c>
      <c r="G992" s="43">
        <v>2019</v>
      </c>
      <c r="I992" s="12">
        <v>2842.4</v>
      </c>
      <c r="K992" s="12" t="s">
        <v>1298</v>
      </c>
      <c r="L992" s="12">
        <f t="shared" si="45"/>
        <v>2186.4615384615386</v>
      </c>
      <c r="M992" s="12">
        <f t="shared" si="46"/>
        <v>2186.4615384615386</v>
      </c>
    </row>
    <row r="993" spans="1:13" x14ac:dyDescent="0.25">
      <c r="A993" s="15" t="s">
        <v>1463</v>
      </c>
      <c r="B993" s="15" t="s">
        <v>261</v>
      </c>
      <c r="C993" s="15" t="s">
        <v>40</v>
      </c>
      <c r="D993" s="15" t="s">
        <v>1295</v>
      </c>
      <c r="E993" s="41">
        <f t="shared" si="47"/>
        <v>3.3244199999999999</v>
      </c>
      <c r="F993" s="42">
        <f>M993</f>
        <v>3324.42</v>
      </c>
      <c r="G993" s="43">
        <v>2019</v>
      </c>
      <c r="I993" s="12">
        <v>3324.42</v>
      </c>
      <c r="K993" s="12" t="s">
        <v>2604</v>
      </c>
      <c r="L993" s="12">
        <f t="shared" si="45"/>
        <v>3324.42</v>
      </c>
      <c r="M993" s="12">
        <f t="shared" si="46"/>
        <v>3324.42</v>
      </c>
    </row>
    <row r="994" spans="1:13" x14ac:dyDescent="0.25">
      <c r="A994" s="15" t="s">
        <v>1717</v>
      </c>
      <c r="B994" s="15" t="s">
        <v>1718</v>
      </c>
      <c r="C994" s="15" t="s">
        <v>40</v>
      </c>
      <c r="D994" s="15" t="s">
        <v>1719</v>
      </c>
      <c r="E994" s="41">
        <f t="shared" si="47"/>
        <v>3.8610000000000002</v>
      </c>
      <c r="F994" s="42">
        <f>M994</f>
        <v>3861</v>
      </c>
      <c r="G994" s="43">
        <v>2019</v>
      </c>
      <c r="I994" s="12">
        <v>5019.3</v>
      </c>
      <c r="K994" s="12" t="s">
        <v>1298</v>
      </c>
      <c r="L994" s="12">
        <f t="shared" si="45"/>
        <v>3861</v>
      </c>
      <c r="M994" s="12">
        <f t="shared" si="46"/>
        <v>3861</v>
      </c>
    </row>
    <row r="995" spans="1:13" x14ac:dyDescent="0.25">
      <c r="A995" s="15">
        <v>4705992</v>
      </c>
      <c r="B995" s="15" t="s">
        <v>2445</v>
      </c>
      <c r="C995" s="15" t="s">
        <v>340</v>
      </c>
      <c r="D995" s="15" t="s">
        <v>341</v>
      </c>
      <c r="E995" s="41">
        <f t="shared" si="47"/>
        <v>0.9</v>
      </c>
      <c r="F995" s="42">
        <f>M995</f>
        <v>900</v>
      </c>
      <c r="G995" s="43">
        <v>2019</v>
      </c>
      <c r="I995" s="12">
        <v>900</v>
      </c>
      <c r="K995" s="12" t="s">
        <v>2604</v>
      </c>
      <c r="L995" s="12">
        <f t="shared" si="45"/>
        <v>900</v>
      </c>
      <c r="M995" s="12">
        <f t="shared" si="46"/>
        <v>900</v>
      </c>
    </row>
    <row r="996" spans="1:13" x14ac:dyDescent="0.25">
      <c r="A996" s="15">
        <v>4706005</v>
      </c>
      <c r="B996" s="15" t="s">
        <v>2445</v>
      </c>
      <c r="C996" s="15" t="s">
        <v>340</v>
      </c>
      <c r="D996" s="15" t="s">
        <v>341</v>
      </c>
      <c r="E996" s="41">
        <f t="shared" si="47"/>
        <v>1.98</v>
      </c>
      <c r="F996" s="42">
        <f>M996</f>
        <v>1980</v>
      </c>
      <c r="G996" s="43">
        <v>2019</v>
      </c>
      <c r="I996" s="12">
        <v>1980</v>
      </c>
      <c r="K996" s="12" t="s">
        <v>2604</v>
      </c>
      <c r="L996" s="12">
        <f t="shared" si="45"/>
        <v>1980</v>
      </c>
      <c r="M996" s="12">
        <f t="shared" si="46"/>
        <v>1980</v>
      </c>
    </row>
    <row r="997" spans="1:13" x14ac:dyDescent="0.25">
      <c r="A997" s="15">
        <v>4705565</v>
      </c>
      <c r="B997" s="15" t="s">
        <v>2444</v>
      </c>
      <c r="C997" s="15" t="s">
        <v>340</v>
      </c>
      <c r="D997" s="15" t="s">
        <v>341</v>
      </c>
      <c r="E997" s="41">
        <f t="shared" si="47"/>
        <v>2</v>
      </c>
      <c r="F997" s="42">
        <f>M997</f>
        <v>2000</v>
      </c>
      <c r="G997" s="43">
        <v>2019</v>
      </c>
      <c r="I997" s="12">
        <v>2000</v>
      </c>
      <c r="K997" s="12" t="s">
        <v>2604</v>
      </c>
      <c r="L997" s="12">
        <f t="shared" si="45"/>
        <v>2000</v>
      </c>
      <c r="M997" s="12">
        <f t="shared" si="46"/>
        <v>2000</v>
      </c>
    </row>
    <row r="998" spans="1:13" x14ac:dyDescent="0.25">
      <c r="A998" s="15" t="s">
        <v>2109</v>
      </c>
      <c r="B998" s="15" t="s">
        <v>812</v>
      </c>
      <c r="C998" s="15" t="s">
        <v>340</v>
      </c>
      <c r="D998" s="15" t="s">
        <v>2007</v>
      </c>
      <c r="E998" s="41">
        <f t="shared" si="47"/>
        <v>2</v>
      </c>
      <c r="F998" s="42">
        <f>M998</f>
        <v>2000</v>
      </c>
      <c r="G998" s="43">
        <v>2019</v>
      </c>
      <c r="I998" s="12">
        <v>2000</v>
      </c>
      <c r="K998" s="12" t="s">
        <v>2604</v>
      </c>
      <c r="L998" s="12">
        <f t="shared" si="45"/>
        <v>2000</v>
      </c>
      <c r="M998" s="12">
        <f t="shared" si="46"/>
        <v>2000</v>
      </c>
    </row>
    <row r="999" spans="1:13" x14ac:dyDescent="0.25">
      <c r="A999" s="15" t="s">
        <v>2004</v>
      </c>
      <c r="B999" s="15" t="s">
        <v>2004</v>
      </c>
      <c r="C999" s="15" t="s">
        <v>340</v>
      </c>
      <c r="D999" s="15" t="s">
        <v>344</v>
      </c>
      <c r="E999" s="41">
        <f t="shared" si="47"/>
        <v>0.42923076923076925</v>
      </c>
      <c r="F999" s="42">
        <f>M999</f>
        <v>429.23076923076923</v>
      </c>
      <c r="G999" s="43">
        <v>2019</v>
      </c>
      <c r="I999" s="12">
        <v>558</v>
      </c>
      <c r="K999" s="12" t="s">
        <v>1298</v>
      </c>
      <c r="L999" s="12">
        <f t="shared" si="45"/>
        <v>429.23076923076923</v>
      </c>
      <c r="M999" s="12">
        <f t="shared" si="46"/>
        <v>429.23076923076923</v>
      </c>
    </row>
    <row r="1000" spans="1:13" x14ac:dyDescent="0.25">
      <c r="A1000" s="15" t="s">
        <v>1631</v>
      </c>
      <c r="B1000" s="15" t="s">
        <v>1632</v>
      </c>
      <c r="C1000" s="15" t="s">
        <v>340</v>
      </c>
      <c r="D1000" s="15" t="s">
        <v>344</v>
      </c>
      <c r="E1000" s="41">
        <f t="shared" si="47"/>
        <v>2</v>
      </c>
      <c r="F1000" s="42">
        <f>M1000</f>
        <v>2000</v>
      </c>
      <c r="G1000" s="43">
        <v>2019</v>
      </c>
      <c r="I1000" s="12">
        <v>2000</v>
      </c>
      <c r="K1000" s="12" t="s">
        <v>2604</v>
      </c>
      <c r="L1000" s="12">
        <f t="shared" si="45"/>
        <v>2000</v>
      </c>
      <c r="M1000" s="12">
        <f t="shared" si="46"/>
        <v>2000</v>
      </c>
    </row>
    <row r="1001" spans="1:13" x14ac:dyDescent="0.25">
      <c r="A1001" s="15" t="s">
        <v>2002</v>
      </c>
      <c r="B1001" s="15" t="s">
        <v>2003</v>
      </c>
      <c r="C1001" s="15" t="s">
        <v>340</v>
      </c>
      <c r="D1001" s="15" t="s">
        <v>344</v>
      </c>
      <c r="E1001" s="41">
        <f t="shared" si="47"/>
        <v>5.0769230769230775</v>
      </c>
      <c r="F1001" s="42">
        <f>M1001</f>
        <v>5076.9230769230771</v>
      </c>
      <c r="G1001" s="43">
        <v>2019</v>
      </c>
      <c r="I1001" s="12">
        <v>6600</v>
      </c>
      <c r="K1001" s="12" t="s">
        <v>1298</v>
      </c>
      <c r="L1001" s="12">
        <f t="shared" si="45"/>
        <v>5076.9230769230771</v>
      </c>
      <c r="M1001" s="12">
        <f t="shared" si="46"/>
        <v>5076.9230769230771</v>
      </c>
    </row>
    <row r="1002" spans="1:13" x14ac:dyDescent="0.25">
      <c r="A1002" s="15" t="s">
        <v>1081</v>
      </c>
      <c r="B1002" s="15" t="s">
        <v>1082</v>
      </c>
      <c r="C1002" s="15" t="s">
        <v>1013</v>
      </c>
      <c r="D1002" s="15" t="s">
        <v>1083</v>
      </c>
      <c r="E1002" s="41">
        <f t="shared" si="47"/>
        <v>0.8909999999999999</v>
      </c>
      <c r="F1002" s="42">
        <f>M1002</f>
        <v>890.99999999999989</v>
      </c>
      <c r="G1002" s="43">
        <v>2019</v>
      </c>
      <c r="I1002" s="12">
        <v>1158.3</v>
      </c>
      <c r="J1002" s="12">
        <v>1158.3</v>
      </c>
      <c r="K1002" s="12" t="s">
        <v>1298</v>
      </c>
      <c r="L1002" s="12">
        <f t="shared" si="45"/>
        <v>890.99999999999989</v>
      </c>
      <c r="M1002" s="12">
        <f t="shared" si="46"/>
        <v>890.99999999999989</v>
      </c>
    </row>
    <row r="1003" spans="1:13" x14ac:dyDescent="0.25">
      <c r="A1003" s="15" t="s">
        <v>1084</v>
      </c>
      <c r="B1003" s="15" t="s">
        <v>1085</v>
      </c>
      <c r="C1003" s="15" t="s">
        <v>1013</v>
      </c>
      <c r="D1003" s="15" t="s">
        <v>1086</v>
      </c>
      <c r="E1003" s="41">
        <f t="shared" si="47"/>
        <v>0.26538461538461539</v>
      </c>
      <c r="F1003" s="42">
        <f>M1003</f>
        <v>265.38461538461536</v>
      </c>
      <c r="G1003" s="43">
        <v>2019</v>
      </c>
      <c r="I1003" s="12">
        <v>345</v>
      </c>
      <c r="J1003" s="12">
        <v>315</v>
      </c>
      <c r="K1003" s="12" t="s">
        <v>1298</v>
      </c>
      <c r="L1003" s="12">
        <f t="shared" si="45"/>
        <v>265.38461538461536</v>
      </c>
      <c r="M1003" s="12">
        <f t="shared" si="46"/>
        <v>265.38461538461536</v>
      </c>
    </row>
    <row r="1004" spans="1:13" x14ac:dyDescent="0.25">
      <c r="A1004" s="15" t="s">
        <v>1722</v>
      </c>
      <c r="B1004" s="15" t="s">
        <v>1723</v>
      </c>
      <c r="C1004" s="15" t="s">
        <v>1013</v>
      </c>
      <c r="D1004" s="15" t="s">
        <v>1724</v>
      </c>
      <c r="E1004" s="41">
        <f t="shared" si="47"/>
        <v>0.1105</v>
      </c>
      <c r="F1004" s="42">
        <f>M1004</f>
        <v>110.5</v>
      </c>
      <c r="G1004" s="43">
        <v>2019</v>
      </c>
      <c r="I1004" s="12">
        <v>110.5</v>
      </c>
      <c r="K1004" s="12" t="s">
        <v>2604</v>
      </c>
      <c r="L1004" s="12">
        <f t="shared" si="45"/>
        <v>110.5</v>
      </c>
      <c r="M1004" s="12">
        <f t="shared" si="46"/>
        <v>110.5</v>
      </c>
    </row>
    <row r="1005" spans="1:13" x14ac:dyDescent="0.25">
      <c r="A1005" s="15" t="s">
        <v>1757</v>
      </c>
      <c r="B1005" s="15" t="s">
        <v>1758</v>
      </c>
      <c r="C1005" s="15" t="s">
        <v>347</v>
      </c>
      <c r="D1005" s="15" t="s">
        <v>348</v>
      </c>
      <c r="E1005" s="41">
        <f t="shared" si="47"/>
        <v>0.18</v>
      </c>
      <c r="F1005" s="42">
        <f>M1005</f>
        <v>180</v>
      </c>
      <c r="G1005" s="43">
        <v>2019</v>
      </c>
      <c r="I1005" s="12">
        <v>180</v>
      </c>
      <c r="J1005" s="12">
        <v>198.72</v>
      </c>
      <c r="K1005" s="12" t="s">
        <v>2604</v>
      </c>
      <c r="L1005" s="12">
        <f t="shared" si="45"/>
        <v>180</v>
      </c>
      <c r="M1005" s="12">
        <f t="shared" si="46"/>
        <v>180</v>
      </c>
    </row>
    <row r="1006" spans="1:13" x14ac:dyDescent="0.25">
      <c r="A1006" s="15" t="s">
        <v>1793</v>
      </c>
      <c r="B1006" s="15" t="s">
        <v>487</v>
      </c>
      <c r="C1006" s="15" t="s">
        <v>347</v>
      </c>
      <c r="D1006" s="15" t="s">
        <v>348</v>
      </c>
      <c r="E1006" s="41">
        <f t="shared" si="47"/>
        <v>0.24</v>
      </c>
      <c r="F1006" s="42">
        <f>M1006</f>
        <v>240</v>
      </c>
      <c r="G1006" s="43">
        <v>2019</v>
      </c>
      <c r="I1006" s="12">
        <v>240</v>
      </c>
      <c r="K1006" s="12" t="s">
        <v>2604</v>
      </c>
      <c r="L1006" s="12">
        <f t="shared" si="45"/>
        <v>240</v>
      </c>
      <c r="M1006" s="12">
        <f t="shared" si="46"/>
        <v>240</v>
      </c>
    </row>
    <row r="1007" spans="1:13" x14ac:dyDescent="0.25">
      <c r="A1007" s="15" t="s">
        <v>1753</v>
      </c>
      <c r="B1007" s="15" t="s">
        <v>1754</v>
      </c>
      <c r="C1007" s="15" t="s">
        <v>347</v>
      </c>
      <c r="D1007" s="15" t="s">
        <v>348</v>
      </c>
      <c r="E1007" s="41">
        <f t="shared" si="47"/>
        <v>0.25</v>
      </c>
      <c r="F1007" s="42">
        <f>M1007</f>
        <v>250</v>
      </c>
      <c r="G1007" s="43">
        <v>2019</v>
      </c>
      <c r="I1007" s="12">
        <v>250</v>
      </c>
      <c r="J1007" s="12">
        <v>331.5</v>
      </c>
      <c r="K1007" s="12" t="s">
        <v>2604</v>
      </c>
      <c r="L1007" s="12">
        <f t="shared" si="45"/>
        <v>250</v>
      </c>
      <c r="M1007" s="12">
        <f t="shared" si="46"/>
        <v>250</v>
      </c>
    </row>
    <row r="1008" spans="1:13" x14ac:dyDescent="0.25">
      <c r="A1008" s="15" t="s">
        <v>1804</v>
      </c>
      <c r="B1008" s="15" t="s">
        <v>1805</v>
      </c>
      <c r="C1008" s="15" t="s">
        <v>347</v>
      </c>
      <c r="D1008" s="15" t="s">
        <v>348</v>
      </c>
      <c r="E1008" s="41">
        <f t="shared" si="47"/>
        <v>0.32400000000000001</v>
      </c>
      <c r="F1008" s="42">
        <f>M1008</f>
        <v>324</v>
      </c>
      <c r="G1008" s="43">
        <v>2019</v>
      </c>
      <c r="I1008" s="12">
        <v>324</v>
      </c>
      <c r="K1008" s="12" t="s">
        <v>2604</v>
      </c>
      <c r="L1008" s="12">
        <f t="shared" si="45"/>
        <v>324</v>
      </c>
      <c r="M1008" s="12">
        <f t="shared" si="46"/>
        <v>324</v>
      </c>
    </row>
    <row r="1009" spans="1:13" x14ac:dyDescent="0.25">
      <c r="A1009" s="15" t="s">
        <v>1830</v>
      </c>
      <c r="B1009" s="15" t="s">
        <v>1829</v>
      </c>
      <c r="C1009" s="15" t="s">
        <v>347</v>
      </c>
      <c r="D1009" s="15" t="s">
        <v>348</v>
      </c>
      <c r="E1009" s="41">
        <f t="shared" si="47"/>
        <v>0.39600000000000002</v>
      </c>
      <c r="F1009" s="42">
        <f>M1009</f>
        <v>396</v>
      </c>
      <c r="G1009" s="43">
        <v>2019</v>
      </c>
      <c r="I1009" s="12">
        <v>396</v>
      </c>
      <c r="K1009" s="12" t="s">
        <v>2604</v>
      </c>
      <c r="L1009" s="12">
        <f t="shared" si="45"/>
        <v>396</v>
      </c>
      <c r="M1009" s="12">
        <f t="shared" si="46"/>
        <v>396</v>
      </c>
    </row>
    <row r="1010" spans="1:13" x14ac:dyDescent="0.25">
      <c r="A1010" s="15" t="s">
        <v>1844</v>
      </c>
      <c r="B1010" s="15" t="s">
        <v>432</v>
      </c>
      <c r="C1010" s="15" t="s">
        <v>347</v>
      </c>
      <c r="D1010" s="15" t="s">
        <v>348</v>
      </c>
      <c r="E1010" s="41">
        <f t="shared" si="47"/>
        <v>0.4</v>
      </c>
      <c r="F1010" s="42">
        <f>M1010</f>
        <v>400</v>
      </c>
      <c r="G1010" s="43">
        <v>2019</v>
      </c>
      <c r="I1010" s="12">
        <v>400</v>
      </c>
      <c r="K1010" s="12" t="s">
        <v>2604</v>
      </c>
      <c r="L1010" s="12">
        <f t="shared" si="45"/>
        <v>400</v>
      </c>
      <c r="M1010" s="12">
        <f t="shared" si="46"/>
        <v>400</v>
      </c>
    </row>
    <row r="1011" spans="1:13" x14ac:dyDescent="0.25">
      <c r="A1011" s="15" t="s">
        <v>1817</v>
      </c>
      <c r="B1011" s="15" t="s">
        <v>548</v>
      </c>
      <c r="C1011" s="15" t="s">
        <v>347</v>
      </c>
      <c r="D1011" s="15" t="s">
        <v>348</v>
      </c>
      <c r="E1011" s="41">
        <f t="shared" si="47"/>
        <v>0.54</v>
      </c>
      <c r="F1011" s="42">
        <f>M1011</f>
        <v>540</v>
      </c>
      <c r="G1011" s="43">
        <v>2019</v>
      </c>
      <c r="I1011" s="12">
        <v>540</v>
      </c>
      <c r="J1011" s="12">
        <v>679.57500000000005</v>
      </c>
      <c r="K1011" s="12" t="s">
        <v>2604</v>
      </c>
      <c r="L1011" s="12">
        <f t="shared" si="45"/>
        <v>540</v>
      </c>
      <c r="M1011" s="12">
        <f t="shared" si="46"/>
        <v>540</v>
      </c>
    </row>
    <row r="1012" spans="1:13" x14ac:dyDescent="0.25">
      <c r="A1012" s="15" t="s">
        <v>1842</v>
      </c>
      <c r="B1012" s="15" t="s">
        <v>567</v>
      </c>
      <c r="C1012" s="15" t="s">
        <v>347</v>
      </c>
      <c r="D1012" s="15" t="s">
        <v>348</v>
      </c>
      <c r="E1012" s="41">
        <f t="shared" si="47"/>
        <v>0.59</v>
      </c>
      <c r="F1012" s="42">
        <f>M1012</f>
        <v>590</v>
      </c>
      <c r="G1012" s="43">
        <v>2019</v>
      </c>
      <c r="I1012" s="12">
        <v>590</v>
      </c>
      <c r="K1012" s="12" t="s">
        <v>2604</v>
      </c>
      <c r="L1012" s="12">
        <f t="shared" si="45"/>
        <v>590</v>
      </c>
      <c r="M1012" s="12">
        <f t="shared" si="46"/>
        <v>590</v>
      </c>
    </row>
    <row r="1013" spans="1:13" x14ac:dyDescent="0.25">
      <c r="A1013" s="15" t="s">
        <v>1839</v>
      </c>
      <c r="B1013" s="15" t="s">
        <v>432</v>
      </c>
      <c r="C1013" s="15" t="s">
        <v>347</v>
      </c>
      <c r="D1013" s="15" t="s">
        <v>348</v>
      </c>
      <c r="E1013" s="41">
        <f t="shared" si="47"/>
        <v>0.59799999999999998</v>
      </c>
      <c r="F1013" s="42">
        <f>M1013</f>
        <v>598</v>
      </c>
      <c r="G1013" s="43">
        <v>2019</v>
      </c>
      <c r="I1013" s="12">
        <v>598</v>
      </c>
      <c r="K1013" s="12" t="s">
        <v>2604</v>
      </c>
      <c r="L1013" s="12">
        <f t="shared" si="45"/>
        <v>598</v>
      </c>
      <c r="M1013" s="12">
        <f t="shared" si="46"/>
        <v>598</v>
      </c>
    </row>
    <row r="1014" spans="1:13" x14ac:dyDescent="0.25">
      <c r="A1014" s="15" t="s">
        <v>1833</v>
      </c>
      <c r="B1014" s="15" t="s">
        <v>1834</v>
      </c>
      <c r="C1014" s="15" t="s">
        <v>347</v>
      </c>
      <c r="D1014" s="15" t="s">
        <v>348</v>
      </c>
      <c r="E1014" s="41">
        <f t="shared" si="47"/>
        <v>0.62</v>
      </c>
      <c r="F1014" s="42">
        <f>M1014</f>
        <v>620</v>
      </c>
      <c r="G1014" s="43">
        <v>2019</v>
      </c>
      <c r="I1014" s="12">
        <v>620</v>
      </c>
      <c r="K1014" s="12" t="s">
        <v>2604</v>
      </c>
      <c r="L1014" s="12">
        <f t="shared" si="45"/>
        <v>620</v>
      </c>
      <c r="M1014" s="12">
        <f t="shared" si="46"/>
        <v>620</v>
      </c>
    </row>
    <row r="1015" spans="1:13" x14ac:dyDescent="0.25">
      <c r="A1015" s="15" t="s">
        <v>1850</v>
      </c>
      <c r="B1015" s="15" t="s">
        <v>1834</v>
      </c>
      <c r="C1015" s="15" t="s">
        <v>347</v>
      </c>
      <c r="D1015" s="15" t="s">
        <v>348</v>
      </c>
      <c r="E1015" s="41">
        <f t="shared" si="47"/>
        <v>0.62</v>
      </c>
      <c r="F1015" s="42">
        <f>M1015</f>
        <v>620</v>
      </c>
      <c r="G1015" s="43">
        <v>2019</v>
      </c>
      <c r="I1015" s="12">
        <v>620</v>
      </c>
      <c r="K1015" s="12" t="s">
        <v>2604</v>
      </c>
      <c r="L1015" s="12">
        <f t="shared" si="45"/>
        <v>620</v>
      </c>
      <c r="M1015" s="12">
        <f t="shared" si="46"/>
        <v>620</v>
      </c>
    </row>
    <row r="1016" spans="1:13" x14ac:dyDescent="0.25">
      <c r="A1016" s="15" t="s">
        <v>1819</v>
      </c>
      <c r="B1016" s="15" t="s">
        <v>1750</v>
      </c>
      <c r="C1016" s="15" t="s">
        <v>347</v>
      </c>
      <c r="D1016" s="15" t="s">
        <v>348</v>
      </c>
      <c r="E1016" s="41">
        <f t="shared" si="47"/>
        <v>0.72</v>
      </c>
      <c r="F1016" s="42">
        <f>M1016</f>
        <v>720</v>
      </c>
      <c r="G1016" s="43">
        <v>2019</v>
      </c>
      <c r="I1016" s="12">
        <v>720</v>
      </c>
      <c r="K1016" s="12" t="s">
        <v>2604</v>
      </c>
      <c r="L1016" s="12">
        <f t="shared" si="45"/>
        <v>720</v>
      </c>
      <c r="M1016" s="12">
        <f t="shared" si="46"/>
        <v>720</v>
      </c>
    </row>
    <row r="1017" spans="1:13" x14ac:dyDescent="0.25">
      <c r="A1017" s="15" t="s">
        <v>1823</v>
      </c>
      <c r="B1017" s="15" t="s">
        <v>978</v>
      </c>
      <c r="C1017" s="15" t="s">
        <v>347</v>
      </c>
      <c r="D1017" s="15" t="s">
        <v>348</v>
      </c>
      <c r="E1017" s="41">
        <f t="shared" si="47"/>
        <v>0.76</v>
      </c>
      <c r="F1017" s="42">
        <f>M1017</f>
        <v>760</v>
      </c>
      <c r="G1017" s="43">
        <v>2019</v>
      </c>
      <c r="I1017" s="12">
        <v>760</v>
      </c>
      <c r="K1017" s="12" t="s">
        <v>2604</v>
      </c>
      <c r="L1017" s="12">
        <f t="shared" si="45"/>
        <v>760</v>
      </c>
      <c r="M1017" s="12">
        <f t="shared" si="46"/>
        <v>760</v>
      </c>
    </row>
    <row r="1018" spans="1:13" x14ac:dyDescent="0.25">
      <c r="A1018" s="15" t="s">
        <v>1788</v>
      </c>
      <c r="B1018" s="15" t="s">
        <v>1789</v>
      </c>
      <c r="C1018" s="15" t="s">
        <v>347</v>
      </c>
      <c r="D1018" s="15" t="s">
        <v>348</v>
      </c>
      <c r="E1018" s="41">
        <f t="shared" si="47"/>
        <v>0.85</v>
      </c>
      <c r="F1018" s="42">
        <f>M1018</f>
        <v>850</v>
      </c>
      <c r="G1018" s="43">
        <v>2019</v>
      </c>
      <c r="I1018" s="12">
        <v>850</v>
      </c>
      <c r="K1018" s="12" t="s">
        <v>2604</v>
      </c>
      <c r="L1018" s="12">
        <f t="shared" si="45"/>
        <v>850</v>
      </c>
      <c r="M1018" s="12">
        <f t="shared" si="46"/>
        <v>850</v>
      </c>
    </row>
    <row r="1019" spans="1:13" x14ac:dyDescent="0.25">
      <c r="A1019" s="15" t="s">
        <v>1785</v>
      </c>
      <c r="B1019" s="15" t="s">
        <v>510</v>
      </c>
      <c r="C1019" s="15" t="s">
        <v>347</v>
      </c>
      <c r="D1019" s="15" t="s">
        <v>348</v>
      </c>
      <c r="E1019" s="41">
        <f t="shared" si="47"/>
        <v>0.94</v>
      </c>
      <c r="F1019" s="42">
        <f>M1019</f>
        <v>940</v>
      </c>
      <c r="G1019" s="43">
        <v>2019</v>
      </c>
      <c r="I1019" s="12">
        <v>940</v>
      </c>
      <c r="J1019" s="12">
        <v>1358.8</v>
      </c>
      <c r="K1019" s="12" t="s">
        <v>2604</v>
      </c>
      <c r="L1019" s="12">
        <f t="shared" si="45"/>
        <v>940</v>
      </c>
      <c r="M1019" s="12">
        <f t="shared" si="46"/>
        <v>940</v>
      </c>
    </row>
    <row r="1020" spans="1:13" x14ac:dyDescent="0.25">
      <c r="A1020" s="15" t="s">
        <v>1756</v>
      </c>
      <c r="B1020" s="15" t="s">
        <v>394</v>
      </c>
      <c r="C1020" s="15" t="s">
        <v>347</v>
      </c>
      <c r="D1020" s="15" t="s">
        <v>348</v>
      </c>
      <c r="E1020" s="41">
        <f t="shared" si="47"/>
        <v>0.96</v>
      </c>
      <c r="F1020" s="42">
        <f>M1020</f>
        <v>960</v>
      </c>
      <c r="G1020" s="43">
        <v>2019</v>
      </c>
      <c r="I1020" s="12">
        <v>960</v>
      </c>
      <c r="J1020" s="12">
        <v>1371.3050000000001</v>
      </c>
      <c r="K1020" s="12" t="s">
        <v>2604</v>
      </c>
      <c r="L1020" s="12">
        <f t="shared" si="45"/>
        <v>960</v>
      </c>
      <c r="M1020" s="12">
        <f t="shared" si="46"/>
        <v>960</v>
      </c>
    </row>
    <row r="1021" spans="1:13" x14ac:dyDescent="0.25">
      <c r="A1021" s="15" t="s">
        <v>1755</v>
      </c>
      <c r="B1021" s="15" t="s">
        <v>510</v>
      </c>
      <c r="C1021" s="15" t="s">
        <v>347</v>
      </c>
      <c r="D1021" s="15" t="s">
        <v>348</v>
      </c>
      <c r="E1021" s="41">
        <f t="shared" si="47"/>
        <v>0.996</v>
      </c>
      <c r="F1021" s="42">
        <f>M1021</f>
        <v>996</v>
      </c>
      <c r="G1021" s="43">
        <v>2019</v>
      </c>
      <c r="I1021" s="12">
        <v>996</v>
      </c>
      <c r="J1021" s="12">
        <v>1357.2</v>
      </c>
      <c r="K1021" s="12" t="s">
        <v>2604</v>
      </c>
      <c r="L1021" s="12">
        <f t="shared" si="45"/>
        <v>996</v>
      </c>
      <c r="M1021" s="12">
        <f t="shared" si="46"/>
        <v>996</v>
      </c>
    </row>
    <row r="1022" spans="1:13" x14ac:dyDescent="0.25">
      <c r="A1022" s="15" t="s">
        <v>1806</v>
      </c>
      <c r="B1022" s="15" t="s">
        <v>1807</v>
      </c>
      <c r="C1022" s="15" t="s">
        <v>347</v>
      </c>
      <c r="D1022" s="15" t="s">
        <v>348</v>
      </c>
      <c r="E1022" s="41">
        <f t="shared" si="47"/>
        <v>0.998</v>
      </c>
      <c r="F1022" s="42">
        <f>M1022</f>
        <v>998</v>
      </c>
      <c r="G1022" s="43">
        <v>2019</v>
      </c>
      <c r="I1022" s="12">
        <v>998</v>
      </c>
      <c r="K1022" s="12" t="s">
        <v>2604</v>
      </c>
      <c r="L1022" s="12">
        <f t="shared" si="45"/>
        <v>998</v>
      </c>
      <c r="M1022" s="12">
        <f t="shared" si="46"/>
        <v>998</v>
      </c>
    </row>
    <row r="1023" spans="1:13" x14ac:dyDescent="0.25">
      <c r="A1023" s="15" t="s">
        <v>1818</v>
      </c>
      <c r="B1023" s="15" t="s">
        <v>483</v>
      </c>
      <c r="C1023" s="15" t="s">
        <v>347</v>
      </c>
      <c r="D1023" s="15" t="s">
        <v>348</v>
      </c>
      <c r="E1023" s="41">
        <f t="shared" si="47"/>
        <v>0.998</v>
      </c>
      <c r="F1023" s="42">
        <f>M1023</f>
        <v>998</v>
      </c>
      <c r="G1023" s="43">
        <v>2019</v>
      </c>
      <c r="I1023" s="12">
        <v>998</v>
      </c>
      <c r="K1023" s="12" t="s">
        <v>2604</v>
      </c>
      <c r="L1023" s="12">
        <f t="shared" si="45"/>
        <v>998</v>
      </c>
      <c r="M1023" s="12">
        <f t="shared" si="46"/>
        <v>998</v>
      </c>
    </row>
    <row r="1024" spans="1:13" x14ac:dyDescent="0.25">
      <c r="A1024" s="15" t="s">
        <v>1744</v>
      </c>
      <c r="B1024" s="15" t="s">
        <v>398</v>
      </c>
      <c r="C1024" s="15" t="s">
        <v>347</v>
      </c>
      <c r="D1024" s="15" t="s">
        <v>348</v>
      </c>
      <c r="E1024" s="41">
        <f t="shared" si="47"/>
        <v>1</v>
      </c>
      <c r="F1024" s="42">
        <f>M1024</f>
        <v>1000</v>
      </c>
      <c r="G1024" s="43">
        <v>2019</v>
      </c>
      <c r="I1024" s="12">
        <v>1000</v>
      </c>
      <c r="K1024" s="12" t="s">
        <v>2604</v>
      </c>
      <c r="L1024" s="12">
        <f t="shared" si="45"/>
        <v>1000</v>
      </c>
      <c r="M1024" s="12">
        <f t="shared" si="46"/>
        <v>1000</v>
      </c>
    </row>
    <row r="1025" spans="1:13" x14ac:dyDescent="0.25">
      <c r="A1025" s="15" t="s">
        <v>1745</v>
      </c>
      <c r="B1025" s="15" t="s">
        <v>367</v>
      </c>
      <c r="C1025" s="15" t="s">
        <v>347</v>
      </c>
      <c r="D1025" s="15" t="s">
        <v>348</v>
      </c>
      <c r="E1025" s="41">
        <f t="shared" si="47"/>
        <v>1</v>
      </c>
      <c r="F1025" s="42">
        <f>M1025</f>
        <v>1000</v>
      </c>
      <c r="G1025" s="43">
        <v>2019</v>
      </c>
      <c r="I1025" s="12">
        <v>1000</v>
      </c>
      <c r="K1025" s="12" t="s">
        <v>2604</v>
      </c>
      <c r="L1025" s="12">
        <f t="shared" si="45"/>
        <v>1000</v>
      </c>
      <c r="M1025" s="12">
        <f t="shared" si="46"/>
        <v>1000</v>
      </c>
    </row>
    <row r="1026" spans="1:13" x14ac:dyDescent="0.25">
      <c r="A1026" s="15" t="s">
        <v>1746</v>
      </c>
      <c r="B1026" s="15" t="s">
        <v>377</v>
      </c>
      <c r="C1026" s="15" t="s">
        <v>347</v>
      </c>
      <c r="D1026" s="15" t="s">
        <v>348</v>
      </c>
      <c r="E1026" s="41">
        <f t="shared" si="47"/>
        <v>1</v>
      </c>
      <c r="F1026" s="42">
        <f>M1026</f>
        <v>1000</v>
      </c>
      <c r="G1026" s="43">
        <v>2019</v>
      </c>
      <c r="I1026" s="12">
        <v>1000</v>
      </c>
      <c r="K1026" s="12" t="s">
        <v>2604</v>
      </c>
      <c r="L1026" s="12">
        <f t="shared" ref="L1026:L1089" si="48">IF(K1026="DC",I1026/1.3,I1026)</f>
        <v>1000</v>
      </c>
      <c r="M1026" s="12">
        <f t="shared" ref="M1026:M1089" si="49">IFERROR(VALUE(L1026),VALUE(J1026))</f>
        <v>1000</v>
      </c>
    </row>
    <row r="1027" spans="1:13" x14ac:dyDescent="0.25">
      <c r="A1027" s="15" t="s">
        <v>1747</v>
      </c>
      <c r="B1027" s="15" t="s">
        <v>1748</v>
      </c>
      <c r="C1027" s="15" t="s">
        <v>347</v>
      </c>
      <c r="D1027" s="15" t="s">
        <v>348</v>
      </c>
      <c r="E1027" s="41">
        <f t="shared" ref="E1027:E1090" si="50">F1027/1000</f>
        <v>1</v>
      </c>
      <c r="F1027" s="42">
        <f>M1027</f>
        <v>1000</v>
      </c>
      <c r="G1027" s="43">
        <v>2019</v>
      </c>
      <c r="I1027" s="12">
        <v>1000</v>
      </c>
      <c r="K1027" s="12" t="s">
        <v>2604</v>
      </c>
      <c r="L1027" s="12">
        <f t="shared" si="48"/>
        <v>1000</v>
      </c>
      <c r="M1027" s="12">
        <f t="shared" si="49"/>
        <v>1000</v>
      </c>
    </row>
    <row r="1028" spans="1:13" x14ac:dyDescent="0.25">
      <c r="A1028" s="15" t="s">
        <v>1749</v>
      </c>
      <c r="B1028" s="15" t="s">
        <v>1750</v>
      </c>
      <c r="C1028" s="15" t="s">
        <v>347</v>
      </c>
      <c r="D1028" s="15" t="s">
        <v>348</v>
      </c>
      <c r="E1028" s="41">
        <f t="shared" si="50"/>
        <v>1</v>
      </c>
      <c r="F1028" s="42">
        <f>M1028</f>
        <v>1000</v>
      </c>
      <c r="G1028" s="43">
        <v>2019</v>
      </c>
      <c r="I1028" s="12">
        <v>1000</v>
      </c>
      <c r="K1028" s="12" t="s">
        <v>2604</v>
      </c>
      <c r="L1028" s="12">
        <f t="shared" si="48"/>
        <v>1000</v>
      </c>
      <c r="M1028" s="12">
        <f t="shared" si="49"/>
        <v>1000</v>
      </c>
    </row>
    <row r="1029" spans="1:13" x14ac:dyDescent="0.25">
      <c r="A1029" s="15" t="s">
        <v>1751</v>
      </c>
      <c r="B1029" s="15" t="s">
        <v>561</v>
      </c>
      <c r="C1029" s="15" t="s">
        <v>347</v>
      </c>
      <c r="D1029" s="15" t="s">
        <v>348</v>
      </c>
      <c r="E1029" s="41">
        <f t="shared" si="50"/>
        <v>1</v>
      </c>
      <c r="F1029" s="42">
        <f>M1029</f>
        <v>1000</v>
      </c>
      <c r="G1029" s="43">
        <v>2019</v>
      </c>
      <c r="I1029" s="12">
        <v>1000</v>
      </c>
      <c r="K1029" s="12" t="s">
        <v>2604</v>
      </c>
      <c r="L1029" s="12">
        <f t="shared" si="48"/>
        <v>1000</v>
      </c>
      <c r="M1029" s="12">
        <f t="shared" si="49"/>
        <v>1000</v>
      </c>
    </row>
    <row r="1030" spans="1:13" x14ac:dyDescent="0.25">
      <c r="A1030" s="15" t="s">
        <v>1752</v>
      </c>
      <c r="B1030" s="15" t="s">
        <v>377</v>
      </c>
      <c r="C1030" s="15" t="s">
        <v>347</v>
      </c>
      <c r="D1030" s="15" t="s">
        <v>348</v>
      </c>
      <c r="E1030" s="41">
        <f t="shared" si="50"/>
        <v>1</v>
      </c>
      <c r="F1030" s="42">
        <f>M1030</f>
        <v>1000</v>
      </c>
      <c r="G1030" s="43">
        <v>2019</v>
      </c>
      <c r="I1030" s="12">
        <v>1000</v>
      </c>
      <c r="K1030" s="12" t="s">
        <v>2604</v>
      </c>
      <c r="L1030" s="12">
        <f t="shared" si="48"/>
        <v>1000</v>
      </c>
      <c r="M1030" s="12">
        <f t="shared" si="49"/>
        <v>1000</v>
      </c>
    </row>
    <row r="1031" spans="1:13" x14ac:dyDescent="0.25">
      <c r="A1031" s="15" t="s">
        <v>1759</v>
      </c>
      <c r="B1031" s="15" t="s">
        <v>464</v>
      </c>
      <c r="C1031" s="15" t="s">
        <v>347</v>
      </c>
      <c r="D1031" s="15" t="s">
        <v>348</v>
      </c>
      <c r="E1031" s="41">
        <f t="shared" si="50"/>
        <v>1</v>
      </c>
      <c r="F1031" s="42">
        <f>M1031</f>
        <v>1000</v>
      </c>
      <c r="G1031" s="43">
        <v>2019</v>
      </c>
      <c r="I1031" s="12">
        <v>1000</v>
      </c>
      <c r="J1031" s="12">
        <v>1357.2</v>
      </c>
      <c r="K1031" s="12" t="s">
        <v>2604</v>
      </c>
      <c r="L1031" s="12">
        <f t="shared" si="48"/>
        <v>1000</v>
      </c>
      <c r="M1031" s="12">
        <f t="shared" si="49"/>
        <v>1000</v>
      </c>
    </row>
    <row r="1032" spans="1:13" x14ac:dyDescent="0.25">
      <c r="A1032" s="15" t="s">
        <v>1761</v>
      </c>
      <c r="B1032" s="15" t="s">
        <v>585</v>
      </c>
      <c r="C1032" s="15" t="s">
        <v>347</v>
      </c>
      <c r="D1032" s="15" t="s">
        <v>348</v>
      </c>
      <c r="E1032" s="41">
        <f t="shared" si="50"/>
        <v>1</v>
      </c>
      <c r="F1032" s="42">
        <f>M1032</f>
        <v>1000</v>
      </c>
      <c r="G1032" s="43">
        <v>2019</v>
      </c>
      <c r="I1032" s="12">
        <v>1000</v>
      </c>
      <c r="K1032" s="12" t="s">
        <v>2604</v>
      </c>
      <c r="L1032" s="12">
        <f t="shared" si="48"/>
        <v>1000</v>
      </c>
      <c r="M1032" s="12">
        <f t="shared" si="49"/>
        <v>1000</v>
      </c>
    </row>
    <row r="1033" spans="1:13" x14ac:dyDescent="0.25">
      <c r="A1033" s="15" t="s">
        <v>1762</v>
      </c>
      <c r="B1033" s="15" t="s">
        <v>400</v>
      </c>
      <c r="C1033" s="15" t="s">
        <v>347</v>
      </c>
      <c r="D1033" s="15" t="s">
        <v>348</v>
      </c>
      <c r="E1033" s="41">
        <f t="shared" si="50"/>
        <v>1</v>
      </c>
      <c r="F1033" s="42">
        <f>M1033</f>
        <v>1000</v>
      </c>
      <c r="G1033" s="43">
        <v>2019</v>
      </c>
      <c r="I1033" s="12">
        <v>1000</v>
      </c>
      <c r="K1033" s="12" t="s">
        <v>2604</v>
      </c>
      <c r="L1033" s="12">
        <f t="shared" si="48"/>
        <v>1000</v>
      </c>
      <c r="M1033" s="12">
        <f t="shared" si="49"/>
        <v>1000</v>
      </c>
    </row>
    <row r="1034" spans="1:13" x14ac:dyDescent="0.25">
      <c r="A1034" s="15" t="s">
        <v>1763</v>
      </c>
      <c r="B1034" s="15" t="s">
        <v>1764</v>
      </c>
      <c r="C1034" s="15" t="s">
        <v>347</v>
      </c>
      <c r="D1034" s="15" t="s">
        <v>348</v>
      </c>
      <c r="E1034" s="41">
        <f t="shared" si="50"/>
        <v>1</v>
      </c>
      <c r="F1034" s="42">
        <f>M1034</f>
        <v>1000</v>
      </c>
      <c r="G1034" s="43">
        <v>2019</v>
      </c>
      <c r="I1034" s="12">
        <v>1000</v>
      </c>
      <c r="K1034" s="12" t="s">
        <v>2604</v>
      </c>
      <c r="L1034" s="12">
        <f t="shared" si="48"/>
        <v>1000</v>
      </c>
      <c r="M1034" s="12">
        <f t="shared" si="49"/>
        <v>1000</v>
      </c>
    </row>
    <row r="1035" spans="1:13" x14ac:dyDescent="0.25">
      <c r="A1035" s="15" t="s">
        <v>1765</v>
      </c>
      <c r="B1035" s="15" t="s">
        <v>448</v>
      </c>
      <c r="C1035" s="15" t="s">
        <v>347</v>
      </c>
      <c r="D1035" s="15" t="s">
        <v>348</v>
      </c>
      <c r="E1035" s="41">
        <f t="shared" si="50"/>
        <v>1</v>
      </c>
      <c r="F1035" s="42">
        <f>M1035</f>
        <v>1000</v>
      </c>
      <c r="G1035" s="43">
        <v>2019</v>
      </c>
      <c r="I1035" s="12">
        <v>1000</v>
      </c>
      <c r="K1035" s="12" t="s">
        <v>2604</v>
      </c>
      <c r="L1035" s="12">
        <f t="shared" si="48"/>
        <v>1000</v>
      </c>
      <c r="M1035" s="12">
        <f t="shared" si="49"/>
        <v>1000</v>
      </c>
    </row>
    <row r="1036" spans="1:13" x14ac:dyDescent="0.25">
      <c r="A1036" s="15" t="s">
        <v>1766</v>
      </c>
      <c r="B1036" s="15" t="s">
        <v>1750</v>
      </c>
      <c r="C1036" s="15" t="s">
        <v>347</v>
      </c>
      <c r="D1036" s="15" t="s">
        <v>348</v>
      </c>
      <c r="E1036" s="41">
        <f t="shared" si="50"/>
        <v>1</v>
      </c>
      <c r="F1036" s="42">
        <f>M1036</f>
        <v>1000</v>
      </c>
      <c r="G1036" s="43">
        <v>2019</v>
      </c>
      <c r="I1036" s="12">
        <v>1000</v>
      </c>
      <c r="K1036" s="12" t="s">
        <v>2604</v>
      </c>
      <c r="L1036" s="12">
        <f t="shared" si="48"/>
        <v>1000</v>
      </c>
      <c r="M1036" s="12">
        <f t="shared" si="49"/>
        <v>1000</v>
      </c>
    </row>
    <row r="1037" spans="1:13" x14ac:dyDescent="0.25">
      <c r="A1037" s="15" t="s">
        <v>1770</v>
      </c>
      <c r="B1037" s="15" t="s">
        <v>550</v>
      </c>
      <c r="C1037" s="15" t="s">
        <v>347</v>
      </c>
      <c r="D1037" s="15" t="s">
        <v>348</v>
      </c>
      <c r="E1037" s="41">
        <f t="shared" si="50"/>
        <v>1</v>
      </c>
      <c r="F1037" s="42">
        <f>M1037</f>
        <v>1000</v>
      </c>
      <c r="G1037" s="43">
        <v>2019</v>
      </c>
      <c r="I1037" s="12">
        <v>1000</v>
      </c>
      <c r="K1037" s="12" t="s">
        <v>2604</v>
      </c>
      <c r="L1037" s="12">
        <f t="shared" si="48"/>
        <v>1000</v>
      </c>
      <c r="M1037" s="12">
        <f t="shared" si="49"/>
        <v>1000</v>
      </c>
    </row>
    <row r="1038" spans="1:13" x14ac:dyDescent="0.25">
      <c r="A1038" s="15" t="s">
        <v>1771</v>
      </c>
      <c r="B1038" s="15" t="s">
        <v>361</v>
      </c>
      <c r="C1038" s="15" t="s">
        <v>347</v>
      </c>
      <c r="D1038" s="15" t="s">
        <v>348</v>
      </c>
      <c r="E1038" s="41">
        <f t="shared" si="50"/>
        <v>1</v>
      </c>
      <c r="F1038" s="42">
        <f>M1038</f>
        <v>1000</v>
      </c>
      <c r="G1038" s="43">
        <v>2019</v>
      </c>
      <c r="I1038" s="12">
        <v>1000</v>
      </c>
      <c r="J1038" s="12">
        <v>1422</v>
      </c>
      <c r="K1038" s="12" t="s">
        <v>2604</v>
      </c>
      <c r="L1038" s="12">
        <f t="shared" si="48"/>
        <v>1000</v>
      </c>
      <c r="M1038" s="12">
        <f t="shared" si="49"/>
        <v>1000</v>
      </c>
    </row>
    <row r="1039" spans="1:13" x14ac:dyDescent="0.25">
      <c r="A1039" s="15" t="s">
        <v>1772</v>
      </c>
      <c r="B1039" s="15" t="s">
        <v>550</v>
      </c>
      <c r="C1039" s="15" t="s">
        <v>347</v>
      </c>
      <c r="D1039" s="15" t="s">
        <v>348</v>
      </c>
      <c r="E1039" s="41">
        <f t="shared" si="50"/>
        <v>1</v>
      </c>
      <c r="F1039" s="42">
        <f>M1039</f>
        <v>1000</v>
      </c>
      <c r="G1039" s="43">
        <v>2019</v>
      </c>
      <c r="I1039" s="12">
        <v>1000</v>
      </c>
      <c r="K1039" s="12" t="s">
        <v>2604</v>
      </c>
      <c r="L1039" s="12">
        <f t="shared" si="48"/>
        <v>1000</v>
      </c>
      <c r="M1039" s="12">
        <f t="shared" si="49"/>
        <v>1000</v>
      </c>
    </row>
    <row r="1040" spans="1:13" x14ac:dyDescent="0.25">
      <c r="A1040" s="15" t="s">
        <v>1773</v>
      </c>
      <c r="B1040" s="15" t="s">
        <v>1774</v>
      </c>
      <c r="C1040" s="15" t="s">
        <v>347</v>
      </c>
      <c r="D1040" s="15" t="s">
        <v>348</v>
      </c>
      <c r="E1040" s="41">
        <f t="shared" si="50"/>
        <v>1</v>
      </c>
      <c r="F1040" s="42">
        <f>M1040</f>
        <v>1000</v>
      </c>
      <c r="G1040" s="43">
        <v>2019</v>
      </c>
      <c r="I1040" s="12">
        <v>1000</v>
      </c>
      <c r="K1040" s="12" t="s">
        <v>2604</v>
      </c>
      <c r="L1040" s="12">
        <f t="shared" si="48"/>
        <v>1000</v>
      </c>
      <c r="M1040" s="12">
        <f t="shared" si="49"/>
        <v>1000</v>
      </c>
    </row>
    <row r="1041" spans="1:13" x14ac:dyDescent="0.25">
      <c r="A1041" s="15" t="s">
        <v>1775</v>
      </c>
      <c r="B1041" s="15" t="s">
        <v>1776</v>
      </c>
      <c r="C1041" s="15" t="s">
        <v>347</v>
      </c>
      <c r="D1041" s="15" t="s">
        <v>348</v>
      </c>
      <c r="E1041" s="41">
        <f t="shared" si="50"/>
        <v>1</v>
      </c>
      <c r="F1041" s="42">
        <f>M1041</f>
        <v>1000</v>
      </c>
      <c r="G1041" s="43">
        <v>2019</v>
      </c>
      <c r="I1041" s="12">
        <v>1000</v>
      </c>
      <c r="K1041" s="12" t="s">
        <v>2604</v>
      </c>
      <c r="L1041" s="12">
        <f t="shared" si="48"/>
        <v>1000</v>
      </c>
      <c r="M1041" s="12">
        <f t="shared" si="49"/>
        <v>1000</v>
      </c>
    </row>
    <row r="1042" spans="1:13" x14ac:dyDescent="0.25">
      <c r="A1042" s="15" t="s">
        <v>1777</v>
      </c>
      <c r="B1042" s="15" t="s">
        <v>487</v>
      </c>
      <c r="C1042" s="15" t="s">
        <v>347</v>
      </c>
      <c r="D1042" s="15" t="s">
        <v>348</v>
      </c>
      <c r="E1042" s="41">
        <f t="shared" si="50"/>
        <v>1</v>
      </c>
      <c r="F1042" s="42">
        <f>M1042</f>
        <v>1000</v>
      </c>
      <c r="G1042" s="43">
        <v>2019</v>
      </c>
      <c r="I1042" s="12">
        <v>1000</v>
      </c>
      <c r="K1042" s="12" t="s">
        <v>2604</v>
      </c>
      <c r="L1042" s="12">
        <f t="shared" si="48"/>
        <v>1000</v>
      </c>
      <c r="M1042" s="12">
        <f t="shared" si="49"/>
        <v>1000</v>
      </c>
    </row>
    <row r="1043" spans="1:13" x14ac:dyDescent="0.25">
      <c r="A1043" s="15" t="s">
        <v>1778</v>
      </c>
      <c r="B1043" s="15" t="s">
        <v>1779</v>
      </c>
      <c r="C1043" s="15" t="s">
        <v>347</v>
      </c>
      <c r="D1043" s="15" t="s">
        <v>348</v>
      </c>
      <c r="E1043" s="41">
        <f t="shared" si="50"/>
        <v>1</v>
      </c>
      <c r="F1043" s="42">
        <f>M1043</f>
        <v>1000</v>
      </c>
      <c r="G1043" s="43">
        <v>2019</v>
      </c>
      <c r="I1043" s="12">
        <v>1000</v>
      </c>
      <c r="K1043" s="12" t="s">
        <v>2604</v>
      </c>
      <c r="L1043" s="12">
        <f t="shared" si="48"/>
        <v>1000</v>
      </c>
      <c r="M1043" s="12">
        <f t="shared" si="49"/>
        <v>1000</v>
      </c>
    </row>
    <row r="1044" spans="1:13" x14ac:dyDescent="0.25">
      <c r="A1044" s="15" t="s">
        <v>1780</v>
      </c>
      <c r="B1044" s="15" t="s">
        <v>578</v>
      </c>
      <c r="C1044" s="15" t="s">
        <v>347</v>
      </c>
      <c r="D1044" s="15" t="s">
        <v>348</v>
      </c>
      <c r="E1044" s="41">
        <f t="shared" si="50"/>
        <v>1</v>
      </c>
      <c r="F1044" s="42">
        <f>M1044</f>
        <v>1000</v>
      </c>
      <c r="G1044" s="43">
        <v>2019</v>
      </c>
      <c r="I1044" s="12">
        <v>1000</v>
      </c>
      <c r="K1044" s="12" t="s">
        <v>2604</v>
      </c>
      <c r="L1044" s="12">
        <f t="shared" si="48"/>
        <v>1000</v>
      </c>
      <c r="M1044" s="12">
        <f t="shared" si="49"/>
        <v>1000</v>
      </c>
    </row>
    <row r="1045" spans="1:13" x14ac:dyDescent="0.25">
      <c r="A1045" s="15" t="s">
        <v>1786</v>
      </c>
      <c r="B1045" s="15" t="s">
        <v>375</v>
      </c>
      <c r="C1045" s="15" t="s">
        <v>347</v>
      </c>
      <c r="D1045" s="15" t="s">
        <v>348</v>
      </c>
      <c r="E1045" s="41">
        <f t="shared" si="50"/>
        <v>1</v>
      </c>
      <c r="F1045" s="42">
        <f>M1045</f>
        <v>1000</v>
      </c>
      <c r="G1045" s="43">
        <v>2019</v>
      </c>
      <c r="I1045" s="12">
        <v>1000</v>
      </c>
      <c r="K1045" s="12" t="s">
        <v>2604</v>
      </c>
      <c r="L1045" s="12">
        <f t="shared" si="48"/>
        <v>1000</v>
      </c>
      <c r="M1045" s="12">
        <f t="shared" si="49"/>
        <v>1000</v>
      </c>
    </row>
    <row r="1046" spans="1:13" x14ac:dyDescent="0.25">
      <c r="A1046" s="15" t="s">
        <v>1791</v>
      </c>
      <c r="B1046" s="15" t="s">
        <v>388</v>
      </c>
      <c r="C1046" s="15" t="s">
        <v>347</v>
      </c>
      <c r="D1046" s="15" t="s">
        <v>348</v>
      </c>
      <c r="E1046" s="41">
        <f t="shared" si="50"/>
        <v>1</v>
      </c>
      <c r="F1046" s="42">
        <f>M1046</f>
        <v>1000</v>
      </c>
      <c r="G1046" s="43">
        <v>2019</v>
      </c>
      <c r="I1046" s="12">
        <v>1000</v>
      </c>
      <c r="K1046" s="12" t="s">
        <v>2604</v>
      </c>
      <c r="L1046" s="12">
        <f t="shared" si="48"/>
        <v>1000</v>
      </c>
      <c r="M1046" s="12">
        <f t="shared" si="49"/>
        <v>1000</v>
      </c>
    </row>
    <row r="1047" spans="1:13" x14ac:dyDescent="0.25">
      <c r="A1047" s="15" t="s">
        <v>1792</v>
      </c>
      <c r="B1047" s="15" t="s">
        <v>1779</v>
      </c>
      <c r="C1047" s="15" t="s">
        <v>347</v>
      </c>
      <c r="D1047" s="15" t="s">
        <v>348</v>
      </c>
      <c r="E1047" s="41">
        <f t="shared" si="50"/>
        <v>1</v>
      </c>
      <c r="F1047" s="42">
        <f>M1047</f>
        <v>1000</v>
      </c>
      <c r="G1047" s="43">
        <v>2019</v>
      </c>
      <c r="I1047" s="12">
        <v>1000</v>
      </c>
      <c r="K1047" s="12" t="s">
        <v>2604</v>
      </c>
      <c r="L1047" s="12">
        <f t="shared" si="48"/>
        <v>1000</v>
      </c>
      <c r="M1047" s="12">
        <f t="shared" si="49"/>
        <v>1000</v>
      </c>
    </row>
    <row r="1048" spans="1:13" x14ac:dyDescent="0.25">
      <c r="A1048" s="15" t="s">
        <v>1794</v>
      </c>
      <c r="B1048" s="15" t="s">
        <v>1776</v>
      </c>
      <c r="C1048" s="15" t="s">
        <v>347</v>
      </c>
      <c r="D1048" s="15" t="s">
        <v>348</v>
      </c>
      <c r="E1048" s="41">
        <f t="shared" si="50"/>
        <v>1</v>
      </c>
      <c r="F1048" s="42">
        <f>M1048</f>
        <v>1000</v>
      </c>
      <c r="G1048" s="43">
        <v>2019</v>
      </c>
      <c r="I1048" s="12">
        <v>1000</v>
      </c>
      <c r="K1048" s="12" t="s">
        <v>2604</v>
      </c>
      <c r="L1048" s="12">
        <f t="shared" si="48"/>
        <v>1000</v>
      </c>
      <c r="M1048" s="12">
        <f t="shared" si="49"/>
        <v>1000</v>
      </c>
    </row>
    <row r="1049" spans="1:13" x14ac:dyDescent="0.25">
      <c r="A1049" s="15" t="s">
        <v>1796</v>
      </c>
      <c r="B1049" s="15" t="s">
        <v>416</v>
      </c>
      <c r="C1049" s="15" t="s">
        <v>347</v>
      </c>
      <c r="D1049" s="15" t="s">
        <v>348</v>
      </c>
      <c r="E1049" s="41">
        <f t="shared" si="50"/>
        <v>1</v>
      </c>
      <c r="F1049" s="42">
        <f>M1049</f>
        <v>1000</v>
      </c>
      <c r="G1049" s="43">
        <v>2019</v>
      </c>
      <c r="I1049" s="12">
        <v>1000</v>
      </c>
      <c r="K1049" s="12" t="s">
        <v>2604</v>
      </c>
      <c r="L1049" s="12">
        <f t="shared" si="48"/>
        <v>1000</v>
      </c>
      <c r="M1049" s="12">
        <f t="shared" si="49"/>
        <v>1000</v>
      </c>
    </row>
    <row r="1050" spans="1:13" x14ac:dyDescent="0.25">
      <c r="A1050" s="15" t="s">
        <v>1797</v>
      </c>
      <c r="B1050" s="15" t="s">
        <v>416</v>
      </c>
      <c r="C1050" s="15" t="s">
        <v>347</v>
      </c>
      <c r="D1050" s="15" t="s">
        <v>348</v>
      </c>
      <c r="E1050" s="41">
        <f t="shared" si="50"/>
        <v>1</v>
      </c>
      <c r="F1050" s="42">
        <f>M1050</f>
        <v>1000</v>
      </c>
      <c r="G1050" s="43">
        <v>2019</v>
      </c>
      <c r="I1050" s="12">
        <v>1000</v>
      </c>
      <c r="K1050" s="12" t="s">
        <v>2604</v>
      </c>
      <c r="L1050" s="12">
        <f t="shared" si="48"/>
        <v>1000</v>
      </c>
      <c r="M1050" s="12">
        <f t="shared" si="49"/>
        <v>1000</v>
      </c>
    </row>
    <row r="1051" spans="1:13" x14ac:dyDescent="0.25">
      <c r="A1051" s="15" t="s">
        <v>1798</v>
      </c>
      <c r="B1051" s="15" t="s">
        <v>448</v>
      </c>
      <c r="C1051" s="15" t="s">
        <v>347</v>
      </c>
      <c r="D1051" s="15" t="s">
        <v>348</v>
      </c>
      <c r="E1051" s="41">
        <f t="shared" si="50"/>
        <v>1</v>
      </c>
      <c r="F1051" s="42">
        <f>M1051</f>
        <v>1000</v>
      </c>
      <c r="G1051" s="43">
        <v>2019</v>
      </c>
      <c r="I1051" s="12">
        <v>1000</v>
      </c>
      <c r="K1051" s="12" t="s">
        <v>2604</v>
      </c>
      <c r="L1051" s="12">
        <f t="shared" si="48"/>
        <v>1000</v>
      </c>
      <c r="M1051" s="12">
        <f t="shared" si="49"/>
        <v>1000</v>
      </c>
    </row>
    <row r="1052" spans="1:13" x14ac:dyDescent="0.25">
      <c r="A1052" s="15" t="s">
        <v>1799</v>
      </c>
      <c r="B1052" s="15" t="s">
        <v>1800</v>
      </c>
      <c r="C1052" s="15" t="s">
        <v>347</v>
      </c>
      <c r="D1052" s="15" t="s">
        <v>348</v>
      </c>
      <c r="E1052" s="41">
        <f t="shared" si="50"/>
        <v>1</v>
      </c>
      <c r="F1052" s="42">
        <f>M1052</f>
        <v>1000</v>
      </c>
      <c r="G1052" s="43">
        <v>2019</v>
      </c>
      <c r="I1052" s="12">
        <v>1000</v>
      </c>
      <c r="K1052" s="12" t="s">
        <v>2604</v>
      </c>
      <c r="L1052" s="12">
        <f t="shared" si="48"/>
        <v>1000</v>
      </c>
      <c r="M1052" s="12">
        <f t="shared" si="49"/>
        <v>1000</v>
      </c>
    </row>
    <row r="1053" spans="1:13" x14ac:dyDescent="0.25">
      <c r="A1053" s="15" t="s">
        <v>1801</v>
      </c>
      <c r="B1053" s="15" t="s">
        <v>468</v>
      </c>
      <c r="C1053" s="15" t="s">
        <v>347</v>
      </c>
      <c r="D1053" s="15" t="s">
        <v>348</v>
      </c>
      <c r="E1053" s="41">
        <f t="shared" si="50"/>
        <v>1</v>
      </c>
      <c r="F1053" s="42">
        <f>M1053</f>
        <v>1000</v>
      </c>
      <c r="G1053" s="43">
        <v>2019</v>
      </c>
      <c r="I1053" s="12">
        <v>1000</v>
      </c>
      <c r="K1053" s="12" t="s">
        <v>2604</v>
      </c>
      <c r="L1053" s="12">
        <f t="shared" si="48"/>
        <v>1000</v>
      </c>
      <c r="M1053" s="12">
        <f t="shared" si="49"/>
        <v>1000</v>
      </c>
    </row>
    <row r="1054" spans="1:13" x14ac:dyDescent="0.25">
      <c r="A1054" s="15" t="s">
        <v>1802</v>
      </c>
      <c r="B1054" s="15" t="s">
        <v>373</v>
      </c>
      <c r="C1054" s="15" t="s">
        <v>347</v>
      </c>
      <c r="D1054" s="15" t="s">
        <v>348</v>
      </c>
      <c r="E1054" s="41">
        <f t="shared" si="50"/>
        <v>1</v>
      </c>
      <c r="F1054" s="42">
        <f>M1054</f>
        <v>1000</v>
      </c>
      <c r="G1054" s="43">
        <v>2019</v>
      </c>
      <c r="I1054" s="12">
        <v>1000</v>
      </c>
      <c r="K1054" s="12" t="s">
        <v>2604</v>
      </c>
      <c r="L1054" s="12">
        <f t="shared" si="48"/>
        <v>1000</v>
      </c>
      <c r="M1054" s="12">
        <f t="shared" si="49"/>
        <v>1000</v>
      </c>
    </row>
    <row r="1055" spans="1:13" x14ac:dyDescent="0.25">
      <c r="A1055" s="15" t="s">
        <v>1803</v>
      </c>
      <c r="B1055" s="15" t="s">
        <v>432</v>
      </c>
      <c r="C1055" s="15" t="s">
        <v>347</v>
      </c>
      <c r="D1055" s="15" t="s">
        <v>348</v>
      </c>
      <c r="E1055" s="41">
        <f t="shared" si="50"/>
        <v>1</v>
      </c>
      <c r="F1055" s="42">
        <f>M1055</f>
        <v>1000</v>
      </c>
      <c r="G1055" s="43">
        <v>2019</v>
      </c>
      <c r="I1055" s="12">
        <v>1000</v>
      </c>
      <c r="K1055" s="12" t="s">
        <v>2604</v>
      </c>
      <c r="L1055" s="12">
        <f t="shared" si="48"/>
        <v>1000</v>
      </c>
      <c r="M1055" s="12">
        <f t="shared" si="49"/>
        <v>1000</v>
      </c>
    </row>
    <row r="1056" spans="1:13" x14ac:dyDescent="0.25">
      <c r="A1056" s="15" t="s">
        <v>1808</v>
      </c>
      <c r="B1056" s="15" t="s">
        <v>563</v>
      </c>
      <c r="C1056" s="15" t="s">
        <v>347</v>
      </c>
      <c r="D1056" s="15" t="s">
        <v>348</v>
      </c>
      <c r="E1056" s="41">
        <f t="shared" si="50"/>
        <v>1</v>
      </c>
      <c r="F1056" s="42">
        <f>M1056</f>
        <v>1000</v>
      </c>
      <c r="G1056" s="43">
        <v>2019</v>
      </c>
      <c r="I1056" s="12">
        <v>1000</v>
      </c>
      <c r="K1056" s="12" t="s">
        <v>2604</v>
      </c>
      <c r="L1056" s="12">
        <f t="shared" si="48"/>
        <v>1000</v>
      </c>
      <c r="M1056" s="12">
        <f t="shared" si="49"/>
        <v>1000</v>
      </c>
    </row>
    <row r="1057" spans="1:13" x14ac:dyDescent="0.25">
      <c r="A1057" s="15" t="s">
        <v>1809</v>
      </c>
      <c r="B1057" s="15" t="s">
        <v>1764</v>
      </c>
      <c r="C1057" s="15" t="s">
        <v>347</v>
      </c>
      <c r="D1057" s="15" t="s">
        <v>348</v>
      </c>
      <c r="E1057" s="41">
        <f t="shared" si="50"/>
        <v>1</v>
      </c>
      <c r="F1057" s="42">
        <f>M1057</f>
        <v>1000</v>
      </c>
      <c r="G1057" s="43">
        <v>2019</v>
      </c>
      <c r="I1057" s="12">
        <v>1000</v>
      </c>
      <c r="K1057" s="12" t="s">
        <v>2604</v>
      </c>
      <c r="L1057" s="12">
        <f t="shared" si="48"/>
        <v>1000</v>
      </c>
      <c r="M1057" s="12">
        <f t="shared" si="49"/>
        <v>1000</v>
      </c>
    </row>
    <row r="1058" spans="1:13" x14ac:dyDescent="0.25">
      <c r="A1058" s="15" t="s">
        <v>1810</v>
      </c>
      <c r="B1058" s="15" t="s">
        <v>365</v>
      </c>
      <c r="C1058" s="15" t="s">
        <v>347</v>
      </c>
      <c r="D1058" s="15" t="s">
        <v>348</v>
      </c>
      <c r="E1058" s="41">
        <f t="shared" si="50"/>
        <v>1</v>
      </c>
      <c r="F1058" s="42">
        <f>M1058</f>
        <v>1000</v>
      </c>
      <c r="G1058" s="43">
        <v>2019</v>
      </c>
      <c r="I1058" s="12">
        <v>1000</v>
      </c>
      <c r="K1058" s="12" t="s">
        <v>2604</v>
      </c>
      <c r="L1058" s="12">
        <f t="shared" si="48"/>
        <v>1000</v>
      </c>
      <c r="M1058" s="12">
        <f t="shared" si="49"/>
        <v>1000</v>
      </c>
    </row>
    <row r="1059" spans="1:13" x14ac:dyDescent="0.25">
      <c r="A1059" s="15" t="s">
        <v>1811</v>
      </c>
      <c r="B1059" s="15" t="s">
        <v>1774</v>
      </c>
      <c r="C1059" s="15" t="s">
        <v>347</v>
      </c>
      <c r="D1059" s="15" t="s">
        <v>348</v>
      </c>
      <c r="E1059" s="41">
        <f t="shared" si="50"/>
        <v>1</v>
      </c>
      <c r="F1059" s="42">
        <f>M1059</f>
        <v>1000</v>
      </c>
      <c r="G1059" s="43">
        <v>2019</v>
      </c>
      <c r="I1059" s="12">
        <v>1000</v>
      </c>
      <c r="K1059" s="12" t="s">
        <v>2604</v>
      </c>
      <c r="L1059" s="12">
        <f t="shared" si="48"/>
        <v>1000</v>
      </c>
      <c r="M1059" s="12">
        <f t="shared" si="49"/>
        <v>1000</v>
      </c>
    </row>
    <row r="1060" spans="1:13" x14ac:dyDescent="0.25">
      <c r="A1060" s="15" t="s">
        <v>1812</v>
      </c>
      <c r="B1060" s="15" t="s">
        <v>510</v>
      </c>
      <c r="C1060" s="15" t="s">
        <v>347</v>
      </c>
      <c r="D1060" s="15" t="s">
        <v>348</v>
      </c>
      <c r="E1060" s="41">
        <f t="shared" si="50"/>
        <v>1</v>
      </c>
      <c r="F1060" s="42">
        <f>M1060</f>
        <v>1000</v>
      </c>
      <c r="G1060" s="43">
        <v>2019</v>
      </c>
      <c r="I1060" s="12">
        <v>1000</v>
      </c>
      <c r="K1060" s="12" t="s">
        <v>2604</v>
      </c>
      <c r="L1060" s="12">
        <f t="shared" si="48"/>
        <v>1000</v>
      </c>
      <c r="M1060" s="12">
        <f t="shared" si="49"/>
        <v>1000</v>
      </c>
    </row>
    <row r="1061" spans="1:13" x14ac:dyDescent="0.25">
      <c r="A1061" s="15" t="s">
        <v>1821</v>
      </c>
      <c r="B1061" s="15" t="s">
        <v>1748</v>
      </c>
      <c r="C1061" s="15" t="s">
        <v>347</v>
      </c>
      <c r="D1061" s="15" t="s">
        <v>348</v>
      </c>
      <c r="E1061" s="41">
        <f t="shared" si="50"/>
        <v>1</v>
      </c>
      <c r="F1061" s="42">
        <f>M1061</f>
        <v>1000</v>
      </c>
      <c r="G1061" s="43">
        <v>2019</v>
      </c>
      <c r="I1061" s="12">
        <v>1000</v>
      </c>
      <c r="K1061" s="12" t="s">
        <v>2604</v>
      </c>
      <c r="L1061" s="12">
        <f t="shared" si="48"/>
        <v>1000</v>
      </c>
      <c r="M1061" s="12">
        <f t="shared" si="49"/>
        <v>1000</v>
      </c>
    </row>
    <row r="1062" spans="1:13" x14ac:dyDescent="0.25">
      <c r="A1062" s="15" t="s">
        <v>1827</v>
      </c>
      <c r="B1062" s="15" t="s">
        <v>510</v>
      </c>
      <c r="C1062" s="15" t="s">
        <v>347</v>
      </c>
      <c r="D1062" s="15" t="s">
        <v>348</v>
      </c>
      <c r="E1062" s="41">
        <f t="shared" si="50"/>
        <v>1</v>
      </c>
      <c r="F1062" s="42">
        <f>M1062</f>
        <v>1000</v>
      </c>
      <c r="G1062" s="43">
        <v>2019</v>
      </c>
      <c r="I1062" s="12">
        <v>1000</v>
      </c>
      <c r="K1062" s="12" t="s">
        <v>2604</v>
      </c>
      <c r="L1062" s="12">
        <f t="shared" si="48"/>
        <v>1000</v>
      </c>
      <c r="M1062" s="12">
        <f t="shared" si="49"/>
        <v>1000</v>
      </c>
    </row>
    <row r="1063" spans="1:13" x14ac:dyDescent="0.25">
      <c r="A1063" s="15" t="s">
        <v>1828</v>
      </c>
      <c r="B1063" s="15" t="s">
        <v>1829</v>
      </c>
      <c r="C1063" s="15" t="s">
        <v>347</v>
      </c>
      <c r="D1063" s="15" t="s">
        <v>348</v>
      </c>
      <c r="E1063" s="41">
        <f t="shared" si="50"/>
        <v>1</v>
      </c>
      <c r="F1063" s="42">
        <f>M1063</f>
        <v>1000</v>
      </c>
      <c r="G1063" s="43">
        <v>2019</v>
      </c>
      <c r="I1063" s="12">
        <v>1000</v>
      </c>
      <c r="K1063" s="12" t="s">
        <v>2604</v>
      </c>
      <c r="L1063" s="12">
        <f t="shared" si="48"/>
        <v>1000</v>
      </c>
      <c r="M1063" s="12">
        <f t="shared" si="49"/>
        <v>1000</v>
      </c>
    </row>
    <row r="1064" spans="1:13" x14ac:dyDescent="0.25">
      <c r="A1064" s="15" t="s">
        <v>1831</v>
      </c>
      <c r="B1064" s="15" t="s">
        <v>1774</v>
      </c>
      <c r="C1064" s="15" t="s">
        <v>347</v>
      </c>
      <c r="D1064" s="15" t="s">
        <v>348</v>
      </c>
      <c r="E1064" s="41">
        <f t="shared" si="50"/>
        <v>1</v>
      </c>
      <c r="F1064" s="42">
        <f>M1064</f>
        <v>1000</v>
      </c>
      <c r="G1064" s="43">
        <v>2019</v>
      </c>
      <c r="I1064" s="12">
        <v>1000</v>
      </c>
      <c r="K1064" s="12" t="s">
        <v>2604</v>
      </c>
      <c r="L1064" s="12">
        <f t="shared" si="48"/>
        <v>1000</v>
      </c>
      <c r="M1064" s="12">
        <f t="shared" si="49"/>
        <v>1000</v>
      </c>
    </row>
    <row r="1065" spans="1:13" x14ac:dyDescent="0.25">
      <c r="A1065" s="15" t="s">
        <v>1832</v>
      </c>
      <c r="B1065" s="15" t="s">
        <v>1774</v>
      </c>
      <c r="C1065" s="15" t="s">
        <v>347</v>
      </c>
      <c r="D1065" s="15" t="s">
        <v>348</v>
      </c>
      <c r="E1065" s="41">
        <f t="shared" si="50"/>
        <v>1</v>
      </c>
      <c r="F1065" s="42">
        <f>M1065</f>
        <v>1000</v>
      </c>
      <c r="G1065" s="43">
        <v>2019</v>
      </c>
      <c r="I1065" s="12">
        <v>1000</v>
      </c>
      <c r="K1065" s="12" t="s">
        <v>2604</v>
      </c>
      <c r="L1065" s="12">
        <f t="shared" si="48"/>
        <v>1000</v>
      </c>
      <c r="M1065" s="12">
        <f t="shared" si="49"/>
        <v>1000</v>
      </c>
    </row>
    <row r="1066" spans="1:13" x14ac:dyDescent="0.25">
      <c r="A1066" s="15" t="s">
        <v>1835</v>
      </c>
      <c r="B1066" s="15" t="s">
        <v>185</v>
      </c>
      <c r="C1066" s="15" t="s">
        <v>347</v>
      </c>
      <c r="D1066" s="15" t="s">
        <v>348</v>
      </c>
      <c r="E1066" s="41">
        <f t="shared" si="50"/>
        <v>1</v>
      </c>
      <c r="F1066" s="42">
        <f>M1066</f>
        <v>1000</v>
      </c>
      <c r="G1066" s="43">
        <v>2019</v>
      </c>
      <c r="I1066" s="12">
        <v>1000</v>
      </c>
      <c r="K1066" s="12" t="s">
        <v>2604</v>
      </c>
      <c r="L1066" s="12">
        <f t="shared" si="48"/>
        <v>1000</v>
      </c>
      <c r="M1066" s="12">
        <f t="shared" si="49"/>
        <v>1000</v>
      </c>
    </row>
    <row r="1067" spans="1:13" x14ac:dyDescent="0.25">
      <c r="A1067" s="15" t="s">
        <v>1836</v>
      </c>
      <c r="B1067" s="15" t="s">
        <v>1837</v>
      </c>
      <c r="C1067" s="15" t="s">
        <v>347</v>
      </c>
      <c r="D1067" s="15" t="s">
        <v>348</v>
      </c>
      <c r="E1067" s="41">
        <f t="shared" si="50"/>
        <v>1</v>
      </c>
      <c r="F1067" s="42">
        <f>M1067</f>
        <v>1000</v>
      </c>
      <c r="G1067" s="43">
        <v>2019</v>
      </c>
      <c r="I1067" s="12">
        <v>1000</v>
      </c>
      <c r="K1067" s="12" t="s">
        <v>2604</v>
      </c>
      <c r="L1067" s="12">
        <f t="shared" si="48"/>
        <v>1000</v>
      </c>
      <c r="M1067" s="12">
        <f t="shared" si="49"/>
        <v>1000</v>
      </c>
    </row>
    <row r="1068" spans="1:13" x14ac:dyDescent="0.25">
      <c r="A1068" s="15" t="s">
        <v>1838</v>
      </c>
      <c r="B1068" s="15" t="s">
        <v>494</v>
      </c>
      <c r="C1068" s="15" t="s">
        <v>347</v>
      </c>
      <c r="D1068" s="15" t="s">
        <v>348</v>
      </c>
      <c r="E1068" s="41">
        <f t="shared" si="50"/>
        <v>1</v>
      </c>
      <c r="F1068" s="42">
        <f>M1068</f>
        <v>1000</v>
      </c>
      <c r="G1068" s="43">
        <v>2019</v>
      </c>
      <c r="I1068" s="12">
        <v>1000</v>
      </c>
      <c r="K1068" s="12" t="s">
        <v>2604</v>
      </c>
      <c r="L1068" s="12">
        <f t="shared" si="48"/>
        <v>1000</v>
      </c>
      <c r="M1068" s="12">
        <f t="shared" si="49"/>
        <v>1000</v>
      </c>
    </row>
    <row r="1069" spans="1:13" x14ac:dyDescent="0.25">
      <c r="A1069" s="15" t="s">
        <v>1840</v>
      </c>
      <c r="B1069" s="15" t="s">
        <v>1841</v>
      </c>
      <c r="C1069" s="15" t="s">
        <v>347</v>
      </c>
      <c r="D1069" s="15" t="s">
        <v>348</v>
      </c>
      <c r="E1069" s="41">
        <f t="shared" si="50"/>
        <v>1</v>
      </c>
      <c r="F1069" s="42">
        <f>M1069</f>
        <v>1000</v>
      </c>
      <c r="G1069" s="43">
        <v>2019</v>
      </c>
      <c r="I1069" s="12">
        <v>1000</v>
      </c>
      <c r="K1069" s="12" t="s">
        <v>2604</v>
      </c>
      <c r="L1069" s="12">
        <f t="shared" si="48"/>
        <v>1000</v>
      </c>
      <c r="M1069" s="12">
        <f t="shared" si="49"/>
        <v>1000</v>
      </c>
    </row>
    <row r="1070" spans="1:13" x14ac:dyDescent="0.25">
      <c r="A1070" s="15" t="s">
        <v>1843</v>
      </c>
      <c r="B1070" s="15" t="s">
        <v>510</v>
      </c>
      <c r="C1070" s="15" t="s">
        <v>347</v>
      </c>
      <c r="D1070" s="15" t="s">
        <v>348</v>
      </c>
      <c r="E1070" s="41">
        <f t="shared" si="50"/>
        <v>1</v>
      </c>
      <c r="F1070" s="42">
        <f>M1070</f>
        <v>1000</v>
      </c>
      <c r="G1070" s="43">
        <v>2019</v>
      </c>
      <c r="I1070" s="12">
        <v>1000</v>
      </c>
      <c r="K1070" s="12" t="s">
        <v>2604</v>
      </c>
      <c r="L1070" s="12">
        <f t="shared" si="48"/>
        <v>1000</v>
      </c>
      <c r="M1070" s="12">
        <f t="shared" si="49"/>
        <v>1000</v>
      </c>
    </row>
    <row r="1071" spans="1:13" x14ac:dyDescent="0.25">
      <c r="A1071" s="15" t="s">
        <v>1845</v>
      </c>
      <c r="B1071" s="15" t="s">
        <v>1841</v>
      </c>
      <c r="C1071" s="15" t="s">
        <v>347</v>
      </c>
      <c r="D1071" s="15" t="s">
        <v>348</v>
      </c>
      <c r="E1071" s="41">
        <f t="shared" si="50"/>
        <v>1</v>
      </c>
      <c r="F1071" s="42">
        <f>M1071</f>
        <v>1000</v>
      </c>
      <c r="G1071" s="43">
        <v>2019</v>
      </c>
      <c r="I1071" s="12">
        <v>1000</v>
      </c>
      <c r="K1071" s="12" t="s">
        <v>2604</v>
      </c>
      <c r="L1071" s="12">
        <f t="shared" si="48"/>
        <v>1000</v>
      </c>
      <c r="M1071" s="12">
        <f t="shared" si="49"/>
        <v>1000</v>
      </c>
    </row>
    <row r="1072" spans="1:13" x14ac:dyDescent="0.25">
      <c r="A1072" s="15" t="s">
        <v>1846</v>
      </c>
      <c r="B1072" s="15" t="s">
        <v>425</v>
      </c>
      <c r="C1072" s="15" t="s">
        <v>347</v>
      </c>
      <c r="D1072" s="15" t="s">
        <v>348</v>
      </c>
      <c r="E1072" s="41">
        <f t="shared" si="50"/>
        <v>1</v>
      </c>
      <c r="F1072" s="42">
        <f>M1072</f>
        <v>1000</v>
      </c>
      <c r="G1072" s="43">
        <v>2019</v>
      </c>
      <c r="I1072" s="12">
        <v>1000</v>
      </c>
      <c r="K1072" s="12" t="s">
        <v>2604</v>
      </c>
      <c r="L1072" s="12">
        <f t="shared" si="48"/>
        <v>1000</v>
      </c>
      <c r="M1072" s="12">
        <f t="shared" si="49"/>
        <v>1000</v>
      </c>
    </row>
    <row r="1073" spans="1:13" x14ac:dyDescent="0.25">
      <c r="A1073" s="15" t="s">
        <v>1847</v>
      </c>
      <c r="B1073" s="15" t="s">
        <v>1841</v>
      </c>
      <c r="C1073" s="15" t="s">
        <v>347</v>
      </c>
      <c r="D1073" s="15" t="s">
        <v>348</v>
      </c>
      <c r="E1073" s="41">
        <f t="shared" si="50"/>
        <v>1</v>
      </c>
      <c r="F1073" s="42">
        <f>M1073</f>
        <v>1000</v>
      </c>
      <c r="G1073" s="43">
        <v>2019</v>
      </c>
      <c r="I1073" s="12">
        <v>1000</v>
      </c>
      <c r="K1073" s="12" t="s">
        <v>2604</v>
      </c>
      <c r="L1073" s="12">
        <f t="shared" si="48"/>
        <v>1000</v>
      </c>
      <c r="M1073" s="12">
        <f t="shared" si="49"/>
        <v>1000</v>
      </c>
    </row>
    <row r="1074" spans="1:13" x14ac:dyDescent="0.25">
      <c r="A1074" s="15" t="s">
        <v>1848</v>
      </c>
      <c r="B1074" s="15" t="s">
        <v>1807</v>
      </c>
      <c r="C1074" s="15" t="s">
        <v>347</v>
      </c>
      <c r="D1074" s="15" t="s">
        <v>348</v>
      </c>
      <c r="E1074" s="41">
        <f t="shared" si="50"/>
        <v>1</v>
      </c>
      <c r="F1074" s="42">
        <f>M1074</f>
        <v>1000</v>
      </c>
      <c r="G1074" s="43">
        <v>2019</v>
      </c>
      <c r="I1074" s="12">
        <v>1000</v>
      </c>
      <c r="K1074" s="12" t="s">
        <v>2604</v>
      </c>
      <c r="L1074" s="12">
        <f t="shared" si="48"/>
        <v>1000</v>
      </c>
      <c r="M1074" s="12">
        <f t="shared" si="49"/>
        <v>1000</v>
      </c>
    </row>
    <row r="1075" spans="1:13" x14ac:dyDescent="0.25">
      <c r="A1075" s="15" t="s">
        <v>1849</v>
      </c>
      <c r="B1075" s="15" t="s">
        <v>563</v>
      </c>
      <c r="C1075" s="15" t="s">
        <v>347</v>
      </c>
      <c r="D1075" s="15" t="s">
        <v>348</v>
      </c>
      <c r="E1075" s="41">
        <f t="shared" si="50"/>
        <v>1</v>
      </c>
      <c r="F1075" s="42">
        <f>M1075</f>
        <v>1000</v>
      </c>
      <c r="G1075" s="43">
        <v>2019</v>
      </c>
      <c r="I1075" s="12">
        <v>1000</v>
      </c>
      <c r="K1075" s="12" t="s">
        <v>2604</v>
      </c>
      <c r="L1075" s="12">
        <f t="shared" si="48"/>
        <v>1000</v>
      </c>
      <c r="M1075" s="12">
        <f t="shared" si="49"/>
        <v>1000</v>
      </c>
    </row>
    <row r="1076" spans="1:13" x14ac:dyDescent="0.25">
      <c r="A1076" s="15" t="s">
        <v>1851</v>
      </c>
      <c r="B1076" s="15" t="s">
        <v>185</v>
      </c>
      <c r="C1076" s="15" t="s">
        <v>347</v>
      </c>
      <c r="D1076" s="15" t="s">
        <v>348</v>
      </c>
      <c r="E1076" s="41">
        <f t="shared" si="50"/>
        <v>1</v>
      </c>
      <c r="F1076" s="42">
        <f>M1076</f>
        <v>1000</v>
      </c>
      <c r="G1076" s="43">
        <v>2019</v>
      </c>
      <c r="I1076" s="12">
        <v>1000</v>
      </c>
      <c r="K1076" s="12" t="s">
        <v>2604</v>
      </c>
      <c r="L1076" s="12">
        <f t="shared" si="48"/>
        <v>1000</v>
      </c>
      <c r="M1076" s="12">
        <f t="shared" si="49"/>
        <v>1000</v>
      </c>
    </row>
    <row r="1077" spans="1:13" x14ac:dyDescent="0.25">
      <c r="A1077" s="15" t="s">
        <v>1852</v>
      </c>
      <c r="B1077" s="15" t="s">
        <v>510</v>
      </c>
      <c r="C1077" s="15" t="s">
        <v>347</v>
      </c>
      <c r="D1077" s="15" t="s">
        <v>348</v>
      </c>
      <c r="E1077" s="41">
        <f t="shared" si="50"/>
        <v>1</v>
      </c>
      <c r="F1077" s="42">
        <f>M1077</f>
        <v>1000</v>
      </c>
      <c r="G1077" s="43">
        <v>2019</v>
      </c>
      <c r="I1077" s="12">
        <v>1000</v>
      </c>
      <c r="K1077" s="12" t="s">
        <v>2604</v>
      </c>
      <c r="L1077" s="12">
        <f t="shared" si="48"/>
        <v>1000</v>
      </c>
      <c r="M1077" s="12">
        <f t="shared" si="49"/>
        <v>1000</v>
      </c>
    </row>
    <row r="1078" spans="1:13" x14ac:dyDescent="0.25">
      <c r="A1078" s="15" t="s">
        <v>1853</v>
      </c>
      <c r="B1078" s="15" t="s">
        <v>633</v>
      </c>
      <c r="C1078" s="15" t="s">
        <v>347</v>
      </c>
      <c r="D1078" s="15" t="s">
        <v>348</v>
      </c>
      <c r="E1078" s="41">
        <f t="shared" si="50"/>
        <v>1</v>
      </c>
      <c r="F1078" s="42">
        <f>M1078</f>
        <v>1000</v>
      </c>
      <c r="G1078" s="43">
        <v>2019</v>
      </c>
      <c r="I1078" s="12">
        <v>1000</v>
      </c>
      <c r="K1078" s="12" t="s">
        <v>2604</v>
      </c>
      <c r="L1078" s="12">
        <f t="shared" si="48"/>
        <v>1000</v>
      </c>
      <c r="M1078" s="12">
        <f t="shared" si="49"/>
        <v>1000</v>
      </c>
    </row>
    <row r="1079" spans="1:13" x14ac:dyDescent="0.25">
      <c r="A1079" s="15" t="s">
        <v>1854</v>
      </c>
      <c r="B1079" s="15" t="s">
        <v>1855</v>
      </c>
      <c r="C1079" s="15" t="s">
        <v>347</v>
      </c>
      <c r="D1079" s="15" t="s">
        <v>348</v>
      </c>
      <c r="E1079" s="41">
        <f t="shared" si="50"/>
        <v>1</v>
      </c>
      <c r="F1079" s="42">
        <f>M1079</f>
        <v>1000</v>
      </c>
      <c r="G1079" s="43">
        <v>2019</v>
      </c>
      <c r="I1079" s="12">
        <v>1000</v>
      </c>
      <c r="K1079" s="12" t="s">
        <v>2604</v>
      </c>
      <c r="L1079" s="12">
        <f t="shared" si="48"/>
        <v>1000</v>
      </c>
      <c r="M1079" s="12">
        <f t="shared" si="49"/>
        <v>1000</v>
      </c>
    </row>
    <row r="1080" spans="1:13" x14ac:dyDescent="0.25">
      <c r="A1080" s="15" t="s">
        <v>1856</v>
      </c>
      <c r="B1080" s="15" t="s">
        <v>633</v>
      </c>
      <c r="C1080" s="15" t="s">
        <v>347</v>
      </c>
      <c r="D1080" s="15" t="s">
        <v>348</v>
      </c>
      <c r="E1080" s="41">
        <f t="shared" si="50"/>
        <v>1</v>
      </c>
      <c r="F1080" s="42">
        <f>M1080</f>
        <v>1000</v>
      </c>
      <c r="G1080" s="43">
        <v>2019</v>
      </c>
      <c r="I1080" s="12">
        <v>1000</v>
      </c>
      <c r="K1080" s="12" t="s">
        <v>2604</v>
      </c>
      <c r="L1080" s="12">
        <f t="shared" si="48"/>
        <v>1000</v>
      </c>
      <c r="M1080" s="12">
        <f t="shared" si="49"/>
        <v>1000</v>
      </c>
    </row>
    <row r="1081" spans="1:13" x14ac:dyDescent="0.25">
      <c r="A1081" s="15" t="s">
        <v>1857</v>
      </c>
      <c r="B1081" s="15" t="s">
        <v>1858</v>
      </c>
      <c r="C1081" s="15" t="s">
        <v>347</v>
      </c>
      <c r="D1081" s="15" t="s">
        <v>348</v>
      </c>
      <c r="E1081" s="41">
        <f t="shared" si="50"/>
        <v>1</v>
      </c>
      <c r="F1081" s="42">
        <f>M1081</f>
        <v>1000</v>
      </c>
      <c r="G1081" s="43">
        <v>2019</v>
      </c>
      <c r="I1081" s="12">
        <v>1000</v>
      </c>
      <c r="K1081" s="12" t="s">
        <v>2604</v>
      </c>
      <c r="L1081" s="12">
        <f t="shared" si="48"/>
        <v>1000</v>
      </c>
      <c r="M1081" s="12">
        <f t="shared" si="49"/>
        <v>1000</v>
      </c>
    </row>
    <row r="1082" spans="1:13" x14ac:dyDescent="0.25">
      <c r="A1082" s="15" t="s">
        <v>1859</v>
      </c>
      <c r="B1082" s="15" t="s">
        <v>478</v>
      </c>
      <c r="C1082" s="15" t="s">
        <v>347</v>
      </c>
      <c r="D1082" s="15" t="s">
        <v>348</v>
      </c>
      <c r="E1082" s="41">
        <f t="shared" si="50"/>
        <v>1</v>
      </c>
      <c r="F1082" s="42">
        <f>M1082</f>
        <v>1000</v>
      </c>
      <c r="G1082" s="43">
        <v>2019</v>
      </c>
      <c r="I1082" s="12">
        <v>1000</v>
      </c>
      <c r="K1082" s="12" t="s">
        <v>2604</v>
      </c>
      <c r="L1082" s="12">
        <f t="shared" si="48"/>
        <v>1000</v>
      </c>
      <c r="M1082" s="12">
        <f t="shared" si="49"/>
        <v>1000</v>
      </c>
    </row>
    <row r="1083" spans="1:13" x14ac:dyDescent="0.25">
      <c r="A1083" s="15" t="s">
        <v>1860</v>
      </c>
      <c r="B1083" s="15" t="s">
        <v>1861</v>
      </c>
      <c r="C1083" s="15" t="s">
        <v>347</v>
      </c>
      <c r="D1083" s="15" t="s">
        <v>348</v>
      </c>
      <c r="E1083" s="41">
        <f t="shared" si="50"/>
        <v>1</v>
      </c>
      <c r="F1083" s="42">
        <f>M1083</f>
        <v>1000</v>
      </c>
      <c r="G1083" s="43">
        <v>2019</v>
      </c>
      <c r="I1083" s="12">
        <v>1000</v>
      </c>
      <c r="K1083" s="12" t="s">
        <v>2604</v>
      </c>
      <c r="L1083" s="12">
        <f t="shared" si="48"/>
        <v>1000</v>
      </c>
      <c r="M1083" s="12">
        <f t="shared" si="49"/>
        <v>1000</v>
      </c>
    </row>
    <row r="1084" spans="1:13" x14ac:dyDescent="0.25">
      <c r="A1084" s="15" t="s">
        <v>1862</v>
      </c>
      <c r="B1084" s="15" t="s">
        <v>1863</v>
      </c>
      <c r="C1084" s="15" t="s">
        <v>347</v>
      </c>
      <c r="D1084" s="15" t="s">
        <v>348</v>
      </c>
      <c r="E1084" s="41">
        <f t="shared" si="50"/>
        <v>1</v>
      </c>
      <c r="F1084" s="42">
        <f>M1084</f>
        <v>1000</v>
      </c>
      <c r="G1084" s="43">
        <v>2019</v>
      </c>
      <c r="I1084" s="12">
        <v>1000</v>
      </c>
      <c r="K1084" s="12" t="s">
        <v>2604</v>
      </c>
      <c r="L1084" s="12">
        <f t="shared" si="48"/>
        <v>1000</v>
      </c>
      <c r="M1084" s="12">
        <f t="shared" si="49"/>
        <v>1000</v>
      </c>
    </row>
    <row r="1085" spans="1:13" x14ac:dyDescent="0.25">
      <c r="A1085" s="15" t="s">
        <v>1865</v>
      </c>
      <c r="B1085" s="15" t="s">
        <v>388</v>
      </c>
      <c r="C1085" s="15" t="s">
        <v>347</v>
      </c>
      <c r="D1085" s="15" t="s">
        <v>348</v>
      </c>
      <c r="E1085" s="41">
        <f t="shared" si="50"/>
        <v>1</v>
      </c>
      <c r="F1085" s="42">
        <f>M1085</f>
        <v>1000</v>
      </c>
      <c r="G1085" s="43">
        <v>2019</v>
      </c>
      <c r="I1085" s="12">
        <v>1000</v>
      </c>
      <c r="K1085" s="12" t="s">
        <v>2604</v>
      </c>
      <c r="L1085" s="12">
        <f t="shared" si="48"/>
        <v>1000</v>
      </c>
      <c r="M1085" s="12">
        <f t="shared" si="49"/>
        <v>1000</v>
      </c>
    </row>
    <row r="1086" spans="1:13" x14ac:dyDescent="0.25">
      <c r="A1086" s="15" t="s">
        <v>1790</v>
      </c>
      <c r="B1086" s="15" t="s">
        <v>483</v>
      </c>
      <c r="C1086" s="15" t="s">
        <v>347</v>
      </c>
      <c r="D1086" s="15" t="s">
        <v>348</v>
      </c>
      <c r="E1086" s="41">
        <f t="shared" si="50"/>
        <v>2</v>
      </c>
      <c r="F1086" s="42">
        <f>M1086</f>
        <v>2000</v>
      </c>
      <c r="G1086" s="43">
        <v>2019</v>
      </c>
      <c r="I1086" s="12">
        <v>2000</v>
      </c>
      <c r="K1086" s="12" t="s">
        <v>2604</v>
      </c>
      <c r="L1086" s="12">
        <f t="shared" si="48"/>
        <v>2000</v>
      </c>
      <c r="M1086" s="12">
        <f t="shared" si="49"/>
        <v>2000</v>
      </c>
    </row>
    <row r="1087" spans="1:13" x14ac:dyDescent="0.25">
      <c r="A1087" s="15" t="s">
        <v>1760</v>
      </c>
      <c r="B1087" s="15" t="s">
        <v>444</v>
      </c>
      <c r="C1087" s="15" t="s">
        <v>347</v>
      </c>
      <c r="D1087" s="15" t="s">
        <v>348</v>
      </c>
      <c r="E1087" s="41">
        <f t="shared" si="50"/>
        <v>3</v>
      </c>
      <c r="F1087" s="42">
        <f>M1087</f>
        <v>3000</v>
      </c>
      <c r="G1087" s="43">
        <v>2019</v>
      </c>
      <c r="I1087" s="12">
        <v>3000</v>
      </c>
      <c r="K1087" s="12" t="s">
        <v>2604</v>
      </c>
      <c r="L1087" s="12">
        <f t="shared" si="48"/>
        <v>3000</v>
      </c>
      <c r="M1087" s="12">
        <f t="shared" si="49"/>
        <v>3000</v>
      </c>
    </row>
    <row r="1088" spans="1:13" x14ac:dyDescent="0.25">
      <c r="A1088" s="15" t="s">
        <v>1769</v>
      </c>
      <c r="B1088" s="15" t="s">
        <v>510</v>
      </c>
      <c r="C1088" s="15" t="s">
        <v>347</v>
      </c>
      <c r="D1088" s="15" t="s">
        <v>348</v>
      </c>
      <c r="E1088" s="41">
        <f t="shared" si="50"/>
        <v>3</v>
      </c>
      <c r="F1088" s="42">
        <f>M1088</f>
        <v>3000</v>
      </c>
      <c r="G1088" s="43">
        <v>2019</v>
      </c>
      <c r="I1088" s="12">
        <v>3000</v>
      </c>
      <c r="J1088" s="20">
        <v>4110000000</v>
      </c>
      <c r="K1088" s="12" t="s">
        <v>2604</v>
      </c>
      <c r="L1088" s="12">
        <f t="shared" si="48"/>
        <v>3000</v>
      </c>
      <c r="M1088" s="12">
        <f t="shared" si="49"/>
        <v>3000</v>
      </c>
    </row>
    <row r="1089" spans="1:13" x14ac:dyDescent="0.25">
      <c r="A1089" s="15" t="s">
        <v>1813</v>
      </c>
      <c r="B1089" s="15" t="s">
        <v>510</v>
      </c>
      <c r="C1089" s="15" t="s">
        <v>347</v>
      </c>
      <c r="D1089" s="15" t="s">
        <v>348</v>
      </c>
      <c r="E1089" s="41">
        <f t="shared" si="50"/>
        <v>3</v>
      </c>
      <c r="F1089" s="42">
        <f>M1089</f>
        <v>3000</v>
      </c>
      <c r="G1089" s="43">
        <v>2019</v>
      </c>
      <c r="I1089" s="12">
        <v>3000</v>
      </c>
      <c r="K1089" s="12" t="s">
        <v>2604</v>
      </c>
      <c r="L1089" s="12">
        <f t="shared" si="48"/>
        <v>3000</v>
      </c>
      <c r="M1089" s="12">
        <f t="shared" si="49"/>
        <v>3000</v>
      </c>
    </row>
    <row r="1090" spans="1:13" x14ac:dyDescent="0.25">
      <c r="A1090" s="15" t="s">
        <v>1864</v>
      </c>
      <c r="B1090" s="15" t="s">
        <v>386</v>
      </c>
      <c r="C1090" s="15" t="s">
        <v>347</v>
      </c>
      <c r="D1090" s="15" t="s">
        <v>348</v>
      </c>
      <c r="E1090" s="41">
        <f t="shared" si="50"/>
        <v>3</v>
      </c>
      <c r="F1090" s="42">
        <f>M1090</f>
        <v>3000</v>
      </c>
      <c r="G1090" s="43">
        <v>2019</v>
      </c>
      <c r="I1090" s="12">
        <v>3000</v>
      </c>
      <c r="K1090" s="12" t="s">
        <v>2604</v>
      </c>
      <c r="L1090" s="12">
        <f t="shared" ref="L1090:L1153" si="51">IF(K1090="DC",I1090/1.3,I1090)</f>
        <v>3000</v>
      </c>
      <c r="M1090" s="12">
        <f t="shared" ref="M1090:M1153" si="52">IFERROR(VALUE(L1090),VALUE(J1090))</f>
        <v>3000</v>
      </c>
    </row>
    <row r="1091" spans="1:13" x14ac:dyDescent="0.25">
      <c r="A1091" s="15" t="s">
        <v>1814</v>
      </c>
      <c r="B1091" s="15" t="s">
        <v>1815</v>
      </c>
      <c r="C1091" s="15" t="s">
        <v>347</v>
      </c>
      <c r="D1091" s="15" t="s">
        <v>348</v>
      </c>
      <c r="E1091" s="41">
        <f t="shared" ref="E1091:E1154" si="53">F1091/1000</f>
        <v>3.25</v>
      </c>
      <c r="F1091" s="42">
        <f>M1091</f>
        <v>3250</v>
      </c>
      <c r="G1091" s="43">
        <v>2019</v>
      </c>
      <c r="I1091" s="12">
        <v>3250</v>
      </c>
      <c r="K1091" s="12" t="s">
        <v>2604</v>
      </c>
      <c r="L1091" s="12">
        <f t="shared" si="51"/>
        <v>3250</v>
      </c>
      <c r="M1091" s="12">
        <f t="shared" si="52"/>
        <v>3250</v>
      </c>
    </row>
    <row r="1092" spans="1:13" x14ac:dyDescent="0.25">
      <c r="A1092" s="15" t="s">
        <v>1743</v>
      </c>
      <c r="B1092" s="15" t="s">
        <v>450</v>
      </c>
      <c r="C1092" s="15" t="s">
        <v>347</v>
      </c>
      <c r="D1092" s="15" t="s">
        <v>348</v>
      </c>
      <c r="E1092" s="41">
        <f t="shared" si="53"/>
        <v>4.4000000000000004</v>
      </c>
      <c r="F1092" s="42">
        <f>M1092</f>
        <v>4400</v>
      </c>
      <c r="G1092" s="43">
        <v>2019</v>
      </c>
      <c r="I1092" s="12">
        <v>4400</v>
      </c>
      <c r="K1092" s="12" t="s">
        <v>2604</v>
      </c>
      <c r="L1092" s="12">
        <f t="shared" si="51"/>
        <v>4400</v>
      </c>
      <c r="M1092" s="12">
        <f t="shared" si="52"/>
        <v>4400</v>
      </c>
    </row>
    <row r="1093" spans="1:13" x14ac:dyDescent="0.25">
      <c r="A1093" s="15" t="s">
        <v>1816</v>
      </c>
      <c r="B1093" s="15" t="s">
        <v>1768</v>
      </c>
      <c r="C1093" s="15" t="s">
        <v>347</v>
      </c>
      <c r="D1093" s="15" t="s">
        <v>348</v>
      </c>
      <c r="E1093" s="41">
        <f t="shared" si="53"/>
        <v>4.75</v>
      </c>
      <c r="F1093" s="42">
        <f>M1093</f>
        <v>4750</v>
      </c>
      <c r="G1093" s="43">
        <v>2019</v>
      </c>
      <c r="I1093" s="12">
        <v>4750</v>
      </c>
      <c r="K1093" s="12" t="s">
        <v>2604</v>
      </c>
      <c r="L1093" s="12">
        <f t="shared" si="51"/>
        <v>4750</v>
      </c>
      <c r="M1093" s="12">
        <f t="shared" si="52"/>
        <v>4750</v>
      </c>
    </row>
    <row r="1094" spans="1:13" x14ac:dyDescent="0.25">
      <c r="A1094" s="15" t="s">
        <v>1767</v>
      </c>
      <c r="B1094" s="15" t="s">
        <v>1768</v>
      </c>
      <c r="C1094" s="15" t="s">
        <v>347</v>
      </c>
      <c r="D1094" s="15" t="s">
        <v>348</v>
      </c>
      <c r="E1094" s="41">
        <f t="shared" si="53"/>
        <v>5</v>
      </c>
      <c r="F1094" s="42">
        <f>M1094</f>
        <v>5000</v>
      </c>
      <c r="G1094" s="43">
        <v>2019</v>
      </c>
      <c r="I1094" s="12">
        <v>5000</v>
      </c>
      <c r="K1094" s="12" t="s">
        <v>2604</v>
      </c>
      <c r="L1094" s="12">
        <f t="shared" si="51"/>
        <v>5000</v>
      </c>
      <c r="M1094" s="12">
        <f t="shared" si="52"/>
        <v>5000</v>
      </c>
    </row>
    <row r="1095" spans="1:13" x14ac:dyDescent="0.25">
      <c r="A1095" s="15" t="s">
        <v>1781</v>
      </c>
      <c r="B1095" s="15" t="s">
        <v>1782</v>
      </c>
      <c r="C1095" s="15" t="s">
        <v>347</v>
      </c>
      <c r="D1095" s="15" t="s">
        <v>348</v>
      </c>
      <c r="E1095" s="41">
        <f t="shared" si="53"/>
        <v>5</v>
      </c>
      <c r="F1095" s="42">
        <f>M1095</f>
        <v>5000</v>
      </c>
      <c r="G1095" s="43">
        <v>2019</v>
      </c>
      <c r="I1095" s="12">
        <v>5000</v>
      </c>
      <c r="K1095" s="12" t="s">
        <v>2604</v>
      </c>
      <c r="L1095" s="12">
        <f t="shared" si="51"/>
        <v>5000</v>
      </c>
      <c r="M1095" s="12">
        <f t="shared" si="52"/>
        <v>5000</v>
      </c>
    </row>
    <row r="1096" spans="1:13" x14ac:dyDescent="0.25">
      <c r="A1096" s="15" t="s">
        <v>1783</v>
      </c>
      <c r="B1096" s="15" t="s">
        <v>1784</v>
      </c>
      <c r="C1096" s="15" t="s">
        <v>347</v>
      </c>
      <c r="D1096" s="15" t="s">
        <v>348</v>
      </c>
      <c r="E1096" s="41">
        <f t="shared" si="53"/>
        <v>5</v>
      </c>
      <c r="F1096" s="42">
        <f>M1096</f>
        <v>5000</v>
      </c>
      <c r="G1096" s="43">
        <v>2019</v>
      </c>
      <c r="I1096" s="12">
        <v>5000</v>
      </c>
      <c r="K1096" s="12" t="s">
        <v>2604</v>
      </c>
      <c r="L1096" s="12">
        <f t="shared" si="51"/>
        <v>5000</v>
      </c>
      <c r="M1096" s="12">
        <f t="shared" si="52"/>
        <v>5000</v>
      </c>
    </row>
    <row r="1097" spans="1:13" x14ac:dyDescent="0.25">
      <c r="A1097" s="15" t="s">
        <v>1787</v>
      </c>
      <c r="B1097" s="15" t="s">
        <v>615</v>
      </c>
      <c r="C1097" s="15" t="s">
        <v>347</v>
      </c>
      <c r="D1097" s="15" t="s">
        <v>348</v>
      </c>
      <c r="E1097" s="41">
        <f t="shared" si="53"/>
        <v>5</v>
      </c>
      <c r="F1097" s="42">
        <f>M1097</f>
        <v>5000</v>
      </c>
      <c r="G1097" s="43">
        <v>2019</v>
      </c>
      <c r="I1097" s="12">
        <v>5000</v>
      </c>
      <c r="K1097" s="12" t="s">
        <v>2604</v>
      </c>
      <c r="L1097" s="12">
        <f t="shared" si="51"/>
        <v>5000</v>
      </c>
      <c r="M1097" s="12">
        <f t="shared" si="52"/>
        <v>5000</v>
      </c>
    </row>
    <row r="1098" spans="1:13" x14ac:dyDescent="0.25">
      <c r="A1098" s="15" t="s">
        <v>1795</v>
      </c>
      <c r="B1098" s="15" t="s">
        <v>526</v>
      </c>
      <c r="C1098" s="15" t="s">
        <v>347</v>
      </c>
      <c r="D1098" s="15" t="s">
        <v>348</v>
      </c>
      <c r="E1098" s="41">
        <f t="shared" si="53"/>
        <v>5</v>
      </c>
      <c r="F1098" s="42">
        <f>M1098</f>
        <v>5000</v>
      </c>
      <c r="G1098" s="43">
        <v>2019</v>
      </c>
      <c r="I1098" s="12">
        <v>5000</v>
      </c>
      <c r="K1098" s="12" t="s">
        <v>2604</v>
      </c>
      <c r="L1098" s="12">
        <f t="shared" si="51"/>
        <v>5000</v>
      </c>
      <c r="M1098" s="12">
        <f t="shared" si="52"/>
        <v>5000</v>
      </c>
    </row>
    <row r="1099" spans="1:13" x14ac:dyDescent="0.25">
      <c r="A1099" s="15" t="s">
        <v>1820</v>
      </c>
      <c r="B1099" s="15" t="s">
        <v>1782</v>
      </c>
      <c r="C1099" s="15" t="s">
        <v>347</v>
      </c>
      <c r="D1099" s="15" t="s">
        <v>348</v>
      </c>
      <c r="E1099" s="41">
        <f t="shared" si="53"/>
        <v>5</v>
      </c>
      <c r="F1099" s="42">
        <f>M1099</f>
        <v>5000</v>
      </c>
      <c r="G1099" s="43">
        <v>2019</v>
      </c>
      <c r="I1099" s="12">
        <v>5000</v>
      </c>
      <c r="K1099" s="12" t="s">
        <v>2604</v>
      </c>
      <c r="L1099" s="12">
        <f t="shared" si="51"/>
        <v>5000</v>
      </c>
      <c r="M1099" s="12">
        <f t="shared" si="52"/>
        <v>5000</v>
      </c>
    </row>
    <row r="1100" spans="1:13" x14ac:dyDescent="0.25">
      <c r="A1100" s="15" t="s">
        <v>1822</v>
      </c>
      <c r="B1100" s="15" t="s">
        <v>557</v>
      </c>
      <c r="C1100" s="15" t="s">
        <v>347</v>
      </c>
      <c r="D1100" s="15" t="s">
        <v>348</v>
      </c>
      <c r="E1100" s="41">
        <f t="shared" si="53"/>
        <v>5</v>
      </c>
      <c r="F1100" s="42">
        <f>M1100</f>
        <v>5000</v>
      </c>
      <c r="G1100" s="43">
        <v>2019</v>
      </c>
      <c r="I1100" s="12">
        <v>5000</v>
      </c>
      <c r="K1100" s="12" t="s">
        <v>2604</v>
      </c>
      <c r="L1100" s="12">
        <f t="shared" si="51"/>
        <v>5000</v>
      </c>
      <c r="M1100" s="12">
        <f t="shared" si="52"/>
        <v>5000</v>
      </c>
    </row>
    <row r="1101" spans="1:13" x14ac:dyDescent="0.25">
      <c r="A1101" s="15" t="s">
        <v>1824</v>
      </c>
      <c r="B1101" s="15" t="s">
        <v>510</v>
      </c>
      <c r="C1101" s="15" t="s">
        <v>347</v>
      </c>
      <c r="D1101" s="15" t="s">
        <v>348</v>
      </c>
      <c r="E1101" s="41">
        <f t="shared" si="53"/>
        <v>5</v>
      </c>
      <c r="F1101" s="42">
        <f>M1101</f>
        <v>5000</v>
      </c>
      <c r="G1101" s="43">
        <v>2019</v>
      </c>
      <c r="I1101" s="12">
        <v>5000</v>
      </c>
      <c r="K1101" s="12" t="s">
        <v>2604</v>
      </c>
      <c r="L1101" s="12">
        <f t="shared" si="51"/>
        <v>5000</v>
      </c>
      <c r="M1101" s="12">
        <f t="shared" si="52"/>
        <v>5000</v>
      </c>
    </row>
    <row r="1102" spans="1:13" x14ac:dyDescent="0.25">
      <c r="A1102" s="15" t="s">
        <v>1825</v>
      </c>
      <c r="B1102" s="15" t="s">
        <v>346</v>
      </c>
      <c r="C1102" s="15" t="s">
        <v>347</v>
      </c>
      <c r="D1102" s="15" t="s">
        <v>348</v>
      </c>
      <c r="E1102" s="41">
        <f t="shared" si="53"/>
        <v>5</v>
      </c>
      <c r="F1102" s="42">
        <f>M1102</f>
        <v>5000</v>
      </c>
      <c r="G1102" s="43">
        <v>2019</v>
      </c>
      <c r="I1102" s="12">
        <v>5000</v>
      </c>
      <c r="K1102" s="12" t="s">
        <v>2604</v>
      </c>
      <c r="L1102" s="12">
        <f t="shared" si="51"/>
        <v>5000</v>
      </c>
      <c r="M1102" s="12">
        <f t="shared" si="52"/>
        <v>5000</v>
      </c>
    </row>
    <row r="1103" spans="1:13" x14ac:dyDescent="0.25">
      <c r="A1103" s="15" t="s">
        <v>1826</v>
      </c>
      <c r="B1103" s="15" t="s">
        <v>466</v>
      </c>
      <c r="C1103" s="15" t="s">
        <v>347</v>
      </c>
      <c r="D1103" s="15" t="s">
        <v>348</v>
      </c>
      <c r="E1103" s="41">
        <f t="shared" si="53"/>
        <v>5</v>
      </c>
      <c r="F1103" s="42">
        <f>M1103</f>
        <v>5000</v>
      </c>
      <c r="G1103" s="43">
        <v>2019</v>
      </c>
      <c r="I1103" s="12">
        <v>5000</v>
      </c>
      <c r="K1103" s="12" t="s">
        <v>2604</v>
      </c>
      <c r="L1103" s="12">
        <f t="shared" si="51"/>
        <v>5000</v>
      </c>
      <c r="M1103" s="12">
        <f t="shared" si="52"/>
        <v>5000</v>
      </c>
    </row>
    <row r="1104" spans="1:13" x14ac:dyDescent="0.25">
      <c r="A1104" s="15" t="s">
        <v>2329</v>
      </c>
      <c r="B1104" s="15" t="s">
        <v>510</v>
      </c>
      <c r="C1104" s="15" t="s">
        <v>347</v>
      </c>
      <c r="D1104" s="15" t="s">
        <v>348</v>
      </c>
      <c r="E1104" s="41">
        <f t="shared" si="53"/>
        <v>5</v>
      </c>
      <c r="F1104" s="42">
        <f>M1104</f>
        <v>5000</v>
      </c>
      <c r="G1104" s="43">
        <v>2019</v>
      </c>
      <c r="I1104" s="12">
        <v>5000</v>
      </c>
      <c r="J1104" s="12">
        <v>7452</v>
      </c>
      <c r="K1104" s="12" t="s">
        <v>2604</v>
      </c>
      <c r="L1104" s="12">
        <f t="shared" si="51"/>
        <v>5000</v>
      </c>
      <c r="M1104" s="12">
        <f t="shared" si="52"/>
        <v>5000</v>
      </c>
    </row>
    <row r="1105" spans="1:13" x14ac:dyDescent="0.25">
      <c r="A1105" s="15" t="s">
        <v>965</v>
      </c>
      <c r="B1105" s="15" t="s">
        <v>966</v>
      </c>
      <c r="C1105" s="15" t="s">
        <v>672</v>
      </c>
      <c r="D1105" s="15" t="s">
        <v>967</v>
      </c>
      <c r="E1105" s="41">
        <f t="shared" si="53"/>
        <v>1</v>
      </c>
      <c r="F1105" s="42">
        <f>M1105</f>
        <v>1000</v>
      </c>
      <c r="G1105" s="43">
        <v>2019</v>
      </c>
      <c r="I1105" s="12">
        <v>1000</v>
      </c>
      <c r="J1105" s="12" t="s">
        <v>2125</v>
      </c>
      <c r="K1105" s="12" t="s">
        <v>2604</v>
      </c>
      <c r="L1105" s="12">
        <f t="shared" si="51"/>
        <v>1000</v>
      </c>
      <c r="M1105" s="12">
        <f t="shared" si="52"/>
        <v>1000</v>
      </c>
    </row>
    <row r="1106" spans="1:13" x14ac:dyDescent="0.25">
      <c r="A1106" s="15" t="s">
        <v>678</v>
      </c>
      <c r="B1106" s="15" t="s">
        <v>679</v>
      </c>
      <c r="C1106" s="15" t="s">
        <v>680</v>
      </c>
      <c r="D1106" s="15" t="s">
        <v>681</v>
      </c>
      <c r="E1106" s="41">
        <f t="shared" si="53"/>
        <v>2.4E-2</v>
      </c>
      <c r="F1106" s="42">
        <f>M1106</f>
        <v>24</v>
      </c>
      <c r="G1106" s="43">
        <v>2019</v>
      </c>
      <c r="I1106" s="12" t="s">
        <v>2125</v>
      </c>
      <c r="J1106" s="12">
        <v>24</v>
      </c>
      <c r="K1106" s="12" t="s">
        <v>2125</v>
      </c>
      <c r="L1106" s="12" t="str">
        <f t="shared" si="51"/>
        <v>.</v>
      </c>
      <c r="M1106" s="12">
        <f t="shared" si="52"/>
        <v>24</v>
      </c>
    </row>
    <row r="1107" spans="1:13" x14ac:dyDescent="0.25">
      <c r="A1107" s="15" t="s">
        <v>1518</v>
      </c>
      <c r="B1107" s="15" t="s">
        <v>2424</v>
      </c>
      <c r="C1107" s="15" t="s">
        <v>1418</v>
      </c>
      <c r="D1107" s="15" t="s">
        <v>1511</v>
      </c>
      <c r="E1107" s="41">
        <f t="shared" si="53"/>
        <v>0.10615384615384614</v>
      </c>
      <c r="F1107" s="42">
        <f>M1107</f>
        <v>106.15384615384615</v>
      </c>
      <c r="G1107" s="43">
        <v>2019</v>
      </c>
      <c r="I1107" s="12">
        <v>138</v>
      </c>
      <c r="J1107" s="12">
        <v>138</v>
      </c>
      <c r="K1107" s="12" t="s">
        <v>1298</v>
      </c>
      <c r="L1107" s="12">
        <f t="shared" si="51"/>
        <v>106.15384615384615</v>
      </c>
      <c r="M1107" s="12">
        <f t="shared" si="52"/>
        <v>106.15384615384615</v>
      </c>
    </row>
    <row r="1108" spans="1:13" x14ac:dyDescent="0.25">
      <c r="A1108" s="15" t="s">
        <v>1416</v>
      </c>
      <c r="B1108" s="15" t="s">
        <v>1417</v>
      </c>
      <c r="C1108" s="15" t="s">
        <v>1418</v>
      </c>
      <c r="D1108" s="15" t="s">
        <v>1419</v>
      </c>
      <c r="E1108" s="41">
        <f t="shared" si="53"/>
        <v>0.85901538461538463</v>
      </c>
      <c r="F1108" s="42">
        <f>M1108</f>
        <v>859.01538461538462</v>
      </c>
      <c r="G1108" s="43">
        <v>2019</v>
      </c>
      <c r="I1108" s="12">
        <v>1116.72</v>
      </c>
      <c r="J1108" s="12">
        <v>1116.72</v>
      </c>
      <c r="K1108" s="12" t="s">
        <v>1298</v>
      </c>
      <c r="L1108" s="12">
        <f t="shared" si="51"/>
        <v>859.01538461538462</v>
      </c>
      <c r="M1108" s="12">
        <f t="shared" si="52"/>
        <v>859.01538461538462</v>
      </c>
    </row>
    <row r="1109" spans="1:13" x14ac:dyDescent="0.25">
      <c r="A1109" s="15" t="s">
        <v>1430</v>
      </c>
      <c r="B1109" s="15" t="s">
        <v>530</v>
      </c>
      <c r="C1109" s="15" t="s">
        <v>1312</v>
      </c>
      <c r="D1109" s="15" t="s">
        <v>1431</v>
      </c>
      <c r="E1109" s="41">
        <f t="shared" si="53"/>
        <v>1.5</v>
      </c>
      <c r="F1109" s="42">
        <f>M1109</f>
        <v>1500</v>
      </c>
      <c r="G1109" s="43">
        <v>2019</v>
      </c>
      <c r="I1109" s="12">
        <v>1500</v>
      </c>
      <c r="J1109" s="12" t="s">
        <v>2125</v>
      </c>
      <c r="K1109" s="12" t="s">
        <v>2604</v>
      </c>
      <c r="L1109" s="12">
        <f t="shared" si="51"/>
        <v>1500</v>
      </c>
      <c r="M1109" s="12">
        <f t="shared" si="52"/>
        <v>1500</v>
      </c>
    </row>
    <row r="1110" spans="1:13" x14ac:dyDescent="0.25">
      <c r="A1110" s="15" t="s">
        <v>1432</v>
      </c>
      <c r="B1110" s="15" t="s">
        <v>1433</v>
      </c>
      <c r="C1110" s="15" t="s">
        <v>1312</v>
      </c>
      <c r="D1110" s="15" t="s">
        <v>1434</v>
      </c>
      <c r="E1110" s="41">
        <f t="shared" si="53"/>
        <v>5</v>
      </c>
      <c r="F1110" s="42">
        <f>M1110</f>
        <v>5000</v>
      </c>
      <c r="G1110" s="43">
        <v>2019</v>
      </c>
      <c r="I1110" s="12">
        <v>5000</v>
      </c>
      <c r="J1110" s="12">
        <v>6983.6</v>
      </c>
      <c r="K1110" s="12" t="s">
        <v>2604</v>
      </c>
      <c r="L1110" s="12">
        <f t="shared" si="51"/>
        <v>5000</v>
      </c>
      <c r="M1110" s="12">
        <f t="shared" si="52"/>
        <v>5000</v>
      </c>
    </row>
    <row r="1111" spans="1:13" x14ac:dyDescent="0.25">
      <c r="A1111" s="15">
        <v>164578</v>
      </c>
      <c r="B1111" s="15" t="s">
        <v>246</v>
      </c>
      <c r="C1111" s="15" t="s">
        <v>707</v>
      </c>
      <c r="D1111" s="15" t="s">
        <v>708</v>
      </c>
      <c r="E1111" s="41">
        <f t="shared" si="53"/>
        <v>0.37315384615384611</v>
      </c>
      <c r="F1111" s="42">
        <f>M1111</f>
        <v>373.15384615384613</v>
      </c>
      <c r="G1111" s="43">
        <v>2019</v>
      </c>
      <c r="I1111" s="12">
        <v>485.1</v>
      </c>
      <c r="J1111" s="12" t="s">
        <v>2125</v>
      </c>
      <c r="K1111" s="12" t="s">
        <v>1298</v>
      </c>
      <c r="L1111" s="12">
        <f t="shared" si="51"/>
        <v>373.15384615384613</v>
      </c>
      <c r="M1111" s="12">
        <f t="shared" si="52"/>
        <v>373.15384615384613</v>
      </c>
    </row>
    <row r="1112" spans="1:13" x14ac:dyDescent="0.25">
      <c r="A1112" s="15">
        <v>90746</v>
      </c>
      <c r="B1112" s="15" t="s">
        <v>1661</v>
      </c>
      <c r="C1112" s="15" t="s">
        <v>707</v>
      </c>
      <c r="D1112" s="15" t="s">
        <v>708</v>
      </c>
      <c r="E1112" s="41">
        <f t="shared" si="53"/>
        <v>2.0038153846153848</v>
      </c>
      <c r="F1112" s="42">
        <f>M1112</f>
        <v>2003.8153846153846</v>
      </c>
      <c r="G1112" s="43">
        <v>2019</v>
      </c>
      <c r="I1112" s="17">
        <v>2604.96</v>
      </c>
      <c r="J1112" s="17"/>
      <c r="K1112" s="12" t="s">
        <v>1298</v>
      </c>
      <c r="L1112" s="12">
        <f t="shared" si="51"/>
        <v>2003.8153846153846</v>
      </c>
      <c r="M1112" s="12">
        <f t="shared" si="52"/>
        <v>2003.8153846153846</v>
      </c>
    </row>
    <row r="1113" spans="1:13" x14ac:dyDescent="0.25">
      <c r="A1113" s="15">
        <v>126589</v>
      </c>
      <c r="B1113" s="15" t="s">
        <v>1665</v>
      </c>
      <c r="C1113" s="15" t="s">
        <v>707</v>
      </c>
      <c r="D1113" s="15" t="s">
        <v>708</v>
      </c>
      <c r="E1113" s="41">
        <f t="shared" si="53"/>
        <v>2.1323076923076925</v>
      </c>
      <c r="F1113" s="42">
        <f>M1113</f>
        <v>2132.3076923076924</v>
      </c>
      <c r="G1113" s="43">
        <v>2019</v>
      </c>
      <c r="I1113" s="17">
        <v>2772</v>
      </c>
      <c r="J1113" s="17"/>
      <c r="K1113" s="12" t="s">
        <v>1298</v>
      </c>
      <c r="L1113" s="12">
        <f t="shared" si="51"/>
        <v>2132.3076923076924</v>
      </c>
      <c r="M1113" s="12">
        <f t="shared" si="52"/>
        <v>2132.3076923076924</v>
      </c>
    </row>
    <row r="1114" spans="1:13" x14ac:dyDescent="0.25">
      <c r="A1114" s="15">
        <v>126518</v>
      </c>
      <c r="B1114" s="15" t="s">
        <v>1665</v>
      </c>
      <c r="C1114" s="15" t="s">
        <v>707</v>
      </c>
      <c r="D1114" s="15" t="s">
        <v>708</v>
      </c>
      <c r="E1114" s="41">
        <f t="shared" si="53"/>
        <v>2.1323076923076925</v>
      </c>
      <c r="F1114" s="42">
        <f>M1114</f>
        <v>2132.3076923076924</v>
      </c>
      <c r="G1114" s="43">
        <v>2019</v>
      </c>
      <c r="I1114" s="17">
        <v>2772</v>
      </c>
      <c r="J1114" s="17"/>
      <c r="K1114" s="12" t="s">
        <v>1298</v>
      </c>
      <c r="L1114" s="12">
        <f t="shared" si="51"/>
        <v>2132.3076923076924</v>
      </c>
      <c r="M1114" s="12">
        <f t="shared" si="52"/>
        <v>2132.3076923076924</v>
      </c>
    </row>
    <row r="1115" spans="1:13" x14ac:dyDescent="0.25">
      <c r="A1115" s="15">
        <v>80611</v>
      </c>
      <c r="B1115" s="15" t="s">
        <v>1666</v>
      </c>
      <c r="C1115" s="15" t="s">
        <v>707</v>
      </c>
      <c r="D1115" s="15" t="s">
        <v>708</v>
      </c>
      <c r="E1115" s="41">
        <f t="shared" si="53"/>
        <v>2.31</v>
      </c>
      <c r="F1115" s="42">
        <f>M1115</f>
        <v>2310</v>
      </c>
      <c r="G1115" s="43">
        <v>2019</v>
      </c>
      <c r="I1115" s="17">
        <v>3003</v>
      </c>
      <c r="J1115" s="17"/>
      <c r="K1115" s="12" t="s">
        <v>1298</v>
      </c>
      <c r="L1115" s="12">
        <f t="shared" si="51"/>
        <v>2310</v>
      </c>
      <c r="M1115" s="12">
        <f t="shared" si="52"/>
        <v>2310</v>
      </c>
    </row>
    <row r="1116" spans="1:13" x14ac:dyDescent="0.25">
      <c r="A1116" s="15" t="s">
        <v>1671</v>
      </c>
      <c r="B1116" s="15" t="s">
        <v>1672</v>
      </c>
      <c r="C1116" s="15" t="s">
        <v>707</v>
      </c>
      <c r="D1116" s="15" t="s">
        <v>708</v>
      </c>
      <c r="E1116" s="41">
        <f t="shared" si="53"/>
        <v>2.3161846153846155</v>
      </c>
      <c r="F1116" s="42">
        <f>M1116</f>
        <v>2316.1846153846154</v>
      </c>
      <c r="G1116" s="43">
        <v>2019</v>
      </c>
      <c r="I1116" s="17">
        <v>3011.04</v>
      </c>
      <c r="J1116" s="17"/>
      <c r="K1116" s="12" t="s">
        <v>1298</v>
      </c>
      <c r="L1116" s="12">
        <f t="shared" si="51"/>
        <v>2316.1846153846154</v>
      </c>
      <c r="M1116" s="12">
        <f t="shared" si="52"/>
        <v>2316.1846153846154</v>
      </c>
    </row>
    <row r="1117" spans="1:13" x14ac:dyDescent="0.25">
      <c r="A1117" s="15" t="s">
        <v>1667</v>
      </c>
      <c r="B1117" s="15" t="s">
        <v>246</v>
      </c>
      <c r="C1117" s="15" t="s">
        <v>707</v>
      </c>
      <c r="D1117" s="15" t="s">
        <v>708</v>
      </c>
      <c r="E1117" s="41">
        <f t="shared" si="53"/>
        <v>2.3174999999999999</v>
      </c>
      <c r="F1117" s="42">
        <f>M1117</f>
        <v>2317.5</v>
      </c>
      <c r="G1117" s="43">
        <v>2019</v>
      </c>
      <c r="I1117" s="17">
        <v>3012.75</v>
      </c>
      <c r="J1117" s="17"/>
      <c r="K1117" s="12" t="s">
        <v>1298</v>
      </c>
      <c r="L1117" s="12">
        <f t="shared" si="51"/>
        <v>2317.5</v>
      </c>
      <c r="M1117" s="12">
        <f t="shared" si="52"/>
        <v>2317.5</v>
      </c>
    </row>
    <row r="1118" spans="1:13" x14ac:dyDescent="0.25">
      <c r="A1118" s="15">
        <v>93846</v>
      </c>
      <c r="B1118" s="15" t="s">
        <v>261</v>
      </c>
      <c r="C1118" s="15" t="s">
        <v>707</v>
      </c>
      <c r="D1118" s="15" t="s">
        <v>708</v>
      </c>
      <c r="E1118" s="41">
        <f t="shared" si="53"/>
        <v>4.2848999999999995</v>
      </c>
      <c r="F1118" s="42">
        <f>M1118</f>
        <v>4284.8999999999996</v>
      </c>
      <c r="G1118" s="43">
        <v>2019</v>
      </c>
      <c r="I1118" s="17">
        <v>5570.37</v>
      </c>
      <c r="J1118" s="17"/>
      <c r="K1118" s="12" t="s">
        <v>1298</v>
      </c>
      <c r="L1118" s="12">
        <f t="shared" si="51"/>
        <v>4284.8999999999996</v>
      </c>
      <c r="M1118" s="12">
        <f t="shared" si="52"/>
        <v>4284.8999999999996</v>
      </c>
    </row>
    <row r="1119" spans="1:13" x14ac:dyDescent="0.25">
      <c r="A1119" s="15">
        <v>164855</v>
      </c>
      <c r="B1119" s="15" t="s">
        <v>711</v>
      </c>
      <c r="C1119" s="15" t="s">
        <v>707</v>
      </c>
      <c r="D1119" s="15" t="s">
        <v>710</v>
      </c>
      <c r="E1119" s="41">
        <f t="shared" si="53"/>
        <v>3.046153846153846E-3</v>
      </c>
      <c r="F1119" s="42">
        <f>M1119</f>
        <v>3.046153846153846</v>
      </c>
      <c r="G1119" s="43">
        <v>2019</v>
      </c>
      <c r="I1119" s="12">
        <v>3.96</v>
      </c>
      <c r="J1119" s="12" t="s">
        <v>2125</v>
      </c>
      <c r="K1119" s="12" t="s">
        <v>1298</v>
      </c>
      <c r="L1119" s="12">
        <f t="shared" si="51"/>
        <v>3.046153846153846</v>
      </c>
      <c r="M1119" s="12">
        <f t="shared" si="52"/>
        <v>3.046153846153846</v>
      </c>
    </row>
    <row r="1120" spans="1:13" x14ac:dyDescent="0.25">
      <c r="A1120" s="15">
        <v>175600</v>
      </c>
      <c r="B1120" s="15" t="s">
        <v>711</v>
      </c>
      <c r="C1120" s="15" t="s">
        <v>707</v>
      </c>
      <c r="D1120" s="15" t="s">
        <v>710</v>
      </c>
      <c r="E1120" s="41">
        <f t="shared" si="53"/>
        <v>3.3230769230769234E-3</v>
      </c>
      <c r="F1120" s="42">
        <f>M1120</f>
        <v>3.3230769230769233</v>
      </c>
      <c r="G1120" s="43">
        <v>2019</v>
      </c>
      <c r="I1120" s="12">
        <v>4.32</v>
      </c>
      <c r="J1120" s="12" t="s">
        <v>2125</v>
      </c>
      <c r="K1120" s="12" t="s">
        <v>1298</v>
      </c>
      <c r="L1120" s="12">
        <f t="shared" si="51"/>
        <v>3.3230769230769233</v>
      </c>
      <c r="M1120" s="12">
        <f t="shared" si="52"/>
        <v>3.3230769230769233</v>
      </c>
    </row>
    <row r="1121" spans="1:13" x14ac:dyDescent="0.25">
      <c r="A1121" s="15">
        <v>180830</v>
      </c>
      <c r="B1121" s="15" t="s">
        <v>711</v>
      </c>
      <c r="C1121" s="15" t="s">
        <v>707</v>
      </c>
      <c r="D1121" s="15" t="s">
        <v>710</v>
      </c>
      <c r="E1121" s="41">
        <f t="shared" si="53"/>
        <v>3.3230769230769234E-3</v>
      </c>
      <c r="F1121" s="42">
        <f>M1121</f>
        <v>3.3230769230769233</v>
      </c>
      <c r="G1121" s="43">
        <v>2019</v>
      </c>
      <c r="I1121" s="12">
        <v>4.32</v>
      </c>
      <c r="J1121" s="12" t="s">
        <v>2125</v>
      </c>
      <c r="K1121" s="12" t="s">
        <v>1298</v>
      </c>
      <c r="L1121" s="12">
        <f t="shared" si="51"/>
        <v>3.3230769230769233</v>
      </c>
      <c r="M1121" s="12">
        <f t="shared" si="52"/>
        <v>3.3230769230769233</v>
      </c>
    </row>
    <row r="1122" spans="1:13" x14ac:dyDescent="0.25">
      <c r="A1122" s="15">
        <v>184109</v>
      </c>
      <c r="B1122" s="15" t="s">
        <v>711</v>
      </c>
      <c r="C1122" s="15" t="s">
        <v>707</v>
      </c>
      <c r="D1122" s="15" t="s">
        <v>710</v>
      </c>
      <c r="E1122" s="41">
        <f t="shared" si="53"/>
        <v>3.3692307692307693E-3</v>
      </c>
      <c r="F1122" s="42">
        <f>M1122</f>
        <v>3.3692307692307693</v>
      </c>
      <c r="G1122" s="43">
        <v>2019</v>
      </c>
      <c r="I1122" s="12">
        <v>4.38</v>
      </c>
      <c r="J1122" s="12" t="s">
        <v>2125</v>
      </c>
      <c r="K1122" s="12" t="s">
        <v>1298</v>
      </c>
      <c r="L1122" s="12">
        <f t="shared" si="51"/>
        <v>3.3692307692307693</v>
      </c>
      <c r="M1122" s="12">
        <f t="shared" si="52"/>
        <v>3.3692307692307693</v>
      </c>
    </row>
    <row r="1123" spans="1:13" x14ac:dyDescent="0.25">
      <c r="A1123" s="15">
        <v>184321</v>
      </c>
      <c r="B1123" s="15" t="s">
        <v>711</v>
      </c>
      <c r="C1123" s="15" t="s">
        <v>707</v>
      </c>
      <c r="D1123" s="15" t="s">
        <v>710</v>
      </c>
      <c r="E1123" s="41">
        <f t="shared" si="53"/>
        <v>4.9846153846153851E-3</v>
      </c>
      <c r="F1123" s="42">
        <f>M1123</f>
        <v>4.9846153846153847</v>
      </c>
      <c r="G1123" s="43">
        <v>2019</v>
      </c>
      <c r="I1123" s="12">
        <v>6.48</v>
      </c>
      <c r="J1123" s="12" t="s">
        <v>2125</v>
      </c>
      <c r="K1123" s="12" t="s">
        <v>1298</v>
      </c>
      <c r="L1123" s="12">
        <f t="shared" si="51"/>
        <v>4.9846153846153847</v>
      </c>
      <c r="M1123" s="12">
        <f t="shared" si="52"/>
        <v>4.9846153846153847</v>
      </c>
    </row>
    <row r="1124" spans="1:13" x14ac:dyDescent="0.25">
      <c r="A1124" s="15">
        <v>172966</v>
      </c>
      <c r="B1124" s="15" t="s">
        <v>712</v>
      </c>
      <c r="C1124" s="15" t="s">
        <v>707</v>
      </c>
      <c r="D1124" s="15" t="s">
        <v>710</v>
      </c>
      <c r="E1124" s="41">
        <f t="shared" si="53"/>
        <v>5.8153846153846155E-3</v>
      </c>
      <c r="F1124" s="42">
        <f>M1124</f>
        <v>5.8153846153846152</v>
      </c>
      <c r="G1124" s="43">
        <v>2019</v>
      </c>
      <c r="I1124" s="12">
        <v>7.56</v>
      </c>
      <c r="J1124" s="12" t="s">
        <v>2125</v>
      </c>
      <c r="K1124" s="12" t="s">
        <v>1298</v>
      </c>
      <c r="L1124" s="12">
        <f t="shared" si="51"/>
        <v>5.8153846153846152</v>
      </c>
      <c r="M1124" s="12">
        <f t="shared" si="52"/>
        <v>5.8153846153846152</v>
      </c>
    </row>
    <row r="1125" spans="1:13" x14ac:dyDescent="0.25">
      <c r="A1125" s="15">
        <v>184105</v>
      </c>
      <c r="B1125" s="15" t="s">
        <v>711</v>
      </c>
      <c r="C1125" s="15" t="s">
        <v>707</v>
      </c>
      <c r="D1125" s="15" t="s">
        <v>710</v>
      </c>
      <c r="E1125" s="41">
        <f t="shared" si="53"/>
        <v>5.8999999999999999E-3</v>
      </c>
      <c r="F1125" s="42">
        <f>M1125</f>
        <v>5.8999999999999995</v>
      </c>
      <c r="G1125" s="43">
        <v>2019</v>
      </c>
      <c r="I1125" s="12">
        <v>7.67</v>
      </c>
      <c r="J1125" s="12" t="s">
        <v>2125</v>
      </c>
      <c r="K1125" s="12" t="s">
        <v>1298</v>
      </c>
      <c r="L1125" s="12">
        <f t="shared" si="51"/>
        <v>5.8999999999999995</v>
      </c>
      <c r="M1125" s="12">
        <f t="shared" si="52"/>
        <v>5.8999999999999995</v>
      </c>
    </row>
    <row r="1126" spans="1:13" x14ac:dyDescent="0.25">
      <c r="A1126" s="15">
        <v>158694</v>
      </c>
      <c r="B1126" s="15" t="s">
        <v>711</v>
      </c>
      <c r="C1126" s="15" t="s">
        <v>707</v>
      </c>
      <c r="D1126" s="15" t="s">
        <v>710</v>
      </c>
      <c r="E1126" s="41">
        <f t="shared" si="53"/>
        <v>7.4769230769230772E-3</v>
      </c>
      <c r="F1126" s="42">
        <f>M1126</f>
        <v>7.476923076923077</v>
      </c>
      <c r="G1126" s="43">
        <v>2019</v>
      </c>
      <c r="I1126" s="12">
        <v>9.7200000000000006</v>
      </c>
      <c r="J1126" s="12" t="s">
        <v>2125</v>
      </c>
      <c r="K1126" s="12" t="s">
        <v>1298</v>
      </c>
      <c r="L1126" s="12">
        <f t="shared" si="51"/>
        <v>7.476923076923077</v>
      </c>
      <c r="M1126" s="12">
        <f t="shared" si="52"/>
        <v>7.476923076923077</v>
      </c>
    </row>
    <row r="1127" spans="1:13" x14ac:dyDescent="0.25">
      <c r="A1127" s="15">
        <v>170960</v>
      </c>
      <c r="B1127" s="15" t="s">
        <v>1274</v>
      </c>
      <c r="C1127" s="15" t="s">
        <v>707</v>
      </c>
      <c r="D1127" s="15" t="s">
        <v>710</v>
      </c>
      <c r="E1127" s="41">
        <f t="shared" si="53"/>
        <v>7.4769230769230772E-3</v>
      </c>
      <c r="F1127" s="42">
        <f>M1127</f>
        <v>7.476923076923077</v>
      </c>
      <c r="G1127" s="43">
        <v>2019</v>
      </c>
      <c r="I1127" s="12">
        <v>9.7200000000000006</v>
      </c>
      <c r="J1127" s="12" t="s">
        <v>2125</v>
      </c>
      <c r="K1127" s="12" t="s">
        <v>1298</v>
      </c>
      <c r="L1127" s="12">
        <f t="shared" si="51"/>
        <v>7.476923076923077</v>
      </c>
      <c r="M1127" s="12">
        <f t="shared" si="52"/>
        <v>7.476923076923077</v>
      </c>
    </row>
    <row r="1128" spans="1:13" x14ac:dyDescent="0.25">
      <c r="A1128" s="15">
        <v>172621</v>
      </c>
      <c r="B1128" s="15" t="s">
        <v>711</v>
      </c>
      <c r="C1128" s="15" t="s">
        <v>707</v>
      </c>
      <c r="D1128" s="15" t="s">
        <v>710</v>
      </c>
      <c r="E1128" s="41">
        <f t="shared" si="53"/>
        <v>8.3076923076923076E-3</v>
      </c>
      <c r="F1128" s="42">
        <f>M1128</f>
        <v>8.3076923076923084</v>
      </c>
      <c r="G1128" s="43">
        <v>2019</v>
      </c>
      <c r="I1128" s="12">
        <v>10.8</v>
      </c>
      <c r="J1128" s="12" t="s">
        <v>2125</v>
      </c>
      <c r="K1128" s="12" t="s">
        <v>1298</v>
      </c>
      <c r="L1128" s="12">
        <f t="shared" si="51"/>
        <v>8.3076923076923084</v>
      </c>
      <c r="M1128" s="12">
        <f t="shared" si="52"/>
        <v>8.3076923076923084</v>
      </c>
    </row>
    <row r="1129" spans="1:13" x14ac:dyDescent="0.25">
      <c r="A1129" s="15">
        <v>161327</v>
      </c>
      <c r="B1129" s="15" t="s">
        <v>711</v>
      </c>
      <c r="C1129" s="15" t="s">
        <v>707</v>
      </c>
      <c r="D1129" s="15" t="s">
        <v>710</v>
      </c>
      <c r="E1129" s="41">
        <f t="shared" si="53"/>
        <v>1.1630769230769231E-2</v>
      </c>
      <c r="F1129" s="42">
        <f>M1129</f>
        <v>11.63076923076923</v>
      </c>
      <c r="G1129" s="43">
        <v>2019</v>
      </c>
      <c r="I1129" s="12">
        <v>15.12</v>
      </c>
      <c r="J1129" s="12" t="s">
        <v>2125</v>
      </c>
      <c r="K1129" s="12" t="s">
        <v>1298</v>
      </c>
      <c r="L1129" s="12">
        <f t="shared" si="51"/>
        <v>11.63076923076923</v>
      </c>
      <c r="M1129" s="12">
        <f t="shared" si="52"/>
        <v>11.63076923076923</v>
      </c>
    </row>
    <row r="1130" spans="1:13" x14ac:dyDescent="0.25">
      <c r="A1130" s="15">
        <v>184339</v>
      </c>
      <c r="B1130" s="15" t="s">
        <v>711</v>
      </c>
      <c r="C1130" s="15" t="s">
        <v>707</v>
      </c>
      <c r="D1130" s="15" t="s">
        <v>710</v>
      </c>
      <c r="E1130" s="41">
        <f t="shared" si="53"/>
        <v>1.2438461538461539E-2</v>
      </c>
      <c r="F1130" s="42">
        <f>M1130</f>
        <v>12.438461538461539</v>
      </c>
      <c r="G1130" s="43">
        <v>2019</v>
      </c>
      <c r="I1130" s="12">
        <v>16.170000000000002</v>
      </c>
      <c r="J1130" s="12" t="s">
        <v>2125</v>
      </c>
      <c r="K1130" s="12" t="s">
        <v>1298</v>
      </c>
      <c r="L1130" s="12">
        <f t="shared" si="51"/>
        <v>12.438461538461539</v>
      </c>
      <c r="M1130" s="12">
        <f t="shared" si="52"/>
        <v>12.438461538461539</v>
      </c>
    </row>
    <row r="1131" spans="1:13" x14ac:dyDescent="0.25">
      <c r="A1131" s="15">
        <v>184362</v>
      </c>
      <c r="B1131" s="15" t="s">
        <v>711</v>
      </c>
      <c r="C1131" s="15" t="s">
        <v>707</v>
      </c>
      <c r="D1131" s="15" t="s">
        <v>710</v>
      </c>
      <c r="E1131" s="41">
        <f t="shared" si="53"/>
        <v>1.2438461538461539E-2</v>
      </c>
      <c r="F1131" s="42">
        <f>M1131</f>
        <v>12.438461538461539</v>
      </c>
      <c r="G1131" s="43">
        <v>2019</v>
      </c>
      <c r="I1131" s="12">
        <v>16.170000000000002</v>
      </c>
      <c r="J1131" s="12" t="s">
        <v>2125</v>
      </c>
      <c r="K1131" s="12" t="s">
        <v>1298</v>
      </c>
      <c r="L1131" s="12">
        <f t="shared" si="51"/>
        <v>12.438461538461539</v>
      </c>
      <c r="M1131" s="12">
        <f t="shared" si="52"/>
        <v>12.438461538461539</v>
      </c>
    </row>
    <row r="1132" spans="1:13" x14ac:dyDescent="0.25">
      <c r="A1132" s="15">
        <v>174809</v>
      </c>
      <c r="B1132" s="15" t="s">
        <v>711</v>
      </c>
      <c r="C1132" s="15" t="s">
        <v>707</v>
      </c>
      <c r="D1132" s="15" t="s">
        <v>710</v>
      </c>
      <c r="E1132" s="41">
        <f t="shared" si="53"/>
        <v>1.8738461538461537E-2</v>
      </c>
      <c r="F1132" s="42">
        <f>M1132</f>
        <v>18.738461538461536</v>
      </c>
      <c r="G1132" s="43">
        <v>2019</v>
      </c>
      <c r="I1132" s="12">
        <v>24.36</v>
      </c>
      <c r="J1132" s="12" t="s">
        <v>2125</v>
      </c>
      <c r="K1132" s="12" t="s">
        <v>1298</v>
      </c>
      <c r="L1132" s="12">
        <f t="shared" si="51"/>
        <v>18.738461538461536</v>
      </c>
      <c r="M1132" s="12">
        <f t="shared" si="52"/>
        <v>18.738461538461536</v>
      </c>
    </row>
    <row r="1133" spans="1:13" x14ac:dyDescent="0.25">
      <c r="A1133" s="15">
        <v>157192</v>
      </c>
      <c r="B1133" s="15" t="s">
        <v>1274</v>
      </c>
      <c r="C1133" s="15" t="s">
        <v>707</v>
      </c>
      <c r="D1133" s="15" t="s">
        <v>710</v>
      </c>
      <c r="E1133" s="41">
        <f t="shared" si="53"/>
        <v>3.1015384615384615E-2</v>
      </c>
      <c r="F1133" s="42">
        <f>M1133</f>
        <v>31.015384615384615</v>
      </c>
      <c r="G1133" s="43">
        <v>2019</v>
      </c>
      <c r="I1133" s="12">
        <v>40.32</v>
      </c>
      <c r="J1133" s="12" t="s">
        <v>2125</v>
      </c>
      <c r="K1133" s="12" t="s">
        <v>1298</v>
      </c>
      <c r="L1133" s="12">
        <f t="shared" si="51"/>
        <v>31.015384615384615</v>
      </c>
      <c r="M1133" s="12">
        <f t="shared" si="52"/>
        <v>31.015384615384615</v>
      </c>
    </row>
    <row r="1134" spans="1:13" x14ac:dyDescent="0.25">
      <c r="A1134" s="15">
        <v>88369</v>
      </c>
      <c r="B1134" s="15" t="s">
        <v>712</v>
      </c>
      <c r="C1134" s="15" t="s">
        <v>707</v>
      </c>
      <c r="D1134" s="15" t="s">
        <v>710</v>
      </c>
      <c r="E1134" s="41">
        <f t="shared" si="53"/>
        <v>4.4723076923076921E-2</v>
      </c>
      <c r="F1134" s="42">
        <f>M1134</f>
        <v>44.723076923076924</v>
      </c>
      <c r="G1134" s="43">
        <v>2019</v>
      </c>
      <c r="I1134" s="12">
        <v>58.14</v>
      </c>
      <c r="J1134" s="12" t="s">
        <v>2125</v>
      </c>
      <c r="K1134" s="12" t="s">
        <v>1298</v>
      </c>
      <c r="L1134" s="12">
        <f t="shared" si="51"/>
        <v>44.723076923076924</v>
      </c>
      <c r="M1134" s="12">
        <f t="shared" si="52"/>
        <v>44.723076923076924</v>
      </c>
    </row>
    <row r="1135" spans="1:13" x14ac:dyDescent="0.25">
      <c r="A1135" s="15">
        <v>88452</v>
      </c>
      <c r="B1135" s="15" t="s">
        <v>712</v>
      </c>
      <c r="C1135" s="15" t="s">
        <v>707</v>
      </c>
      <c r="D1135" s="15" t="s">
        <v>710</v>
      </c>
      <c r="E1135" s="41">
        <f t="shared" si="53"/>
        <v>4.4723076923076921E-2</v>
      </c>
      <c r="F1135" s="42">
        <f>M1135</f>
        <v>44.723076923076924</v>
      </c>
      <c r="G1135" s="43">
        <v>2019</v>
      </c>
      <c r="I1135" s="12">
        <v>58.14</v>
      </c>
      <c r="J1135" s="12" t="s">
        <v>2125</v>
      </c>
      <c r="K1135" s="12" t="s">
        <v>1298</v>
      </c>
      <c r="L1135" s="12">
        <f t="shared" si="51"/>
        <v>44.723076923076924</v>
      </c>
      <c r="M1135" s="12">
        <f t="shared" si="52"/>
        <v>44.723076923076924</v>
      </c>
    </row>
    <row r="1136" spans="1:13" x14ac:dyDescent="0.25">
      <c r="A1136" s="15">
        <v>88966</v>
      </c>
      <c r="B1136" s="15" t="s">
        <v>712</v>
      </c>
      <c r="C1136" s="15" t="s">
        <v>707</v>
      </c>
      <c r="D1136" s="15" t="s">
        <v>710</v>
      </c>
      <c r="E1136" s="41">
        <f t="shared" si="53"/>
        <v>5.9630769230769223E-2</v>
      </c>
      <c r="F1136" s="42">
        <f>M1136</f>
        <v>59.630769230769225</v>
      </c>
      <c r="G1136" s="43">
        <v>2019</v>
      </c>
      <c r="I1136" s="12">
        <v>77.52</v>
      </c>
      <c r="J1136" s="12" t="s">
        <v>2125</v>
      </c>
      <c r="K1136" s="12" t="s">
        <v>1298</v>
      </c>
      <c r="L1136" s="12">
        <f t="shared" si="51"/>
        <v>59.630769230769225</v>
      </c>
      <c r="M1136" s="12">
        <f t="shared" si="52"/>
        <v>59.630769230769225</v>
      </c>
    </row>
    <row r="1137" spans="1:13" x14ac:dyDescent="0.25">
      <c r="A1137" s="15">
        <v>127422</v>
      </c>
      <c r="B1137" s="15" t="s">
        <v>711</v>
      </c>
      <c r="C1137" s="15" t="s">
        <v>707</v>
      </c>
      <c r="D1137" s="15" t="s">
        <v>710</v>
      </c>
      <c r="E1137" s="41">
        <f t="shared" si="53"/>
        <v>6.5353846153846151E-2</v>
      </c>
      <c r="F1137" s="42">
        <f>M1137</f>
        <v>65.353846153846149</v>
      </c>
      <c r="G1137" s="43">
        <v>2019</v>
      </c>
      <c r="I1137" s="12">
        <v>84.96</v>
      </c>
      <c r="J1137" s="12" t="s">
        <v>2125</v>
      </c>
      <c r="K1137" s="12" t="s">
        <v>1298</v>
      </c>
      <c r="L1137" s="12">
        <f t="shared" si="51"/>
        <v>65.353846153846149</v>
      </c>
      <c r="M1137" s="12">
        <f t="shared" si="52"/>
        <v>65.353846153846149</v>
      </c>
    </row>
    <row r="1138" spans="1:13" x14ac:dyDescent="0.25">
      <c r="A1138" s="15">
        <v>88839</v>
      </c>
      <c r="B1138" s="15" t="s">
        <v>712</v>
      </c>
      <c r="C1138" s="15" t="s">
        <v>707</v>
      </c>
      <c r="D1138" s="15" t="s">
        <v>710</v>
      </c>
      <c r="E1138" s="41">
        <f t="shared" si="53"/>
        <v>7.0615384615384608E-2</v>
      </c>
      <c r="F1138" s="42">
        <f>M1138</f>
        <v>70.615384615384613</v>
      </c>
      <c r="G1138" s="43">
        <v>2019</v>
      </c>
      <c r="I1138" s="12">
        <v>91.8</v>
      </c>
      <c r="J1138" s="12" t="s">
        <v>2125</v>
      </c>
      <c r="K1138" s="12" t="s">
        <v>1298</v>
      </c>
      <c r="L1138" s="12">
        <f t="shared" si="51"/>
        <v>70.615384615384613</v>
      </c>
      <c r="M1138" s="12">
        <f t="shared" si="52"/>
        <v>70.615384615384613</v>
      </c>
    </row>
    <row r="1139" spans="1:13" x14ac:dyDescent="0.25">
      <c r="A1139" s="15">
        <v>88981</v>
      </c>
      <c r="B1139" s="15" t="s">
        <v>712</v>
      </c>
      <c r="C1139" s="15" t="s">
        <v>707</v>
      </c>
      <c r="D1139" s="15" t="s">
        <v>710</v>
      </c>
      <c r="E1139" s="41">
        <f t="shared" si="53"/>
        <v>7.4538461538461553E-2</v>
      </c>
      <c r="F1139" s="42">
        <f>M1139</f>
        <v>74.538461538461547</v>
      </c>
      <c r="G1139" s="43">
        <v>2019</v>
      </c>
      <c r="I1139" s="12">
        <v>96.9</v>
      </c>
      <c r="J1139" s="12" t="s">
        <v>2125</v>
      </c>
      <c r="K1139" s="12" t="s">
        <v>1298</v>
      </c>
      <c r="L1139" s="12">
        <f t="shared" si="51"/>
        <v>74.538461538461547</v>
      </c>
      <c r="M1139" s="12">
        <f t="shared" si="52"/>
        <v>74.538461538461547</v>
      </c>
    </row>
    <row r="1140" spans="1:13" x14ac:dyDescent="0.25">
      <c r="A1140" s="15">
        <v>82869</v>
      </c>
      <c r="B1140" s="15" t="s">
        <v>711</v>
      </c>
      <c r="C1140" s="15" t="s">
        <v>707</v>
      </c>
      <c r="D1140" s="15" t="s">
        <v>710</v>
      </c>
      <c r="E1140" s="41">
        <f t="shared" si="53"/>
        <v>8.0500000000000002E-2</v>
      </c>
      <c r="F1140" s="42">
        <f>M1140</f>
        <v>80.5</v>
      </c>
      <c r="G1140" s="43">
        <v>2019</v>
      </c>
      <c r="I1140" s="12">
        <v>104.65</v>
      </c>
      <c r="K1140" s="12" t="s">
        <v>1298</v>
      </c>
      <c r="L1140" s="12">
        <f t="shared" si="51"/>
        <v>80.5</v>
      </c>
      <c r="M1140" s="12">
        <f t="shared" si="52"/>
        <v>80.5</v>
      </c>
    </row>
    <row r="1141" spans="1:13" x14ac:dyDescent="0.25">
      <c r="A1141" s="15">
        <v>88924</v>
      </c>
      <c r="B1141" s="15" t="s">
        <v>712</v>
      </c>
      <c r="C1141" s="15" t="s">
        <v>707</v>
      </c>
      <c r="D1141" s="15" t="s">
        <v>710</v>
      </c>
      <c r="E1141" s="41">
        <f t="shared" si="53"/>
        <v>8.9446153846153842E-2</v>
      </c>
      <c r="F1141" s="42">
        <f>M1141</f>
        <v>89.446153846153848</v>
      </c>
      <c r="G1141" s="43">
        <v>2019</v>
      </c>
      <c r="I1141" s="12">
        <v>116.28</v>
      </c>
      <c r="J1141" s="12" t="s">
        <v>2125</v>
      </c>
      <c r="K1141" s="12" t="s">
        <v>1298</v>
      </c>
      <c r="L1141" s="12">
        <f t="shared" si="51"/>
        <v>89.446153846153848</v>
      </c>
      <c r="M1141" s="12">
        <f t="shared" si="52"/>
        <v>89.446153846153848</v>
      </c>
    </row>
    <row r="1142" spans="1:13" x14ac:dyDescent="0.25">
      <c r="A1142" s="15">
        <v>89018</v>
      </c>
      <c r="B1142" s="15" t="s">
        <v>712</v>
      </c>
      <c r="C1142" s="15" t="s">
        <v>707</v>
      </c>
      <c r="D1142" s="15" t="s">
        <v>710</v>
      </c>
      <c r="E1142" s="41">
        <f t="shared" si="53"/>
        <v>0.10435384615384614</v>
      </c>
      <c r="F1142" s="42">
        <f>M1142</f>
        <v>104.35384615384615</v>
      </c>
      <c r="G1142" s="43">
        <v>2019</v>
      </c>
      <c r="I1142" s="12">
        <v>135.66</v>
      </c>
      <c r="J1142" s="12" t="s">
        <v>2125</v>
      </c>
      <c r="K1142" s="12" t="s">
        <v>1298</v>
      </c>
      <c r="L1142" s="12">
        <f t="shared" si="51"/>
        <v>104.35384615384615</v>
      </c>
      <c r="M1142" s="12">
        <f t="shared" si="52"/>
        <v>104.35384615384615</v>
      </c>
    </row>
    <row r="1143" spans="1:13" x14ac:dyDescent="0.25">
      <c r="A1143" s="15" t="s">
        <v>1450</v>
      </c>
      <c r="B1143" s="15" t="s">
        <v>713</v>
      </c>
      <c r="C1143" s="15" t="s">
        <v>707</v>
      </c>
      <c r="D1143" s="15" t="s">
        <v>710</v>
      </c>
      <c r="E1143" s="41">
        <f t="shared" si="53"/>
        <v>0.12483</v>
      </c>
      <c r="F1143" s="42">
        <f>M1143</f>
        <v>124.83</v>
      </c>
      <c r="G1143" s="43">
        <v>2019</v>
      </c>
      <c r="I1143" s="12">
        <v>124.83</v>
      </c>
      <c r="K1143" s="12" t="s">
        <v>2604</v>
      </c>
      <c r="L1143" s="12">
        <f t="shared" si="51"/>
        <v>124.83</v>
      </c>
      <c r="M1143" s="12">
        <f t="shared" si="52"/>
        <v>124.83</v>
      </c>
    </row>
    <row r="1144" spans="1:13" x14ac:dyDescent="0.25">
      <c r="A1144" s="15">
        <v>88903</v>
      </c>
      <c r="B1144" s="15" t="s">
        <v>712</v>
      </c>
      <c r="C1144" s="15" t="s">
        <v>707</v>
      </c>
      <c r="D1144" s="15" t="s">
        <v>710</v>
      </c>
      <c r="E1144" s="41">
        <f t="shared" si="53"/>
        <v>0.12763076923076921</v>
      </c>
      <c r="F1144" s="42">
        <f>M1144</f>
        <v>127.63076923076922</v>
      </c>
      <c r="G1144" s="43">
        <v>2019</v>
      </c>
      <c r="I1144" s="12">
        <v>165.92</v>
      </c>
      <c r="J1144" s="12" t="s">
        <v>2125</v>
      </c>
      <c r="K1144" s="12" t="s">
        <v>1298</v>
      </c>
      <c r="L1144" s="12">
        <f t="shared" si="51"/>
        <v>127.63076923076922</v>
      </c>
      <c r="M1144" s="12">
        <f t="shared" si="52"/>
        <v>127.63076923076922</v>
      </c>
    </row>
    <row r="1145" spans="1:13" x14ac:dyDescent="0.25">
      <c r="A1145" s="15" t="s">
        <v>1449</v>
      </c>
      <c r="B1145" s="15" t="s">
        <v>711</v>
      </c>
      <c r="C1145" s="15" t="s">
        <v>707</v>
      </c>
      <c r="D1145" s="15" t="s">
        <v>710</v>
      </c>
      <c r="E1145" s="41">
        <f t="shared" si="53"/>
        <v>0.13769999999999999</v>
      </c>
      <c r="F1145" s="42">
        <f>M1145</f>
        <v>137.69999999999999</v>
      </c>
      <c r="G1145" s="43">
        <v>2019</v>
      </c>
      <c r="I1145" s="12">
        <v>137.69999999999999</v>
      </c>
      <c r="K1145" s="12" t="s">
        <v>2604</v>
      </c>
      <c r="L1145" s="12">
        <f t="shared" si="51"/>
        <v>137.69999999999999</v>
      </c>
      <c r="M1145" s="12">
        <f t="shared" si="52"/>
        <v>137.69999999999999</v>
      </c>
    </row>
    <row r="1146" spans="1:13" x14ac:dyDescent="0.25">
      <c r="A1146" s="15">
        <v>180846</v>
      </c>
      <c r="B1146" s="15" t="s">
        <v>1645</v>
      </c>
      <c r="C1146" s="15" t="s">
        <v>707</v>
      </c>
      <c r="D1146" s="15" t="s">
        <v>710</v>
      </c>
      <c r="E1146" s="41">
        <f t="shared" si="53"/>
        <v>0.16980000000000001</v>
      </c>
      <c r="F1146" s="42">
        <f>M1146</f>
        <v>169.8</v>
      </c>
      <c r="G1146" s="43">
        <v>2019</v>
      </c>
      <c r="I1146" s="12">
        <v>220.74</v>
      </c>
      <c r="K1146" s="12" t="s">
        <v>1298</v>
      </c>
      <c r="L1146" s="12">
        <f t="shared" si="51"/>
        <v>169.8</v>
      </c>
      <c r="M1146" s="12">
        <f t="shared" si="52"/>
        <v>169.8</v>
      </c>
    </row>
    <row r="1147" spans="1:13" x14ac:dyDescent="0.25">
      <c r="A1147" s="15">
        <v>88748</v>
      </c>
      <c r="B1147" s="15" t="s">
        <v>712</v>
      </c>
      <c r="C1147" s="15" t="s">
        <v>707</v>
      </c>
      <c r="D1147" s="15" t="s">
        <v>710</v>
      </c>
      <c r="E1147" s="41">
        <f t="shared" si="53"/>
        <v>0.19379999999999997</v>
      </c>
      <c r="F1147" s="42">
        <f>M1147</f>
        <v>193.79999999999998</v>
      </c>
      <c r="G1147" s="43">
        <v>2019</v>
      </c>
      <c r="I1147" s="12">
        <v>251.94</v>
      </c>
      <c r="J1147" s="12" t="s">
        <v>2125</v>
      </c>
      <c r="K1147" s="12" t="s">
        <v>1298</v>
      </c>
      <c r="L1147" s="12">
        <f t="shared" si="51"/>
        <v>193.79999999999998</v>
      </c>
      <c r="M1147" s="12">
        <f t="shared" si="52"/>
        <v>193.79999999999998</v>
      </c>
    </row>
    <row r="1148" spans="1:13" x14ac:dyDescent="0.25">
      <c r="A1148" s="15">
        <v>100539</v>
      </c>
      <c r="B1148" s="15" t="s">
        <v>1659</v>
      </c>
      <c r="C1148" s="15" t="s">
        <v>707</v>
      </c>
      <c r="D1148" s="15" t="s">
        <v>710</v>
      </c>
      <c r="E1148" s="41">
        <f t="shared" si="53"/>
        <v>0.29243076923076922</v>
      </c>
      <c r="F1148" s="42">
        <f>M1148</f>
        <v>292.43076923076922</v>
      </c>
      <c r="G1148" s="43">
        <v>2019</v>
      </c>
      <c r="I1148" s="12">
        <v>380.16</v>
      </c>
      <c r="K1148" s="12" t="s">
        <v>1298</v>
      </c>
      <c r="L1148" s="12">
        <f t="shared" si="51"/>
        <v>292.43076923076922</v>
      </c>
      <c r="M1148" s="12">
        <f t="shared" si="52"/>
        <v>292.43076923076922</v>
      </c>
    </row>
    <row r="1149" spans="1:13" x14ac:dyDescent="0.25">
      <c r="A1149" s="15" t="s">
        <v>1446</v>
      </c>
      <c r="B1149" s="15" t="s">
        <v>1447</v>
      </c>
      <c r="C1149" s="15" t="s">
        <v>707</v>
      </c>
      <c r="D1149" s="15" t="s">
        <v>710</v>
      </c>
      <c r="E1149" s="41">
        <f t="shared" si="53"/>
        <v>0.32344615384615383</v>
      </c>
      <c r="F1149" s="42">
        <f>M1149</f>
        <v>323.44615384615383</v>
      </c>
      <c r="G1149" s="43">
        <v>2019</v>
      </c>
      <c r="I1149" s="12">
        <v>420.48</v>
      </c>
      <c r="J1149" s="12">
        <v>420.48</v>
      </c>
      <c r="K1149" s="12" t="s">
        <v>1298</v>
      </c>
      <c r="L1149" s="12">
        <f t="shared" si="51"/>
        <v>323.44615384615383</v>
      </c>
      <c r="M1149" s="12">
        <f t="shared" si="52"/>
        <v>323.44615384615383</v>
      </c>
    </row>
    <row r="1150" spans="1:13" x14ac:dyDescent="0.25">
      <c r="A1150" s="15" t="s">
        <v>1444</v>
      </c>
      <c r="B1150" s="15" t="s">
        <v>712</v>
      </c>
      <c r="C1150" s="15" t="s">
        <v>707</v>
      </c>
      <c r="D1150" s="15" t="s">
        <v>710</v>
      </c>
      <c r="E1150" s="41">
        <f t="shared" si="53"/>
        <v>0.3866</v>
      </c>
      <c r="F1150" s="42">
        <f>M1150</f>
        <v>386.6</v>
      </c>
      <c r="G1150" s="43">
        <v>2019</v>
      </c>
      <c r="I1150" s="12">
        <v>386.6</v>
      </c>
      <c r="K1150" s="12" t="s">
        <v>2604</v>
      </c>
      <c r="L1150" s="12">
        <f t="shared" si="51"/>
        <v>386.6</v>
      </c>
      <c r="M1150" s="12">
        <f t="shared" si="52"/>
        <v>386.6</v>
      </c>
    </row>
    <row r="1151" spans="1:13" x14ac:dyDescent="0.25">
      <c r="A1151" s="15">
        <v>95307</v>
      </c>
      <c r="B1151" s="15" t="s">
        <v>711</v>
      </c>
      <c r="C1151" s="15" t="s">
        <v>707</v>
      </c>
      <c r="D1151" s="15" t="s">
        <v>710</v>
      </c>
      <c r="E1151" s="41">
        <f t="shared" si="53"/>
        <v>0.57615384615384624</v>
      </c>
      <c r="F1151" s="42">
        <f>M1151</f>
        <v>576.15384615384619</v>
      </c>
      <c r="G1151" s="43">
        <v>2019</v>
      </c>
      <c r="I1151" s="12">
        <v>749</v>
      </c>
      <c r="J1151" s="12" t="s">
        <v>2125</v>
      </c>
      <c r="K1151" s="12" t="s">
        <v>1298</v>
      </c>
      <c r="L1151" s="12">
        <f t="shared" si="51"/>
        <v>576.15384615384619</v>
      </c>
      <c r="M1151" s="12">
        <f t="shared" si="52"/>
        <v>576.15384615384619</v>
      </c>
    </row>
    <row r="1152" spans="1:13" x14ac:dyDescent="0.25">
      <c r="A1152" s="15" t="s">
        <v>1451</v>
      </c>
      <c r="B1152" s="15" t="s">
        <v>713</v>
      </c>
      <c r="C1152" s="15" t="s">
        <v>707</v>
      </c>
      <c r="D1152" s="15" t="s">
        <v>710</v>
      </c>
      <c r="E1152" s="41">
        <f t="shared" si="53"/>
        <v>0.70950000000000002</v>
      </c>
      <c r="F1152" s="42">
        <f>M1152</f>
        <v>709.5</v>
      </c>
      <c r="G1152" s="43">
        <v>2019</v>
      </c>
      <c r="I1152" s="12">
        <v>709.5</v>
      </c>
      <c r="K1152" s="12" t="s">
        <v>2604</v>
      </c>
      <c r="L1152" s="12">
        <f t="shared" si="51"/>
        <v>709.5</v>
      </c>
      <c r="M1152" s="12">
        <f t="shared" si="52"/>
        <v>709.5</v>
      </c>
    </row>
    <row r="1153" spans="1:13" x14ac:dyDescent="0.25">
      <c r="A1153" s="15" t="s">
        <v>1452</v>
      </c>
      <c r="B1153" s="15" t="s">
        <v>1453</v>
      </c>
      <c r="C1153" s="15" t="s">
        <v>707</v>
      </c>
      <c r="D1153" s="15" t="s">
        <v>710</v>
      </c>
      <c r="E1153" s="41">
        <f t="shared" si="53"/>
        <v>0.71099999999999997</v>
      </c>
      <c r="F1153" s="42">
        <f>M1153</f>
        <v>711</v>
      </c>
      <c r="G1153" s="43">
        <v>2019</v>
      </c>
      <c r="I1153" s="12">
        <v>711</v>
      </c>
      <c r="K1153" s="12" t="s">
        <v>2604</v>
      </c>
      <c r="L1153" s="12">
        <f t="shared" si="51"/>
        <v>711</v>
      </c>
      <c r="M1153" s="12">
        <f t="shared" si="52"/>
        <v>711</v>
      </c>
    </row>
    <row r="1154" spans="1:13" x14ac:dyDescent="0.25">
      <c r="A1154" s="15">
        <v>184486</v>
      </c>
      <c r="B1154" s="15" t="s">
        <v>1274</v>
      </c>
      <c r="C1154" s="15" t="s">
        <v>707</v>
      </c>
      <c r="D1154" s="15" t="s">
        <v>710</v>
      </c>
      <c r="E1154" s="41">
        <f t="shared" si="53"/>
        <v>0.74042307692307685</v>
      </c>
      <c r="F1154" s="42">
        <f>M1154</f>
        <v>740.42307692307691</v>
      </c>
      <c r="G1154" s="43">
        <v>2019</v>
      </c>
      <c r="I1154" s="12">
        <v>962.55</v>
      </c>
      <c r="K1154" s="12" t="s">
        <v>1298</v>
      </c>
      <c r="L1154" s="12">
        <f t="shared" ref="L1154:L1216" si="54">IF(K1154="DC",I1154/1.3,I1154)</f>
        <v>740.42307692307691</v>
      </c>
      <c r="M1154" s="12">
        <f t="shared" ref="M1154:M1216" si="55">IFERROR(VALUE(L1154),VALUE(J1154))</f>
        <v>740.42307692307691</v>
      </c>
    </row>
    <row r="1155" spans="1:13" x14ac:dyDescent="0.25">
      <c r="A1155" s="15" t="s">
        <v>1443</v>
      </c>
      <c r="B1155" s="15" t="s">
        <v>712</v>
      </c>
      <c r="C1155" s="15" t="s">
        <v>707</v>
      </c>
      <c r="D1155" s="15" t="s">
        <v>710</v>
      </c>
      <c r="E1155" s="41">
        <f t="shared" ref="E1155:E1218" si="56">F1155/1000</f>
        <v>0.84738461538461529</v>
      </c>
      <c r="F1155" s="42">
        <f>M1155</f>
        <v>847.38461538461524</v>
      </c>
      <c r="G1155" s="43">
        <v>2019</v>
      </c>
      <c r="I1155" s="12">
        <v>1101.5999999999999</v>
      </c>
      <c r="J1155" s="12">
        <v>1101.5999999999999</v>
      </c>
      <c r="K1155" s="12" t="s">
        <v>1298</v>
      </c>
      <c r="L1155" s="12">
        <f t="shared" si="54"/>
        <v>847.38461538461524</v>
      </c>
      <c r="M1155" s="12">
        <f t="shared" si="55"/>
        <v>847.38461538461524</v>
      </c>
    </row>
    <row r="1156" spans="1:13" x14ac:dyDescent="0.25">
      <c r="A1156" s="15" t="s">
        <v>1448</v>
      </c>
      <c r="B1156" s="15" t="s">
        <v>712</v>
      </c>
      <c r="C1156" s="15" t="s">
        <v>707</v>
      </c>
      <c r="D1156" s="15" t="s">
        <v>710</v>
      </c>
      <c r="E1156" s="41">
        <f t="shared" si="56"/>
        <v>0.87515999999999994</v>
      </c>
      <c r="F1156" s="42">
        <f>M1156</f>
        <v>875.16</v>
      </c>
      <c r="G1156" s="43">
        <v>2019</v>
      </c>
      <c r="I1156" s="12">
        <v>875.16</v>
      </c>
      <c r="K1156" s="12" t="s">
        <v>2604</v>
      </c>
      <c r="L1156" s="12">
        <f t="shared" si="54"/>
        <v>875.16</v>
      </c>
      <c r="M1156" s="12">
        <f t="shared" si="55"/>
        <v>875.16</v>
      </c>
    </row>
    <row r="1157" spans="1:13" x14ac:dyDescent="0.25">
      <c r="A1157" s="15" t="s">
        <v>1441</v>
      </c>
      <c r="B1157" s="15" t="s">
        <v>1442</v>
      </c>
      <c r="C1157" s="15" t="s">
        <v>707</v>
      </c>
      <c r="D1157" s="15" t="s">
        <v>710</v>
      </c>
      <c r="E1157" s="41">
        <f t="shared" si="56"/>
        <v>1.0588499999999998</v>
      </c>
      <c r="F1157" s="42">
        <f>M1157</f>
        <v>1058.8499999999999</v>
      </c>
      <c r="G1157" s="43">
        <v>2019</v>
      </c>
      <c r="I1157" s="12">
        <v>1058.8499999999999</v>
      </c>
      <c r="K1157" s="12" t="s">
        <v>2604</v>
      </c>
      <c r="L1157" s="12">
        <f t="shared" si="54"/>
        <v>1058.8499999999999</v>
      </c>
      <c r="M1157" s="12">
        <f t="shared" si="55"/>
        <v>1058.8499999999999</v>
      </c>
    </row>
    <row r="1158" spans="1:13" x14ac:dyDescent="0.25">
      <c r="A1158" s="15">
        <v>126762</v>
      </c>
      <c r="B1158" s="15" t="s">
        <v>714</v>
      </c>
      <c r="C1158" s="15" t="s">
        <v>707</v>
      </c>
      <c r="D1158" s="15" t="s">
        <v>710</v>
      </c>
      <c r="E1158" s="41">
        <f t="shared" si="56"/>
        <v>1.8462769230769229</v>
      </c>
      <c r="F1158" s="42">
        <f>M1158</f>
        <v>1846.2769230769229</v>
      </c>
      <c r="G1158" s="43">
        <v>2019</v>
      </c>
      <c r="I1158" s="12">
        <v>2400.16</v>
      </c>
      <c r="J1158" s="12" t="s">
        <v>2125</v>
      </c>
      <c r="K1158" s="12" t="s">
        <v>1298</v>
      </c>
      <c r="L1158" s="12">
        <f t="shared" si="54"/>
        <v>1846.2769230769229</v>
      </c>
      <c r="M1158" s="12">
        <f t="shared" si="55"/>
        <v>1846.2769230769229</v>
      </c>
    </row>
    <row r="1159" spans="1:13" x14ac:dyDescent="0.25">
      <c r="A1159" s="15">
        <v>108695</v>
      </c>
      <c r="B1159" s="15" t="s">
        <v>1653</v>
      </c>
      <c r="C1159" s="15" t="s">
        <v>707</v>
      </c>
      <c r="D1159" s="15" t="s">
        <v>717</v>
      </c>
      <c r="E1159" s="41">
        <f t="shared" si="56"/>
        <v>4.6384615384615378E-2</v>
      </c>
      <c r="F1159" s="42">
        <f>M1159</f>
        <v>46.38461538461538</v>
      </c>
      <c r="G1159" s="43">
        <v>2019</v>
      </c>
      <c r="I1159" s="12">
        <v>60.3</v>
      </c>
      <c r="K1159" s="12" t="s">
        <v>1298</v>
      </c>
      <c r="L1159" s="12">
        <f t="shared" si="54"/>
        <v>46.38461538461538</v>
      </c>
      <c r="M1159" s="12">
        <f t="shared" si="55"/>
        <v>46.38461538461538</v>
      </c>
    </row>
    <row r="1160" spans="1:13" x14ac:dyDescent="0.25">
      <c r="A1160" s="15">
        <v>114598</v>
      </c>
      <c r="B1160" s="15" t="s">
        <v>1291</v>
      </c>
      <c r="C1160" s="15" t="s">
        <v>707</v>
      </c>
      <c r="D1160" s="15" t="s">
        <v>717</v>
      </c>
      <c r="E1160" s="41">
        <f t="shared" si="56"/>
        <v>7.9138461538461533E-2</v>
      </c>
      <c r="F1160" s="42">
        <f>M1160</f>
        <v>79.138461538461527</v>
      </c>
      <c r="G1160" s="43">
        <v>2019</v>
      </c>
      <c r="I1160" s="12">
        <v>102.88</v>
      </c>
      <c r="J1160" s="12" t="s">
        <v>2125</v>
      </c>
      <c r="K1160" s="12" t="s">
        <v>1298</v>
      </c>
      <c r="L1160" s="12">
        <f t="shared" si="54"/>
        <v>79.138461538461527</v>
      </c>
      <c r="M1160" s="12">
        <f t="shared" si="55"/>
        <v>79.138461538461527</v>
      </c>
    </row>
    <row r="1161" spans="1:13" x14ac:dyDescent="0.25">
      <c r="A1161" s="15">
        <v>108193</v>
      </c>
      <c r="B1161" s="15" t="s">
        <v>1290</v>
      </c>
      <c r="C1161" s="15" t="s">
        <v>707</v>
      </c>
      <c r="D1161" s="15" t="s">
        <v>717</v>
      </c>
      <c r="E1161" s="41">
        <f t="shared" si="56"/>
        <v>0.38461538461538458</v>
      </c>
      <c r="F1161" s="42">
        <f>M1161</f>
        <v>384.61538461538458</v>
      </c>
      <c r="G1161" s="43">
        <v>2019</v>
      </c>
      <c r="I1161" s="12">
        <v>500</v>
      </c>
      <c r="J1161" s="12" t="s">
        <v>2125</v>
      </c>
      <c r="K1161" s="12" t="s">
        <v>1298</v>
      </c>
      <c r="L1161" s="12">
        <f t="shared" si="54"/>
        <v>384.61538461538458</v>
      </c>
      <c r="M1161" s="12">
        <f t="shared" si="55"/>
        <v>384.61538461538458</v>
      </c>
    </row>
    <row r="1162" spans="1:13" x14ac:dyDescent="0.25">
      <c r="A1162" s="15">
        <v>108196</v>
      </c>
      <c r="B1162" s="15" t="s">
        <v>1290</v>
      </c>
      <c r="C1162" s="15" t="s">
        <v>707</v>
      </c>
      <c r="D1162" s="15" t="s">
        <v>717</v>
      </c>
      <c r="E1162" s="41">
        <f t="shared" si="56"/>
        <v>0.4006153846153846</v>
      </c>
      <c r="F1162" s="42">
        <f>M1162</f>
        <v>400.61538461538458</v>
      </c>
      <c r="G1162" s="43">
        <v>2019</v>
      </c>
      <c r="I1162" s="12">
        <v>520.79999999999995</v>
      </c>
      <c r="J1162" s="12" t="s">
        <v>2125</v>
      </c>
      <c r="K1162" s="12" t="s">
        <v>1298</v>
      </c>
      <c r="L1162" s="12">
        <f t="shared" si="54"/>
        <v>400.61538461538458</v>
      </c>
      <c r="M1162" s="12">
        <f t="shared" si="55"/>
        <v>400.61538461538458</v>
      </c>
    </row>
    <row r="1163" spans="1:13" x14ac:dyDescent="0.25">
      <c r="A1163" s="15">
        <v>113113</v>
      </c>
      <c r="B1163" s="15" t="s">
        <v>1646</v>
      </c>
      <c r="C1163" s="15" t="s">
        <v>707</v>
      </c>
      <c r="D1163" s="15" t="s">
        <v>722</v>
      </c>
      <c r="E1163" s="41">
        <f t="shared" si="56"/>
        <v>6.8784615384615375E-2</v>
      </c>
      <c r="F1163" s="42">
        <f>M1163</f>
        <v>68.784615384615378</v>
      </c>
      <c r="G1163" s="43">
        <v>2019</v>
      </c>
      <c r="I1163" s="12">
        <v>89.42</v>
      </c>
      <c r="K1163" s="12" t="s">
        <v>1298</v>
      </c>
      <c r="L1163" s="12">
        <f t="shared" si="54"/>
        <v>68.784615384615378</v>
      </c>
      <c r="M1163" s="12">
        <f t="shared" si="55"/>
        <v>68.784615384615378</v>
      </c>
    </row>
    <row r="1164" spans="1:13" x14ac:dyDescent="0.25">
      <c r="A1164" s="15">
        <v>123100</v>
      </c>
      <c r="B1164" s="15" t="s">
        <v>1651</v>
      </c>
      <c r="C1164" s="15" t="s">
        <v>707</v>
      </c>
      <c r="D1164" s="15" t="s">
        <v>722</v>
      </c>
      <c r="E1164" s="41">
        <f t="shared" si="56"/>
        <v>0.15430769230769228</v>
      </c>
      <c r="F1164" s="42">
        <f>M1164</f>
        <v>154.30769230769229</v>
      </c>
      <c r="G1164" s="43">
        <v>2019</v>
      </c>
      <c r="I1164" s="12">
        <v>200.6</v>
      </c>
      <c r="K1164" s="12" t="s">
        <v>1298</v>
      </c>
      <c r="L1164" s="12">
        <f t="shared" si="54"/>
        <v>154.30769230769229</v>
      </c>
      <c r="M1164" s="12">
        <f t="shared" si="55"/>
        <v>154.30769230769229</v>
      </c>
    </row>
    <row r="1165" spans="1:13" x14ac:dyDescent="0.25">
      <c r="A1165" s="15">
        <v>102830</v>
      </c>
      <c r="B1165" s="15" t="s">
        <v>1273</v>
      </c>
      <c r="C1165" s="15" t="s">
        <v>707</v>
      </c>
      <c r="D1165" s="15" t="s">
        <v>722</v>
      </c>
      <c r="E1165" s="41">
        <f t="shared" si="56"/>
        <v>0.15636923076923076</v>
      </c>
      <c r="F1165" s="42">
        <f>M1165</f>
        <v>156.36923076923077</v>
      </c>
      <c r="G1165" s="43">
        <v>2019</v>
      </c>
      <c r="I1165" s="12">
        <v>203.28</v>
      </c>
      <c r="J1165" s="12" t="s">
        <v>2125</v>
      </c>
      <c r="K1165" s="12" t="s">
        <v>1298</v>
      </c>
      <c r="L1165" s="12">
        <f t="shared" si="54"/>
        <v>156.36923076923077</v>
      </c>
      <c r="M1165" s="12">
        <f t="shared" si="55"/>
        <v>156.36923076923077</v>
      </c>
    </row>
    <row r="1166" spans="1:13" x14ac:dyDescent="0.25">
      <c r="A1166" s="15">
        <v>68186</v>
      </c>
      <c r="B1166" s="15" t="s">
        <v>721</v>
      </c>
      <c r="C1166" s="15" t="s">
        <v>707</v>
      </c>
      <c r="D1166" s="15" t="s">
        <v>722</v>
      </c>
      <c r="E1166" s="41">
        <f t="shared" si="56"/>
        <v>2.0957538461538463</v>
      </c>
      <c r="F1166" s="42">
        <f>M1166</f>
        <v>2095.7538461538461</v>
      </c>
      <c r="G1166" s="43">
        <v>2019</v>
      </c>
      <c r="I1166" s="12">
        <v>2724.48</v>
      </c>
      <c r="J1166" s="12" t="s">
        <v>2125</v>
      </c>
      <c r="K1166" s="12" t="s">
        <v>1298</v>
      </c>
      <c r="L1166" s="12">
        <f t="shared" si="54"/>
        <v>2095.7538461538461</v>
      </c>
      <c r="M1166" s="12">
        <f t="shared" si="55"/>
        <v>2095.7538461538461</v>
      </c>
    </row>
    <row r="1167" spans="1:13" x14ac:dyDescent="0.25">
      <c r="A1167" s="15">
        <v>78707</v>
      </c>
      <c r="B1167" s="15" t="s">
        <v>1282</v>
      </c>
      <c r="C1167" s="15" t="s">
        <v>707</v>
      </c>
      <c r="D1167" s="15" t="s">
        <v>722</v>
      </c>
      <c r="E1167" s="41">
        <f t="shared" si="56"/>
        <v>2.0957538461538463</v>
      </c>
      <c r="F1167" s="42">
        <f>M1167</f>
        <v>2095.7538461538461</v>
      </c>
      <c r="G1167" s="43">
        <v>2019</v>
      </c>
      <c r="I1167" s="12">
        <v>2724.48</v>
      </c>
      <c r="J1167" s="12" t="s">
        <v>2125</v>
      </c>
      <c r="K1167" s="12" t="s">
        <v>1298</v>
      </c>
      <c r="L1167" s="12">
        <f t="shared" si="54"/>
        <v>2095.7538461538461</v>
      </c>
      <c r="M1167" s="12">
        <f t="shared" si="55"/>
        <v>2095.7538461538461</v>
      </c>
    </row>
    <row r="1168" spans="1:13" x14ac:dyDescent="0.25">
      <c r="A1168" s="15">
        <v>78739</v>
      </c>
      <c r="B1168" s="15" t="s">
        <v>1660</v>
      </c>
      <c r="C1168" s="15" t="s">
        <v>707</v>
      </c>
      <c r="D1168" s="15" t="s">
        <v>722</v>
      </c>
      <c r="E1168" s="41">
        <f t="shared" si="56"/>
        <v>2.1248615384615386</v>
      </c>
      <c r="F1168" s="42">
        <f>M1168</f>
        <v>2124.8615384615387</v>
      </c>
      <c r="G1168" s="43">
        <v>2019</v>
      </c>
      <c r="I1168" s="17">
        <v>2762.32</v>
      </c>
      <c r="J1168" s="17"/>
      <c r="K1168" s="12" t="s">
        <v>1298</v>
      </c>
      <c r="L1168" s="12">
        <f t="shared" si="54"/>
        <v>2124.8615384615387</v>
      </c>
      <c r="M1168" s="12">
        <f t="shared" si="55"/>
        <v>2124.8615384615387</v>
      </c>
    </row>
    <row r="1169" spans="1:13" x14ac:dyDescent="0.25">
      <c r="A1169" s="15">
        <v>78748</v>
      </c>
      <c r="B1169" s="15" t="s">
        <v>1287</v>
      </c>
      <c r="C1169" s="15" t="s">
        <v>707</v>
      </c>
      <c r="D1169" s="15" t="s">
        <v>722</v>
      </c>
      <c r="E1169" s="41">
        <f t="shared" si="56"/>
        <v>2.1489230769230767</v>
      </c>
      <c r="F1169" s="42">
        <f>M1169</f>
        <v>2148.9230769230767</v>
      </c>
      <c r="G1169" s="43">
        <v>2019</v>
      </c>
      <c r="I1169" s="12">
        <v>2793.6</v>
      </c>
      <c r="J1169" s="12" t="s">
        <v>2125</v>
      </c>
      <c r="K1169" s="12" t="s">
        <v>1298</v>
      </c>
      <c r="L1169" s="12">
        <f t="shared" si="54"/>
        <v>2148.9230769230767</v>
      </c>
      <c r="M1169" s="12">
        <f t="shared" si="55"/>
        <v>2148.9230769230767</v>
      </c>
    </row>
    <row r="1170" spans="1:13" x14ac:dyDescent="0.25">
      <c r="A1170" s="15">
        <v>78745</v>
      </c>
      <c r="B1170" s="15" t="s">
        <v>1287</v>
      </c>
      <c r="C1170" s="15" t="s">
        <v>707</v>
      </c>
      <c r="D1170" s="15" t="s">
        <v>722</v>
      </c>
      <c r="E1170" s="41">
        <f t="shared" si="56"/>
        <v>2.1543923076923073</v>
      </c>
      <c r="F1170" s="42">
        <f>M1170</f>
        <v>2154.3923076923074</v>
      </c>
      <c r="G1170" s="43">
        <v>2019</v>
      </c>
      <c r="I1170" s="12">
        <v>2800.71</v>
      </c>
      <c r="J1170" s="12" t="s">
        <v>2125</v>
      </c>
      <c r="K1170" s="12" t="s">
        <v>1298</v>
      </c>
      <c r="L1170" s="12">
        <f t="shared" si="54"/>
        <v>2154.3923076923074</v>
      </c>
      <c r="M1170" s="12">
        <f t="shared" si="55"/>
        <v>2154.3923076923074</v>
      </c>
    </row>
    <row r="1171" spans="1:13" x14ac:dyDescent="0.25">
      <c r="A1171" s="15">
        <v>81414</v>
      </c>
      <c r="B1171" s="15" t="s">
        <v>1284</v>
      </c>
      <c r="C1171" s="15" t="s">
        <v>707</v>
      </c>
      <c r="D1171" s="15" t="s">
        <v>722</v>
      </c>
      <c r="E1171" s="41">
        <f t="shared" si="56"/>
        <v>2.3150769230769228</v>
      </c>
      <c r="F1171" s="42">
        <f>M1171</f>
        <v>2315.0769230769229</v>
      </c>
      <c r="G1171" s="43">
        <v>2019</v>
      </c>
      <c r="I1171" s="12">
        <v>3009.6</v>
      </c>
      <c r="J1171" s="12" t="s">
        <v>2125</v>
      </c>
      <c r="K1171" s="12" t="s">
        <v>1298</v>
      </c>
      <c r="L1171" s="12">
        <f t="shared" si="54"/>
        <v>2315.0769230769229</v>
      </c>
      <c r="M1171" s="12">
        <f t="shared" si="55"/>
        <v>2315.0769230769229</v>
      </c>
    </row>
    <row r="1172" spans="1:13" x14ac:dyDescent="0.25">
      <c r="A1172" s="15">
        <v>81413</v>
      </c>
      <c r="B1172" s="15" t="s">
        <v>1284</v>
      </c>
      <c r="C1172" s="15" t="s">
        <v>707</v>
      </c>
      <c r="D1172" s="15" t="s">
        <v>722</v>
      </c>
      <c r="E1172" s="41">
        <f t="shared" si="56"/>
        <v>2.3150769230769228</v>
      </c>
      <c r="F1172" s="42">
        <f>M1172</f>
        <v>2315.0769230769229</v>
      </c>
      <c r="G1172" s="43">
        <v>2019</v>
      </c>
      <c r="I1172" s="12">
        <v>3009.6</v>
      </c>
      <c r="J1172" s="12" t="s">
        <v>2125</v>
      </c>
      <c r="K1172" s="12" t="s">
        <v>1298</v>
      </c>
      <c r="L1172" s="12">
        <f t="shared" si="54"/>
        <v>2315.0769230769229</v>
      </c>
      <c r="M1172" s="12">
        <f t="shared" si="55"/>
        <v>2315.0769230769229</v>
      </c>
    </row>
    <row r="1173" spans="1:13" x14ac:dyDescent="0.25">
      <c r="A1173" s="15">
        <v>80600</v>
      </c>
      <c r="B1173" s="15" t="s">
        <v>2096</v>
      </c>
      <c r="C1173" s="15" t="s">
        <v>707</v>
      </c>
      <c r="D1173" s="15" t="s">
        <v>722</v>
      </c>
      <c r="E1173" s="41">
        <f t="shared" si="56"/>
        <v>2.3171076923076921</v>
      </c>
      <c r="F1173" s="42">
        <f>M1173</f>
        <v>2317.1076923076921</v>
      </c>
      <c r="G1173" s="43">
        <v>2019</v>
      </c>
      <c r="I1173" s="17">
        <v>3012.24</v>
      </c>
      <c r="J1173" s="17"/>
      <c r="K1173" s="12" t="s">
        <v>1298</v>
      </c>
      <c r="L1173" s="12">
        <f t="shared" si="54"/>
        <v>2317.1076923076921</v>
      </c>
      <c r="M1173" s="12">
        <f t="shared" si="55"/>
        <v>2317.1076923076921</v>
      </c>
    </row>
    <row r="1174" spans="1:13" x14ac:dyDescent="0.25">
      <c r="A1174" s="15">
        <v>91062</v>
      </c>
      <c r="B1174" s="15" t="s">
        <v>1282</v>
      </c>
      <c r="C1174" s="15" t="s">
        <v>707</v>
      </c>
      <c r="D1174" s="15" t="s">
        <v>722</v>
      </c>
      <c r="E1174" s="41">
        <f t="shared" si="56"/>
        <v>2.3263615384615384</v>
      </c>
      <c r="F1174" s="42">
        <f>M1174</f>
        <v>2326.3615384615382</v>
      </c>
      <c r="G1174" s="43">
        <v>2019</v>
      </c>
      <c r="I1174" s="12">
        <v>3024.27</v>
      </c>
      <c r="J1174" s="12" t="s">
        <v>2125</v>
      </c>
      <c r="K1174" s="12" t="s">
        <v>1298</v>
      </c>
      <c r="L1174" s="12">
        <f t="shared" si="54"/>
        <v>2326.3615384615382</v>
      </c>
      <c r="M1174" s="12">
        <f t="shared" si="55"/>
        <v>2326.3615384615382</v>
      </c>
    </row>
    <row r="1175" spans="1:13" x14ac:dyDescent="0.25">
      <c r="A1175" s="15">
        <v>50804</v>
      </c>
      <c r="B1175" s="15" t="s">
        <v>1672</v>
      </c>
      <c r="C1175" s="15" t="s">
        <v>707</v>
      </c>
      <c r="D1175" s="15" t="s">
        <v>722</v>
      </c>
      <c r="E1175" s="41">
        <f t="shared" si="56"/>
        <v>2.3284769230769231</v>
      </c>
      <c r="F1175" s="42">
        <f>M1175</f>
        <v>2328.476923076923</v>
      </c>
      <c r="G1175" s="43">
        <v>2019</v>
      </c>
      <c r="I1175" s="12">
        <v>3027.02</v>
      </c>
      <c r="K1175" s="12" t="s">
        <v>1298</v>
      </c>
      <c r="L1175" s="12">
        <f t="shared" si="54"/>
        <v>2328.476923076923</v>
      </c>
      <c r="M1175" s="12">
        <f t="shared" si="55"/>
        <v>2328.476923076923</v>
      </c>
    </row>
    <row r="1176" spans="1:13" x14ac:dyDescent="0.25">
      <c r="A1176" s="15">
        <v>90998</v>
      </c>
      <c r="B1176" s="15" t="s">
        <v>473</v>
      </c>
      <c r="C1176" s="15" t="s">
        <v>707</v>
      </c>
      <c r="D1176" s="15" t="s">
        <v>722</v>
      </c>
      <c r="E1176" s="41">
        <f t="shared" si="56"/>
        <v>2.3303076923076924</v>
      </c>
      <c r="F1176" s="42">
        <f>M1176</f>
        <v>2330.3076923076924</v>
      </c>
      <c r="G1176" s="43">
        <v>2019</v>
      </c>
      <c r="I1176" s="12">
        <v>3029.4</v>
      </c>
      <c r="J1176" s="12" t="s">
        <v>2125</v>
      </c>
      <c r="K1176" s="12" t="s">
        <v>1298</v>
      </c>
      <c r="L1176" s="12">
        <f t="shared" si="54"/>
        <v>2330.3076923076924</v>
      </c>
      <c r="M1176" s="12">
        <f t="shared" si="55"/>
        <v>2330.3076923076924</v>
      </c>
    </row>
    <row r="1177" spans="1:13" x14ac:dyDescent="0.25">
      <c r="A1177" s="15">
        <v>90995</v>
      </c>
      <c r="B1177" s="15" t="s">
        <v>1275</v>
      </c>
      <c r="C1177" s="15" t="s">
        <v>707</v>
      </c>
      <c r="D1177" s="15" t="s">
        <v>722</v>
      </c>
      <c r="E1177" s="41">
        <f t="shared" si="56"/>
        <v>2.4684230769230768</v>
      </c>
      <c r="F1177" s="42">
        <f>M1177</f>
        <v>2468.4230769230767</v>
      </c>
      <c r="G1177" s="43">
        <v>2019</v>
      </c>
      <c r="I1177" s="12">
        <v>3208.95</v>
      </c>
      <c r="J1177" s="12" t="s">
        <v>2125</v>
      </c>
      <c r="K1177" s="12" t="s">
        <v>1298</v>
      </c>
      <c r="L1177" s="12">
        <f t="shared" si="54"/>
        <v>2468.4230769230767</v>
      </c>
      <c r="M1177" s="12">
        <f t="shared" si="55"/>
        <v>2468.4230769230767</v>
      </c>
    </row>
    <row r="1178" spans="1:13" x14ac:dyDescent="0.25">
      <c r="A1178" s="15">
        <v>80697</v>
      </c>
      <c r="B1178" s="15" t="s">
        <v>1249</v>
      </c>
      <c r="C1178" s="15" t="s">
        <v>707</v>
      </c>
      <c r="D1178" s="15" t="s">
        <v>722</v>
      </c>
      <c r="E1178" s="41">
        <f t="shared" si="56"/>
        <v>4.1260153846153846</v>
      </c>
      <c r="F1178" s="42">
        <f>M1178</f>
        <v>4126.0153846153844</v>
      </c>
      <c r="G1178" s="43">
        <v>2019</v>
      </c>
      <c r="I1178" s="17">
        <v>5363.82</v>
      </c>
      <c r="J1178" s="17"/>
      <c r="K1178" s="12" t="s">
        <v>1298</v>
      </c>
      <c r="L1178" s="12">
        <f t="shared" si="54"/>
        <v>4126.0153846153844</v>
      </c>
      <c r="M1178" s="12">
        <f t="shared" si="55"/>
        <v>4126.0153846153844</v>
      </c>
    </row>
    <row r="1179" spans="1:13" x14ac:dyDescent="0.25">
      <c r="A1179" s="15">
        <v>126526</v>
      </c>
      <c r="B1179" s="15" t="s">
        <v>77</v>
      </c>
      <c r="C1179" s="15" t="s">
        <v>707</v>
      </c>
      <c r="D1179" s="15" t="s">
        <v>735</v>
      </c>
      <c r="E1179" s="41">
        <f t="shared" si="56"/>
        <v>5.5592307692307684E-2</v>
      </c>
      <c r="F1179" s="42">
        <f>M1179</f>
        <v>55.592307692307685</v>
      </c>
      <c r="G1179" s="43">
        <v>2019</v>
      </c>
      <c r="I1179" s="12">
        <v>72.27</v>
      </c>
      <c r="J1179" s="12" t="s">
        <v>2125</v>
      </c>
      <c r="K1179" s="12" t="s">
        <v>1298</v>
      </c>
      <c r="L1179" s="12">
        <f t="shared" si="54"/>
        <v>55.592307692307685</v>
      </c>
      <c r="M1179" s="12">
        <f t="shared" si="55"/>
        <v>55.592307692307685</v>
      </c>
    </row>
    <row r="1180" spans="1:13" x14ac:dyDescent="0.25">
      <c r="A1180" s="15">
        <v>126528</v>
      </c>
      <c r="B1180" s="15" t="s">
        <v>1289</v>
      </c>
      <c r="C1180" s="15" t="s">
        <v>707</v>
      </c>
      <c r="D1180" s="15" t="s">
        <v>735</v>
      </c>
      <c r="E1180" s="41">
        <f t="shared" si="56"/>
        <v>0.15916153846153844</v>
      </c>
      <c r="F1180" s="42">
        <f>M1180</f>
        <v>159.16153846153844</v>
      </c>
      <c r="G1180" s="43">
        <v>2019</v>
      </c>
      <c r="I1180" s="12">
        <v>206.91</v>
      </c>
      <c r="J1180" s="12" t="s">
        <v>2125</v>
      </c>
      <c r="K1180" s="12" t="s">
        <v>1298</v>
      </c>
      <c r="L1180" s="12">
        <f t="shared" si="54"/>
        <v>159.16153846153844</v>
      </c>
      <c r="M1180" s="12">
        <f t="shared" si="55"/>
        <v>159.16153846153844</v>
      </c>
    </row>
    <row r="1181" spans="1:13" x14ac:dyDescent="0.25">
      <c r="A1181" s="15">
        <v>156520</v>
      </c>
      <c r="B1181" s="15" t="s">
        <v>1289</v>
      </c>
      <c r="C1181" s="15" t="s">
        <v>707</v>
      </c>
      <c r="D1181" s="15" t="s">
        <v>735</v>
      </c>
      <c r="E1181" s="41">
        <f t="shared" si="56"/>
        <v>0.26273076923076921</v>
      </c>
      <c r="F1181" s="42">
        <f>M1181</f>
        <v>262.73076923076923</v>
      </c>
      <c r="G1181" s="43">
        <v>2019</v>
      </c>
      <c r="I1181" s="12">
        <v>341.55</v>
      </c>
      <c r="J1181" s="12" t="s">
        <v>2125</v>
      </c>
      <c r="K1181" s="12" t="s">
        <v>1298</v>
      </c>
      <c r="L1181" s="12">
        <f t="shared" si="54"/>
        <v>262.73076923076923</v>
      </c>
      <c r="M1181" s="12">
        <f t="shared" si="55"/>
        <v>262.73076923076923</v>
      </c>
    </row>
    <row r="1182" spans="1:13" x14ac:dyDescent="0.25">
      <c r="A1182" s="15">
        <v>170154</v>
      </c>
      <c r="B1182" s="15" t="s">
        <v>1293</v>
      </c>
      <c r="C1182" s="15" t="s">
        <v>707</v>
      </c>
      <c r="D1182" s="15" t="s">
        <v>735</v>
      </c>
      <c r="E1182" s="41">
        <f t="shared" si="56"/>
        <v>0.26273076923076921</v>
      </c>
      <c r="F1182" s="42">
        <f>M1182</f>
        <v>262.73076923076923</v>
      </c>
      <c r="G1182" s="43">
        <v>2019</v>
      </c>
      <c r="I1182" s="12">
        <v>341.55</v>
      </c>
      <c r="J1182" s="12" t="s">
        <v>2125</v>
      </c>
      <c r="K1182" s="12" t="s">
        <v>1298</v>
      </c>
      <c r="L1182" s="12">
        <f t="shared" si="54"/>
        <v>262.73076923076923</v>
      </c>
      <c r="M1182" s="12">
        <f t="shared" si="55"/>
        <v>262.73076923076923</v>
      </c>
    </row>
    <row r="1183" spans="1:13" x14ac:dyDescent="0.25">
      <c r="A1183" s="15">
        <v>174654</v>
      </c>
      <c r="B1183" s="15" t="s">
        <v>1655</v>
      </c>
      <c r="C1183" s="15" t="s">
        <v>707</v>
      </c>
      <c r="D1183" s="15" t="s">
        <v>735</v>
      </c>
      <c r="E1183" s="41">
        <f t="shared" si="56"/>
        <v>0.26273076923076921</v>
      </c>
      <c r="F1183" s="42">
        <f>M1183</f>
        <v>262.73076923076923</v>
      </c>
      <c r="G1183" s="43">
        <v>2019</v>
      </c>
      <c r="I1183" s="12">
        <v>341.55</v>
      </c>
      <c r="K1183" s="12" t="s">
        <v>1298</v>
      </c>
      <c r="L1183" s="12">
        <f t="shared" si="54"/>
        <v>262.73076923076923</v>
      </c>
      <c r="M1183" s="12">
        <f t="shared" si="55"/>
        <v>262.73076923076923</v>
      </c>
    </row>
    <row r="1184" spans="1:13" x14ac:dyDescent="0.25">
      <c r="A1184" s="15">
        <v>205099</v>
      </c>
      <c r="B1184" s="15" t="s">
        <v>287</v>
      </c>
      <c r="C1184" s="15" t="s">
        <v>707</v>
      </c>
      <c r="D1184" s="15" t="s">
        <v>735</v>
      </c>
      <c r="E1184" s="41">
        <f t="shared" si="56"/>
        <v>0.28553846153846157</v>
      </c>
      <c r="F1184" s="42">
        <f>M1184</f>
        <v>285.53846153846155</v>
      </c>
      <c r="G1184" s="43">
        <v>2019</v>
      </c>
      <c r="I1184" s="12">
        <v>371.2</v>
      </c>
      <c r="K1184" s="12" t="s">
        <v>1298</v>
      </c>
      <c r="L1184" s="12">
        <f t="shared" si="54"/>
        <v>285.53846153846155</v>
      </c>
      <c r="M1184" s="12">
        <f t="shared" si="55"/>
        <v>285.53846153846155</v>
      </c>
    </row>
    <row r="1185" spans="1:13" x14ac:dyDescent="0.25">
      <c r="A1185" s="15">
        <v>92204</v>
      </c>
      <c r="B1185" s="15" t="s">
        <v>741</v>
      </c>
      <c r="C1185" s="15" t="s">
        <v>707</v>
      </c>
      <c r="D1185" s="15" t="s">
        <v>735</v>
      </c>
      <c r="E1185" s="41">
        <f t="shared" si="56"/>
        <v>0.96222307692307696</v>
      </c>
      <c r="F1185" s="42">
        <f>M1185</f>
        <v>962.22307692307697</v>
      </c>
      <c r="G1185" s="43">
        <v>2019</v>
      </c>
      <c r="I1185" s="12">
        <v>1250.8900000000001</v>
      </c>
      <c r="J1185" s="12" t="s">
        <v>2125</v>
      </c>
      <c r="K1185" s="12" t="s">
        <v>1298</v>
      </c>
      <c r="L1185" s="12">
        <f t="shared" si="54"/>
        <v>962.22307692307697</v>
      </c>
      <c r="M1185" s="12">
        <f t="shared" si="55"/>
        <v>962.22307692307697</v>
      </c>
    </row>
    <row r="1186" spans="1:13" x14ac:dyDescent="0.25">
      <c r="A1186" s="15" t="s">
        <v>1673</v>
      </c>
      <c r="B1186" s="15" t="s">
        <v>739</v>
      </c>
      <c r="C1186" s="15" t="s">
        <v>707</v>
      </c>
      <c r="D1186" s="15" t="s">
        <v>735</v>
      </c>
      <c r="E1186" s="41">
        <f t="shared" si="56"/>
        <v>1.2993230769230768</v>
      </c>
      <c r="F1186" s="42">
        <f>M1186</f>
        <v>1299.3230769230768</v>
      </c>
      <c r="G1186" s="43">
        <v>2019</v>
      </c>
      <c r="I1186" s="17">
        <v>1689.12</v>
      </c>
      <c r="J1186" s="17"/>
      <c r="K1186" s="12" t="s">
        <v>1298</v>
      </c>
      <c r="L1186" s="12">
        <f t="shared" si="54"/>
        <v>1299.3230769230768</v>
      </c>
      <c r="M1186" s="12">
        <f t="shared" si="55"/>
        <v>1299.3230769230768</v>
      </c>
    </row>
    <row r="1187" spans="1:13" x14ac:dyDescent="0.25">
      <c r="A1187" s="15" t="s">
        <v>1675</v>
      </c>
      <c r="B1187" s="15" t="s">
        <v>739</v>
      </c>
      <c r="C1187" s="15" t="s">
        <v>707</v>
      </c>
      <c r="D1187" s="15" t="s">
        <v>735</v>
      </c>
      <c r="E1187" s="41">
        <f t="shared" si="56"/>
        <v>1.782830769230769</v>
      </c>
      <c r="F1187" s="42">
        <f>M1187</f>
        <v>1782.830769230769</v>
      </c>
      <c r="G1187" s="43">
        <v>2019</v>
      </c>
      <c r="I1187" s="17">
        <v>2317.6799999999998</v>
      </c>
      <c r="J1187" s="17"/>
      <c r="K1187" s="12" t="s">
        <v>1298</v>
      </c>
      <c r="L1187" s="12">
        <f t="shared" si="54"/>
        <v>1782.830769230769</v>
      </c>
      <c r="M1187" s="12">
        <f t="shared" si="55"/>
        <v>1782.830769230769</v>
      </c>
    </row>
    <row r="1188" spans="1:13" x14ac:dyDescent="0.25">
      <c r="A1188" s="15" t="s">
        <v>1676</v>
      </c>
      <c r="B1188" s="15" t="s">
        <v>739</v>
      </c>
      <c r="C1188" s="15" t="s">
        <v>707</v>
      </c>
      <c r="D1188" s="15" t="s">
        <v>735</v>
      </c>
      <c r="E1188" s="41">
        <f t="shared" si="56"/>
        <v>1.782830769230769</v>
      </c>
      <c r="F1188" s="42">
        <f>M1188</f>
        <v>1782.830769230769</v>
      </c>
      <c r="G1188" s="43">
        <v>2019</v>
      </c>
      <c r="I1188" s="17">
        <v>2317.6799999999998</v>
      </c>
      <c r="J1188" s="17"/>
      <c r="K1188" s="12" t="s">
        <v>1298</v>
      </c>
      <c r="L1188" s="12">
        <f t="shared" si="54"/>
        <v>1782.830769230769</v>
      </c>
      <c r="M1188" s="12">
        <f t="shared" si="55"/>
        <v>1782.830769230769</v>
      </c>
    </row>
    <row r="1189" spans="1:13" x14ac:dyDescent="0.25">
      <c r="A1189" s="15" t="s">
        <v>1725</v>
      </c>
      <c r="B1189" s="15" t="s">
        <v>739</v>
      </c>
      <c r="C1189" s="15" t="s">
        <v>707</v>
      </c>
      <c r="D1189" s="15" t="s">
        <v>735</v>
      </c>
      <c r="E1189" s="41">
        <f t="shared" si="56"/>
        <v>1.782830769230769</v>
      </c>
      <c r="F1189" s="42">
        <f>M1189</f>
        <v>1782.830769230769</v>
      </c>
      <c r="G1189" s="43">
        <v>2019</v>
      </c>
      <c r="I1189" s="17">
        <v>2317.6799999999998</v>
      </c>
      <c r="J1189" s="17"/>
      <c r="K1189" s="12" t="s">
        <v>1298</v>
      </c>
      <c r="L1189" s="12">
        <f t="shared" si="54"/>
        <v>1782.830769230769</v>
      </c>
      <c r="M1189" s="12">
        <f t="shared" si="55"/>
        <v>1782.830769230769</v>
      </c>
    </row>
    <row r="1190" spans="1:13" x14ac:dyDescent="0.25">
      <c r="A1190" s="15" t="s">
        <v>1674</v>
      </c>
      <c r="B1190" s="15" t="s">
        <v>739</v>
      </c>
      <c r="C1190" s="15" t="s">
        <v>707</v>
      </c>
      <c r="D1190" s="15" t="s">
        <v>735</v>
      </c>
      <c r="E1190" s="41">
        <f t="shared" si="56"/>
        <v>1.8443076923076922</v>
      </c>
      <c r="F1190" s="42">
        <f>M1190</f>
        <v>1844.3076923076922</v>
      </c>
      <c r="G1190" s="43">
        <v>2019</v>
      </c>
      <c r="I1190" s="17">
        <v>2397.6</v>
      </c>
      <c r="J1190" s="17"/>
      <c r="K1190" s="12" t="s">
        <v>1298</v>
      </c>
      <c r="L1190" s="12">
        <f t="shared" si="54"/>
        <v>1844.3076923076922</v>
      </c>
      <c r="M1190" s="12">
        <f t="shared" si="55"/>
        <v>1844.3076923076922</v>
      </c>
    </row>
    <row r="1191" spans="1:13" x14ac:dyDescent="0.25">
      <c r="A1191" s="15">
        <v>81597</v>
      </c>
      <c r="B1191" s="15" t="s">
        <v>1292</v>
      </c>
      <c r="C1191" s="15" t="s">
        <v>707</v>
      </c>
      <c r="D1191" s="15" t="s">
        <v>735</v>
      </c>
      <c r="E1191" s="41">
        <f t="shared" si="56"/>
        <v>1.8725538461538462</v>
      </c>
      <c r="F1191" s="42">
        <f>M1191</f>
        <v>1872.5538461538463</v>
      </c>
      <c r="G1191" s="43">
        <v>2019</v>
      </c>
      <c r="I1191" s="12">
        <v>2434.3200000000002</v>
      </c>
      <c r="J1191" s="12" t="s">
        <v>2125</v>
      </c>
      <c r="K1191" s="12" t="s">
        <v>1298</v>
      </c>
      <c r="L1191" s="12">
        <f t="shared" si="54"/>
        <v>1872.5538461538463</v>
      </c>
      <c r="M1191" s="12">
        <f t="shared" si="55"/>
        <v>1872.5538461538463</v>
      </c>
    </row>
    <row r="1192" spans="1:13" x14ac:dyDescent="0.25">
      <c r="A1192" s="15">
        <v>50875</v>
      </c>
      <c r="B1192" s="15" t="s">
        <v>1285</v>
      </c>
      <c r="C1192" s="15" t="s">
        <v>707</v>
      </c>
      <c r="D1192" s="15" t="s">
        <v>735</v>
      </c>
      <c r="E1192" s="41">
        <f t="shared" si="56"/>
        <v>1.9189999999999998</v>
      </c>
      <c r="F1192" s="42">
        <f>M1192</f>
        <v>1918.9999999999998</v>
      </c>
      <c r="G1192" s="43">
        <v>2019</v>
      </c>
      <c r="I1192" s="12">
        <v>2494.6999999999998</v>
      </c>
      <c r="J1192" s="12" t="s">
        <v>2125</v>
      </c>
      <c r="K1192" s="12" t="s">
        <v>1298</v>
      </c>
      <c r="L1192" s="12">
        <f t="shared" si="54"/>
        <v>1918.9999999999998</v>
      </c>
      <c r="M1192" s="12">
        <f t="shared" si="55"/>
        <v>1918.9999999999998</v>
      </c>
    </row>
    <row r="1193" spans="1:13" x14ac:dyDescent="0.25">
      <c r="A1193" s="15">
        <v>67657</v>
      </c>
      <c r="B1193" s="15" t="s">
        <v>1285</v>
      </c>
      <c r="C1193" s="15" t="s">
        <v>707</v>
      </c>
      <c r="D1193" s="15" t="s">
        <v>735</v>
      </c>
      <c r="E1193" s="41">
        <f t="shared" si="56"/>
        <v>1.9189999999999998</v>
      </c>
      <c r="F1193" s="42">
        <f>M1193</f>
        <v>1918.9999999999998</v>
      </c>
      <c r="G1193" s="43">
        <v>2019</v>
      </c>
      <c r="I1193" s="12">
        <v>2494.6999999999998</v>
      </c>
      <c r="J1193" s="12" t="s">
        <v>2125</v>
      </c>
      <c r="K1193" s="12" t="s">
        <v>1298</v>
      </c>
      <c r="L1193" s="12">
        <f t="shared" si="54"/>
        <v>1918.9999999999998</v>
      </c>
      <c r="M1193" s="12">
        <f t="shared" si="55"/>
        <v>1918.9999999999998</v>
      </c>
    </row>
    <row r="1194" spans="1:13" x14ac:dyDescent="0.25">
      <c r="A1194" s="15" t="s">
        <v>1286</v>
      </c>
      <c r="B1194" s="15" t="s">
        <v>1285</v>
      </c>
      <c r="C1194" s="15" t="s">
        <v>707</v>
      </c>
      <c r="D1194" s="15" t="s">
        <v>735</v>
      </c>
      <c r="E1194" s="41">
        <f t="shared" si="56"/>
        <v>1.9189999999999998</v>
      </c>
      <c r="F1194" s="42">
        <f>M1194</f>
        <v>1918.9999999999998</v>
      </c>
      <c r="G1194" s="43">
        <v>2019</v>
      </c>
      <c r="I1194" s="12">
        <v>2494.6999999999998</v>
      </c>
      <c r="J1194" s="12" t="s">
        <v>2125</v>
      </c>
      <c r="K1194" s="12" t="s">
        <v>1298</v>
      </c>
      <c r="L1194" s="12">
        <f t="shared" si="54"/>
        <v>1918.9999999999998</v>
      </c>
      <c r="M1194" s="12">
        <f t="shared" si="55"/>
        <v>1918.9999999999998</v>
      </c>
    </row>
    <row r="1195" spans="1:13" x14ac:dyDescent="0.25">
      <c r="A1195" s="15">
        <v>74981</v>
      </c>
      <c r="B1195" s="15" t="s">
        <v>588</v>
      </c>
      <c r="C1195" s="15" t="s">
        <v>707</v>
      </c>
      <c r="D1195" s="15" t="s">
        <v>735</v>
      </c>
      <c r="E1195" s="41">
        <f t="shared" si="56"/>
        <v>2.0021538461538464</v>
      </c>
      <c r="F1195" s="42">
        <f>M1195</f>
        <v>2002.1538461538462</v>
      </c>
      <c r="G1195" s="43">
        <v>2019</v>
      </c>
      <c r="I1195" s="12">
        <v>2602.8000000000002</v>
      </c>
      <c r="J1195" s="12" t="s">
        <v>2125</v>
      </c>
      <c r="K1195" s="12" t="s">
        <v>1298</v>
      </c>
      <c r="L1195" s="12">
        <f t="shared" si="54"/>
        <v>2002.1538461538462</v>
      </c>
      <c r="M1195" s="12">
        <f t="shared" si="55"/>
        <v>2002.1538461538462</v>
      </c>
    </row>
    <row r="1196" spans="1:13" x14ac:dyDescent="0.25">
      <c r="A1196" s="15">
        <v>74982</v>
      </c>
      <c r="B1196" s="15" t="s">
        <v>588</v>
      </c>
      <c r="C1196" s="15" t="s">
        <v>707</v>
      </c>
      <c r="D1196" s="15" t="s">
        <v>735</v>
      </c>
      <c r="E1196" s="41">
        <f t="shared" si="56"/>
        <v>2.0021538461538464</v>
      </c>
      <c r="F1196" s="42">
        <f>M1196</f>
        <v>2002.1538461538462</v>
      </c>
      <c r="G1196" s="43">
        <v>2019</v>
      </c>
      <c r="I1196" s="12">
        <v>2602.8000000000002</v>
      </c>
      <c r="J1196" s="12" t="s">
        <v>2125</v>
      </c>
      <c r="K1196" s="12" t="s">
        <v>1298</v>
      </c>
      <c r="L1196" s="12">
        <f t="shared" si="54"/>
        <v>2002.1538461538462</v>
      </c>
      <c r="M1196" s="12">
        <f t="shared" si="55"/>
        <v>2002.1538461538462</v>
      </c>
    </row>
    <row r="1197" spans="1:13" x14ac:dyDescent="0.25">
      <c r="A1197" s="15" t="s">
        <v>1276</v>
      </c>
      <c r="B1197" s="15" t="s">
        <v>1277</v>
      </c>
      <c r="C1197" s="15" t="s">
        <v>707</v>
      </c>
      <c r="D1197" s="15" t="s">
        <v>735</v>
      </c>
      <c r="E1197" s="41">
        <f t="shared" si="56"/>
        <v>2.094753846153846</v>
      </c>
      <c r="F1197" s="42">
        <f>M1197</f>
        <v>2094.7538461538461</v>
      </c>
      <c r="G1197" s="43">
        <v>2019</v>
      </c>
      <c r="I1197" s="12">
        <v>2723.18</v>
      </c>
      <c r="J1197" s="12" t="s">
        <v>2125</v>
      </c>
      <c r="K1197" s="12" t="s">
        <v>1298</v>
      </c>
      <c r="L1197" s="12">
        <f t="shared" si="54"/>
        <v>2094.7538461538461</v>
      </c>
      <c r="M1197" s="12">
        <f t="shared" si="55"/>
        <v>2094.7538461538461</v>
      </c>
    </row>
    <row r="1198" spans="1:13" x14ac:dyDescent="0.25">
      <c r="A1198" s="15" t="s">
        <v>1670</v>
      </c>
      <c r="B1198" s="15" t="s">
        <v>1605</v>
      </c>
      <c r="C1198" s="15" t="s">
        <v>707</v>
      </c>
      <c r="D1198" s="15" t="s">
        <v>735</v>
      </c>
      <c r="E1198" s="41">
        <f t="shared" si="56"/>
        <v>2.1018461538461537</v>
      </c>
      <c r="F1198" s="42">
        <f>M1198</f>
        <v>2101.8461538461538</v>
      </c>
      <c r="G1198" s="43">
        <v>2019</v>
      </c>
      <c r="I1198" s="17">
        <v>2732.4</v>
      </c>
      <c r="J1198" s="17"/>
      <c r="K1198" s="12" t="s">
        <v>1298</v>
      </c>
      <c r="L1198" s="12">
        <f t="shared" si="54"/>
        <v>2101.8461538461538</v>
      </c>
      <c r="M1198" s="12">
        <f t="shared" si="55"/>
        <v>2101.8461538461538</v>
      </c>
    </row>
    <row r="1199" spans="1:13" x14ac:dyDescent="0.25">
      <c r="A1199" s="15">
        <v>76204</v>
      </c>
      <c r="B1199" s="15" t="s">
        <v>737</v>
      </c>
      <c r="C1199" s="15" t="s">
        <v>707</v>
      </c>
      <c r="D1199" s="15" t="s">
        <v>735</v>
      </c>
      <c r="E1199" s="41">
        <f t="shared" si="56"/>
        <v>2.1114000000000002</v>
      </c>
      <c r="F1199" s="42">
        <f>M1199</f>
        <v>2111.4</v>
      </c>
      <c r="G1199" s="43">
        <v>2019</v>
      </c>
      <c r="I1199" s="17">
        <v>2744.82</v>
      </c>
      <c r="J1199" s="17"/>
      <c r="K1199" s="12" t="s">
        <v>1298</v>
      </c>
      <c r="L1199" s="12">
        <f t="shared" si="54"/>
        <v>2111.4</v>
      </c>
      <c r="M1199" s="12">
        <f t="shared" si="55"/>
        <v>2111.4</v>
      </c>
    </row>
    <row r="1200" spans="1:13" x14ac:dyDescent="0.25">
      <c r="A1200" s="15" t="s">
        <v>1668</v>
      </c>
      <c r="B1200" s="15" t="s">
        <v>1669</v>
      </c>
      <c r="C1200" s="15" t="s">
        <v>707</v>
      </c>
      <c r="D1200" s="15" t="s">
        <v>735</v>
      </c>
      <c r="E1200" s="41">
        <f t="shared" si="56"/>
        <v>2.1161769230769232</v>
      </c>
      <c r="F1200" s="42">
        <f>M1200</f>
        <v>2116.1769230769232</v>
      </c>
      <c r="G1200" s="43">
        <v>2019</v>
      </c>
      <c r="I1200" s="17">
        <v>2751.03</v>
      </c>
      <c r="J1200" s="17"/>
      <c r="K1200" s="12" t="s">
        <v>1298</v>
      </c>
      <c r="L1200" s="12">
        <f t="shared" si="54"/>
        <v>2116.1769230769232</v>
      </c>
      <c r="M1200" s="12">
        <f t="shared" si="55"/>
        <v>2116.1769230769232</v>
      </c>
    </row>
    <row r="1201" spans="1:13" x14ac:dyDescent="0.25">
      <c r="A1201" s="15">
        <v>78922</v>
      </c>
      <c r="B1201" s="15" t="s">
        <v>1663</v>
      </c>
      <c r="C1201" s="15" t="s">
        <v>707</v>
      </c>
      <c r="D1201" s="15" t="s">
        <v>735</v>
      </c>
      <c r="E1201" s="41">
        <f t="shared" si="56"/>
        <v>2.1209538461538457</v>
      </c>
      <c r="F1201" s="42">
        <f>M1201</f>
        <v>2120.9538461538459</v>
      </c>
      <c r="G1201" s="43">
        <v>2019</v>
      </c>
      <c r="I1201" s="17">
        <v>2757.24</v>
      </c>
      <c r="J1201" s="17"/>
      <c r="K1201" s="12" t="s">
        <v>1298</v>
      </c>
      <c r="L1201" s="12">
        <f t="shared" si="54"/>
        <v>2120.9538461538459</v>
      </c>
      <c r="M1201" s="12">
        <f t="shared" si="55"/>
        <v>2120.9538461538459</v>
      </c>
    </row>
    <row r="1202" spans="1:13" x14ac:dyDescent="0.25">
      <c r="A1202" s="15">
        <v>81594</v>
      </c>
      <c r="B1202" s="15" t="s">
        <v>1292</v>
      </c>
      <c r="C1202" s="15" t="s">
        <v>707</v>
      </c>
      <c r="D1202" s="15" t="s">
        <v>735</v>
      </c>
      <c r="E1202" s="41">
        <f t="shared" si="56"/>
        <v>2.1400615384615387</v>
      </c>
      <c r="F1202" s="42">
        <f>M1202</f>
        <v>2140.0615384615385</v>
      </c>
      <c r="G1202" s="43">
        <v>2019</v>
      </c>
      <c r="I1202" s="17">
        <v>2782.08</v>
      </c>
      <c r="J1202" s="17"/>
      <c r="K1202" s="12" t="s">
        <v>1298</v>
      </c>
      <c r="L1202" s="12">
        <f t="shared" si="54"/>
        <v>2140.0615384615385</v>
      </c>
      <c r="M1202" s="12">
        <f t="shared" si="55"/>
        <v>2140.0615384615385</v>
      </c>
    </row>
    <row r="1203" spans="1:13" x14ac:dyDescent="0.25">
      <c r="A1203" s="15">
        <v>77922</v>
      </c>
      <c r="B1203" s="15" t="s">
        <v>1662</v>
      </c>
      <c r="C1203" s="15" t="s">
        <v>707</v>
      </c>
      <c r="D1203" s="15" t="s">
        <v>735</v>
      </c>
      <c r="E1203" s="41">
        <f t="shared" si="56"/>
        <v>2.1419999999999999</v>
      </c>
      <c r="F1203" s="42">
        <f>M1203</f>
        <v>2142</v>
      </c>
      <c r="G1203" s="43">
        <v>2019</v>
      </c>
      <c r="I1203" s="17">
        <v>2784.6</v>
      </c>
      <c r="J1203" s="17"/>
      <c r="K1203" s="12" t="s">
        <v>1298</v>
      </c>
      <c r="L1203" s="12">
        <f t="shared" si="54"/>
        <v>2142</v>
      </c>
      <c r="M1203" s="12">
        <f t="shared" si="55"/>
        <v>2142</v>
      </c>
    </row>
    <row r="1204" spans="1:13" x14ac:dyDescent="0.25">
      <c r="A1204" s="15">
        <v>77920</v>
      </c>
      <c r="B1204" s="15" t="s">
        <v>1662</v>
      </c>
      <c r="C1204" s="15" t="s">
        <v>707</v>
      </c>
      <c r="D1204" s="15" t="s">
        <v>735</v>
      </c>
      <c r="E1204" s="41">
        <f t="shared" si="56"/>
        <v>2.1465000000000001</v>
      </c>
      <c r="F1204" s="42">
        <f>M1204</f>
        <v>2146.5</v>
      </c>
      <c r="G1204" s="43">
        <v>2019</v>
      </c>
      <c r="I1204" s="17">
        <v>2790.45</v>
      </c>
      <c r="J1204" s="17"/>
      <c r="K1204" s="12" t="s">
        <v>1298</v>
      </c>
      <c r="L1204" s="12">
        <f t="shared" si="54"/>
        <v>2146.5</v>
      </c>
      <c r="M1204" s="12">
        <f t="shared" si="55"/>
        <v>2146.5</v>
      </c>
    </row>
    <row r="1205" spans="1:13" x14ac:dyDescent="0.25">
      <c r="A1205" s="15">
        <v>79953</v>
      </c>
      <c r="B1205" s="15" t="s">
        <v>1662</v>
      </c>
      <c r="C1205" s="15" t="s">
        <v>707</v>
      </c>
      <c r="D1205" s="15" t="s">
        <v>735</v>
      </c>
      <c r="E1205" s="41">
        <f t="shared" si="56"/>
        <v>2.1496153846153847</v>
      </c>
      <c r="F1205" s="42">
        <f>M1205</f>
        <v>2149.6153846153848</v>
      </c>
      <c r="G1205" s="43">
        <v>2019</v>
      </c>
      <c r="I1205" s="17">
        <v>2794.5</v>
      </c>
      <c r="J1205" s="17"/>
      <c r="K1205" s="12" t="s">
        <v>1298</v>
      </c>
      <c r="L1205" s="12">
        <f t="shared" si="54"/>
        <v>2149.6153846153848</v>
      </c>
      <c r="M1205" s="12">
        <f t="shared" si="55"/>
        <v>2149.6153846153848</v>
      </c>
    </row>
    <row r="1206" spans="1:13" x14ac:dyDescent="0.25">
      <c r="A1206" s="15">
        <v>77898</v>
      </c>
      <c r="B1206" s="15" t="s">
        <v>1662</v>
      </c>
      <c r="C1206" s="15" t="s">
        <v>707</v>
      </c>
      <c r="D1206" s="15" t="s">
        <v>735</v>
      </c>
      <c r="E1206" s="41">
        <f t="shared" si="56"/>
        <v>2.1960000000000002</v>
      </c>
      <c r="F1206" s="42">
        <f>M1206</f>
        <v>2196</v>
      </c>
      <c r="G1206" s="43">
        <v>2019</v>
      </c>
      <c r="I1206" s="17">
        <v>2854.8</v>
      </c>
      <c r="J1206" s="17"/>
      <c r="K1206" s="12" t="s">
        <v>1298</v>
      </c>
      <c r="L1206" s="12">
        <f t="shared" si="54"/>
        <v>2196</v>
      </c>
      <c r="M1206" s="12">
        <f t="shared" si="55"/>
        <v>2196</v>
      </c>
    </row>
    <row r="1207" spans="1:13" x14ac:dyDescent="0.25">
      <c r="A1207" s="15">
        <v>76985</v>
      </c>
      <c r="B1207" s="15" t="s">
        <v>77</v>
      </c>
      <c r="C1207" s="15" t="s">
        <v>707</v>
      </c>
      <c r="D1207" s="15" t="s">
        <v>735</v>
      </c>
      <c r="E1207" s="41">
        <f t="shared" si="56"/>
        <v>2.303753846153846</v>
      </c>
      <c r="F1207" s="42">
        <f>M1207</f>
        <v>2303.7538461538461</v>
      </c>
      <c r="G1207" s="43">
        <v>2019</v>
      </c>
      <c r="I1207" s="17">
        <v>2994.88</v>
      </c>
      <c r="J1207" s="17"/>
      <c r="K1207" s="12" t="s">
        <v>1298</v>
      </c>
      <c r="L1207" s="12">
        <f t="shared" si="54"/>
        <v>2303.7538461538461</v>
      </c>
      <c r="M1207" s="12">
        <f t="shared" si="55"/>
        <v>2303.7538461538461</v>
      </c>
    </row>
    <row r="1208" spans="1:13" x14ac:dyDescent="0.25">
      <c r="A1208" s="15">
        <v>76880</v>
      </c>
      <c r="B1208" s="15" t="s">
        <v>77</v>
      </c>
      <c r="C1208" s="15" t="s">
        <v>707</v>
      </c>
      <c r="D1208" s="15" t="s">
        <v>735</v>
      </c>
      <c r="E1208" s="41">
        <f t="shared" si="56"/>
        <v>2.303753846153846</v>
      </c>
      <c r="F1208" s="42">
        <f>M1208</f>
        <v>2303.7538461538461</v>
      </c>
      <c r="G1208" s="43">
        <v>2019</v>
      </c>
      <c r="I1208" s="17">
        <v>2994.88</v>
      </c>
      <c r="J1208" s="17"/>
      <c r="K1208" s="12" t="s">
        <v>1298</v>
      </c>
      <c r="L1208" s="12">
        <f t="shared" si="54"/>
        <v>2303.7538461538461</v>
      </c>
      <c r="M1208" s="12">
        <f t="shared" si="55"/>
        <v>2303.7538461538461</v>
      </c>
    </row>
    <row r="1209" spans="1:13" x14ac:dyDescent="0.25">
      <c r="A1209" s="15" t="s">
        <v>1649</v>
      </c>
      <c r="B1209" s="15" t="s">
        <v>1650</v>
      </c>
      <c r="C1209" s="15" t="s">
        <v>707</v>
      </c>
      <c r="D1209" s="15" t="s">
        <v>735</v>
      </c>
      <c r="E1209" s="41">
        <f t="shared" si="56"/>
        <v>2.3556923076923075</v>
      </c>
      <c r="F1209" s="42">
        <f>M1209</f>
        <v>2355.6923076923076</v>
      </c>
      <c r="G1209" s="43">
        <v>2019</v>
      </c>
      <c r="I1209" s="17">
        <v>3062.4</v>
      </c>
      <c r="J1209" s="17"/>
      <c r="K1209" s="12" t="s">
        <v>1298</v>
      </c>
      <c r="L1209" s="12">
        <f t="shared" si="54"/>
        <v>2355.6923076923076</v>
      </c>
      <c r="M1209" s="12">
        <f t="shared" si="55"/>
        <v>2355.6923076923076</v>
      </c>
    </row>
    <row r="1210" spans="1:13" x14ac:dyDescent="0.25">
      <c r="A1210" s="15" t="s">
        <v>1658</v>
      </c>
      <c r="B1210" s="15" t="s">
        <v>746</v>
      </c>
      <c r="C1210" s="15" t="s">
        <v>707</v>
      </c>
      <c r="D1210" s="15" t="s">
        <v>735</v>
      </c>
      <c r="E1210" s="41">
        <f t="shared" si="56"/>
        <v>2.3556923076923075</v>
      </c>
      <c r="F1210" s="42">
        <f>M1210</f>
        <v>2355.6923076923076</v>
      </c>
      <c r="G1210" s="43">
        <v>2019</v>
      </c>
      <c r="I1210" s="17">
        <v>3062.4</v>
      </c>
      <c r="J1210" s="17"/>
      <c r="K1210" s="12" t="s">
        <v>1298</v>
      </c>
      <c r="L1210" s="12">
        <f t="shared" si="54"/>
        <v>2355.6923076923076</v>
      </c>
      <c r="M1210" s="12">
        <f t="shared" si="55"/>
        <v>2355.6923076923076</v>
      </c>
    </row>
    <row r="1211" spans="1:13" x14ac:dyDescent="0.25">
      <c r="A1211" s="15">
        <v>81459</v>
      </c>
      <c r="B1211" s="15" t="s">
        <v>746</v>
      </c>
      <c r="C1211" s="15" t="s">
        <v>707</v>
      </c>
      <c r="D1211" s="15" t="s">
        <v>735</v>
      </c>
      <c r="E1211" s="41">
        <f t="shared" si="56"/>
        <v>2.3556923076923075</v>
      </c>
      <c r="F1211" s="42">
        <f>M1211</f>
        <v>2355.6923076923076</v>
      </c>
      <c r="G1211" s="43">
        <v>2019</v>
      </c>
      <c r="I1211" s="17">
        <v>3062.4</v>
      </c>
      <c r="J1211" s="17"/>
      <c r="K1211" s="12" t="s">
        <v>1298</v>
      </c>
      <c r="L1211" s="12">
        <f t="shared" si="54"/>
        <v>2355.6923076923076</v>
      </c>
      <c r="M1211" s="12">
        <f t="shared" si="55"/>
        <v>2355.6923076923076</v>
      </c>
    </row>
    <row r="1212" spans="1:13" x14ac:dyDescent="0.25">
      <c r="A1212" s="15" t="s">
        <v>1656</v>
      </c>
      <c r="B1212" s="15" t="s">
        <v>1657</v>
      </c>
      <c r="C1212" s="15" t="s">
        <v>707</v>
      </c>
      <c r="D1212" s="15" t="s">
        <v>735</v>
      </c>
      <c r="E1212" s="41">
        <f t="shared" si="56"/>
        <v>2.3577230769230768</v>
      </c>
      <c r="F1212" s="42">
        <f>M1212</f>
        <v>2357.7230769230769</v>
      </c>
      <c r="G1212" s="43">
        <v>2019</v>
      </c>
      <c r="I1212" s="17">
        <v>3065.04</v>
      </c>
      <c r="J1212" s="17"/>
      <c r="K1212" s="12" t="s">
        <v>1298</v>
      </c>
      <c r="L1212" s="12">
        <f t="shared" si="54"/>
        <v>2357.7230769230769</v>
      </c>
      <c r="M1212" s="12">
        <f t="shared" si="55"/>
        <v>2357.7230769230769</v>
      </c>
    </row>
    <row r="1213" spans="1:13" x14ac:dyDescent="0.25">
      <c r="A1213" s="15">
        <v>76957</v>
      </c>
      <c r="B1213" s="15" t="s">
        <v>77</v>
      </c>
      <c r="C1213" s="15" t="s">
        <v>707</v>
      </c>
      <c r="D1213" s="15" t="s">
        <v>735</v>
      </c>
      <c r="E1213" s="41">
        <f t="shared" si="56"/>
        <v>4.6078692307692304</v>
      </c>
      <c r="F1213" s="42">
        <f>M1213</f>
        <v>4607.8692307692299</v>
      </c>
      <c r="G1213" s="43">
        <v>2019</v>
      </c>
      <c r="I1213" s="17">
        <v>5990.23</v>
      </c>
      <c r="J1213" s="17"/>
      <c r="K1213" s="12" t="s">
        <v>1298</v>
      </c>
      <c r="L1213" s="12">
        <f t="shared" si="54"/>
        <v>4607.8692307692299</v>
      </c>
      <c r="M1213" s="12">
        <f t="shared" si="55"/>
        <v>4607.8692307692299</v>
      </c>
    </row>
    <row r="1214" spans="1:13" x14ac:dyDescent="0.25">
      <c r="A1214" s="15">
        <v>76954</v>
      </c>
      <c r="B1214" s="15" t="s">
        <v>77</v>
      </c>
      <c r="C1214" s="15" t="s">
        <v>707</v>
      </c>
      <c r="D1214" s="15" t="s">
        <v>735</v>
      </c>
      <c r="E1214" s="41">
        <f t="shared" si="56"/>
        <v>4.6095461538461535</v>
      </c>
      <c r="F1214" s="42">
        <f>M1214</f>
        <v>4609.5461538461532</v>
      </c>
      <c r="G1214" s="43">
        <v>2019</v>
      </c>
      <c r="I1214" s="17">
        <v>5992.41</v>
      </c>
      <c r="J1214" s="17"/>
      <c r="K1214" s="12" t="s">
        <v>1298</v>
      </c>
      <c r="L1214" s="12">
        <f t="shared" si="54"/>
        <v>4609.5461538461532</v>
      </c>
      <c r="M1214" s="12">
        <f t="shared" si="55"/>
        <v>4609.5461538461532</v>
      </c>
    </row>
    <row r="1215" spans="1:13" x14ac:dyDescent="0.25">
      <c r="A1215" s="15">
        <v>82484</v>
      </c>
      <c r="B1215" s="15" t="s">
        <v>77</v>
      </c>
      <c r="C1215" s="15" t="s">
        <v>707</v>
      </c>
      <c r="D1215" s="15" t="s">
        <v>735</v>
      </c>
      <c r="E1215" s="41">
        <f t="shared" si="56"/>
        <v>4.6107923076923072</v>
      </c>
      <c r="F1215" s="42">
        <f>M1215</f>
        <v>4610.7923076923071</v>
      </c>
      <c r="G1215" s="43">
        <v>2019</v>
      </c>
      <c r="I1215" s="17">
        <v>5994.03</v>
      </c>
      <c r="J1215" s="17"/>
      <c r="K1215" s="12" t="s">
        <v>1298</v>
      </c>
      <c r="L1215" s="12">
        <f t="shared" si="54"/>
        <v>4610.7923076923071</v>
      </c>
      <c r="M1215" s="12">
        <f t="shared" si="55"/>
        <v>4610.7923076923071</v>
      </c>
    </row>
    <row r="1216" spans="1:13" x14ac:dyDescent="0.25">
      <c r="A1216" s="15">
        <v>129142</v>
      </c>
      <c r="B1216" s="15" t="s">
        <v>1680</v>
      </c>
      <c r="C1216" s="15" t="s">
        <v>707</v>
      </c>
      <c r="D1216" s="15" t="s">
        <v>735</v>
      </c>
      <c r="E1216" s="41">
        <f t="shared" si="56"/>
        <v>4.8384</v>
      </c>
      <c r="F1216" s="42">
        <f>M1216</f>
        <v>4838.3999999999996</v>
      </c>
      <c r="G1216" s="43">
        <v>2019</v>
      </c>
      <c r="I1216" s="17">
        <v>6289.92</v>
      </c>
      <c r="J1216" s="17"/>
      <c r="K1216" s="12" t="s">
        <v>1298</v>
      </c>
      <c r="L1216" s="12">
        <f t="shared" si="54"/>
        <v>4838.3999999999996</v>
      </c>
      <c r="M1216" s="12">
        <f t="shared" si="55"/>
        <v>4838.3999999999996</v>
      </c>
    </row>
    <row r="1217" spans="1:13" x14ac:dyDescent="0.25">
      <c r="A1217" s="15">
        <v>90756</v>
      </c>
      <c r="B1217" s="15" t="s">
        <v>812</v>
      </c>
      <c r="C1217" s="15" t="s">
        <v>707</v>
      </c>
      <c r="D1217" s="15" t="s">
        <v>1280</v>
      </c>
      <c r="E1217" s="41">
        <f t="shared" si="56"/>
        <v>0.2949230769230769</v>
      </c>
      <c r="F1217" s="42">
        <f>M1217</f>
        <v>294.92307692307691</v>
      </c>
      <c r="G1217" s="43">
        <v>2019</v>
      </c>
      <c r="I1217" s="12">
        <v>383.4</v>
      </c>
      <c r="J1217" s="12" t="s">
        <v>2125</v>
      </c>
      <c r="K1217" s="12" t="s">
        <v>1298</v>
      </c>
      <c r="L1217" s="12">
        <f t="shared" ref="L1217:L1280" si="57">IF(K1217="DC",I1217/1.3,I1217)</f>
        <v>294.92307692307691</v>
      </c>
      <c r="M1217" s="12">
        <f t="shared" ref="M1217:M1280" si="58">IFERROR(VALUE(L1217),VALUE(J1217))</f>
        <v>294.92307692307691</v>
      </c>
    </row>
    <row r="1218" spans="1:13" x14ac:dyDescent="0.25">
      <c r="A1218" s="15">
        <v>78868</v>
      </c>
      <c r="B1218" s="15" t="s">
        <v>2427</v>
      </c>
      <c r="C1218" s="15" t="s">
        <v>707</v>
      </c>
      <c r="D1218" s="15" t="s">
        <v>1280</v>
      </c>
      <c r="E1218" s="41">
        <f t="shared" si="56"/>
        <v>1.7685230769230769</v>
      </c>
      <c r="F1218" s="42">
        <f>M1218</f>
        <v>1768.5230769230768</v>
      </c>
      <c r="G1218" s="43">
        <v>2019</v>
      </c>
      <c r="I1218" s="17">
        <v>2299.08</v>
      </c>
      <c r="J1218" s="17"/>
      <c r="K1218" s="12" t="s">
        <v>1298</v>
      </c>
      <c r="L1218" s="12">
        <f t="shared" si="57"/>
        <v>1768.5230769230768</v>
      </c>
      <c r="M1218" s="12">
        <f t="shared" si="58"/>
        <v>1768.5230769230768</v>
      </c>
    </row>
    <row r="1219" spans="1:13" x14ac:dyDescent="0.25">
      <c r="A1219" s="15" t="s">
        <v>1278</v>
      </c>
      <c r="B1219" s="15" t="s">
        <v>1279</v>
      </c>
      <c r="C1219" s="15" t="s">
        <v>707</v>
      </c>
      <c r="D1219" s="15" t="s">
        <v>1280</v>
      </c>
      <c r="E1219" s="41">
        <f t="shared" ref="E1219:E1282" si="59">F1219/1000</f>
        <v>1.9190769230769231</v>
      </c>
      <c r="F1219" s="42">
        <f>M1219</f>
        <v>1919.0769230769231</v>
      </c>
      <c r="G1219" s="43">
        <v>2019</v>
      </c>
      <c r="I1219" s="12">
        <v>2494.8000000000002</v>
      </c>
      <c r="J1219" s="12" t="s">
        <v>2125</v>
      </c>
      <c r="K1219" s="12" t="s">
        <v>1298</v>
      </c>
      <c r="L1219" s="12">
        <f t="shared" si="57"/>
        <v>1919.0769230769231</v>
      </c>
      <c r="M1219" s="12">
        <f t="shared" si="58"/>
        <v>1919.0769230769231</v>
      </c>
    </row>
    <row r="1220" spans="1:13" x14ac:dyDescent="0.25">
      <c r="A1220" s="15">
        <v>102825</v>
      </c>
      <c r="B1220" s="15" t="s">
        <v>812</v>
      </c>
      <c r="C1220" s="15" t="s">
        <v>707</v>
      </c>
      <c r="D1220" s="15" t="s">
        <v>1280</v>
      </c>
      <c r="E1220" s="41">
        <f t="shared" si="59"/>
        <v>2.0843307692307693</v>
      </c>
      <c r="F1220" s="42">
        <f>M1220</f>
        <v>2084.3307692307694</v>
      </c>
      <c r="G1220" s="43">
        <v>2019</v>
      </c>
      <c r="I1220" s="17">
        <v>2709.63</v>
      </c>
      <c r="J1220" s="17"/>
      <c r="K1220" s="12" t="s">
        <v>1298</v>
      </c>
      <c r="L1220" s="12">
        <f t="shared" si="57"/>
        <v>2084.3307692307694</v>
      </c>
      <c r="M1220" s="12">
        <f t="shared" si="58"/>
        <v>2084.3307692307694</v>
      </c>
    </row>
    <row r="1221" spans="1:13" x14ac:dyDescent="0.25">
      <c r="A1221" s="15">
        <v>74872</v>
      </c>
      <c r="B1221" s="15" t="s">
        <v>1677</v>
      </c>
      <c r="C1221" s="15" t="s">
        <v>707</v>
      </c>
      <c r="D1221" s="15" t="s">
        <v>1280</v>
      </c>
      <c r="E1221" s="41">
        <f t="shared" si="59"/>
        <v>2.1489230769230767</v>
      </c>
      <c r="F1221" s="42">
        <f>M1221</f>
        <v>2148.9230769230767</v>
      </c>
      <c r="G1221" s="43">
        <v>2019</v>
      </c>
      <c r="I1221" s="17">
        <v>2793.6</v>
      </c>
      <c r="J1221" s="17"/>
      <c r="K1221" s="12" t="s">
        <v>1298</v>
      </c>
      <c r="L1221" s="12">
        <f t="shared" si="57"/>
        <v>2148.9230769230767</v>
      </c>
      <c r="M1221" s="12">
        <f t="shared" si="58"/>
        <v>2148.9230769230767</v>
      </c>
    </row>
    <row r="1222" spans="1:13" x14ac:dyDescent="0.25">
      <c r="A1222" s="15" t="s">
        <v>1281</v>
      </c>
      <c r="B1222" s="15" t="s">
        <v>1279</v>
      </c>
      <c r="C1222" s="15" t="s">
        <v>707</v>
      </c>
      <c r="D1222" s="15" t="s">
        <v>1280</v>
      </c>
      <c r="E1222" s="41">
        <f t="shared" si="59"/>
        <v>2.1502384615384611</v>
      </c>
      <c r="F1222" s="42">
        <f>M1222</f>
        <v>2150.2384615384613</v>
      </c>
      <c r="G1222" s="43">
        <v>2019</v>
      </c>
      <c r="I1222" s="12">
        <v>2795.31</v>
      </c>
      <c r="J1222" s="12" t="s">
        <v>2125</v>
      </c>
      <c r="K1222" s="12" t="s">
        <v>1298</v>
      </c>
      <c r="L1222" s="12">
        <f t="shared" si="57"/>
        <v>2150.2384615384613</v>
      </c>
      <c r="M1222" s="12">
        <f t="shared" si="58"/>
        <v>2150.2384615384613</v>
      </c>
    </row>
    <row r="1223" spans="1:13" x14ac:dyDescent="0.25">
      <c r="A1223" s="15">
        <v>78581</v>
      </c>
      <c r="B1223" s="15" t="s">
        <v>1678</v>
      </c>
      <c r="C1223" s="15" t="s">
        <v>707</v>
      </c>
      <c r="D1223" s="15" t="s">
        <v>1280</v>
      </c>
      <c r="E1223" s="41">
        <f t="shared" si="59"/>
        <v>2.16</v>
      </c>
      <c r="F1223" s="42">
        <f>M1223</f>
        <v>2160</v>
      </c>
      <c r="G1223" s="43">
        <v>2019</v>
      </c>
      <c r="I1223" s="17">
        <v>2808</v>
      </c>
      <c r="J1223" s="17"/>
      <c r="K1223" s="12" t="s">
        <v>1298</v>
      </c>
      <c r="L1223" s="12">
        <f t="shared" si="57"/>
        <v>2160</v>
      </c>
      <c r="M1223" s="12">
        <f t="shared" si="58"/>
        <v>2160</v>
      </c>
    </row>
    <row r="1224" spans="1:13" x14ac:dyDescent="0.25">
      <c r="A1224" s="15" t="s">
        <v>1654</v>
      </c>
      <c r="B1224" s="15" t="s">
        <v>1279</v>
      </c>
      <c r="C1224" s="15" t="s">
        <v>707</v>
      </c>
      <c r="D1224" s="15" t="s">
        <v>1280</v>
      </c>
      <c r="E1224" s="41">
        <f t="shared" si="59"/>
        <v>2.1782769230769232</v>
      </c>
      <c r="F1224" s="42">
        <f>M1224</f>
        <v>2178.2769230769231</v>
      </c>
      <c r="G1224" s="43">
        <v>2019</v>
      </c>
      <c r="I1224" s="17">
        <v>2831.76</v>
      </c>
      <c r="J1224" s="17"/>
      <c r="K1224" s="12" t="s">
        <v>1298</v>
      </c>
      <c r="L1224" s="12">
        <f t="shared" si="57"/>
        <v>2178.2769230769231</v>
      </c>
      <c r="M1224" s="12">
        <f t="shared" si="58"/>
        <v>2178.2769230769231</v>
      </c>
    </row>
    <row r="1225" spans="1:13" x14ac:dyDescent="0.25">
      <c r="A1225" s="15">
        <v>105577</v>
      </c>
      <c r="B1225" s="15" t="s">
        <v>1647</v>
      </c>
      <c r="C1225" s="15" t="s">
        <v>707</v>
      </c>
      <c r="D1225" s="15" t="s">
        <v>748</v>
      </c>
      <c r="E1225" s="41">
        <f t="shared" si="59"/>
        <v>1.5251384615384616</v>
      </c>
      <c r="F1225" s="42">
        <f>M1225</f>
        <v>1525.1384615384616</v>
      </c>
      <c r="G1225" s="43">
        <v>2019</v>
      </c>
      <c r="I1225" s="17">
        <v>1982.68</v>
      </c>
      <c r="J1225" s="17"/>
      <c r="K1225" s="12" t="s">
        <v>1298</v>
      </c>
      <c r="L1225" s="12">
        <f t="shared" si="57"/>
        <v>1525.1384615384616</v>
      </c>
      <c r="M1225" s="12">
        <f t="shared" si="58"/>
        <v>1525.1384615384616</v>
      </c>
    </row>
    <row r="1226" spans="1:13" x14ac:dyDescent="0.25">
      <c r="A1226" s="15">
        <v>91948</v>
      </c>
      <c r="B1226" s="15" t="s">
        <v>1652</v>
      </c>
      <c r="C1226" s="15" t="s">
        <v>707</v>
      </c>
      <c r="D1226" s="15" t="s">
        <v>748</v>
      </c>
      <c r="E1226" s="41">
        <f t="shared" si="59"/>
        <v>1.9811076923076922</v>
      </c>
      <c r="F1226" s="42">
        <f>M1226</f>
        <v>1981.1076923076923</v>
      </c>
      <c r="G1226" s="43">
        <v>2019</v>
      </c>
      <c r="I1226" s="17">
        <v>2575.44</v>
      </c>
      <c r="J1226" s="17"/>
      <c r="K1226" s="12" t="s">
        <v>1298</v>
      </c>
      <c r="L1226" s="12">
        <f t="shared" si="57"/>
        <v>1981.1076923076923</v>
      </c>
      <c r="M1226" s="12">
        <f t="shared" si="58"/>
        <v>1981.1076923076923</v>
      </c>
    </row>
    <row r="1227" spans="1:13" x14ac:dyDescent="0.25">
      <c r="A1227" s="15">
        <v>79817</v>
      </c>
      <c r="B1227" s="15" t="s">
        <v>749</v>
      </c>
      <c r="C1227" s="15" t="s">
        <v>707</v>
      </c>
      <c r="D1227" s="15" t="s">
        <v>748</v>
      </c>
      <c r="E1227" s="41">
        <f t="shared" si="59"/>
        <v>2.1105</v>
      </c>
      <c r="F1227" s="42">
        <f>M1227</f>
        <v>2110.5</v>
      </c>
      <c r="G1227" s="43">
        <v>2019</v>
      </c>
      <c r="I1227" s="12">
        <v>2743.65</v>
      </c>
      <c r="J1227" s="12" t="s">
        <v>2125</v>
      </c>
      <c r="K1227" s="12" t="s">
        <v>1298</v>
      </c>
      <c r="L1227" s="12">
        <f t="shared" si="57"/>
        <v>2110.5</v>
      </c>
      <c r="M1227" s="12">
        <f t="shared" si="58"/>
        <v>2110.5</v>
      </c>
    </row>
    <row r="1228" spans="1:13" x14ac:dyDescent="0.25">
      <c r="A1228" s="15">
        <v>88304</v>
      </c>
      <c r="B1228" s="15" t="s">
        <v>750</v>
      </c>
      <c r="C1228" s="15" t="s">
        <v>707</v>
      </c>
      <c r="D1228" s="15" t="s">
        <v>748</v>
      </c>
      <c r="E1228" s="41">
        <f t="shared" si="59"/>
        <v>2.1105</v>
      </c>
      <c r="F1228" s="42">
        <f>M1228</f>
        <v>2110.5</v>
      </c>
      <c r="G1228" s="43">
        <v>2019</v>
      </c>
      <c r="I1228" s="12">
        <v>2743.65</v>
      </c>
      <c r="J1228" s="12" t="s">
        <v>2125</v>
      </c>
      <c r="K1228" s="12" t="s">
        <v>1298</v>
      </c>
      <c r="L1228" s="12">
        <f t="shared" si="57"/>
        <v>2110.5</v>
      </c>
      <c r="M1228" s="12">
        <f t="shared" si="58"/>
        <v>2110.5</v>
      </c>
    </row>
    <row r="1229" spans="1:13" x14ac:dyDescent="0.25">
      <c r="A1229" s="15">
        <v>81543</v>
      </c>
      <c r="B1229" s="15" t="s">
        <v>1652</v>
      </c>
      <c r="C1229" s="15" t="s">
        <v>707</v>
      </c>
      <c r="D1229" s="15" t="s">
        <v>748</v>
      </c>
      <c r="E1229" s="41">
        <f t="shared" si="59"/>
        <v>2.1209538461538457</v>
      </c>
      <c r="F1229" s="42">
        <f>M1229</f>
        <v>2120.9538461538459</v>
      </c>
      <c r="G1229" s="43">
        <v>2019</v>
      </c>
      <c r="I1229" s="17">
        <v>2757.24</v>
      </c>
      <c r="J1229" s="17"/>
      <c r="K1229" s="12" t="s">
        <v>1298</v>
      </c>
      <c r="L1229" s="12">
        <f t="shared" si="57"/>
        <v>2120.9538461538459</v>
      </c>
      <c r="M1229" s="12">
        <f t="shared" si="58"/>
        <v>2120.9538461538459</v>
      </c>
    </row>
    <row r="1230" spans="1:13" x14ac:dyDescent="0.25">
      <c r="A1230" s="15">
        <v>89340</v>
      </c>
      <c r="B1230" s="15" t="s">
        <v>1648</v>
      </c>
      <c r="C1230" s="15" t="s">
        <v>707</v>
      </c>
      <c r="D1230" s="15" t="s">
        <v>748</v>
      </c>
      <c r="E1230" s="41">
        <f t="shared" si="59"/>
        <v>2.1226153846153846</v>
      </c>
      <c r="F1230" s="42">
        <f>M1230</f>
        <v>2122.6153846153848</v>
      </c>
      <c r="G1230" s="43">
        <v>2019</v>
      </c>
      <c r="I1230" s="17">
        <v>2759.4</v>
      </c>
      <c r="J1230" s="17"/>
      <c r="K1230" s="12" t="s">
        <v>1298</v>
      </c>
      <c r="L1230" s="12">
        <f t="shared" si="57"/>
        <v>2122.6153846153848</v>
      </c>
      <c r="M1230" s="12">
        <f t="shared" si="58"/>
        <v>2122.6153846153848</v>
      </c>
    </row>
    <row r="1231" spans="1:13" x14ac:dyDescent="0.25">
      <c r="A1231" s="15">
        <v>69549</v>
      </c>
      <c r="B1231" s="15" t="s">
        <v>750</v>
      </c>
      <c r="C1231" s="15" t="s">
        <v>707</v>
      </c>
      <c r="D1231" s="15" t="s">
        <v>748</v>
      </c>
      <c r="E1231" s="41">
        <f t="shared" si="59"/>
        <v>2.1323076923076925</v>
      </c>
      <c r="F1231" s="42">
        <f>M1231</f>
        <v>2132.3076923076924</v>
      </c>
      <c r="G1231" s="43">
        <v>2019</v>
      </c>
      <c r="I1231" s="17">
        <v>2772</v>
      </c>
      <c r="J1231" s="17"/>
      <c r="K1231" s="12" t="s">
        <v>1298</v>
      </c>
      <c r="L1231" s="12">
        <f t="shared" si="57"/>
        <v>2132.3076923076924</v>
      </c>
      <c r="M1231" s="12">
        <f t="shared" si="58"/>
        <v>2132.3076923076924</v>
      </c>
    </row>
    <row r="1232" spans="1:13" x14ac:dyDescent="0.25">
      <c r="A1232" s="15">
        <v>89636</v>
      </c>
      <c r="B1232" s="15" t="s">
        <v>1679</v>
      </c>
      <c r="C1232" s="15" t="s">
        <v>707</v>
      </c>
      <c r="D1232" s="15" t="s">
        <v>748</v>
      </c>
      <c r="E1232" s="41">
        <f t="shared" si="59"/>
        <v>2.1855076923076924</v>
      </c>
      <c r="F1232" s="42">
        <f>M1232</f>
        <v>2185.5076923076922</v>
      </c>
      <c r="G1232" s="43">
        <v>2019</v>
      </c>
      <c r="I1232" s="17">
        <v>2841.16</v>
      </c>
      <c r="J1232" s="17"/>
      <c r="K1232" s="12" t="s">
        <v>1298</v>
      </c>
      <c r="L1232" s="12">
        <f t="shared" si="57"/>
        <v>2185.5076923076922</v>
      </c>
      <c r="M1232" s="12">
        <f t="shared" si="58"/>
        <v>2185.5076923076922</v>
      </c>
    </row>
    <row r="1233" spans="1:13" x14ac:dyDescent="0.25">
      <c r="A1233" s="15">
        <v>50940</v>
      </c>
      <c r="B1233" s="15" t="s">
        <v>1283</v>
      </c>
      <c r="C1233" s="15" t="s">
        <v>707</v>
      </c>
      <c r="D1233" s="15" t="s">
        <v>748</v>
      </c>
      <c r="E1233" s="41">
        <f t="shared" si="59"/>
        <v>2.3171076923076921</v>
      </c>
      <c r="F1233" s="42">
        <f>M1233</f>
        <v>2317.1076923076921</v>
      </c>
      <c r="G1233" s="43">
        <v>2019</v>
      </c>
      <c r="I1233" s="12">
        <v>3012.24</v>
      </c>
      <c r="J1233" s="12" t="s">
        <v>2125</v>
      </c>
      <c r="K1233" s="12" t="s">
        <v>1298</v>
      </c>
      <c r="L1233" s="12">
        <f t="shared" si="57"/>
        <v>2317.1076923076921</v>
      </c>
      <c r="M1233" s="12">
        <f t="shared" si="58"/>
        <v>2317.1076923076921</v>
      </c>
    </row>
    <row r="1234" spans="1:13" x14ac:dyDescent="0.25">
      <c r="A1234" s="15">
        <v>78498</v>
      </c>
      <c r="B1234" s="15" t="s">
        <v>1288</v>
      </c>
      <c r="C1234" s="15" t="s">
        <v>707</v>
      </c>
      <c r="D1234" s="15" t="s">
        <v>748</v>
      </c>
      <c r="E1234" s="41">
        <f t="shared" si="59"/>
        <v>2.380753846153846</v>
      </c>
      <c r="F1234" s="42">
        <f>M1234</f>
        <v>2380.7538461538461</v>
      </c>
      <c r="G1234" s="43">
        <v>2019</v>
      </c>
      <c r="I1234" s="12">
        <v>3094.98</v>
      </c>
      <c r="J1234" s="12" t="s">
        <v>2125</v>
      </c>
      <c r="K1234" s="12" t="s">
        <v>1298</v>
      </c>
      <c r="L1234" s="12">
        <f t="shared" si="57"/>
        <v>2380.7538461538461</v>
      </c>
      <c r="M1234" s="12">
        <f t="shared" si="58"/>
        <v>2380.7538461538461</v>
      </c>
    </row>
    <row r="1235" spans="1:13" x14ac:dyDescent="0.25">
      <c r="A1235" s="15">
        <v>92508</v>
      </c>
      <c r="B1235" s="15" t="s">
        <v>1652</v>
      </c>
      <c r="C1235" s="15" t="s">
        <v>707</v>
      </c>
      <c r="D1235" s="15" t="s">
        <v>748</v>
      </c>
      <c r="E1235" s="41">
        <f t="shared" si="59"/>
        <v>2.5820307692307694</v>
      </c>
      <c r="F1235" s="42">
        <f>M1235</f>
        <v>2582.0307692307692</v>
      </c>
      <c r="G1235" s="43">
        <v>2019</v>
      </c>
      <c r="I1235" s="17">
        <v>3356.64</v>
      </c>
      <c r="J1235" s="17"/>
      <c r="K1235" s="12" t="s">
        <v>1298</v>
      </c>
      <c r="L1235" s="12">
        <f t="shared" si="57"/>
        <v>2582.0307692307692</v>
      </c>
      <c r="M1235" s="12">
        <f t="shared" si="58"/>
        <v>2582.0307692307692</v>
      </c>
    </row>
    <row r="1236" spans="1:13" x14ac:dyDescent="0.25">
      <c r="A1236" s="15" t="s">
        <v>2010</v>
      </c>
      <c r="B1236" s="15" t="s">
        <v>1583</v>
      </c>
      <c r="C1236" s="15" t="s">
        <v>1584</v>
      </c>
      <c r="D1236" s="15" t="s">
        <v>1585</v>
      </c>
      <c r="E1236" s="41">
        <f t="shared" si="59"/>
        <v>2.5437153846153846</v>
      </c>
      <c r="F1236" s="42">
        <f>M1236</f>
        <v>2543.7153846153847</v>
      </c>
      <c r="G1236" s="43">
        <v>2019</v>
      </c>
      <c r="I1236" s="12">
        <v>3306.83</v>
      </c>
      <c r="J1236" s="12">
        <v>3306.8249999999998</v>
      </c>
      <c r="K1236" s="12" t="s">
        <v>1298</v>
      </c>
      <c r="L1236" s="12">
        <f t="shared" si="57"/>
        <v>2543.7153846153847</v>
      </c>
      <c r="M1236" s="12">
        <f t="shared" si="58"/>
        <v>2543.7153846153847</v>
      </c>
    </row>
    <row r="1237" spans="1:13" x14ac:dyDescent="0.25">
      <c r="A1237" s="15" t="s">
        <v>1622</v>
      </c>
      <c r="B1237" s="15" t="s">
        <v>1623</v>
      </c>
      <c r="C1237" s="15" t="s">
        <v>1350</v>
      </c>
      <c r="D1237" s="15" t="s">
        <v>1621</v>
      </c>
      <c r="E1237" s="41">
        <f t="shared" si="59"/>
        <v>0.6</v>
      </c>
      <c r="F1237" s="42">
        <f>M1237</f>
        <v>600</v>
      </c>
      <c r="G1237" s="43">
        <v>2019</v>
      </c>
      <c r="I1237" s="12">
        <v>600</v>
      </c>
      <c r="J1237" s="12" t="s">
        <v>2125</v>
      </c>
      <c r="K1237" s="12" t="s">
        <v>2604</v>
      </c>
      <c r="L1237" s="12">
        <f t="shared" si="57"/>
        <v>600</v>
      </c>
      <c r="M1237" s="12">
        <f t="shared" si="58"/>
        <v>600</v>
      </c>
    </row>
    <row r="1238" spans="1:13" x14ac:dyDescent="0.25">
      <c r="A1238" s="15" t="s">
        <v>1619</v>
      </c>
      <c r="B1238" s="15" t="s">
        <v>1620</v>
      </c>
      <c r="C1238" s="15" t="s">
        <v>1350</v>
      </c>
      <c r="D1238" s="15" t="s">
        <v>1621</v>
      </c>
      <c r="E1238" s="41">
        <f t="shared" si="59"/>
        <v>1.4</v>
      </c>
      <c r="F1238" s="42">
        <f>M1238</f>
        <v>1400</v>
      </c>
      <c r="G1238" s="43">
        <v>2019</v>
      </c>
      <c r="I1238" s="12">
        <v>1400</v>
      </c>
      <c r="J1238" s="12" t="s">
        <v>2125</v>
      </c>
      <c r="K1238" s="12" t="s">
        <v>2604</v>
      </c>
      <c r="L1238" s="12">
        <f t="shared" si="57"/>
        <v>1400</v>
      </c>
      <c r="M1238" s="12">
        <f t="shared" si="58"/>
        <v>1400</v>
      </c>
    </row>
    <row r="1239" spans="1:13" x14ac:dyDescent="0.25">
      <c r="A1239" s="15" t="s">
        <v>1582</v>
      </c>
      <c r="B1239" s="15" t="s">
        <v>1101</v>
      </c>
      <c r="C1239" s="15" t="s">
        <v>1350</v>
      </c>
      <c r="D1239" s="15" t="s">
        <v>1579</v>
      </c>
      <c r="E1239" s="41">
        <f t="shared" si="59"/>
        <v>2</v>
      </c>
      <c r="F1239" s="42">
        <f>M1239</f>
        <v>2000</v>
      </c>
      <c r="G1239" s="43">
        <v>2019</v>
      </c>
      <c r="I1239" s="12">
        <v>2000</v>
      </c>
      <c r="J1239" s="12">
        <v>2498.4</v>
      </c>
      <c r="K1239" s="12" t="s">
        <v>2604</v>
      </c>
      <c r="L1239" s="12">
        <f t="shared" si="57"/>
        <v>2000</v>
      </c>
      <c r="M1239" s="12">
        <f t="shared" si="58"/>
        <v>2000</v>
      </c>
    </row>
    <row r="1240" spans="1:13" x14ac:dyDescent="0.25">
      <c r="A1240" s="15" t="s">
        <v>1576</v>
      </c>
      <c r="B1240" s="15" t="s">
        <v>1577</v>
      </c>
      <c r="C1240" s="15" t="s">
        <v>1350</v>
      </c>
      <c r="D1240" s="15" t="s">
        <v>1575</v>
      </c>
      <c r="E1240" s="41">
        <f t="shared" si="59"/>
        <v>0.18</v>
      </c>
      <c r="F1240" s="42">
        <f>M1240</f>
        <v>180</v>
      </c>
      <c r="G1240" s="43">
        <v>2019</v>
      </c>
      <c r="I1240" s="12">
        <v>180</v>
      </c>
      <c r="J1240" s="12" t="s">
        <v>2125</v>
      </c>
      <c r="K1240" s="12" t="s">
        <v>2604</v>
      </c>
      <c r="L1240" s="12">
        <f t="shared" si="57"/>
        <v>180</v>
      </c>
      <c r="M1240" s="12">
        <f t="shared" si="58"/>
        <v>180</v>
      </c>
    </row>
    <row r="1241" spans="1:13" x14ac:dyDescent="0.25">
      <c r="A1241" s="15" t="s">
        <v>1103</v>
      </c>
      <c r="B1241" s="15" t="s">
        <v>1104</v>
      </c>
      <c r="C1241" s="15" t="s">
        <v>753</v>
      </c>
      <c r="D1241" s="15" t="s">
        <v>764</v>
      </c>
      <c r="E1241" s="41">
        <f t="shared" si="59"/>
        <v>5</v>
      </c>
      <c r="F1241" s="42">
        <f>M1241</f>
        <v>5000</v>
      </c>
      <c r="G1241" s="43">
        <v>2019</v>
      </c>
      <c r="I1241" s="12">
        <v>5000</v>
      </c>
      <c r="K1241" s="12" t="s">
        <v>2604</v>
      </c>
      <c r="L1241" s="12">
        <f t="shared" si="57"/>
        <v>5000</v>
      </c>
      <c r="M1241" s="12">
        <f t="shared" si="58"/>
        <v>5000</v>
      </c>
    </row>
    <row r="1242" spans="1:13" x14ac:dyDescent="0.25">
      <c r="A1242" s="15" t="s">
        <v>777</v>
      </c>
      <c r="B1242" s="15" t="s">
        <v>778</v>
      </c>
      <c r="C1242" s="15" t="s">
        <v>753</v>
      </c>
      <c r="D1242" s="15" t="s">
        <v>779</v>
      </c>
      <c r="E1242" s="41">
        <f t="shared" si="59"/>
        <v>9.9</v>
      </c>
      <c r="F1242" s="42">
        <f>M1242</f>
        <v>9900</v>
      </c>
      <c r="G1242" s="43">
        <v>2019</v>
      </c>
      <c r="I1242" s="12">
        <v>9900</v>
      </c>
      <c r="K1242" s="12" t="s">
        <v>2604</v>
      </c>
      <c r="L1242" s="12">
        <f t="shared" si="57"/>
        <v>9900</v>
      </c>
      <c r="M1242" s="12">
        <f t="shared" si="58"/>
        <v>9900</v>
      </c>
    </row>
    <row r="1243" spans="1:13" x14ac:dyDescent="0.25">
      <c r="A1243" s="15" t="s">
        <v>843</v>
      </c>
      <c r="B1243" s="15" t="s">
        <v>844</v>
      </c>
      <c r="C1243" s="15" t="s">
        <v>841</v>
      </c>
      <c r="D1243" s="15" t="s">
        <v>845</v>
      </c>
      <c r="E1243" s="41">
        <f t="shared" si="59"/>
        <v>3.014E-2</v>
      </c>
      <c r="F1243" s="42">
        <f>M1243</f>
        <v>30.14</v>
      </c>
      <c r="G1243" s="43">
        <v>2019</v>
      </c>
      <c r="I1243" s="12" t="s">
        <v>2125</v>
      </c>
      <c r="J1243" s="12">
        <v>30.14</v>
      </c>
      <c r="K1243" s="12" t="s">
        <v>2125</v>
      </c>
      <c r="L1243" s="12" t="str">
        <f t="shared" si="57"/>
        <v>.</v>
      </c>
      <c r="M1243" s="12">
        <f t="shared" si="58"/>
        <v>30.14</v>
      </c>
    </row>
    <row r="1244" spans="1:13" x14ac:dyDescent="0.25">
      <c r="A1244" s="15" t="s">
        <v>2005</v>
      </c>
      <c r="B1244" s="15" t="s">
        <v>2006</v>
      </c>
      <c r="C1244" s="15" t="s">
        <v>841</v>
      </c>
      <c r="D1244" s="15" t="s">
        <v>871</v>
      </c>
      <c r="E1244" s="41">
        <f t="shared" si="59"/>
        <v>0.38461538461538458</v>
      </c>
      <c r="F1244" s="42">
        <f>M1244</f>
        <v>384.61538461538458</v>
      </c>
      <c r="G1244" s="43">
        <v>2019</v>
      </c>
      <c r="I1244" s="12">
        <v>500</v>
      </c>
      <c r="K1244" s="12" t="s">
        <v>1298</v>
      </c>
      <c r="L1244" s="12">
        <f t="shared" si="57"/>
        <v>384.61538461538458</v>
      </c>
      <c r="M1244" s="12">
        <f t="shared" si="58"/>
        <v>384.61538461538458</v>
      </c>
    </row>
    <row r="1245" spans="1:13" x14ac:dyDescent="0.25">
      <c r="A1245" s="15" t="s">
        <v>1947</v>
      </c>
      <c r="B1245" s="15" t="s">
        <v>1394</v>
      </c>
      <c r="C1245" s="15" t="s">
        <v>841</v>
      </c>
      <c r="D1245" s="15" t="s">
        <v>1395</v>
      </c>
      <c r="E1245" s="41">
        <f t="shared" si="59"/>
        <v>0.03</v>
      </c>
      <c r="F1245" s="42">
        <f>M1245</f>
        <v>30</v>
      </c>
      <c r="G1245" s="43">
        <v>2019</v>
      </c>
      <c r="I1245" s="12">
        <v>30</v>
      </c>
      <c r="J1245" s="12" t="s">
        <v>2125</v>
      </c>
      <c r="K1245" s="12" t="s">
        <v>2604</v>
      </c>
      <c r="L1245" s="12">
        <f t="shared" si="57"/>
        <v>30</v>
      </c>
      <c r="M1245" s="12">
        <f t="shared" si="58"/>
        <v>30</v>
      </c>
    </row>
    <row r="1246" spans="1:13" x14ac:dyDescent="0.25">
      <c r="A1246" s="15" t="s">
        <v>2249</v>
      </c>
      <c r="B1246" s="15" t="s">
        <v>2476</v>
      </c>
      <c r="C1246" s="15" t="s">
        <v>1327</v>
      </c>
      <c r="D1246" s="15" t="s">
        <v>1628</v>
      </c>
      <c r="E1246" s="41">
        <f t="shared" si="59"/>
        <v>100</v>
      </c>
      <c r="F1246" s="42">
        <f>M1246</f>
        <v>100000</v>
      </c>
      <c r="G1246" s="43">
        <v>2020</v>
      </c>
      <c r="I1246" s="12">
        <v>100000</v>
      </c>
      <c r="K1246" s="12" t="s">
        <v>2604</v>
      </c>
      <c r="L1246" s="12">
        <f t="shared" si="57"/>
        <v>100000</v>
      </c>
      <c r="M1246" s="12">
        <f t="shared" si="58"/>
        <v>100000</v>
      </c>
    </row>
    <row r="1247" spans="1:13" x14ac:dyDescent="0.25">
      <c r="A1247" s="15" t="s">
        <v>2322</v>
      </c>
      <c r="B1247" s="15" t="s">
        <v>1059</v>
      </c>
      <c r="C1247" s="15" t="s">
        <v>970</v>
      </c>
      <c r="D1247" s="15" t="s">
        <v>1060</v>
      </c>
      <c r="E1247" s="41">
        <f t="shared" si="59"/>
        <v>1.5355576923076921</v>
      </c>
      <c r="F1247" s="42">
        <f>M1247</f>
        <v>1535.5576923076922</v>
      </c>
      <c r="G1247" s="43">
        <v>2020</v>
      </c>
      <c r="I1247" s="12">
        <v>1996.2249999999999</v>
      </c>
      <c r="J1247" s="12">
        <v>1996.2249999999999</v>
      </c>
      <c r="K1247" s="12" t="s">
        <v>1298</v>
      </c>
      <c r="L1247" s="12">
        <f t="shared" si="57"/>
        <v>1535.5576923076922</v>
      </c>
      <c r="M1247" s="12">
        <f t="shared" si="58"/>
        <v>1535.5576923076922</v>
      </c>
    </row>
    <row r="1248" spans="1:13" x14ac:dyDescent="0.25">
      <c r="A1248" s="15" t="s">
        <v>2320</v>
      </c>
      <c r="B1248" s="15" t="s">
        <v>2540</v>
      </c>
      <c r="C1248" s="15" t="s">
        <v>970</v>
      </c>
      <c r="D1248" s="15" t="s">
        <v>1022</v>
      </c>
      <c r="E1248" s="41">
        <f t="shared" si="59"/>
        <v>0.90030769230769236</v>
      </c>
      <c r="F1248" s="42">
        <f>M1248</f>
        <v>900.30769230769238</v>
      </c>
      <c r="G1248" s="43">
        <v>2020</v>
      </c>
      <c r="I1248" s="12">
        <v>1170.4000000000001</v>
      </c>
      <c r="J1248" s="12">
        <v>1170.4000000000001</v>
      </c>
      <c r="K1248" s="12" t="s">
        <v>1298</v>
      </c>
      <c r="L1248" s="12">
        <f t="shared" si="57"/>
        <v>900.30769230769238</v>
      </c>
      <c r="M1248" s="12">
        <f t="shared" si="58"/>
        <v>900.30769230769238</v>
      </c>
    </row>
    <row r="1249" spans="1:13" x14ac:dyDescent="0.25">
      <c r="A1249" s="15" t="s">
        <v>2321</v>
      </c>
      <c r="B1249" s="15" t="s">
        <v>973</v>
      </c>
      <c r="C1249" s="15" t="s">
        <v>970</v>
      </c>
      <c r="D1249" s="15" t="s">
        <v>971</v>
      </c>
      <c r="E1249" s="41">
        <f t="shared" si="59"/>
        <v>0.48332307692307697</v>
      </c>
      <c r="F1249" s="42">
        <f>M1249</f>
        <v>483.32307692307694</v>
      </c>
      <c r="G1249" s="43">
        <v>2020</v>
      </c>
      <c r="I1249" s="12">
        <v>628.32000000000005</v>
      </c>
      <c r="J1249" s="12">
        <v>628.32000000000005</v>
      </c>
      <c r="K1249" s="12" t="s">
        <v>1298</v>
      </c>
      <c r="L1249" s="12">
        <f t="shared" si="57"/>
        <v>483.32307692307694</v>
      </c>
      <c r="M1249" s="12">
        <f t="shared" si="58"/>
        <v>483.32307692307694</v>
      </c>
    </row>
    <row r="1250" spans="1:13" x14ac:dyDescent="0.25">
      <c r="A1250" s="15" t="s">
        <v>968</v>
      </c>
      <c r="B1250" s="15" t="s">
        <v>2030</v>
      </c>
      <c r="C1250" s="15" t="s">
        <v>970</v>
      </c>
      <c r="D1250" s="15" t="s">
        <v>971</v>
      </c>
      <c r="E1250" s="41">
        <f t="shared" si="59"/>
        <v>1.5384615384615383</v>
      </c>
      <c r="F1250" s="42">
        <f>M1250</f>
        <v>1538.4615384615383</v>
      </c>
      <c r="G1250" s="43">
        <v>2020</v>
      </c>
      <c r="I1250" s="12">
        <v>2000</v>
      </c>
      <c r="K1250" s="12" t="s">
        <v>1298</v>
      </c>
      <c r="L1250" s="12">
        <f t="shared" si="57"/>
        <v>1538.4615384615383</v>
      </c>
      <c r="M1250" s="12">
        <f t="shared" si="58"/>
        <v>1538.4615384615383</v>
      </c>
    </row>
    <row r="1251" spans="1:13" x14ac:dyDescent="0.25">
      <c r="A1251" s="15" t="s">
        <v>2325</v>
      </c>
      <c r="B1251" s="15" t="s">
        <v>1297</v>
      </c>
      <c r="C1251" s="15" t="s">
        <v>1298</v>
      </c>
      <c r="D1251" s="15" t="s">
        <v>344</v>
      </c>
      <c r="E1251" s="41">
        <f t="shared" si="59"/>
        <v>2.0439999999999996</v>
      </c>
      <c r="F1251" s="42">
        <f>M1251</f>
        <v>2043.9999999999998</v>
      </c>
      <c r="G1251" s="43">
        <v>2020</v>
      </c>
      <c r="I1251" s="12">
        <v>2657.2</v>
      </c>
      <c r="J1251" s="12">
        <v>2657.2</v>
      </c>
      <c r="K1251" s="12" t="s">
        <v>1298</v>
      </c>
      <c r="L1251" s="12">
        <f t="shared" si="57"/>
        <v>2043.9999999999998</v>
      </c>
      <c r="M1251" s="12">
        <f t="shared" si="58"/>
        <v>2043.9999999999998</v>
      </c>
    </row>
    <row r="1252" spans="1:13" x14ac:dyDescent="0.25">
      <c r="A1252" s="15" t="s">
        <v>1907</v>
      </c>
      <c r="B1252" s="15" t="s">
        <v>2428</v>
      </c>
      <c r="C1252" s="15" t="s">
        <v>1247</v>
      </c>
      <c r="D1252" s="15" t="s">
        <v>1908</v>
      </c>
      <c r="E1252" s="41">
        <f t="shared" si="59"/>
        <v>74.5</v>
      </c>
      <c r="F1252" s="42">
        <f>M1252</f>
        <v>74500</v>
      </c>
      <c r="G1252" s="43">
        <v>2020</v>
      </c>
      <c r="I1252" s="12">
        <v>74500</v>
      </c>
      <c r="K1252" s="12" t="s">
        <v>2604</v>
      </c>
      <c r="L1252" s="12">
        <f t="shared" si="57"/>
        <v>74500</v>
      </c>
      <c r="M1252" s="12">
        <f t="shared" si="58"/>
        <v>74500</v>
      </c>
    </row>
    <row r="1253" spans="1:13" x14ac:dyDescent="0.25">
      <c r="A1253" s="15" t="s">
        <v>1909</v>
      </c>
      <c r="B1253" s="15" t="s">
        <v>1910</v>
      </c>
      <c r="C1253" s="15" t="s">
        <v>1247</v>
      </c>
      <c r="D1253" s="15" t="s">
        <v>1908</v>
      </c>
      <c r="E1253" s="41">
        <f t="shared" si="59"/>
        <v>74.5</v>
      </c>
      <c r="F1253" s="42">
        <f>M1253</f>
        <v>74500</v>
      </c>
      <c r="G1253" s="43">
        <v>2020</v>
      </c>
      <c r="I1253" s="12">
        <v>74500</v>
      </c>
      <c r="K1253" s="12" t="s">
        <v>2604</v>
      </c>
      <c r="L1253" s="12">
        <f t="shared" si="57"/>
        <v>74500</v>
      </c>
      <c r="M1253" s="12">
        <f t="shared" si="58"/>
        <v>74500</v>
      </c>
    </row>
    <row r="1254" spans="1:13" x14ac:dyDescent="0.25">
      <c r="A1254" s="15" t="s">
        <v>1911</v>
      </c>
      <c r="B1254" s="15" t="s">
        <v>2429</v>
      </c>
      <c r="C1254" s="15" t="s">
        <v>1247</v>
      </c>
      <c r="D1254" s="15" t="s">
        <v>1908</v>
      </c>
      <c r="E1254" s="41">
        <f t="shared" si="59"/>
        <v>74.5</v>
      </c>
      <c r="F1254" s="42">
        <f>M1254</f>
        <v>74500</v>
      </c>
      <c r="G1254" s="43">
        <v>2020</v>
      </c>
      <c r="I1254" s="12">
        <v>74500</v>
      </c>
      <c r="K1254" s="12" t="s">
        <v>2604</v>
      </c>
      <c r="L1254" s="12">
        <f t="shared" si="57"/>
        <v>74500</v>
      </c>
      <c r="M1254" s="12">
        <f t="shared" si="58"/>
        <v>74500</v>
      </c>
    </row>
    <row r="1255" spans="1:13" x14ac:dyDescent="0.25">
      <c r="A1255" s="15" t="s">
        <v>1912</v>
      </c>
      <c r="B1255" s="15" t="s">
        <v>2430</v>
      </c>
      <c r="C1255" s="15" t="s">
        <v>1247</v>
      </c>
      <c r="D1255" s="15" t="s">
        <v>1908</v>
      </c>
      <c r="E1255" s="41">
        <f t="shared" si="59"/>
        <v>74.5</v>
      </c>
      <c r="F1255" s="42">
        <f>M1255</f>
        <v>74500</v>
      </c>
      <c r="G1255" s="43">
        <v>2020</v>
      </c>
      <c r="I1255" s="12">
        <v>74500</v>
      </c>
      <c r="K1255" s="12" t="s">
        <v>2604</v>
      </c>
      <c r="L1255" s="12">
        <f t="shared" si="57"/>
        <v>74500</v>
      </c>
      <c r="M1255" s="12">
        <f t="shared" si="58"/>
        <v>74500</v>
      </c>
    </row>
    <row r="1256" spans="1:13" x14ac:dyDescent="0.25">
      <c r="A1256" s="15" t="s">
        <v>1913</v>
      </c>
      <c r="B1256" s="15" t="s">
        <v>2431</v>
      </c>
      <c r="C1256" s="15" t="s">
        <v>1247</v>
      </c>
      <c r="D1256" s="15" t="s">
        <v>1908</v>
      </c>
      <c r="E1256" s="41">
        <f t="shared" si="59"/>
        <v>74.5</v>
      </c>
      <c r="F1256" s="42">
        <f>M1256</f>
        <v>74500</v>
      </c>
      <c r="G1256" s="43">
        <v>2020</v>
      </c>
      <c r="I1256" s="12">
        <v>74500</v>
      </c>
      <c r="K1256" s="12" t="s">
        <v>2604</v>
      </c>
      <c r="L1256" s="12">
        <f t="shared" si="57"/>
        <v>74500</v>
      </c>
      <c r="M1256" s="12">
        <f t="shared" si="58"/>
        <v>74500</v>
      </c>
    </row>
    <row r="1257" spans="1:13" x14ac:dyDescent="0.25">
      <c r="A1257" s="15" t="s">
        <v>1914</v>
      </c>
      <c r="B1257" s="15" t="s">
        <v>2432</v>
      </c>
      <c r="C1257" s="15" t="s">
        <v>1247</v>
      </c>
      <c r="D1257" s="15" t="s">
        <v>1908</v>
      </c>
      <c r="E1257" s="41">
        <f t="shared" si="59"/>
        <v>74.5</v>
      </c>
      <c r="F1257" s="42">
        <f>M1257</f>
        <v>74500</v>
      </c>
      <c r="G1257" s="43">
        <v>2020</v>
      </c>
      <c r="I1257" s="12">
        <v>74500</v>
      </c>
      <c r="K1257" s="12" t="s">
        <v>2604</v>
      </c>
      <c r="L1257" s="12">
        <f t="shared" si="57"/>
        <v>74500</v>
      </c>
      <c r="M1257" s="12">
        <f t="shared" si="58"/>
        <v>74500</v>
      </c>
    </row>
    <row r="1258" spans="1:13" x14ac:dyDescent="0.25">
      <c r="A1258" s="15" t="s">
        <v>2012</v>
      </c>
      <c r="B1258" s="15" t="s">
        <v>2013</v>
      </c>
      <c r="C1258" s="15" t="s">
        <v>1186</v>
      </c>
      <c r="D1258" s="15" t="s">
        <v>1954</v>
      </c>
      <c r="E1258" s="41">
        <f t="shared" si="59"/>
        <v>31.5</v>
      </c>
      <c r="F1258" s="42">
        <f>M1258</f>
        <v>31500</v>
      </c>
      <c r="G1258" s="43">
        <v>2020</v>
      </c>
      <c r="I1258" s="12">
        <v>31500</v>
      </c>
      <c r="K1258" s="12" t="s">
        <v>2604</v>
      </c>
      <c r="L1258" s="12">
        <f t="shared" si="57"/>
        <v>31500</v>
      </c>
      <c r="M1258" s="12">
        <f t="shared" si="58"/>
        <v>31500</v>
      </c>
    </row>
    <row r="1259" spans="1:13" x14ac:dyDescent="0.25">
      <c r="A1259" s="15" t="s">
        <v>2382</v>
      </c>
      <c r="B1259" s="15" t="s">
        <v>2583</v>
      </c>
      <c r="C1259" s="15" t="s">
        <v>1406</v>
      </c>
      <c r="D1259" s="15" t="s">
        <v>967</v>
      </c>
      <c r="E1259" s="41">
        <f t="shared" si="59"/>
        <v>1.1619999999999999</v>
      </c>
      <c r="F1259" s="42">
        <f>M1259</f>
        <v>1162</v>
      </c>
      <c r="G1259" s="43">
        <v>2020</v>
      </c>
      <c r="I1259" s="12">
        <v>1162</v>
      </c>
      <c r="K1259" s="12" t="s">
        <v>2604</v>
      </c>
      <c r="L1259" s="12">
        <f t="shared" si="57"/>
        <v>1162</v>
      </c>
      <c r="M1259" s="12">
        <f t="shared" si="58"/>
        <v>1162</v>
      </c>
    </row>
    <row r="1260" spans="1:13" x14ac:dyDescent="0.25">
      <c r="A1260" s="15" t="s">
        <v>2352</v>
      </c>
      <c r="B1260" s="15" t="s">
        <v>2560</v>
      </c>
      <c r="C1260" s="15" t="s">
        <v>1406</v>
      </c>
      <c r="D1260" s="15" t="s">
        <v>967</v>
      </c>
      <c r="E1260" s="41">
        <f t="shared" si="59"/>
        <v>2</v>
      </c>
      <c r="F1260" s="42">
        <f>M1260</f>
        <v>2000</v>
      </c>
      <c r="G1260" s="43">
        <v>2020</v>
      </c>
      <c r="I1260" s="12">
        <v>2000</v>
      </c>
      <c r="K1260" s="12" t="s">
        <v>2604</v>
      </c>
      <c r="L1260" s="12">
        <f t="shared" si="57"/>
        <v>2000</v>
      </c>
      <c r="M1260" s="12">
        <f t="shared" si="58"/>
        <v>2000</v>
      </c>
    </row>
    <row r="1261" spans="1:13" x14ac:dyDescent="0.25">
      <c r="A1261" s="15" t="s">
        <v>2354</v>
      </c>
      <c r="B1261" s="15" t="s">
        <v>2563</v>
      </c>
      <c r="C1261" s="15" t="s">
        <v>1406</v>
      </c>
      <c r="D1261" s="15" t="s">
        <v>967</v>
      </c>
      <c r="E1261" s="41">
        <f t="shared" si="59"/>
        <v>2</v>
      </c>
      <c r="F1261" s="42">
        <f>M1261</f>
        <v>2000</v>
      </c>
      <c r="G1261" s="43">
        <v>2020</v>
      </c>
      <c r="I1261" s="12">
        <v>2000</v>
      </c>
      <c r="K1261" s="12" t="s">
        <v>2604</v>
      </c>
      <c r="L1261" s="12">
        <f t="shared" si="57"/>
        <v>2000</v>
      </c>
      <c r="M1261" s="12">
        <f t="shared" si="58"/>
        <v>2000</v>
      </c>
    </row>
    <row r="1262" spans="1:13" x14ac:dyDescent="0.25">
      <c r="A1262" s="15" t="s">
        <v>2380</v>
      </c>
      <c r="B1262" s="15" t="s">
        <v>448</v>
      </c>
      <c r="C1262" s="15" t="s">
        <v>1406</v>
      </c>
      <c r="D1262" s="15" t="s">
        <v>967</v>
      </c>
      <c r="E1262" s="41">
        <f t="shared" si="59"/>
        <v>2</v>
      </c>
      <c r="F1262" s="42">
        <f>M1262</f>
        <v>2000</v>
      </c>
      <c r="G1262" s="43">
        <v>2020</v>
      </c>
      <c r="I1262" s="12">
        <v>2000</v>
      </c>
      <c r="K1262" s="12" t="s">
        <v>2604</v>
      </c>
      <c r="L1262" s="12">
        <f t="shared" si="57"/>
        <v>2000</v>
      </c>
      <c r="M1262" s="12">
        <f t="shared" si="58"/>
        <v>2000</v>
      </c>
    </row>
    <row r="1263" spans="1:13" x14ac:dyDescent="0.25">
      <c r="A1263" s="15" t="s">
        <v>2396</v>
      </c>
      <c r="B1263" s="15" t="s">
        <v>2593</v>
      </c>
      <c r="C1263" s="15" t="s">
        <v>1406</v>
      </c>
      <c r="D1263" s="15" t="s">
        <v>967</v>
      </c>
      <c r="E1263" s="41">
        <f t="shared" si="59"/>
        <v>2</v>
      </c>
      <c r="F1263" s="42">
        <f>M1263</f>
        <v>2000</v>
      </c>
      <c r="G1263" s="43">
        <v>2020</v>
      </c>
      <c r="I1263" s="12">
        <v>2000</v>
      </c>
      <c r="K1263" s="12" t="s">
        <v>2604</v>
      </c>
      <c r="L1263" s="12">
        <f t="shared" si="57"/>
        <v>2000</v>
      </c>
      <c r="M1263" s="12">
        <f t="shared" si="58"/>
        <v>2000</v>
      </c>
    </row>
    <row r="1264" spans="1:13" x14ac:dyDescent="0.25">
      <c r="A1264" s="15" t="s">
        <v>2398</v>
      </c>
      <c r="B1264" s="15" t="s">
        <v>2595</v>
      </c>
      <c r="C1264" s="15" t="s">
        <v>1406</v>
      </c>
      <c r="D1264" s="15" t="s">
        <v>967</v>
      </c>
      <c r="E1264" s="41">
        <f t="shared" si="59"/>
        <v>2</v>
      </c>
      <c r="F1264" s="42">
        <f>M1264</f>
        <v>2000</v>
      </c>
      <c r="G1264" s="43">
        <v>2020</v>
      </c>
      <c r="I1264" s="12">
        <v>2000</v>
      </c>
      <c r="K1264" s="12" t="s">
        <v>2604</v>
      </c>
      <c r="L1264" s="12">
        <f t="shared" si="57"/>
        <v>2000</v>
      </c>
      <c r="M1264" s="12">
        <f t="shared" si="58"/>
        <v>2000</v>
      </c>
    </row>
    <row r="1265" spans="1:13" x14ac:dyDescent="0.25">
      <c r="A1265" s="15" t="s">
        <v>2399</v>
      </c>
      <c r="B1265" s="15" t="s">
        <v>2595</v>
      </c>
      <c r="C1265" s="15" t="s">
        <v>1406</v>
      </c>
      <c r="D1265" s="15" t="s">
        <v>967</v>
      </c>
      <c r="E1265" s="41">
        <f t="shared" si="59"/>
        <v>2</v>
      </c>
      <c r="F1265" s="42">
        <f>M1265</f>
        <v>2000</v>
      </c>
      <c r="G1265" s="43">
        <v>2020</v>
      </c>
      <c r="I1265" s="12">
        <v>2000</v>
      </c>
      <c r="K1265" s="12" t="s">
        <v>2604</v>
      </c>
      <c r="L1265" s="12">
        <f t="shared" si="57"/>
        <v>2000</v>
      </c>
      <c r="M1265" s="12">
        <f t="shared" si="58"/>
        <v>2000</v>
      </c>
    </row>
    <row r="1266" spans="1:13" x14ac:dyDescent="0.25">
      <c r="A1266" s="15" t="s">
        <v>2400</v>
      </c>
      <c r="B1266" s="15" t="s">
        <v>2596</v>
      </c>
      <c r="C1266" s="15" t="s">
        <v>1406</v>
      </c>
      <c r="D1266" s="15" t="s">
        <v>967</v>
      </c>
      <c r="E1266" s="41">
        <f t="shared" si="59"/>
        <v>2</v>
      </c>
      <c r="F1266" s="42">
        <f>M1266</f>
        <v>2000</v>
      </c>
      <c r="G1266" s="43">
        <v>2020</v>
      </c>
      <c r="I1266" s="12">
        <v>2000</v>
      </c>
      <c r="K1266" s="12" t="s">
        <v>2604</v>
      </c>
      <c r="L1266" s="12">
        <f t="shared" si="57"/>
        <v>2000</v>
      </c>
      <c r="M1266" s="12">
        <f t="shared" si="58"/>
        <v>2000</v>
      </c>
    </row>
    <row r="1267" spans="1:13" x14ac:dyDescent="0.25">
      <c r="A1267" s="15" t="s">
        <v>2407</v>
      </c>
      <c r="B1267" s="15" t="s">
        <v>2600</v>
      </c>
      <c r="C1267" s="15" t="s">
        <v>1406</v>
      </c>
      <c r="D1267" s="15" t="s">
        <v>967</v>
      </c>
      <c r="E1267" s="41">
        <f t="shared" si="59"/>
        <v>2</v>
      </c>
      <c r="F1267" s="42">
        <f>M1267</f>
        <v>2000</v>
      </c>
      <c r="G1267" s="43">
        <v>2020</v>
      </c>
      <c r="I1267" s="12">
        <v>2000</v>
      </c>
      <c r="K1267" s="12" t="s">
        <v>2604</v>
      </c>
      <c r="L1267" s="12">
        <f t="shared" si="57"/>
        <v>2000</v>
      </c>
      <c r="M1267" s="12">
        <f t="shared" si="58"/>
        <v>2000</v>
      </c>
    </row>
    <row r="1268" spans="1:13" x14ac:dyDescent="0.25">
      <c r="A1268" s="15" t="s">
        <v>2408</v>
      </c>
      <c r="B1268" s="15" t="s">
        <v>2601</v>
      </c>
      <c r="C1268" s="15" t="s">
        <v>1406</v>
      </c>
      <c r="D1268" s="15" t="s">
        <v>967</v>
      </c>
      <c r="E1268" s="41">
        <f t="shared" si="59"/>
        <v>2</v>
      </c>
      <c r="F1268" s="42">
        <f>M1268</f>
        <v>2000</v>
      </c>
      <c r="G1268" s="43">
        <v>2020</v>
      </c>
      <c r="I1268" s="12">
        <v>2000</v>
      </c>
      <c r="K1268" s="12" t="s">
        <v>2604</v>
      </c>
      <c r="L1268" s="12">
        <f t="shared" si="57"/>
        <v>2000</v>
      </c>
      <c r="M1268" s="12">
        <f t="shared" si="58"/>
        <v>2000</v>
      </c>
    </row>
    <row r="1269" spans="1:13" x14ac:dyDescent="0.25">
      <c r="A1269" s="15" t="s">
        <v>2406</v>
      </c>
      <c r="B1269" s="15" t="s">
        <v>2561</v>
      </c>
      <c r="C1269" s="15" t="s">
        <v>1406</v>
      </c>
      <c r="D1269" s="15" t="s">
        <v>1563</v>
      </c>
      <c r="E1269" s="41">
        <f t="shared" si="59"/>
        <v>0.65</v>
      </c>
      <c r="F1269" s="42">
        <f>M1269</f>
        <v>650</v>
      </c>
      <c r="G1269" s="43">
        <v>2020</v>
      </c>
      <c r="I1269" s="12">
        <v>650</v>
      </c>
      <c r="K1269" s="12" t="s">
        <v>2604</v>
      </c>
      <c r="L1269" s="12">
        <f t="shared" si="57"/>
        <v>650</v>
      </c>
      <c r="M1269" s="12">
        <f t="shared" si="58"/>
        <v>650</v>
      </c>
    </row>
    <row r="1270" spans="1:13" x14ac:dyDescent="0.25">
      <c r="A1270" s="15" t="s">
        <v>2367</v>
      </c>
      <c r="B1270" s="15" t="s">
        <v>2573</v>
      </c>
      <c r="C1270" s="15" t="s">
        <v>1406</v>
      </c>
      <c r="D1270" s="15" t="s">
        <v>1563</v>
      </c>
      <c r="E1270" s="41">
        <f t="shared" si="59"/>
        <v>1.85</v>
      </c>
      <c r="F1270" s="42">
        <f>M1270</f>
        <v>1850</v>
      </c>
      <c r="G1270" s="43">
        <v>2020</v>
      </c>
      <c r="I1270" s="12">
        <v>1850</v>
      </c>
      <c r="K1270" s="12" t="s">
        <v>2604</v>
      </c>
      <c r="L1270" s="12">
        <f t="shared" si="57"/>
        <v>1850</v>
      </c>
      <c r="M1270" s="12">
        <f t="shared" si="58"/>
        <v>1850</v>
      </c>
    </row>
    <row r="1271" spans="1:13" x14ac:dyDescent="0.25">
      <c r="A1271" s="15" t="s">
        <v>2368</v>
      </c>
      <c r="B1271" s="15" t="s">
        <v>144</v>
      </c>
      <c r="C1271" s="15" t="s">
        <v>1406</v>
      </c>
      <c r="D1271" s="15" t="s">
        <v>1563</v>
      </c>
      <c r="E1271" s="41">
        <f t="shared" si="59"/>
        <v>1.95</v>
      </c>
      <c r="F1271" s="42">
        <f>M1271</f>
        <v>1950</v>
      </c>
      <c r="G1271" s="43">
        <v>2020</v>
      </c>
      <c r="I1271" s="12">
        <v>1950</v>
      </c>
      <c r="K1271" s="12" t="s">
        <v>2604</v>
      </c>
      <c r="L1271" s="12">
        <f t="shared" si="57"/>
        <v>1950</v>
      </c>
      <c r="M1271" s="12">
        <f t="shared" si="58"/>
        <v>1950</v>
      </c>
    </row>
    <row r="1272" spans="1:13" x14ac:dyDescent="0.25">
      <c r="A1272" s="15" t="s">
        <v>2375</v>
      </c>
      <c r="B1272" s="15" t="s">
        <v>2578</v>
      </c>
      <c r="C1272" s="15" t="s">
        <v>1406</v>
      </c>
      <c r="D1272" s="15" t="s">
        <v>1563</v>
      </c>
      <c r="E1272" s="41">
        <f t="shared" si="59"/>
        <v>1.98</v>
      </c>
      <c r="F1272" s="42">
        <f>M1272</f>
        <v>1980</v>
      </c>
      <c r="G1272" s="43">
        <v>2020</v>
      </c>
      <c r="I1272" s="12">
        <v>1980</v>
      </c>
      <c r="K1272" s="12" t="s">
        <v>2604</v>
      </c>
      <c r="L1272" s="12">
        <f t="shared" si="57"/>
        <v>1980</v>
      </c>
      <c r="M1272" s="12">
        <f t="shared" si="58"/>
        <v>1980</v>
      </c>
    </row>
    <row r="1273" spans="1:13" x14ac:dyDescent="0.25">
      <c r="A1273" s="15" t="s">
        <v>1517</v>
      </c>
      <c r="B1273" s="15" t="s">
        <v>2562</v>
      </c>
      <c r="C1273" s="15" t="s">
        <v>1406</v>
      </c>
      <c r="D1273" s="15" t="s">
        <v>1563</v>
      </c>
      <c r="E1273" s="41">
        <f t="shared" si="59"/>
        <v>2</v>
      </c>
      <c r="F1273" s="42">
        <f>M1273</f>
        <v>2000</v>
      </c>
      <c r="G1273" s="43">
        <v>2020</v>
      </c>
      <c r="I1273" s="12">
        <v>2000</v>
      </c>
      <c r="K1273" s="12" t="s">
        <v>2604</v>
      </c>
      <c r="L1273" s="12">
        <f t="shared" si="57"/>
        <v>2000</v>
      </c>
      <c r="M1273" s="12">
        <f t="shared" si="58"/>
        <v>2000</v>
      </c>
    </row>
    <row r="1274" spans="1:13" x14ac:dyDescent="0.25">
      <c r="A1274" s="15" t="s">
        <v>2356</v>
      </c>
      <c r="B1274" s="15" t="s">
        <v>2564</v>
      </c>
      <c r="C1274" s="15" t="s">
        <v>1406</v>
      </c>
      <c r="D1274" s="15" t="s">
        <v>1563</v>
      </c>
      <c r="E1274" s="41">
        <f t="shared" si="59"/>
        <v>2</v>
      </c>
      <c r="F1274" s="42">
        <f>M1274</f>
        <v>2000</v>
      </c>
      <c r="G1274" s="43">
        <v>2020</v>
      </c>
      <c r="I1274" s="12">
        <v>2000</v>
      </c>
      <c r="K1274" s="12" t="s">
        <v>2604</v>
      </c>
      <c r="L1274" s="12">
        <f t="shared" si="57"/>
        <v>2000</v>
      </c>
      <c r="M1274" s="12">
        <f t="shared" si="58"/>
        <v>2000</v>
      </c>
    </row>
    <row r="1275" spans="1:13" x14ac:dyDescent="0.25">
      <c r="A1275" s="15" t="s">
        <v>2359</v>
      </c>
      <c r="B1275" s="15" t="s">
        <v>2359</v>
      </c>
      <c r="C1275" s="15" t="s">
        <v>1406</v>
      </c>
      <c r="D1275" s="15" t="s">
        <v>1563</v>
      </c>
      <c r="E1275" s="41">
        <f t="shared" si="59"/>
        <v>2</v>
      </c>
      <c r="F1275" s="42">
        <f>M1275</f>
        <v>2000</v>
      </c>
      <c r="G1275" s="43">
        <v>2020</v>
      </c>
      <c r="I1275" s="12">
        <v>2000</v>
      </c>
      <c r="K1275" s="12" t="s">
        <v>2604</v>
      </c>
      <c r="L1275" s="12">
        <f t="shared" si="57"/>
        <v>2000</v>
      </c>
      <c r="M1275" s="12">
        <f t="shared" si="58"/>
        <v>2000</v>
      </c>
    </row>
    <row r="1276" spans="1:13" x14ac:dyDescent="0.25">
      <c r="A1276" s="15" t="s">
        <v>2360</v>
      </c>
      <c r="B1276" s="15" t="s">
        <v>516</v>
      </c>
      <c r="C1276" s="15" t="s">
        <v>1406</v>
      </c>
      <c r="D1276" s="15" t="s">
        <v>1563</v>
      </c>
      <c r="E1276" s="41">
        <f t="shared" si="59"/>
        <v>2</v>
      </c>
      <c r="F1276" s="42">
        <f>M1276</f>
        <v>2000</v>
      </c>
      <c r="G1276" s="43">
        <v>2020</v>
      </c>
      <c r="I1276" s="12">
        <v>2000</v>
      </c>
      <c r="K1276" s="12" t="s">
        <v>2604</v>
      </c>
      <c r="L1276" s="12">
        <f t="shared" si="57"/>
        <v>2000</v>
      </c>
      <c r="M1276" s="12">
        <f t="shared" si="58"/>
        <v>2000</v>
      </c>
    </row>
    <row r="1277" spans="1:13" x14ac:dyDescent="0.25">
      <c r="A1277" s="15" t="s">
        <v>2361</v>
      </c>
      <c r="B1277" s="15" t="s">
        <v>2567</v>
      </c>
      <c r="C1277" s="15" t="s">
        <v>1406</v>
      </c>
      <c r="D1277" s="15" t="s">
        <v>1563</v>
      </c>
      <c r="E1277" s="41">
        <f t="shared" si="59"/>
        <v>2</v>
      </c>
      <c r="F1277" s="42">
        <f>M1277</f>
        <v>2000</v>
      </c>
      <c r="G1277" s="43">
        <v>2020</v>
      </c>
      <c r="I1277" s="12">
        <v>2000</v>
      </c>
      <c r="K1277" s="12" t="s">
        <v>2604</v>
      </c>
      <c r="L1277" s="12">
        <f t="shared" si="57"/>
        <v>2000</v>
      </c>
      <c r="M1277" s="12">
        <f t="shared" si="58"/>
        <v>2000</v>
      </c>
    </row>
    <row r="1278" spans="1:13" x14ac:dyDescent="0.25">
      <c r="A1278" s="15" t="s">
        <v>2362</v>
      </c>
      <c r="B1278" s="15" t="s">
        <v>2568</v>
      </c>
      <c r="C1278" s="15" t="s">
        <v>1406</v>
      </c>
      <c r="D1278" s="15" t="s">
        <v>1563</v>
      </c>
      <c r="E1278" s="41">
        <f t="shared" si="59"/>
        <v>2</v>
      </c>
      <c r="F1278" s="42">
        <f>M1278</f>
        <v>2000</v>
      </c>
      <c r="G1278" s="43">
        <v>2020</v>
      </c>
      <c r="I1278" s="12">
        <v>2000</v>
      </c>
      <c r="K1278" s="12" t="s">
        <v>2604</v>
      </c>
      <c r="L1278" s="12">
        <f t="shared" si="57"/>
        <v>2000</v>
      </c>
      <c r="M1278" s="12">
        <f t="shared" si="58"/>
        <v>2000</v>
      </c>
    </row>
    <row r="1279" spans="1:13" x14ac:dyDescent="0.25">
      <c r="A1279" s="15" t="s">
        <v>2364</v>
      </c>
      <c r="B1279" s="15" t="s">
        <v>2570</v>
      </c>
      <c r="C1279" s="15" t="s">
        <v>1406</v>
      </c>
      <c r="D1279" s="15" t="s">
        <v>1563</v>
      </c>
      <c r="E1279" s="41">
        <f t="shared" si="59"/>
        <v>2</v>
      </c>
      <c r="F1279" s="42">
        <f>M1279</f>
        <v>2000</v>
      </c>
      <c r="G1279" s="43">
        <v>2020</v>
      </c>
      <c r="I1279" s="12">
        <v>2000</v>
      </c>
      <c r="K1279" s="12" t="s">
        <v>2604</v>
      </c>
      <c r="L1279" s="12">
        <f t="shared" si="57"/>
        <v>2000</v>
      </c>
      <c r="M1279" s="12">
        <f t="shared" si="58"/>
        <v>2000</v>
      </c>
    </row>
    <row r="1280" spans="1:13" x14ac:dyDescent="0.25">
      <c r="A1280" s="15" t="s">
        <v>2365</v>
      </c>
      <c r="B1280" s="15" t="s">
        <v>2571</v>
      </c>
      <c r="C1280" s="15" t="s">
        <v>1406</v>
      </c>
      <c r="D1280" s="15" t="s">
        <v>1563</v>
      </c>
      <c r="E1280" s="41">
        <f t="shared" si="59"/>
        <v>2</v>
      </c>
      <c r="F1280" s="42">
        <f>M1280</f>
        <v>2000</v>
      </c>
      <c r="G1280" s="43">
        <v>2020</v>
      </c>
      <c r="I1280" s="12">
        <v>2000</v>
      </c>
      <c r="K1280" s="12" t="s">
        <v>2604</v>
      </c>
      <c r="L1280" s="12">
        <f t="shared" si="57"/>
        <v>2000</v>
      </c>
      <c r="M1280" s="12">
        <f t="shared" si="58"/>
        <v>2000</v>
      </c>
    </row>
    <row r="1281" spans="1:13" x14ac:dyDescent="0.25">
      <c r="A1281" s="15" t="s">
        <v>2366</v>
      </c>
      <c r="B1281" s="15" t="s">
        <v>2572</v>
      </c>
      <c r="C1281" s="15" t="s">
        <v>1406</v>
      </c>
      <c r="D1281" s="15" t="s">
        <v>1563</v>
      </c>
      <c r="E1281" s="41">
        <f t="shared" si="59"/>
        <v>2</v>
      </c>
      <c r="F1281" s="42">
        <f>M1281</f>
        <v>2000</v>
      </c>
      <c r="G1281" s="43">
        <v>2020</v>
      </c>
      <c r="I1281" s="12">
        <v>2000</v>
      </c>
      <c r="K1281" s="12" t="s">
        <v>2604</v>
      </c>
      <c r="L1281" s="12">
        <f t="shared" ref="L1281:L1344" si="60">IF(K1281="DC",I1281/1.3,I1281)</f>
        <v>2000</v>
      </c>
      <c r="M1281" s="12">
        <f t="shared" ref="M1281:M1344" si="61">IFERROR(VALUE(L1281),VALUE(J1281))</f>
        <v>2000</v>
      </c>
    </row>
    <row r="1282" spans="1:13" x14ac:dyDescent="0.25">
      <c r="A1282" s="15" t="s">
        <v>2369</v>
      </c>
      <c r="B1282" s="15" t="s">
        <v>2571</v>
      </c>
      <c r="C1282" s="15" t="s">
        <v>1406</v>
      </c>
      <c r="D1282" s="15" t="s">
        <v>1563</v>
      </c>
      <c r="E1282" s="41">
        <f t="shared" si="59"/>
        <v>2</v>
      </c>
      <c r="F1282" s="42">
        <f>M1282</f>
        <v>2000</v>
      </c>
      <c r="G1282" s="43">
        <v>2020</v>
      </c>
      <c r="I1282" s="12">
        <v>2000</v>
      </c>
      <c r="K1282" s="12" t="s">
        <v>2604</v>
      </c>
      <c r="L1282" s="12">
        <f t="shared" si="60"/>
        <v>2000</v>
      </c>
      <c r="M1282" s="12">
        <f t="shared" si="61"/>
        <v>2000</v>
      </c>
    </row>
    <row r="1283" spans="1:13" x14ac:dyDescent="0.25">
      <c r="A1283" s="15" t="s">
        <v>2370</v>
      </c>
      <c r="B1283" s="15" t="s">
        <v>2574</v>
      </c>
      <c r="C1283" s="15" t="s">
        <v>1406</v>
      </c>
      <c r="D1283" s="15" t="s">
        <v>1563</v>
      </c>
      <c r="E1283" s="41">
        <f t="shared" ref="E1283:E1346" si="62">F1283/1000</f>
        <v>2</v>
      </c>
      <c r="F1283" s="42">
        <f>M1283</f>
        <v>2000</v>
      </c>
      <c r="G1283" s="43">
        <v>2020</v>
      </c>
      <c r="I1283" s="12">
        <v>2000</v>
      </c>
      <c r="K1283" s="12" t="s">
        <v>2604</v>
      </c>
      <c r="L1283" s="12">
        <f t="shared" si="60"/>
        <v>2000</v>
      </c>
      <c r="M1283" s="12">
        <f t="shared" si="61"/>
        <v>2000</v>
      </c>
    </row>
    <row r="1284" spans="1:13" x14ac:dyDescent="0.25">
      <c r="A1284" s="15" t="s">
        <v>2379</v>
      </c>
      <c r="B1284" s="15" t="s">
        <v>2581</v>
      </c>
      <c r="C1284" s="15" t="s">
        <v>1406</v>
      </c>
      <c r="D1284" s="15" t="s">
        <v>1563</v>
      </c>
      <c r="E1284" s="41">
        <f t="shared" si="62"/>
        <v>2</v>
      </c>
      <c r="F1284" s="42">
        <f>M1284</f>
        <v>2000</v>
      </c>
      <c r="G1284" s="43">
        <v>2020</v>
      </c>
      <c r="I1284" s="12">
        <v>2000</v>
      </c>
      <c r="K1284" s="12" t="s">
        <v>2604</v>
      </c>
      <c r="L1284" s="12">
        <f t="shared" si="60"/>
        <v>2000</v>
      </c>
      <c r="M1284" s="12">
        <f t="shared" si="61"/>
        <v>2000</v>
      </c>
    </row>
    <row r="1285" spans="1:13" x14ac:dyDescent="0.25">
      <c r="A1285" s="15" t="s">
        <v>2388</v>
      </c>
      <c r="B1285" s="15" t="s">
        <v>2570</v>
      </c>
      <c r="C1285" s="15" t="s">
        <v>1406</v>
      </c>
      <c r="D1285" s="15" t="s">
        <v>1563</v>
      </c>
      <c r="E1285" s="41">
        <f t="shared" si="62"/>
        <v>2</v>
      </c>
      <c r="F1285" s="42">
        <f>M1285</f>
        <v>2000</v>
      </c>
      <c r="G1285" s="43">
        <v>2020</v>
      </c>
      <c r="I1285" s="12">
        <v>2000</v>
      </c>
      <c r="K1285" s="12" t="s">
        <v>2604</v>
      </c>
      <c r="L1285" s="12">
        <f t="shared" si="60"/>
        <v>2000</v>
      </c>
      <c r="M1285" s="12">
        <f t="shared" si="61"/>
        <v>2000</v>
      </c>
    </row>
    <row r="1286" spans="1:13" x14ac:dyDescent="0.25">
      <c r="A1286" s="15" t="s">
        <v>2390</v>
      </c>
      <c r="B1286" s="15" t="s">
        <v>2588</v>
      </c>
      <c r="C1286" s="15" t="s">
        <v>1406</v>
      </c>
      <c r="D1286" s="15" t="s">
        <v>1563</v>
      </c>
      <c r="E1286" s="41">
        <f t="shared" si="62"/>
        <v>2</v>
      </c>
      <c r="F1286" s="42">
        <f>M1286</f>
        <v>2000</v>
      </c>
      <c r="G1286" s="43">
        <v>2020</v>
      </c>
      <c r="I1286" s="12">
        <v>2000</v>
      </c>
      <c r="K1286" s="12" t="s">
        <v>2604</v>
      </c>
      <c r="L1286" s="12">
        <f t="shared" si="60"/>
        <v>2000</v>
      </c>
      <c r="M1286" s="12">
        <f t="shared" si="61"/>
        <v>2000</v>
      </c>
    </row>
    <row r="1287" spans="1:13" x14ac:dyDescent="0.25">
      <c r="A1287" s="15" t="s">
        <v>2391</v>
      </c>
      <c r="B1287" s="15" t="s">
        <v>2589</v>
      </c>
      <c r="C1287" s="15" t="s">
        <v>1406</v>
      </c>
      <c r="D1287" s="15" t="s">
        <v>1563</v>
      </c>
      <c r="E1287" s="41">
        <f t="shared" si="62"/>
        <v>2</v>
      </c>
      <c r="F1287" s="42">
        <f>M1287</f>
        <v>2000</v>
      </c>
      <c r="G1287" s="43">
        <v>2020</v>
      </c>
      <c r="I1287" s="12">
        <v>2000</v>
      </c>
      <c r="K1287" s="12" t="s">
        <v>2604</v>
      </c>
      <c r="L1287" s="12">
        <f t="shared" si="60"/>
        <v>2000</v>
      </c>
      <c r="M1287" s="12">
        <f t="shared" si="61"/>
        <v>2000</v>
      </c>
    </row>
    <row r="1288" spans="1:13" x14ac:dyDescent="0.25">
      <c r="A1288" s="15" t="s">
        <v>2394</v>
      </c>
      <c r="B1288" s="15" t="s">
        <v>2591</v>
      </c>
      <c r="C1288" s="15" t="s">
        <v>1406</v>
      </c>
      <c r="D1288" s="15" t="s">
        <v>1563</v>
      </c>
      <c r="E1288" s="41">
        <f t="shared" si="62"/>
        <v>2</v>
      </c>
      <c r="F1288" s="42">
        <f>M1288</f>
        <v>2000</v>
      </c>
      <c r="G1288" s="43">
        <v>2020</v>
      </c>
      <c r="I1288" s="12">
        <v>2000</v>
      </c>
      <c r="K1288" s="12" t="s">
        <v>2604</v>
      </c>
      <c r="L1288" s="12">
        <f t="shared" si="60"/>
        <v>2000</v>
      </c>
      <c r="M1288" s="12">
        <f t="shared" si="61"/>
        <v>2000</v>
      </c>
    </row>
    <row r="1289" spans="1:13" x14ac:dyDescent="0.25">
      <c r="A1289" s="15" t="s">
        <v>2401</v>
      </c>
      <c r="B1289" s="15" t="s">
        <v>2596</v>
      </c>
      <c r="C1289" s="15" t="s">
        <v>1406</v>
      </c>
      <c r="D1289" s="15" t="s">
        <v>1563</v>
      </c>
      <c r="E1289" s="41">
        <f t="shared" si="62"/>
        <v>2</v>
      </c>
      <c r="F1289" s="42">
        <f>M1289</f>
        <v>2000</v>
      </c>
      <c r="G1289" s="43">
        <v>2020</v>
      </c>
      <c r="I1289" s="12">
        <v>2000</v>
      </c>
      <c r="K1289" s="12" t="s">
        <v>2604</v>
      </c>
      <c r="L1289" s="12">
        <f t="shared" si="60"/>
        <v>2000</v>
      </c>
      <c r="M1289" s="12">
        <f t="shared" si="61"/>
        <v>2000</v>
      </c>
    </row>
    <row r="1290" spans="1:13" x14ac:dyDescent="0.25">
      <c r="A1290" s="15" t="s">
        <v>2403</v>
      </c>
      <c r="B1290" s="15" t="s">
        <v>2597</v>
      </c>
      <c r="C1290" s="15" t="s">
        <v>1406</v>
      </c>
      <c r="D1290" s="15" t="s">
        <v>1563</v>
      </c>
      <c r="E1290" s="41">
        <f t="shared" si="62"/>
        <v>2</v>
      </c>
      <c r="F1290" s="42">
        <f>M1290</f>
        <v>2000</v>
      </c>
      <c r="G1290" s="43">
        <v>2020</v>
      </c>
      <c r="I1290" s="12">
        <v>2000</v>
      </c>
      <c r="K1290" s="12" t="s">
        <v>2604</v>
      </c>
      <c r="L1290" s="12">
        <f t="shared" si="60"/>
        <v>2000</v>
      </c>
      <c r="M1290" s="12">
        <f t="shared" si="61"/>
        <v>2000</v>
      </c>
    </row>
    <row r="1291" spans="1:13" x14ac:dyDescent="0.25">
      <c r="A1291" s="15" t="s">
        <v>2053</v>
      </c>
      <c r="B1291" s="15" t="s">
        <v>1895</v>
      </c>
      <c r="C1291" s="15" t="s">
        <v>40</v>
      </c>
      <c r="D1291" s="15" t="s">
        <v>1872</v>
      </c>
      <c r="E1291" s="41">
        <f t="shared" si="62"/>
        <v>4.3999999999999997E-2</v>
      </c>
      <c r="F1291" s="42">
        <f>M1291</f>
        <v>44</v>
      </c>
      <c r="G1291" s="43">
        <v>2020</v>
      </c>
      <c r="I1291" s="12">
        <v>44</v>
      </c>
      <c r="K1291" s="12" t="s">
        <v>2604</v>
      </c>
      <c r="L1291" s="12">
        <f t="shared" si="60"/>
        <v>44</v>
      </c>
      <c r="M1291" s="12">
        <f t="shared" si="61"/>
        <v>44</v>
      </c>
    </row>
    <row r="1292" spans="1:13" x14ac:dyDescent="0.25">
      <c r="A1292" s="15" t="s">
        <v>2063</v>
      </c>
      <c r="B1292" s="15" t="s">
        <v>306</v>
      </c>
      <c r="C1292" s="15" t="s">
        <v>40</v>
      </c>
      <c r="D1292" s="15" t="s">
        <v>1872</v>
      </c>
      <c r="E1292" s="41">
        <f t="shared" si="62"/>
        <v>5.6000000000000001E-2</v>
      </c>
      <c r="F1292" s="42">
        <f>M1292</f>
        <v>56</v>
      </c>
      <c r="G1292" s="43">
        <v>2020</v>
      </c>
      <c r="I1292" s="12">
        <v>56</v>
      </c>
      <c r="K1292" s="12" t="s">
        <v>2604</v>
      </c>
      <c r="L1292" s="12">
        <f t="shared" si="60"/>
        <v>56</v>
      </c>
      <c r="M1292" s="12">
        <f t="shared" si="61"/>
        <v>56</v>
      </c>
    </row>
    <row r="1293" spans="1:13" x14ac:dyDescent="0.25">
      <c r="A1293" s="15" t="s">
        <v>2272</v>
      </c>
      <c r="B1293" s="15" t="s">
        <v>306</v>
      </c>
      <c r="C1293" s="15" t="s">
        <v>40</v>
      </c>
      <c r="D1293" s="15" t="s">
        <v>1872</v>
      </c>
      <c r="E1293" s="41">
        <f t="shared" si="62"/>
        <v>5.8000000000000003E-2</v>
      </c>
      <c r="F1293" s="42">
        <f>M1293</f>
        <v>58</v>
      </c>
      <c r="G1293" s="43">
        <v>2020</v>
      </c>
      <c r="I1293" s="12">
        <v>58</v>
      </c>
      <c r="K1293" s="12" t="s">
        <v>2604</v>
      </c>
      <c r="L1293" s="12">
        <f t="shared" si="60"/>
        <v>58</v>
      </c>
      <c r="M1293" s="12">
        <f t="shared" si="61"/>
        <v>58</v>
      </c>
    </row>
    <row r="1294" spans="1:13" x14ac:dyDescent="0.25">
      <c r="A1294" s="15" t="s">
        <v>2041</v>
      </c>
      <c r="B1294" s="15" t="s">
        <v>2026</v>
      </c>
      <c r="C1294" s="15" t="s">
        <v>40</v>
      </c>
      <c r="D1294" s="15" t="s">
        <v>1872</v>
      </c>
      <c r="E1294" s="41">
        <f t="shared" si="62"/>
        <v>0.1</v>
      </c>
      <c r="F1294" s="42">
        <f>M1294</f>
        <v>100</v>
      </c>
      <c r="G1294" s="43">
        <v>2020</v>
      </c>
      <c r="I1294" s="12">
        <v>100</v>
      </c>
      <c r="K1294" s="12" t="s">
        <v>2604</v>
      </c>
      <c r="L1294" s="12">
        <f t="shared" si="60"/>
        <v>100</v>
      </c>
      <c r="M1294" s="12">
        <f t="shared" si="61"/>
        <v>100</v>
      </c>
    </row>
    <row r="1295" spans="1:13" x14ac:dyDescent="0.25">
      <c r="A1295" s="15" t="s">
        <v>2025</v>
      </c>
      <c r="B1295" s="15" t="s">
        <v>2026</v>
      </c>
      <c r="C1295" s="15" t="s">
        <v>40</v>
      </c>
      <c r="D1295" s="15" t="s">
        <v>1872</v>
      </c>
      <c r="E1295" s="41">
        <f t="shared" si="62"/>
        <v>0.13319999999999999</v>
      </c>
      <c r="F1295" s="42">
        <f>M1295</f>
        <v>133.19999999999999</v>
      </c>
      <c r="G1295" s="43">
        <v>2020</v>
      </c>
      <c r="I1295" s="12">
        <v>133.19999999999999</v>
      </c>
      <c r="K1295" s="12" t="s">
        <v>2604</v>
      </c>
      <c r="L1295" s="12">
        <f t="shared" si="60"/>
        <v>133.19999999999999</v>
      </c>
      <c r="M1295" s="12">
        <f t="shared" si="61"/>
        <v>133.19999999999999</v>
      </c>
    </row>
    <row r="1296" spans="1:13" x14ac:dyDescent="0.25">
      <c r="A1296" s="15" t="s">
        <v>2268</v>
      </c>
      <c r="B1296" s="15" t="s">
        <v>2513</v>
      </c>
      <c r="C1296" s="15" t="s">
        <v>40</v>
      </c>
      <c r="D1296" s="15" t="s">
        <v>1872</v>
      </c>
      <c r="E1296" s="41">
        <f t="shared" si="62"/>
        <v>0.13319999999999999</v>
      </c>
      <c r="F1296" s="42">
        <f>M1296</f>
        <v>133.19999999999999</v>
      </c>
      <c r="G1296" s="43">
        <v>2020</v>
      </c>
      <c r="I1296" s="12">
        <v>133.19999999999999</v>
      </c>
      <c r="K1296" s="12" t="s">
        <v>2604</v>
      </c>
      <c r="L1296" s="12">
        <f t="shared" si="60"/>
        <v>133.19999999999999</v>
      </c>
      <c r="M1296" s="12">
        <f t="shared" si="61"/>
        <v>133.19999999999999</v>
      </c>
    </row>
    <row r="1297" spans="1:13" x14ac:dyDescent="0.25">
      <c r="A1297" s="15" t="s">
        <v>2048</v>
      </c>
      <c r="B1297" s="15" t="s">
        <v>2049</v>
      </c>
      <c r="C1297" s="15" t="s">
        <v>40</v>
      </c>
      <c r="D1297" s="15" t="s">
        <v>1872</v>
      </c>
      <c r="E1297" s="41">
        <f t="shared" si="62"/>
        <v>0.18</v>
      </c>
      <c r="F1297" s="42">
        <f>M1297</f>
        <v>180</v>
      </c>
      <c r="G1297" s="43">
        <v>2020</v>
      </c>
      <c r="I1297" s="12">
        <v>180</v>
      </c>
      <c r="K1297" s="12" t="s">
        <v>2604</v>
      </c>
      <c r="L1297" s="12">
        <f t="shared" si="60"/>
        <v>180</v>
      </c>
      <c r="M1297" s="12">
        <f t="shared" si="61"/>
        <v>180</v>
      </c>
    </row>
    <row r="1298" spans="1:13" x14ac:dyDescent="0.25">
      <c r="A1298" s="15" t="s">
        <v>2265</v>
      </c>
      <c r="B1298" s="15" t="s">
        <v>287</v>
      </c>
      <c r="C1298" s="15" t="s">
        <v>40</v>
      </c>
      <c r="D1298" s="15" t="s">
        <v>1872</v>
      </c>
      <c r="E1298" s="41">
        <f t="shared" si="62"/>
        <v>0.19980000000000001</v>
      </c>
      <c r="F1298" s="42">
        <f>M1298</f>
        <v>199.8</v>
      </c>
      <c r="G1298" s="43">
        <v>2020</v>
      </c>
      <c r="I1298" s="12">
        <v>199.8</v>
      </c>
      <c r="K1298" s="12" t="s">
        <v>2604</v>
      </c>
      <c r="L1298" s="12">
        <f t="shared" si="60"/>
        <v>199.8</v>
      </c>
      <c r="M1298" s="12">
        <f t="shared" si="61"/>
        <v>199.8</v>
      </c>
    </row>
    <row r="1299" spans="1:13" x14ac:dyDescent="0.25">
      <c r="A1299" s="15" t="s">
        <v>2269</v>
      </c>
      <c r="B1299" s="15" t="s">
        <v>1397</v>
      </c>
      <c r="C1299" s="15" t="s">
        <v>40</v>
      </c>
      <c r="D1299" s="15" t="s">
        <v>1872</v>
      </c>
      <c r="E1299" s="41">
        <f t="shared" si="62"/>
        <v>0.25</v>
      </c>
      <c r="F1299" s="42">
        <f>M1299</f>
        <v>250</v>
      </c>
      <c r="G1299" s="43">
        <v>2020</v>
      </c>
      <c r="I1299" s="12">
        <v>250</v>
      </c>
      <c r="K1299" s="12" t="s">
        <v>2604</v>
      </c>
      <c r="L1299" s="12">
        <f t="shared" si="60"/>
        <v>250</v>
      </c>
      <c r="M1299" s="12">
        <f t="shared" si="61"/>
        <v>250</v>
      </c>
    </row>
    <row r="1300" spans="1:13" x14ac:dyDescent="0.25">
      <c r="A1300" s="15" t="s">
        <v>2271</v>
      </c>
      <c r="B1300" s="15" t="s">
        <v>232</v>
      </c>
      <c r="C1300" s="15" t="s">
        <v>40</v>
      </c>
      <c r="D1300" s="15" t="s">
        <v>1872</v>
      </c>
      <c r="E1300" s="41">
        <f t="shared" si="62"/>
        <v>2.2000000000000002</v>
      </c>
      <c r="F1300" s="42">
        <f>M1300</f>
        <v>2200</v>
      </c>
      <c r="G1300" s="43">
        <v>2020</v>
      </c>
      <c r="I1300" s="12">
        <v>2200</v>
      </c>
      <c r="K1300" s="12" t="s">
        <v>2604</v>
      </c>
      <c r="L1300" s="12">
        <f t="shared" si="60"/>
        <v>2200</v>
      </c>
      <c r="M1300" s="12">
        <f t="shared" si="61"/>
        <v>2200</v>
      </c>
    </row>
    <row r="1301" spans="1:13" x14ac:dyDescent="0.25">
      <c r="A1301" s="15" t="s">
        <v>2052</v>
      </c>
      <c r="B1301" s="15" t="s">
        <v>118</v>
      </c>
      <c r="C1301" s="15" t="s">
        <v>40</v>
      </c>
      <c r="D1301" s="15" t="s">
        <v>1872</v>
      </c>
      <c r="E1301" s="41">
        <f t="shared" si="62"/>
        <v>2.4830000000000001</v>
      </c>
      <c r="F1301" s="42">
        <f>M1301</f>
        <v>2483</v>
      </c>
      <c r="G1301" s="43">
        <v>2020</v>
      </c>
      <c r="I1301" s="18">
        <v>2483</v>
      </c>
      <c r="J1301" s="18">
        <v>3437.28</v>
      </c>
      <c r="K1301" s="12" t="s">
        <v>2604</v>
      </c>
      <c r="L1301" s="12">
        <f t="shared" si="60"/>
        <v>2483</v>
      </c>
      <c r="M1301" s="12">
        <f t="shared" si="61"/>
        <v>2483</v>
      </c>
    </row>
    <row r="1302" spans="1:13" x14ac:dyDescent="0.25">
      <c r="A1302" s="15" t="s">
        <v>1995</v>
      </c>
      <c r="B1302" s="15" t="s">
        <v>331</v>
      </c>
      <c r="C1302" s="15" t="s">
        <v>40</v>
      </c>
      <c r="D1302" s="15" t="s">
        <v>1881</v>
      </c>
      <c r="E1302" s="41">
        <f t="shared" si="62"/>
        <v>0.24</v>
      </c>
      <c r="F1302" s="42">
        <f>M1302</f>
        <v>240</v>
      </c>
      <c r="G1302" s="43">
        <v>2020</v>
      </c>
      <c r="I1302" s="12">
        <v>240</v>
      </c>
      <c r="K1302" s="12" t="s">
        <v>2604</v>
      </c>
      <c r="L1302" s="12">
        <f t="shared" si="60"/>
        <v>240</v>
      </c>
      <c r="M1302" s="12">
        <f t="shared" si="61"/>
        <v>240</v>
      </c>
    </row>
    <row r="1303" spans="1:13" x14ac:dyDescent="0.25">
      <c r="A1303" s="15" t="s">
        <v>2044</v>
      </c>
      <c r="B1303" s="15" t="s">
        <v>2045</v>
      </c>
      <c r="C1303" s="15" t="s">
        <v>40</v>
      </c>
      <c r="D1303" s="15" t="s">
        <v>1881</v>
      </c>
      <c r="E1303" s="41">
        <f t="shared" si="62"/>
        <v>0.99</v>
      </c>
      <c r="F1303" s="42">
        <f>M1303</f>
        <v>990</v>
      </c>
      <c r="G1303" s="43">
        <v>2020</v>
      </c>
      <c r="I1303" s="12">
        <v>990</v>
      </c>
      <c r="K1303" s="12" t="s">
        <v>2604</v>
      </c>
      <c r="L1303" s="12">
        <f t="shared" si="60"/>
        <v>990</v>
      </c>
      <c r="M1303" s="12">
        <f t="shared" si="61"/>
        <v>990</v>
      </c>
    </row>
    <row r="1304" spans="1:13" x14ac:dyDescent="0.25">
      <c r="A1304" s="15" t="s">
        <v>2050</v>
      </c>
      <c r="B1304" s="15" t="s">
        <v>2051</v>
      </c>
      <c r="C1304" s="15" t="s">
        <v>40</v>
      </c>
      <c r="D1304" s="15" t="s">
        <v>1881</v>
      </c>
      <c r="E1304" s="41">
        <f t="shared" si="62"/>
        <v>1</v>
      </c>
      <c r="F1304" s="42">
        <f>M1304</f>
        <v>1000</v>
      </c>
      <c r="G1304" s="43">
        <v>2020</v>
      </c>
      <c r="I1304" s="18">
        <v>1000</v>
      </c>
      <c r="J1304" s="18"/>
      <c r="K1304" s="12" t="s">
        <v>2604</v>
      </c>
      <c r="L1304" s="12">
        <f t="shared" si="60"/>
        <v>1000</v>
      </c>
      <c r="M1304" s="12">
        <f t="shared" si="61"/>
        <v>1000</v>
      </c>
    </row>
    <row r="1305" spans="1:13" x14ac:dyDescent="0.25">
      <c r="A1305" s="15" t="s">
        <v>1906</v>
      </c>
      <c r="B1305" s="15" t="s">
        <v>321</v>
      </c>
      <c r="C1305" s="15" t="s">
        <v>40</v>
      </c>
      <c r="D1305" s="15" t="s">
        <v>1881</v>
      </c>
      <c r="E1305" s="41">
        <f t="shared" si="62"/>
        <v>2</v>
      </c>
      <c r="F1305" s="42">
        <f>M1305</f>
        <v>2000</v>
      </c>
      <c r="G1305" s="43">
        <v>2020</v>
      </c>
      <c r="I1305" s="12">
        <v>2000</v>
      </c>
      <c r="K1305" s="12" t="s">
        <v>2604</v>
      </c>
      <c r="L1305" s="12">
        <f t="shared" si="60"/>
        <v>2000</v>
      </c>
      <c r="M1305" s="12">
        <f t="shared" si="61"/>
        <v>2000</v>
      </c>
    </row>
    <row r="1306" spans="1:13" x14ac:dyDescent="0.25">
      <c r="A1306" s="15" t="s">
        <v>1982</v>
      </c>
      <c r="B1306" s="15" t="s">
        <v>321</v>
      </c>
      <c r="C1306" s="15" t="s">
        <v>40</v>
      </c>
      <c r="D1306" s="15" t="s">
        <v>1881</v>
      </c>
      <c r="E1306" s="41">
        <f t="shared" si="62"/>
        <v>2</v>
      </c>
      <c r="F1306" s="42">
        <f>M1306</f>
        <v>2000</v>
      </c>
      <c r="G1306" s="43">
        <v>2020</v>
      </c>
      <c r="I1306" s="12">
        <v>2000</v>
      </c>
      <c r="K1306" s="12" t="s">
        <v>2604</v>
      </c>
      <c r="L1306" s="12">
        <f t="shared" si="60"/>
        <v>2000</v>
      </c>
      <c r="M1306" s="12">
        <f t="shared" si="61"/>
        <v>2000</v>
      </c>
    </row>
    <row r="1307" spans="1:13" x14ac:dyDescent="0.25">
      <c r="A1307" s="15" t="s">
        <v>2046</v>
      </c>
      <c r="B1307" s="15" t="s">
        <v>2047</v>
      </c>
      <c r="C1307" s="15" t="s">
        <v>40</v>
      </c>
      <c r="D1307" s="15" t="s">
        <v>1881</v>
      </c>
      <c r="E1307" s="41">
        <f t="shared" si="62"/>
        <v>2.4609999999999999</v>
      </c>
      <c r="F1307" s="42">
        <f>M1307</f>
        <v>2461</v>
      </c>
      <c r="G1307" s="43">
        <v>2020</v>
      </c>
      <c r="I1307" s="18">
        <v>2461</v>
      </c>
      <c r="J1307" s="18"/>
      <c r="K1307" s="12" t="s">
        <v>2604</v>
      </c>
      <c r="L1307" s="12">
        <f t="shared" si="60"/>
        <v>2461</v>
      </c>
      <c r="M1307" s="12">
        <f t="shared" si="61"/>
        <v>2461</v>
      </c>
    </row>
    <row r="1308" spans="1:13" x14ac:dyDescent="0.25">
      <c r="A1308" s="15" t="s">
        <v>2055</v>
      </c>
      <c r="B1308" s="15" t="s">
        <v>2056</v>
      </c>
      <c r="C1308" s="15" t="s">
        <v>40</v>
      </c>
      <c r="D1308" s="15" t="s">
        <v>1881</v>
      </c>
      <c r="E1308" s="41">
        <f t="shared" si="62"/>
        <v>2.98</v>
      </c>
      <c r="F1308" s="42">
        <f>M1308</f>
        <v>2980</v>
      </c>
      <c r="G1308" s="43">
        <v>2020</v>
      </c>
      <c r="I1308" s="18">
        <v>2980</v>
      </c>
      <c r="J1308" s="18">
        <v>3784.32</v>
      </c>
      <c r="K1308" s="12" t="s">
        <v>2604</v>
      </c>
      <c r="L1308" s="12">
        <f t="shared" si="60"/>
        <v>2980</v>
      </c>
      <c r="M1308" s="12">
        <f t="shared" si="61"/>
        <v>2980</v>
      </c>
    </row>
    <row r="1309" spans="1:13" x14ac:dyDescent="0.25">
      <c r="A1309" s="15" t="s">
        <v>2058</v>
      </c>
      <c r="B1309" s="15" t="s">
        <v>1409</v>
      </c>
      <c r="C1309" s="15" t="s">
        <v>40</v>
      </c>
      <c r="D1309" s="15" t="s">
        <v>1881</v>
      </c>
      <c r="E1309" s="41">
        <f t="shared" si="62"/>
        <v>3.3109999999999999</v>
      </c>
      <c r="F1309" s="42">
        <f>M1309</f>
        <v>3311</v>
      </c>
      <c r="G1309" s="43">
        <v>2020</v>
      </c>
      <c r="I1309" s="18">
        <v>3311</v>
      </c>
      <c r="J1309" s="18">
        <v>4204.8</v>
      </c>
      <c r="K1309" s="12" t="s">
        <v>2604</v>
      </c>
      <c r="L1309" s="12">
        <f t="shared" si="60"/>
        <v>3311</v>
      </c>
      <c r="M1309" s="12">
        <f t="shared" si="61"/>
        <v>3311</v>
      </c>
    </row>
    <row r="1310" spans="1:13" x14ac:dyDescent="0.25">
      <c r="A1310" s="15" t="s">
        <v>2270</v>
      </c>
      <c r="B1310" s="15" t="s">
        <v>2514</v>
      </c>
      <c r="C1310" s="15" t="s">
        <v>40</v>
      </c>
      <c r="D1310" s="15" t="s">
        <v>1881</v>
      </c>
      <c r="E1310" s="41">
        <f t="shared" si="62"/>
        <v>4.5359999999999996</v>
      </c>
      <c r="F1310" s="42">
        <f>M1310</f>
        <v>4536</v>
      </c>
      <c r="G1310" s="43">
        <v>2020</v>
      </c>
      <c r="I1310" s="12">
        <v>4536</v>
      </c>
      <c r="K1310" s="12" t="s">
        <v>2604</v>
      </c>
      <c r="L1310" s="12">
        <f t="shared" si="60"/>
        <v>4536</v>
      </c>
      <c r="M1310" s="12">
        <f t="shared" si="61"/>
        <v>4536</v>
      </c>
    </row>
    <row r="1311" spans="1:13" x14ac:dyDescent="0.25">
      <c r="A1311" s="15" t="s">
        <v>2274</v>
      </c>
      <c r="B1311" s="15" t="s">
        <v>2515</v>
      </c>
      <c r="C1311" s="15" t="s">
        <v>40</v>
      </c>
      <c r="D1311" s="15" t="s">
        <v>1881</v>
      </c>
      <c r="E1311" s="41">
        <f t="shared" si="62"/>
        <v>4.9657999999999998</v>
      </c>
      <c r="F1311" s="42">
        <f>M1311</f>
        <v>4965.8</v>
      </c>
      <c r="G1311" s="43">
        <v>2020</v>
      </c>
      <c r="I1311" s="12">
        <v>4965.8</v>
      </c>
      <c r="J1311" s="12">
        <v>6307.2</v>
      </c>
      <c r="K1311" s="12" t="s">
        <v>2604</v>
      </c>
      <c r="L1311" s="12">
        <f t="shared" si="60"/>
        <v>4965.8</v>
      </c>
      <c r="M1311" s="12">
        <f t="shared" si="61"/>
        <v>4965.8</v>
      </c>
    </row>
    <row r="1312" spans="1:13" x14ac:dyDescent="0.25">
      <c r="A1312" s="15" t="s">
        <v>2070</v>
      </c>
      <c r="B1312" s="15" t="s">
        <v>2071</v>
      </c>
      <c r="C1312" s="15" t="s">
        <v>40</v>
      </c>
      <c r="D1312" s="15" t="s">
        <v>1881</v>
      </c>
      <c r="E1312" s="41">
        <f t="shared" si="62"/>
        <v>4.9660000000000002</v>
      </c>
      <c r="F1312" s="42">
        <f>M1312</f>
        <v>4966</v>
      </c>
      <c r="G1312" s="43">
        <v>2020</v>
      </c>
      <c r="I1312" s="18">
        <v>4966</v>
      </c>
      <c r="J1312" s="18">
        <v>6480</v>
      </c>
      <c r="K1312" s="12" t="s">
        <v>2604</v>
      </c>
      <c r="L1312" s="12">
        <f t="shared" si="60"/>
        <v>4966</v>
      </c>
      <c r="M1312" s="12">
        <f t="shared" si="61"/>
        <v>4966</v>
      </c>
    </row>
    <row r="1313" spans="1:13" x14ac:dyDescent="0.25">
      <c r="A1313" s="15" t="s">
        <v>2330</v>
      </c>
      <c r="B1313" s="15" t="s">
        <v>2543</v>
      </c>
      <c r="C1313" s="15" t="s">
        <v>40</v>
      </c>
      <c r="D1313" s="15" t="s">
        <v>1462</v>
      </c>
      <c r="E1313" s="41">
        <f t="shared" si="62"/>
        <v>5.0176923076923075</v>
      </c>
      <c r="F1313" s="42">
        <f>M1313</f>
        <v>5017.6923076923076</v>
      </c>
      <c r="G1313" s="43">
        <v>2020</v>
      </c>
      <c r="I1313" s="12">
        <v>6523</v>
      </c>
      <c r="J1313" s="12">
        <v>6307.2</v>
      </c>
      <c r="K1313" s="12" t="s">
        <v>1298</v>
      </c>
      <c r="L1313" s="12">
        <f t="shared" si="60"/>
        <v>5017.6923076923076</v>
      </c>
      <c r="M1313" s="12">
        <f t="shared" si="61"/>
        <v>5017.6923076923076</v>
      </c>
    </row>
    <row r="1314" spans="1:13" x14ac:dyDescent="0.25">
      <c r="A1314" s="15" t="s">
        <v>2031</v>
      </c>
      <c r="B1314" s="15" t="s">
        <v>2032</v>
      </c>
      <c r="C1314" s="15" t="s">
        <v>40</v>
      </c>
      <c r="D1314" s="15" t="s">
        <v>1868</v>
      </c>
      <c r="E1314" s="41">
        <f t="shared" si="62"/>
        <v>7.2999999999999995E-2</v>
      </c>
      <c r="F1314" s="42">
        <f>M1314</f>
        <v>73</v>
      </c>
      <c r="G1314" s="43">
        <v>2020</v>
      </c>
      <c r="I1314" s="12">
        <v>73</v>
      </c>
      <c r="K1314" s="12" t="s">
        <v>2604</v>
      </c>
      <c r="L1314" s="12">
        <f t="shared" si="60"/>
        <v>73</v>
      </c>
      <c r="M1314" s="12">
        <f t="shared" si="61"/>
        <v>73</v>
      </c>
    </row>
    <row r="1315" spans="1:13" x14ac:dyDescent="0.25">
      <c r="A1315" s="15" t="s">
        <v>1983</v>
      </c>
      <c r="B1315" s="15" t="s">
        <v>1984</v>
      </c>
      <c r="C1315" s="15" t="s">
        <v>40</v>
      </c>
      <c r="D1315" s="15" t="s">
        <v>1868</v>
      </c>
      <c r="E1315" s="41">
        <f t="shared" si="62"/>
        <v>0.18</v>
      </c>
      <c r="F1315" s="42">
        <f>M1315</f>
        <v>180</v>
      </c>
      <c r="G1315" s="43">
        <v>2020</v>
      </c>
      <c r="I1315" s="12">
        <v>180</v>
      </c>
      <c r="K1315" s="12" t="s">
        <v>2604</v>
      </c>
      <c r="L1315" s="12">
        <f t="shared" si="60"/>
        <v>180</v>
      </c>
      <c r="M1315" s="12">
        <f t="shared" si="61"/>
        <v>180</v>
      </c>
    </row>
    <row r="1316" spans="1:13" x14ac:dyDescent="0.25">
      <c r="A1316" s="15" t="s">
        <v>2066</v>
      </c>
      <c r="B1316" s="15" t="s">
        <v>2067</v>
      </c>
      <c r="C1316" s="15" t="s">
        <v>40</v>
      </c>
      <c r="D1316" s="15" t="s">
        <v>1868</v>
      </c>
      <c r="E1316" s="41">
        <f t="shared" si="62"/>
        <v>0.23300000000000001</v>
      </c>
      <c r="F1316" s="42">
        <f>M1316</f>
        <v>233</v>
      </c>
      <c r="G1316" s="43">
        <v>2020</v>
      </c>
      <c r="I1316" s="12">
        <v>233</v>
      </c>
      <c r="K1316" s="12" t="s">
        <v>2604</v>
      </c>
      <c r="L1316" s="12">
        <f t="shared" si="60"/>
        <v>233</v>
      </c>
      <c r="M1316" s="12">
        <f t="shared" si="61"/>
        <v>233</v>
      </c>
    </row>
    <row r="1317" spans="1:13" x14ac:dyDescent="0.25">
      <c r="A1317" s="15" t="s">
        <v>2278</v>
      </c>
      <c r="B1317" s="15" t="s">
        <v>2032</v>
      </c>
      <c r="C1317" s="15" t="s">
        <v>40</v>
      </c>
      <c r="D1317" s="15" t="s">
        <v>1868</v>
      </c>
      <c r="E1317" s="41">
        <f t="shared" si="62"/>
        <v>0.23330000000000001</v>
      </c>
      <c r="F1317" s="42">
        <f>M1317</f>
        <v>233.3</v>
      </c>
      <c r="G1317" s="43">
        <v>2020</v>
      </c>
      <c r="I1317" s="12">
        <v>233.3</v>
      </c>
      <c r="K1317" s="12" t="s">
        <v>2604</v>
      </c>
      <c r="L1317" s="12">
        <f t="shared" si="60"/>
        <v>233.3</v>
      </c>
      <c r="M1317" s="12">
        <f t="shared" si="61"/>
        <v>233.3</v>
      </c>
    </row>
    <row r="1318" spans="1:13" x14ac:dyDescent="0.25">
      <c r="A1318" s="15" t="s">
        <v>2043</v>
      </c>
      <c r="B1318" s="15" t="s">
        <v>169</v>
      </c>
      <c r="C1318" s="15" t="s">
        <v>40</v>
      </c>
      <c r="D1318" s="15" t="s">
        <v>1868</v>
      </c>
      <c r="E1318" s="41">
        <f t="shared" si="62"/>
        <v>0.247</v>
      </c>
      <c r="F1318" s="42">
        <f>M1318</f>
        <v>247</v>
      </c>
      <c r="G1318" s="43">
        <v>2020</v>
      </c>
      <c r="I1318" s="12">
        <v>247</v>
      </c>
      <c r="K1318" s="12" t="s">
        <v>2604</v>
      </c>
      <c r="L1318" s="12">
        <f t="shared" si="60"/>
        <v>247</v>
      </c>
      <c r="M1318" s="12">
        <f t="shared" si="61"/>
        <v>247</v>
      </c>
    </row>
    <row r="1319" spans="1:13" x14ac:dyDescent="0.25">
      <c r="A1319" s="15" t="s">
        <v>2266</v>
      </c>
      <c r="B1319" s="15" t="s">
        <v>2067</v>
      </c>
      <c r="C1319" s="15" t="s">
        <v>40</v>
      </c>
      <c r="D1319" s="15" t="s">
        <v>1868</v>
      </c>
      <c r="E1319" s="41">
        <f t="shared" si="62"/>
        <v>0.24759999999999999</v>
      </c>
      <c r="F1319" s="42">
        <f>M1319</f>
        <v>247.6</v>
      </c>
      <c r="G1319" s="43">
        <v>2020</v>
      </c>
      <c r="I1319" s="12">
        <v>247.6</v>
      </c>
      <c r="K1319" s="12" t="s">
        <v>2604</v>
      </c>
      <c r="L1319" s="12">
        <f t="shared" si="60"/>
        <v>247.6</v>
      </c>
      <c r="M1319" s="12">
        <f t="shared" si="61"/>
        <v>247.6</v>
      </c>
    </row>
    <row r="1320" spans="1:13" x14ac:dyDescent="0.25">
      <c r="A1320" s="15" t="s">
        <v>2033</v>
      </c>
      <c r="B1320" s="15" t="s">
        <v>1867</v>
      </c>
      <c r="C1320" s="15" t="s">
        <v>40</v>
      </c>
      <c r="D1320" s="15" t="s">
        <v>1868</v>
      </c>
      <c r="E1320" s="41">
        <f t="shared" si="62"/>
        <v>0.25</v>
      </c>
      <c r="F1320" s="42">
        <f>M1320</f>
        <v>250</v>
      </c>
      <c r="G1320" s="43">
        <v>2020</v>
      </c>
      <c r="I1320" s="12">
        <v>250</v>
      </c>
      <c r="K1320" s="12" t="s">
        <v>2604</v>
      </c>
      <c r="L1320" s="12">
        <f t="shared" si="60"/>
        <v>250</v>
      </c>
      <c r="M1320" s="12">
        <f t="shared" si="61"/>
        <v>250</v>
      </c>
    </row>
    <row r="1321" spans="1:13" x14ac:dyDescent="0.25">
      <c r="A1321" s="15" t="s">
        <v>2057</v>
      </c>
      <c r="B1321" s="15" t="s">
        <v>1867</v>
      </c>
      <c r="C1321" s="15" t="s">
        <v>40</v>
      </c>
      <c r="D1321" s="15" t="s">
        <v>1868</v>
      </c>
      <c r="E1321" s="41">
        <f t="shared" si="62"/>
        <v>0.25</v>
      </c>
      <c r="F1321" s="42">
        <f>M1321</f>
        <v>250</v>
      </c>
      <c r="G1321" s="43">
        <v>2020</v>
      </c>
      <c r="I1321" s="12">
        <v>250</v>
      </c>
      <c r="K1321" s="12" t="s">
        <v>2604</v>
      </c>
      <c r="L1321" s="12">
        <f t="shared" si="60"/>
        <v>250</v>
      </c>
      <c r="M1321" s="12">
        <f t="shared" si="61"/>
        <v>250</v>
      </c>
    </row>
    <row r="1322" spans="1:13" x14ac:dyDescent="0.25">
      <c r="A1322" s="15" t="s">
        <v>2273</v>
      </c>
      <c r="B1322" s="15" t="s">
        <v>1867</v>
      </c>
      <c r="C1322" s="15" t="s">
        <v>40</v>
      </c>
      <c r="D1322" s="15" t="s">
        <v>1868</v>
      </c>
      <c r="E1322" s="41">
        <f t="shared" si="62"/>
        <v>0.25</v>
      </c>
      <c r="F1322" s="42">
        <f>M1322</f>
        <v>250</v>
      </c>
      <c r="G1322" s="43">
        <v>2020</v>
      </c>
      <c r="I1322" s="12">
        <v>250</v>
      </c>
      <c r="K1322" s="12" t="s">
        <v>2604</v>
      </c>
      <c r="L1322" s="12">
        <f t="shared" si="60"/>
        <v>250</v>
      </c>
      <c r="M1322" s="12">
        <f t="shared" si="61"/>
        <v>250</v>
      </c>
    </row>
    <row r="1323" spans="1:13" x14ac:dyDescent="0.25">
      <c r="A1323" s="15" t="s">
        <v>2279</v>
      </c>
      <c r="B1323" s="15" t="s">
        <v>1992</v>
      </c>
      <c r="C1323" s="15" t="s">
        <v>40</v>
      </c>
      <c r="D1323" s="15" t="s">
        <v>1868</v>
      </c>
      <c r="E1323" s="41">
        <f t="shared" si="62"/>
        <v>0.25</v>
      </c>
      <c r="F1323" s="42">
        <f>M1323</f>
        <v>250</v>
      </c>
      <c r="G1323" s="43">
        <v>2020</v>
      </c>
      <c r="I1323" s="12">
        <v>250</v>
      </c>
      <c r="K1323" s="12" t="s">
        <v>2604</v>
      </c>
      <c r="L1323" s="12">
        <f t="shared" si="60"/>
        <v>250</v>
      </c>
      <c r="M1323" s="12">
        <f t="shared" si="61"/>
        <v>250</v>
      </c>
    </row>
    <row r="1324" spans="1:13" x14ac:dyDescent="0.25">
      <c r="A1324" s="15" t="s">
        <v>1991</v>
      </c>
      <c r="B1324" s="15" t="s">
        <v>1992</v>
      </c>
      <c r="C1324" s="15" t="s">
        <v>40</v>
      </c>
      <c r="D1324" s="15" t="s">
        <v>1868</v>
      </c>
      <c r="E1324" s="41">
        <f t="shared" si="62"/>
        <v>0.39960000000000001</v>
      </c>
      <c r="F1324" s="42">
        <f>M1324</f>
        <v>399.6</v>
      </c>
      <c r="G1324" s="43">
        <v>2020</v>
      </c>
      <c r="I1324" s="12">
        <v>399.6</v>
      </c>
      <c r="K1324" s="12" t="s">
        <v>2604</v>
      </c>
      <c r="L1324" s="12">
        <f t="shared" si="60"/>
        <v>399.6</v>
      </c>
      <c r="M1324" s="12">
        <f t="shared" si="61"/>
        <v>399.6</v>
      </c>
    </row>
    <row r="1325" spans="1:13" x14ac:dyDescent="0.25">
      <c r="A1325" s="15" t="s">
        <v>2042</v>
      </c>
      <c r="B1325" s="15" t="s">
        <v>189</v>
      </c>
      <c r="C1325" s="15" t="s">
        <v>40</v>
      </c>
      <c r="D1325" s="15" t="s">
        <v>1868</v>
      </c>
      <c r="E1325" s="41">
        <f t="shared" si="62"/>
        <v>0.433</v>
      </c>
      <c r="F1325" s="42">
        <f>M1325</f>
        <v>433</v>
      </c>
      <c r="G1325" s="43">
        <v>2020</v>
      </c>
      <c r="I1325" s="12">
        <v>433</v>
      </c>
      <c r="K1325" s="12" t="s">
        <v>2604</v>
      </c>
      <c r="L1325" s="12">
        <f t="shared" si="60"/>
        <v>433</v>
      </c>
      <c r="M1325" s="12">
        <f t="shared" si="61"/>
        <v>433</v>
      </c>
    </row>
    <row r="1326" spans="1:13" x14ac:dyDescent="0.25">
      <c r="A1326" s="15" t="s">
        <v>1989</v>
      </c>
      <c r="B1326" s="15" t="s">
        <v>173</v>
      </c>
      <c r="C1326" s="15" t="s">
        <v>40</v>
      </c>
      <c r="D1326" s="15" t="s">
        <v>1868</v>
      </c>
      <c r="E1326" s="41">
        <f t="shared" si="62"/>
        <v>0.46660000000000001</v>
      </c>
      <c r="F1326" s="42">
        <f>M1326</f>
        <v>466.6</v>
      </c>
      <c r="G1326" s="43">
        <v>2020</v>
      </c>
      <c r="I1326" s="12">
        <v>466.6</v>
      </c>
      <c r="K1326" s="12" t="s">
        <v>2604</v>
      </c>
      <c r="L1326" s="12">
        <f t="shared" si="60"/>
        <v>466.6</v>
      </c>
      <c r="M1326" s="12">
        <f t="shared" si="61"/>
        <v>466.6</v>
      </c>
    </row>
    <row r="1327" spans="1:13" x14ac:dyDescent="0.25">
      <c r="A1327" s="15" t="s">
        <v>2054</v>
      </c>
      <c r="B1327" s="15" t="s">
        <v>1890</v>
      </c>
      <c r="C1327" s="15" t="s">
        <v>40</v>
      </c>
      <c r="D1327" s="15" t="s">
        <v>1868</v>
      </c>
      <c r="E1327" s="41">
        <f t="shared" si="62"/>
        <v>0.72</v>
      </c>
      <c r="F1327" s="42">
        <f>M1327</f>
        <v>720</v>
      </c>
      <c r="G1327" s="43">
        <v>2020</v>
      </c>
      <c r="I1327" s="12">
        <v>720</v>
      </c>
      <c r="K1327" s="12" t="s">
        <v>2604</v>
      </c>
      <c r="L1327" s="12">
        <f t="shared" si="60"/>
        <v>720</v>
      </c>
      <c r="M1327" s="12">
        <f t="shared" si="61"/>
        <v>720</v>
      </c>
    </row>
    <row r="1328" spans="1:13" x14ac:dyDescent="0.25">
      <c r="A1328" s="15" t="s">
        <v>2019</v>
      </c>
      <c r="B1328" s="15" t="s">
        <v>2020</v>
      </c>
      <c r="C1328" s="15" t="s">
        <v>40</v>
      </c>
      <c r="D1328" s="15" t="s">
        <v>1868</v>
      </c>
      <c r="E1328" s="41">
        <f t="shared" si="62"/>
        <v>0.75320000000000009</v>
      </c>
      <c r="F1328" s="42">
        <f>M1328</f>
        <v>753.2</v>
      </c>
      <c r="G1328" s="43">
        <v>2020</v>
      </c>
      <c r="I1328" s="12">
        <v>753.2</v>
      </c>
      <c r="K1328" s="12" t="s">
        <v>2604</v>
      </c>
      <c r="L1328" s="12">
        <f t="shared" si="60"/>
        <v>753.2</v>
      </c>
      <c r="M1328" s="12">
        <f t="shared" si="61"/>
        <v>753.2</v>
      </c>
    </row>
    <row r="1329" spans="1:13" x14ac:dyDescent="0.25">
      <c r="A1329" s="15" t="s">
        <v>2267</v>
      </c>
      <c r="B1329" s="15" t="s">
        <v>2032</v>
      </c>
      <c r="C1329" s="15" t="s">
        <v>40</v>
      </c>
      <c r="D1329" s="15" t="s">
        <v>1868</v>
      </c>
      <c r="E1329" s="41">
        <f t="shared" si="62"/>
        <v>0.81599999999999995</v>
      </c>
      <c r="F1329" s="42">
        <f>M1329</f>
        <v>816</v>
      </c>
      <c r="G1329" s="43">
        <v>2020</v>
      </c>
      <c r="I1329" s="12">
        <v>816</v>
      </c>
      <c r="K1329" s="12" t="s">
        <v>2604</v>
      </c>
      <c r="L1329" s="12">
        <f t="shared" si="60"/>
        <v>816</v>
      </c>
      <c r="M1329" s="12">
        <f t="shared" si="61"/>
        <v>816</v>
      </c>
    </row>
    <row r="1330" spans="1:13" x14ac:dyDescent="0.25">
      <c r="A1330" s="15" t="s">
        <v>1993</v>
      </c>
      <c r="B1330" s="15" t="s">
        <v>1994</v>
      </c>
      <c r="C1330" s="15" t="s">
        <v>40</v>
      </c>
      <c r="D1330" s="15" t="s">
        <v>1868</v>
      </c>
      <c r="E1330" s="41">
        <f t="shared" si="62"/>
        <v>0.82299999999999995</v>
      </c>
      <c r="F1330" s="42">
        <f>M1330</f>
        <v>823</v>
      </c>
      <c r="G1330" s="43">
        <v>2020</v>
      </c>
      <c r="I1330" s="12">
        <v>823</v>
      </c>
      <c r="K1330" s="12" t="s">
        <v>2604</v>
      </c>
      <c r="L1330" s="12">
        <f t="shared" si="60"/>
        <v>823</v>
      </c>
      <c r="M1330" s="12">
        <f t="shared" si="61"/>
        <v>823</v>
      </c>
    </row>
    <row r="1331" spans="1:13" x14ac:dyDescent="0.25">
      <c r="A1331" s="15" t="s">
        <v>2034</v>
      </c>
      <c r="B1331" s="15" t="s">
        <v>2032</v>
      </c>
      <c r="C1331" s="15" t="s">
        <v>40</v>
      </c>
      <c r="D1331" s="15" t="s">
        <v>1868</v>
      </c>
      <c r="E1331" s="41">
        <f t="shared" si="62"/>
        <v>0.96</v>
      </c>
      <c r="F1331" s="42">
        <f>M1331</f>
        <v>960</v>
      </c>
      <c r="G1331" s="43">
        <v>2020</v>
      </c>
      <c r="I1331" s="12">
        <v>960</v>
      </c>
      <c r="K1331" s="12" t="s">
        <v>2604</v>
      </c>
      <c r="L1331" s="12">
        <f t="shared" si="60"/>
        <v>960</v>
      </c>
      <c r="M1331" s="12">
        <f t="shared" si="61"/>
        <v>960</v>
      </c>
    </row>
    <row r="1332" spans="1:13" x14ac:dyDescent="0.25">
      <c r="A1332" s="15" t="s">
        <v>2059</v>
      </c>
      <c r="B1332" s="15" t="s">
        <v>140</v>
      </c>
      <c r="C1332" s="15" t="s">
        <v>40</v>
      </c>
      <c r="D1332" s="15" t="s">
        <v>1868</v>
      </c>
      <c r="E1332" s="41">
        <f t="shared" si="62"/>
        <v>0.99</v>
      </c>
      <c r="F1332" s="42">
        <f>M1332</f>
        <v>990</v>
      </c>
      <c r="G1332" s="43">
        <v>2020</v>
      </c>
      <c r="I1332" s="12">
        <v>990</v>
      </c>
      <c r="K1332" s="12" t="s">
        <v>2604</v>
      </c>
      <c r="L1332" s="12">
        <f t="shared" si="60"/>
        <v>990</v>
      </c>
      <c r="M1332" s="12">
        <f t="shared" si="61"/>
        <v>990</v>
      </c>
    </row>
    <row r="1333" spans="1:13" x14ac:dyDescent="0.25">
      <c r="A1333" s="15" t="s">
        <v>2035</v>
      </c>
      <c r="B1333" s="15" t="s">
        <v>1166</v>
      </c>
      <c r="C1333" s="15" t="s">
        <v>40</v>
      </c>
      <c r="D1333" s="15" t="s">
        <v>1868</v>
      </c>
      <c r="E1333" s="41">
        <f t="shared" si="62"/>
        <v>1</v>
      </c>
      <c r="F1333" s="42">
        <f>M1333</f>
        <v>1000</v>
      </c>
      <c r="G1333" s="43">
        <v>2020</v>
      </c>
      <c r="I1333" s="18">
        <v>1000</v>
      </c>
      <c r="J1333" s="18"/>
      <c r="K1333" s="12" t="s">
        <v>2604</v>
      </c>
      <c r="L1333" s="12">
        <f t="shared" si="60"/>
        <v>1000</v>
      </c>
      <c r="M1333" s="12">
        <f t="shared" si="61"/>
        <v>1000</v>
      </c>
    </row>
    <row r="1334" spans="1:13" x14ac:dyDescent="0.25">
      <c r="A1334" s="15" t="s">
        <v>2060</v>
      </c>
      <c r="B1334" s="15" t="s">
        <v>133</v>
      </c>
      <c r="C1334" s="15" t="s">
        <v>40</v>
      </c>
      <c r="D1334" s="15" t="s">
        <v>1868</v>
      </c>
      <c r="E1334" s="41">
        <f t="shared" si="62"/>
        <v>1</v>
      </c>
      <c r="F1334" s="42">
        <f>M1334</f>
        <v>1000</v>
      </c>
      <c r="G1334" s="43">
        <v>2020</v>
      </c>
      <c r="I1334" s="18">
        <v>1000</v>
      </c>
      <c r="J1334" s="18"/>
      <c r="K1334" s="12" t="s">
        <v>2604</v>
      </c>
      <c r="L1334" s="12">
        <f t="shared" si="60"/>
        <v>1000</v>
      </c>
      <c r="M1334" s="12">
        <f t="shared" si="61"/>
        <v>1000</v>
      </c>
    </row>
    <row r="1335" spans="1:13" x14ac:dyDescent="0.25">
      <c r="A1335" s="15" t="s">
        <v>2061</v>
      </c>
      <c r="B1335" s="15" t="s">
        <v>2062</v>
      </c>
      <c r="C1335" s="15" t="s">
        <v>40</v>
      </c>
      <c r="D1335" s="15" t="s">
        <v>1868</v>
      </c>
      <c r="E1335" s="41">
        <f t="shared" si="62"/>
        <v>1</v>
      </c>
      <c r="F1335" s="42">
        <f>M1335</f>
        <v>1000</v>
      </c>
      <c r="G1335" s="43">
        <v>2020</v>
      </c>
      <c r="I1335" s="18">
        <v>1000</v>
      </c>
      <c r="J1335" s="18"/>
      <c r="K1335" s="12" t="s">
        <v>2604</v>
      </c>
      <c r="L1335" s="12">
        <f t="shared" si="60"/>
        <v>1000</v>
      </c>
      <c r="M1335" s="12">
        <f t="shared" si="61"/>
        <v>1000</v>
      </c>
    </row>
    <row r="1336" spans="1:13" x14ac:dyDescent="0.25">
      <c r="A1336" s="15" t="s">
        <v>2068</v>
      </c>
      <c r="B1336" s="15" t="s">
        <v>2069</v>
      </c>
      <c r="C1336" s="15" t="s">
        <v>40</v>
      </c>
      <c r="D1336" s="15" t="s">
        <v>1868</v>
      </c>
      <c r="E1336" s="41">
        <f t="shared" si="62"/>
        <v>1</v>
      </c>
      <c r="F1336" s="42">
        <f>M1336</f>
        <v>1000</v>
      </c>
      <c r="G1336" s="43">
        <v>2020</v>
      </c>
      <c r="I1336" s="18">
        <v>1000</v>
      </c>
      <c r="J1336" s="18"/>
      <c r="K1336" s="12" t="s">
        <v>2604</v>
      </c>
      <c r="L1336" s="12">
        <f t="shared" si="60"/>
        <v>1000</v>
      </c>
      <c r="M1336" s="12">
        <f t="shared" si="61"/>
        <v>1000</v>
      </c>
    </row>
    <row r="1337" spans="1:13" x14ac:dyDescent="0.25">
      <c r="A1337" s="15" t="s">
        <v>2017</v>
      </c>
      <c r="B1337" s="15" t="s">
        <v>62</v>
      </c>
      <c r="C1337" s="15" t="s">
        <v>40</v>
      </c>
      <c r="D1337" s="15" t="s">
        <v>1868</v>
      </c>
      <c r="E1337" s="41">
        <f t="shared" si="62"/>
        <v>1.393</v>
      </c>
      <c r="F1337" s="42">
        <f>M1337</f>
        <v>1393</v>
      </c>
      <c r="G1337" s="43">
        <v>2020</v>
      </c>
      <c r="I1337" s="12">
        <v>1393</v>
      </c>
      <c r="K1337" s="12" t="s">
        <v>2604</v>
      </c>
      <c r="L1337" s="12">
        <f t="shared" si="60"/>
        <v>1393</v>
      </c>
      <c r="M1337" s="12">
        <f t="shared" si="61"/>
        <v>1393</v>
      </c>
    </row>
    <row r="1338" spans="1:13" x14ac:dyDescent="0.25">
      <c r="A1338" s="15" t="s">
        <v>2018</v>
      </c>
      <c r="B1338" s="15" t="s">
        <v>88</v>
      </c>
      <c r="C1338" s="15" t="s">
        <v>40</v>
      </c>
      <c r="D1338" s="15" t="s">
        <v>1868</v>
      </c>
      <c r="E1338" s="41">
        <f t="shared" si="62"/>
        <v>1.5</v>
      </c>
      <c r="F1338" s="42">
        <f>M1338</f>
        <v>1500</v>
      </c>
      <c r="G1338" s="43">
        <v>2020</v>
      </c>
      <c r="I1338" s="12">
        <v>1500</v>
      </c>
      <c r="K1338" s="12" t="s">
        <v>2604</v>
      </c>
      <c r="L1338" s="12">
        <f t="shared" si="60"/>
        <v>1500</v>
      </c>
      <c r="M1338" s="12">
        <f t="shared" si="61"/>
        <v>1500</v>
      </c>
    </row>
    <row r="1339" spans="1:13" x14ac:dyDescent="0.25">
      <c r="A1339" s="15" t="s">
        <v>2280</v>
      </c>
      <c r="B1339" s="15" t="s">
        <v>1901</v>
      </c>
      <c r="C1339" s="15" t="s">
        <v>40</v>
      </c>
      <c r="D1339" s="15" t="s">
        <v>1868</v>
      </c>
      <c r="E1339" s="41">
        <f t="shared" si="62"/>
        <v>1.6679999999999999</v>
      </c>
      <c r="F1339" s="42">
        <f>M1339</f>
        <v>1668</v>
      </c>
      <c r="G1339" s="43">
        <v>2020</v>
      </c>
      <c r="I1339" s="12">
        <v>1668</v>
      </c>
      <c r="K1339" s="12" t="s">
        <v>2604</v>
      </c>
      <c r="L1339" s="12">
        <f t="shared" si="60"/>
        <v>1668</v>
      </c>
      <c r="M1339" s="12">
        <f t="shared" si="61"/>
        <v>1668</v>
      </c>
    </row>
    <row r="1340" spans="1:13" x14ac:dyDescent="0.25">
      <c r="A1340" s="15" t="s">
        <v>1990</v>
      </c>
      <c r="B1340" s="15" t="s">
        <v>74</v>
      </c>
      <c r="C1340" s="15" t="s">
        <v>40</v>
      </c>
      <c r="D1340" s="15" t="s">
        <v>1868</v>
      </c>
      <c r="E1340" s="41">
        <f t="shared" si="62"/>
        <v>2</v>
      </c>
      <c r="F1340" s="42">
        <f>M1340</f>
        <v>2000</v>
      </c>
      <c r="G1340" s="43">
        <v>2020</v>
      </c>
      <c r="I1340" s="12">
        <v>2000</v>
      </c>
      <c r="K1340" s="12" t="s">
        <v>2604</v>
      </c>
      <c r="L1340" s="12">
        <f t="shared" si="60"/>
        <v>2000</v>
      </c>
      <c r="M1340" s="12">
        <f t="shared" si="61"/>
        <v>2000</v>
      </c>
    </row>
    <row r="1341" spans="1:13" x14ac:dyDescent="0.25">
      <c r="A1341" s="15" t="s">
        <v>2022</v>
      </c>
      <c r="B1341" s="15" t="s">
        <v>77</v>
      </c>
      <c r="C1341" s="15" t="s">
        <v>40</v>
      </c>
      <c r="D1341" s="15" t="s">
        <v>1868</v>
      </c>
      <c r="E1341" s="41">
        <f t="shared" si="62"/>
        <v>2</v>
      </c>
      <c r="F1341" s="42">
        <f>M1341</f>
        <v>2000</v>
      </c>
      <c r="G1341" s="43">
        <v>2020</v>
      </c>
      <c r="I1341" s="12">
        <v>2000</v>
      </c>
      <c r="K1341" s="12" t="s">
        <v>2604</v>
      </c>
      <c r="L1341" s="12">
        <f t="shared" si="60"/>
        <v>2000</v>
      </c>
      <c r="M1341" s="12">
        <f t="shared" si="61"/>
        <v>2000</v>
      </c>
    </row>
    <row r="1342" spans="1:13" x14ac:dyDescent="0.25">
      <c r="A1342" s="15" t="s">
        <v>2023</v>
      </c>
      <c r="B1342" s="15" t="s">
        <v>62</v>
      </c>
      <c r="C1342" s="15" t="s">
        <v>40</v>
      </c>
      <c r="D1342" s="15" t="s">
        <v>1868</v>
      </c>
      <c r="E1342" s="41">
        <f t="shared" si="62"/>
        <v>2</v>
      </c>
      <c r="F1342" s="42">
        <f>M1342</f>
        <v>2000</v>
      </c>
      <c r="G1342" s="43">
        <v>2020</v>
      </c>
      <c r="I1342" s="12">
        <v>2000</v>
      </c>
      <c r="K1342" s="12" t="s">
        <v>2604</v>
      </c>
      <c r="L1342" s="12">
        <f t="shared" si="60"/>
        <v>2000</v>
      </c>
      <c r="M1342" s="12">
        <f t="shared" si="61"/>
        <v>2000</v>
      </c>
    </row>
    <row r="1343" spans="1:13" x14ac:dyDescent="0.25">
      <c r="A1343" s="15" t="s">
        <v>2036</v>
      </c>
      <c r="B1343" s="15" t="s">
        <v>2037</v>
      </c>
      <c r="C1343" s="15" t="s">
        <v>40</v>
      </c>
      <c r="D1343" s="15" t="s">
        <v>1868</v>
      </c>
      <c r="E1343" s="41">
        <f t="shared" si="62"/>
        <v>2</v>
      </c>
      <c r="F1343" s="42">
        <f>M1343</f>
        <v>2000</v>
      </c>
      <c r="G1343" s="43">
        <v>2020</v>
      </c>
      <c r="I1343" s="18">
        <v>2000</v>
      </c>
      <c r="J1343" s="18"/>
      <c r="K1343" s="12" t="s">
        <v>2604</v>
      </c>
      <c r="L1343" s="12">
        <f t="shared" si="60"/>
        <v>2000</v>
      </c>
      <c r="M1343" s="12">
        <f t="shared" si="61"/>
        <v>2000</v>
      </c>
    </row>
    <row r="1344" spans="1:13" x14ac:dyDescent="0.25">
      <c r="A1344" s="15" t="s">
        <v>2077</v>
      </c>
      <c r="B1344" s="15" t="s">
        <v>67</v>
      </c>
      <c r="C1344" s="15" t="s">
        <v>40</v>
      </c>
      <c r="D1344" s="15" t="s">
        <v>1868</v>
      </c>
      <c r="E1344" s="41">
        <f t="shared" si="62"/>
        <v>2</v>
      </c>
      <c r="F1344" s="42">
        <f>M1344</f>
        <v>2000</v>
      </c>
      <c r="G1344" s="43">
        <v>2020</v>
      </c>
      <c r="I1344" s="18">
        <v>2000</v>
      </c>
      <c r="J1344" s="18"/>
      <c r="K1344" s="12" t="s">
        <v>2604</v>
      </c>
      <c r="L1344" s="12">
        <f t="shared" si="60"/>
        <v>2000</v>
      </c>
      <c r="M1344" s="12">
        <f t="shared" si="61"/>
        <v>2000</v>
      </c>
    </row>
    <row r="1345" spans="1:13" x14ac:dyDescent="0.25">
      <c r="A1345" s="15" t="s">
        <v>1986</v>
      </c>
      <c r="B1345" s="15" t="s">
        <v>77</v>
      </c>
      <c r="C1345" s="15" t="s">
        <v>40</v>
      </c>
      <c r="D1345" s="15" t="s">
        <v>1868</v>
      </c>
      <c r="E1345" s="41">
        <f t="shared" si="62"/>
        <v>2.3538999999999999</v>
      </c>
      <c r="F1345" s="42">
        <f>M1345</f>
        <v>2353.9</v>
      </c>
      <c r="G1345" s="43">
        <v>2020</v>
      </c>
      <c r="I1345" s="12">
        <v>2353.9</v>
      </c>
      <c r="K1345" s="12" t="s">
        <v>2604</v>
      </c>
      <c r="L1345" s="12">
        <f t="shared" ref="L1345:L1408" si="63">IF(K1345="DC",I1345/1.3,I1345)</f>
        <v>2353.9</v>
      </c>
      <c r="M1345" s="12">
        <f t="shared" ref="M1345:M1408" si="64">IFERROR(VALUE(L1345),VALUE(J1345))</f>
        <v>2353.9</v>
      </c>
    </row>
    <row r="1346" spans="1:13" x14ac:dyDescent="0.25">
      <c r="A1346" s="15" t="s">
        <v>2078</v>
      </c>
      <c r="B1346" s="15" t="s">
        <v>67</v>
      </c>
      <c r="C1346" s="15" t="s">
        <v>40</v>
      </c>
      <c r="D1346" s="15" t="s">
        <v>1868</v>
      </c>
      <c r="E1346" s="41">
        <f t="shared" si="62"/>
        <v>2.5</v>
      </c>
      <c r="F1346" s="42">
        <f>M1346</f>
        <v>2500</v>
      </c>
      <c r="G1346" s="43">
        <v>2020</v>
      </c>
      <c r="I1346" s="18">
        <v>2500</v>
      </c>
      <c r="J1346" s="18"/>
      <c r="K1346" s="12" t="s">
        <v>2604</v>
      </c>
      <c r="L1346" s="12">
        <f t="shared" si="63"/>
        <v>2500</v>
      </c>
      <c r="M1346" s="12">
        <f t="shared" si="64"/>
        <v>2500</v>
      </c>
    </row>
    <row r="1347" spans="1:13" x14ac:dyDescent="0.25">
      <c r="A1347" s="15" t="s">
        <v>2073</v>
      </c>
      <c r="B1347" s="15" t="s">
        <v>67</v>
      </c>
      <c r="C1347" s="15" t="s">
        <v>40</v>
      </c>
      <c r="D1347" s="15" t="s">
        <v>1868</v>
      </c>
      <c r="E1347" s="41">
        <f t="shared" ref="E1347:E1410" si="65">F1347/1000</f>
        <v>2.8</v>
      </c>
      <c r="F1347" s="42">
        <f>M1347</f>
        <v>2800</v>
      </c>
      <c r="G1347" s="43">
        <v>2020</v>
      </c>
      <c r="I1347" s="18">
        <v>2800</v>
      </c>
      <c r="J1347" s="18"/>
      <c r="K1347" s="12" t="s">
        <v>2604</v>
      </c>
      <c r="L1347" s="12">
        <f t="shared" si="63"/>
        <v>2800</v>
      </c>
      <c r="M1347" s="12">
        <f t="shared" si="64"/>
        <v>2800</v>
      </c>
    </row>
    <row r="1348" spans="1:13" x14ac:dyDescent="0.25">
      <c r="A1348" s="15" t="s">
        <v>2276</v>
      </c>
      <c r="B1348" s="15" t="s">
        <v>77</v>
      </c>
      <c r="C1348" s="15" t="s">
        <v>40</v>
      </c>
      <c r="D1348" s="15" t="s">
        <v>1868</v>
      </c>
      <c r="E1348" s="41">
        <f t="shared" si="65"/>
        <v>3</v>
      </c>
      <c r="F1348" s="42">
        <f>M1348</f>
        <v>3000</v>
      </c>
      <c r="G1348" s="43">
        <v>2020</v>
      </c>
      <c r="I1348" s="12">
        <v>3000</v>
      </c>
      <c r="K1348" s="12" t="s">
        <v>2604</v>
      </c>
      <c r="L1348" s="12">
        <f t="shared" si="63"/>
        <v>3000</v>
      </c>
      <c r="M1348" s="12">
        <f t="shared" si="64"/>
        <v>3000</v>
      </c>
    </row>
    <row r="1349" spans="1:13" x14ac:dyDescent="0.25">
      <c r="A1349" s="15" t="s">
        <v>1985</v>
      </c>
      <c r="B1349" s="15" t="s">
        <v>1467</v>
      </c>
      <c r="C1349" s="15" t="s">
        <v>40</v>
      </c>
      <c r="D1349" s="15" t="s">
        <v>1868</v>
      </c>
      <c r="E1349" s="41">
        <f t="shared" si="65"/>
        <v>3.2759999999999998</v>
      </c>
      <c r="F1349" s="42">
        <f>M1349</f>
        <v>3276</v>
      </c>
      <c r="G1349" s="43">
        <v>2020</v>
      </c>
      <c r="I1349" s="12">
        <v>3276</v>
      </c>
      <c r="K1349" s="12" t="s">
        <v>2604</v>
      </c>
      <c r="L1349" s="12">
        <f t="shared" si="63"/>
        <v>3276</v>
      </c>
      <c r="M1349" s="12">
        <f t="shared" si="64"/>
        <v>3276</v>
      </c>
    </row>
    <row r="1350" spans="1:13" x14ac:dyDescent="0.25">
      <c r="A1350" s="15" t="s">
        <v>2064</v>
      </c>
      <c r="B1350" s="15" t="s">
        <v>2065</v>
      </c>
      <c r="C1350" s="15" t="s">
        <v>40</v>
      </c>
      <c r="D1350" s="15" t="s">
        <v>1868</v>
      </c>
      <c r="E1350" s="41">
        <f t="shared" si="65"/>
        <v>3.5</v>
      </c>
      <c r="F1350" s="42">
        <f>M1350</f>
        <v>3500</v>
      </c>
      <c r="G1350" s="43">
        <v>2020</v>
      </c>
      <c r="I1350" s="18">
        <v>3500</v>
      </c>
      <c r="J1350" s="18"/>
      <c r="K1350" s="12" t="s">
        <v>2604</v>
      </c>
      <c r="L1350" s="12">
        <f t="shared" si="63"/>
        <v>3500</v>
      </c>
      <c r="M1350" s="12">
        <f t="shared" si="64"/>
        <v>3500</v>
      </c>
    </row>
    <row r="1351" spans="1:13" x14ac:dyDescent="0.25">
      <c r="A1351" s="15" t="s">
        <v>2281</v>
      </c>
      <c r="B1351" s="15" t="s">
        <v>1903</v>
      </c>
      <c r="C1351" s="15" t="s">
        <v>40</v>
      </c>
      <c r="D1351" s="15" t="s">
        <v>1868</v>
      </c>
      <c r="E1351" s="41">
        <f t="shared" si="65"/>
        <v>3.63</v>
      </c>
      <c r="F1351" s="42">
        <f>M1351</f>
        <v>3630</v>
      </c>
      <c r="G1351" s="43">
        <v>2020</v>
      </c>
      <c r="I1351" s="12">
        <v>3630</v>
      </c>
      <c r="K1351" s="12" t="s">
        <v>2604</v>
      </c>
      <c r="L1351" s="12">
        <f t="shared" si="63"/>
        <v>3630</v>
      </c>
      <c r="M1351" s="12">
        <f t="shared" si="64"/>
        <v>3630</v>
      </c>
    </row>
    <row r="1352" spans="1:13" x14ac:dyDescent="0.25">
      <c r="A1352" s="15" t="s">
        <v>2074</v>
      </c>
      <c r="B1352" s="15" t="s">
        <v>2069</v>
      </c>
      <c r="C1352" s="15" t="s">
        <v>40</v>
      </c>
      <c r="D1352" s="15" t="s">
        <v>1868</v>
      </c>
      <c r="E1352" s="41">
        <f t="shared" si="65"/>
        <v>4</v>
      </c>
      <c r="F1352" s="42">
        <f>M1352</f>
        <v>4000</v>
      </c>
      <c r="G1352" s="43">
        <v>2020</v>
      </c>
      <c r="I1352" s="18">
        <v>4000</v>
      </c>
      <c r="J1352" s="18"/>
      <c r="K1352" s="12" t="s">
        <v>2604</v>
      </c>
      <c r="L1352" s="12">
        <f t="shared" si="63"/>
        <v>4000</v>
      </c>
      <c r="M1352" s="12">
        <f t="shared" si="64"/>
        <v>4000</v>
      </c>
    </row>
    <row r="1353" spans="1:13" x14ac:dyDescent="0.25">
      <c r="A1353" s="15" t="s">
        <v>2277</v>
      </c>
      <c r="B1353" s="15" t="s">
        <v>2517</v>
      </c>
      <c r="C1353" s="15" t="s">
        <v>40</v>
      </c>
      <c r="D1353" s="15" t="s">
        <v>1868</v>
      </c>
      <c r="E1353" s="41">
        <f t="shared" si="65"/>
        <v>4.2679999999999998</v>
      </c>
      <c r="F1353" s="42">
        <f>M1353</f>
        <v>4268</v>
      </c>
      <c r="G1353" s="43">
        <v>2020</v>
      </c>
      <c r="I1353" s="12">
        <v>4268</v>
      </c>
      <c r="K1353" s="12" t="s">
        <v>2604</v>
      </c>
      <c r="L1353" s="12">
        <f t="shared" si="63"/>
        <v>4268</v>
      </c>
      <c r="M1353" s="12">
        <f t="shared" si="64"/>
        <v>4268</v>
      </c>
    </row>
    <row r="1354" spans="1:13" x14ac:dyDescent="0.25">
      <c r="A1354" s="15" t="s">
        <v>2038</v>
      </c>
      <c r="B1354" s="15" t="s">
        <v>2039</v>
      </c>
      <c r="C1354" s="15" t="s">
        <v>40</v>
      </c>
      <c r="D1354" s="15" t="s">
        <v>1868</v>
      </c>
      <c r="E1354" s="41">
        <f t="shared" si="65"/>
        <v>4.29</v>
      </c>
      <c r="F1354" s="42">
        <f>M1354</f>
        <v>4290</v>
      </c>
      <c r="G1354" s="43">
        <v>2020</v>
      </c>
      <c r="I1354" s="18">
        <v>4290</v>
      </c>
      <c r="J1354" s="18"/>
      <c r="K1354" s="12" t="s">
        <v>2604</v>
      </c>
      <c r="L1354" s="12">
        <f t="shared" si="63"/>
        <v>4290</v>
      </c>
      <c r="M1354" s="12">
        <f t="shared" si="64"/>
        <v>4290</v>
      </c>
    </row>
    <row r="1355" spans="1:13" x14ac:dyDescent="0.25">
      <c r="A1355" s="15" t="s">
        <v>2072</v>
      </c>
      <c r="B1355" s="15" t="s">
        <v>67</v>
      </c>
      <c r="C1355" s="15" t="s">
        <v>40</v>
      </c>
      <c r="D1355" s="15" t="s">
        <v>1868</v>
      </c>
      <c r="E1355" s="41">
        <f t="shared" si="65"/>
        <v>4.3</v>
      </c>
      <c r="F1355" s="42">
        <f>M1355</f>
        <v>4300</v>
      </c>
      <c r="G1355" s="43">
        <v>2020</v>
      </c>
      <c r="I1355" s="18">
        <v>4300</v>
      </c>
      <c r="J1355" s="18"/>
      <c r="K1355" s="12" t="s">
        <v>2604</v>
      </c>
      <c r="L1355" s="12">
        <f t="shared" si="63"/>
        <v>4300</v>
      </c>
      <c r="M1355" s="12">
        <f t="shared" si="64"/>
        <v>4300</v>
      </c>
    </row>
    <row r="1356" spans="1:13" x14ac:dyDescent="0.25">
      <c r="A1356" s="15" t="s">
        <v>1963</v>
      </c>
      <c r="B1356" s="15" t="s">
        <v>1964</v>
      </c>
      <c r="C1356" s="15" t="s">
        <v>40</v>
      </c>
      <c r="D1356" s="15" t="s">
        <v>1868</v>
      </c>
      <c r="E1356" s="41">
        <f t="shared" si="65"/>
        <v>4.5</v>
      </c>
      <c r="F1356" s="42">
        <f>M1356</f>
        <v>4500</v>
      </c>
      <c r="G1356" s="43">
        <v>2020</v>
      </c>
      <c r="I1356" s="12">
        <v>4500</v>
      </c>
      <c r="J1356" s="12">
        <v>5994.88</v>
      </c>
      <c r="K1356" s="12" t="s">
        <v>2604</v>
      </c>
      <c r="L1356" s="12">
        <f t="shared" si="63"/>
        <v>4500</v>
      </c>
      <c r="M1356" s="12">
        <f t="shared" si="64"/>
        <v>4500</v>
      </c>
    </row>
    <row r="1357" spans="1:13" x14ac:dyDescent="0.25">
      <c r="A1357" s="15" t="s">
        <v>2024</v>
      </c>
      <c r="B1357" s="15" t="s">
        <v>1501</v>
      </c>
      <c r="C1357" s="15" t="s">
        <v>40</v>
      </c>
      <c r="D1357" s="15" t="s">
        <v>1868</v>
      </c>
      <c r="E1357" s="41">
        <f t="shared" si="65"/>
        <v>4.5</v>
      </c>
      <c r="F1357" s="42">
        <f>M1357</f>
        <v>4500</v>
      </c>
      <c r="G1357" s="43">
        <v>2020</v>
      </c>
      <c r="I1357" s="12">
        <v>4500</v>
      </c>
      <c r="K1357" s="12" t="s">
        <v>2604</v>
      </c>
      <c r="L1357" s="12">
        <f t="shared" si="63"/>
        <v>4500</v>
      </c>
      <c r="M1357" s="12">
        <f t="shared" si="64"/>
        <v>4500</v>
      </c>
    </row>
    <row r="1358" spans="1:13" x14ac:dyDescent="0.25">
      <c r="A1358" s="15" t="s">
        <v>2040</v>
      </c>
      <c r="B1358" s="15" t="s">
        <v>62</v>
      </c>
      <c r="C1358" s="15" t="s">
        <v>40</v>
      </c>
      <c r="D1358" s="15" t="s">
        <v>1868</v>
      </c>
      <c r="E1358" s="41">
        <f t="shared" si="65"/>
        <v>4.5</v>
      </c>
      <c r="F1358" s="42">
        <f>M1358</f>
        <v>4500</v>
      </c>
      <c r="G1358" s="43">
        <v>2020</v>
      </c>
      <c r="I1358" s="18">
        <v>4500</v>
      </c>
      <c r="J1358" s="18"/>
      <c r="K1358" s="12" t="s">
        <v>2604</v>
      </c>
      <c r="L1358" s="12">
        <f t="shared" si="63"/>
        <v>4500</v>
      </c>
      <c r="M1358" s="12">
        <f t="shared" si="64"/>
        <v>4500</v>
      </c>
    </row>
    <row r="1359" spans="1:13" x14ac:dyDescent="0.25">
      <c r="A1359" s="15" t="s">
        <v>2282</v>
      </c>
      <c r="B1359" s="15" t="s">
        <v>2518</v>
      </c>
      <c r="C1359" s="15" t="s">
        <v>40</v>
      </c>
      <c r="D1359" s="15" t="s">
        <v>1868</v>
      </c>
      <c r="E1359" s="41">
        <f t="shared" si="65"/>
        <v>4.5</v>
      </c>
      <c r="F1359" s="42">
        <f>M1359</f>
        <v>4500</v>
      </c>
      <c r="G1359" s="43">
        <v>2020</v>
      </c>
      <c r="I1359" s="12">
        <v>4500</v>
      </c>
      <c r="K1359" s="12" t="s">
        <v>2604</v>
      </c>
      <c r="L1359" s="12">
        <f t="shared" si="63"/>
        <v>4500</v>
      </c>
      <c r="M1359" s="12">
        <f t="shared" si="64"/>
        <v>4500</v>
      </c>
    </row>
    <row r="1360" spans="1:13" x14ac:dyDescent="0.25">
      <c r="A1360" s="15" t="s">
        <v>2264</v>
      </c>
      <c r="B1360" s="15" t="s">
        <v>2039</v>
      </c>
      <c r="C1360" s="15" t="s">
        <v>40</v>
      </c>
      <c r="D1360" s="15" t="s">
        <v>1868</v>
      </c>
      <c r="E1360" s="41">
        <f t="shared" si="65"/>
        <v>4.95</v>
      </c>
      <c r="F1360" s="42">
        <f>M1360</f>
        <v>4950</v>
      </c>
      <c r="G1360" s="43">
        <v>2020</v>
      </c>
      <c r="I1360" s="12">
        <v>4950</v>
      </c>
      <c r="K1360" s="12" t="s">
        <v>2604</v>
      </c>
      <c r="L1360" s="12">
        <f t="shared" si="63"/>
        <v>4950</v>
      </c>
      <c r="M1360" s="12">
        <f t="shared" si="64"/>
        <v>4950</v>
      </c>
    </row>
    <row r="1361" spans="1:13" x14ac:dyDescent="0.25">
      <c r="A1361" s="15" t="s">
        <v>2021</v>
      </c>
      <c r="B1361" s="15" t="s">
        <v>178</v>
      </c>
      <c r="C1361" s="15" t="s">
        <v>40</v>
      </c>
      <c r="D1361" s="15" t="s">
        <v>1868</v>
      </c>
      <c r="E1361" s="41">
        <f t="shared" si="65"/>
        <v>4.99</v>
      </c>
      <c r="F1361" s="42">
        <f>M1361</f>
        <v>4990</v>
      </c>
      <c r="G1361" s="43">
        <v>2020</v>
      </c>
      <c r="I1361" s="12">
        <v>4990</v>
      </c>
      <c r="K1361" s="12" t="s">
        <v>2604</v>
      </c>
      <c r="L1361" s="12">
        <f t="shared" si="63"/>
        <v>4990</v>
      </c>
      <c r="M1361" s="12">
        <f t="shared" si="64"/>
        <v>4990</v>
      </c>
    </row>
    <row r="1362" spans="1:13" x14ac:dyDescent="0.25">
      <c r="A1362" s="15" t="s">
        <v>2075</v>
      </c>
      <c r="B1362" s="15" t="s">
        <v>2076</v>
      </c>
      <c r="C1362" s="15" t="s">
        <v>40</v>
      </c>
      <c r="D1362" s="15" t="s">
        <v>1868</v>
      </c>
      <c r="E1362" s="41">
        <f t="shared" si="65"/>
        <v>4.99</v>
      </c>
      <c r="F1362" s="42">
        <f>M1362</f>
        <v>4990</v>
      </c>
      <c r="G1362" s="43">
        <v>2020</v>
      </c>
      <c r="I1362" s="18">
        <v>4990</v>
      </c>
      <c r="J1362" s="18"/>
      <c r="K1362" s="12" t="s">
        <v>2604</v>
      </c>
      <c r="L1362" s="12">
        <f t="shared" si="63"/>
        <v>4990</v>
      </c>
      <c r="M1362" s="12">
        <f t="shared" si="64"/>
        <v>4990</v>
      </c>
    </row>
    <row r="1363" spans="1:13" x14ac:dyDescent="0.25">
      <c r="A1363" s="15" t="s">
        <v>1988</v>
      </c>
      <c r="B1363" s="15" t="s">
        <v>43</v>
      </c>
      <c r="C1363" s="15" t="s">
        <v>40</v>
      </c>
      <c r="D1363" s="15" t="s">
        <v>1987</v>
      </c>
      <c r="E1363" s="41">
        <f t="shared" si="65"/>
        <v>4</v>
      </c>
      <c r="F1363" s="42">
        <f>M1363</f>
        <v>4000</v>
      </c>
      <c r="G1363" s="43">
        <v>2020</v>
      </c>
      <c r="I1363" s="12">
        <v>4000</v>
      </c>
      <c r="K1363" s="12" t="s">
        <v>2604</v>
      </c>
      <c r="L1363" s="12">
        <f t="shared" si="63"/>
        <v>4000</v>
      </c>
      <c r="M1363" s="12">
        <f t="shared" si="64"/>
        <v>4000</v>
      </c>
    </row>
    <row r="1364" spans="1:13" x14ac:dyDescent="0.25">
      <c r="A1364" s="15" t="s">
        <v>2275</v>
      </c>
      <c r="B1364" s="15" t="s">
        <v>2516</v>
      </c>
      <c r="C1364" s="15" t="s">
        <v>40</v>
      </c>
      <c r="D1364" s="15" t="s">
        <v>1987</v>
      </c>
      <c r="E1364" s="41">
        <f t="shared" si="65"/>
        <v>5</v>
      </c>
      <c r="F1364" s="42">
        <f>M1364</f>
        <v>5000</v>
      </c>
      <c r="G1364" s="43">
        <v>2020</v>
      </c>
      <c r="I1364" s="12">
        <v>5000</v>
      </c>
      <c r="K1364" s="12" t="s">
        <v>2604</v>
      </c>
      <c r="L1364" s="12">
        <f t="shared" si="63"/>
        <v>5000</v>
      </c>
      <c r="M1364" s="12">
        <f t="shared" si="64"/>
        <v>5000</v>
      </c>
    </row>
    <row r="1365" spans="1:13" x14ac:dyDescent="0.25">
      <c r="A1365" s="15">
        <v>4904337</v>
      </c>
      <c r="B1365" s="15" t="s">
        <v>2445</v>
      </c>
      <c r="C1365" s="15" t="s">
        <v>340</v>
      </c>
      <c r="D1365" s="15" t="s">
        <v>341</v>
      </c>
      <c r="E1365" s="41">
        <f t="shared" si="65"/>
        <v>0.3</v>
      </c>
      <c r="F1365" s="42">
        <f>M1365</f>
        <v>300</v>
      </c>
      <c r="G1365" s="43">
        <v>2020</v>
      </c>
      <c r="I1365" s="12">
        <v>300</v>
      </c>
      <c r="K1365" s="12" t="s">
        <v>2604</v>
      </c>
      <c r="L1365" s="12">
        <f t="shared" si="63"/>
        <v>300</v>
      </c>
      <c r="M1365" s="12">
        <f t="shared" si="64"/>
        <v>300</v>
      </c>
    </row>
    <row r="1366" spans="1:13" x14ac:dyDescent="0.25">
      <c r="A1366" s="15">
        <v>4904332</v>
      </c>
      <c r="B1366" s="15" t="s">
        <v>2449</v>
      </c>
      <c r="C1366" s="15" t="s">
        <v>340</v>
      </c>
      <c r="D1366" s="15" t="s">
        <v>341</v>
      </c>
      <c r="E1366" s="41">
        <f t="shared" si="65"/>
        <v>0.54</v>
      </c>
      <c r="F1366" s="42">
        <f>M1366</f>
        <v>540</v>
      </c>
      <c r="G1366" s="43">
        <v>2020</v>
      </c>
      <c r="I1366" s="12">
        <v>540</v>
      </c>
      <c r="K1366" s="12" t="s">
        <v>2604</v>
      </c>
      <c r="L1366" s="12">
        <f t="shared" si="63"/>
        <v>540</v>
      </c>
      <c r="M1366" s="12">
        <f t="shared" si="64"/>
        <v>540</v>
      </c>
    </row>
    <row r="1367" spans="1:13" x14ac:dyDescent="0.25">
      <c r="A1367" s="15">
        <v>4934824</v>
      </c>
      <c r="B1367" s="15" t="s">
        <v>2446</v>
      </c>
      <c r="C1367" s="15" t="s">
        <v>340</v>
      </c>
      <c r="D1367" s="15" t="s">
        <v>341</v>
      </c>
      <c r="E1367" s="41">
        <f t="shared" si="65"/>
        <v>0.54</v>
      </c>
      <c r="F1367" s="42">
        <f>M1367</f>
        <v>540</v>
      </c>
      <c r="G1367" s="43">
        <v>2020</v>
      </c>
      <c r="I1367" s="12">
        <v>540</v>
      </c>
      <c r="K1367" s="12" t="s">
        <v>2604</v>
      </c>
      <c r="L1367" s="12">
        <f t="shared" si="63"/>
        <v>540</v>
      </c>
      <c r="M1367" s="12">
        <f t="shared" si="64"/>
        <v>540</v>
      </c>
    </row>
    <row r="1368" spans="1:13" x14ac:dyDescent="0.25">
      <c r="A1368" s="15">
        <v>4912445</v>
      </c>
      <c r="B1368" s="15" t="s">
        <v>2449</v>
      </c>
      <c r="C1368" s="15" t="s">
        <v>340</v>
      </c>
      <c r="D1368" s="15" t="s">
        <v>341</v>
      </c>
      <c r="E1368" s="41">
        <f t="shared" si="65"/>
        <v>0.78</v>
      </c>
      <c r="F1368" s="42">
        <f>M1368</f>
        <v>780</v>
      </c>
      <c r="G1368" s="43">
        <v>2020</v>
      </c>
      <c r="I1368" s="12">
        <v>780</v>
      </c>
      <c r="K1368" s="12" t="s">
        <v>2604</v>
      </c>
      <c r="L1368" s="12">
        <f t="shared" si="63"/>
        <v>780</v>
      </c>
      <c r="M1368" s="12">
        <f t="shared" si="64"/>
        <v>780</v>
      </c>
    </row>
    <row r="1369" spans="1:13" x14ac:dyDescent="0.25">
      <c r="A1369" s="15" t="s">
        <v>2327</v>
      </c>
      <c r="B1369" s="15" t="s">
        <v>339</v>
      </c>
      <c r="C1369" s="15" t="s">
        <v>340</v>
      </c>
      <c r="D1369" s="15" t="s">
        <v>341</v>
      </c>
      <c r="E1369" s="41">
        <f t="shared" si="65"/>
        <v>0.93153846153846154</v>
      </c>
      <c r="F1369" s="42">
        <f>M1369</f>
        <v>931.53846153846155</v>
      </c>
      <c r="G1369" s="43">
        <v>2020</v>
      </c>
      <c r="I1369" s="12">
        <v>1211</v>
      </c>
      <c r="K1369" s="12" t="s">
        <v>1298</v>
      </c>
      <c r="L1369" s="12">
        <f t="shared" si="63"/>
        <v>931.53846153846155</v>
      </c>
      <c r="M1369" s="12">
        <f t="shared" si="64"/>
        <v>931.53846153846155</v>
      </c>
    </row>
    <row r="1370" spans="1:13" x14ac:dyDescent="0.25">
      <c r="A1370" s="15">
        <v>4831613</v>
      </c>
      <c r="B1370" s="15" t="s">
        <v>1992</v>
      </c>
      <c r="C1370" s="15" t="s">
        <v>340</v>
      </c>
      <c r="D1370" s="15" t="s">
        <v>341</v>
      </c>
      <c r="E1370" s="41">
        <f t="shared" si="65"/>
        <v>1.51</v>
      </c>
      <c r="F1370" s="42">
        <f>M1370</f>
        <v>1510</v>
      </c>
      <c r="G1370" s="43">
        <v>2020</v>
      </c>
      <c r="I1370" s="12">
        <v>1510</v>
      </c>
      <c r="K1370" s="12" t="s">
        <v>2604</v>
      </c>
      <c r="L1370" s="12">
        <f t="shared" si="63"/>
        <v>1510</v>
      </c>
      <c r="M1370" s="12">
        <f t="shared" si="64"/>
        <v>1510</v>
      </c>
    </row>
    <row r="1371" spans="1:13" x14ac:dyDescent="0.25">
      <c r="A1371" s="15">
        <v>4809085</v>
      </c>
      <c r="B1371" s="15" t="s">
        <v>2448</v>
      </c>
      <c r="C1371" s="15" t="s">
        <v>340</v>
      </c>
      <c r="D1371" s="15" t="s">
        <v>341</v>
      </c>
      <c r="E1371" s="41">
        <f t="shared" si="65"/>
        <v>1.98</v>
      </c>
      <c r="F1371" s="42">
        <f>M1371</f>
        <v>1980</v>
      </c>
      <c r="G1371" s="43">
        <v>2020</v>
      </c>
      <c r="I1371" s="12">
        <v>1980</v>
      </c>
      <c r="J1371" s="12">
        <v>2692.69</v>
      </c>
      <c r="K1371" s="12" t="s">
        <v>2604</v>
      </c>
      <c r="L1371" s="12">
        <f t="shared" si="63"/>
        <v>1980</v>
      </c>
      <c r="M1371" s="12">
        <f t="shared" si="64"/>
        <v>1980</v>
      </c>
    </row>
    <row r="1372" spans="1:13" x14ac:dyDescent="0.25">
      <c r="A1372" s="15">
        <v>4831498</v>
      </c>
      <c r="B1372" s="15" t="s">
        <v>2445</v>
      </c>
      <c r="C1372" s="15" t="s">
        <v>340</v>
      </c>
      <c r="D1372" s="15" t="s">
        <v>341</v>
      </c>
      <c r="E1372" s="41">
        <f t="shared" si="65"/>
        <v>1.98</v>
      </c>
      <c r="F1372" s="42">
        <f>M1372</f>
        <v>1980</v>
      </c>
      <c r="G1372" s="43">
        <v>2020</v>
      </c>
      <c r="I1372" s="12">
        <v>1980</v>
      </c>
      <c r="K1372" s="12" t="s">
        <v>2604</v>
      </c>
      <c r="L1372" s="12">
        <f t="shared" si="63"/>
        <v>1980</v>
      </c>
      <c r="M1372" s="12">
        <f t="shared" si="64"/>
        <v>1980</v>
      </c>
    </row>
    <row r="1373" spans="1:13" x14ac:dyDescent="0.25">
      <c r="A1373" s="15">
        <v>4706027</v>
      </c>
      <c r="B1373" s="15" t="s">
        <v>2446</v>
      </c>
      <c r="C1373" s="15" t="s">
        <v>340</v>
      </c>
      <c r="D1373" s="15" t="s">
        <v>341</v>
      </c>
      <c r="E1373" s="41">
        <f t="shared" si="65"/>
        <v>2</v>
      </c>
      <c r="F1373" s="42">
        <f>M1373</f>
        <v>2000</v>
      </c>
      <c r="G1373" s="43">
        <v>2020</v>
      </c>
      <c r="I1373" s="12">
        <v>2000</v>
      </c>
      <c r="J1373" s="12">
        <v>1808.19</v>
      </c>
      <c r="K1373" s="12" t="s">
        <v>2604</v>
      </c>
      <c r="L1373" s="12">
        <f t="shared" si="63"/>
        <v>2000</v>
      </c>
      <c r="M1373" s="12">
        <f t="shared" si="64"/>
        <v>2000</v>
      </c>
    </row>
    <row r="1374" spans="1:13" x14ac:dyDescent="0.25">
      <c r="A1374" s="15">
        <v>4705590</v>
      </c>
      <c r="B1374" s="15" t="s">
        <v>2447</v>
      </c>
      <c r="C1374" s="15" t="s">
        <v>340</v>
      </c>
      <c r="D1374" s="15" t="s">
        <v>341</v>
      </c>
      <c r="E1374" s="41">
        <f t="shared" si="65"/>
        <v>2</v>
      </c>
      <c r="F1374" s="42">
        <f>M1374</f>
        <v>2000</v>
      </c>
      <c r="G1374" s="43">
        <v>2020</v>
      </c>
      <c r="I1374" s="12">
        <v>2000</v>
      </c>
      <c r="J1374" s="12">
        <v>2847.52</v>
      </c>
      <c r="K1374" s="12" t="s">
        <v>2604</v>
      </c>
      <c r="L1374" s="12">
        <f t="shared" si="63"/>
        <v>2000</v>
      </c>
      <c r="M1374" s="12">
        <f t="shared" si="64"/>
        <v>2000</v>
      </c>
    </row>
    <row r="1375" spans="1:13" x14ac:dyDescent="0.25">
      <c r="A1375" s="15" t="s">
        <v>2328</v>
      </c>
      <c r="B1375" s="15" t="s">
        <v>339</v>
      </c>
      <c r="C1375" s="15" t="s">
        <v>340</v>
      </c>
      <c r="D1375" s="15" t="s">
        <v>341</v>
      </c>
      <c r="E1375" s="41">
        <f t="shared" si="65"/>
        <v>2.0215384615384613</v>
      </c>
      <c r="F1375" s="42">
        <f>M1375</f>
        <v>2021.5384615384614</v>
      </c>
      <c r="G1375" s="43">
        <v>2020</v>
      </c>
      <c r="I1375" s="12">
        <v>2628</v>
      </c>
      <c r="K1375" s="12" t="s">
        <v>1298</v>
      </c>
      <c r="L1375" s="12">
        <f t="shared" si="63"/>
        <v>2021.5384615384614</v>
      </c>
      <c r="M1375" s="12">
        <f t="shared" si="64"/>
        <v>2021.5384615384614</v>
      </c>
    </row>
    <row r="1376" spans="1:13" x14ac:dyDescent="0.25">
      <c r="A1376" s="15" t="s">
        <v>2303</v>
      </c>
      <c r="B1376" s="15" t="s">
        <v>2526</v>
      </c>
      <c r="C1376" s="15" t="s">
        <v>340</v>
      </c>
      <c r="D1376" s="15" t="s">
        <v>2007</v>
      </c>
      <c r="E1376" s="41">
        <f t="shared" si="65"/>
        <v>1</v>
      </c>
      <c r="F1376" s="42">
        <f>M1376</f>
        <v>1000</v>
      </c>
      <c r="G1376" s="43">
        <v>2020</v>
      </c>
      <c r="I1376" s="12">
        <v>1000</v>
      </c>
      <c r="J1376" s="12">
        <v>1422.72</v>
      </c>
      <c r="K1376" s="12" t="s">
        <v>2604</v>
      </c>
      <c r="L1376" s="12">
        <f t="shared" si="63"/>
        <v>1000</v>
      </c>
      <c r="M1376" s="12">
        <f t="shared" si="64"/>
        <v>1000</v>
      </c>
    </row>
    <row r="1377" spans="1:13" x14ac:dyDescent="0.25">
      <c r="A1377" s="15" t="s">
        <v>2008</v>
      </c>
      <c r="B1377" s="15" t="s">
        <v>2009</v>
      </c>
      <c r="C1377" s="15" t="s">
        <v>340</v>
      </c>
      <c r="D1377" s="15" t="s">
        <v>2007</v>
      </c>
      <c r="E1377" s="41">
        <f t="shared" si="65"/>
        <v>2</v>
      </c>
      <c r="F1377" s="42">
        <f>M1377</f>
        <v>2000</v>
      </c>
      <c r="G1377" s="43">
        <v>2020</v>
      </c>
      <c r="I1377" s="12">
        <v>2000</v>
      </c>
      <c r="K1377" s="12" t="s">
        <v>2604</v>
      </c>
      <c r="L1377" s="12">
        <f t="shared" si="63"/>
        <v>2000</v>
      </c>
      <c r="M1377" s="12">
        <f t="shared" si="64"/>
        <v>2000</v>
      </c>
    </row>
    <row r="1378" spans="1:13" x14ac:dyDescent="0.25">
      <c r="A1378" s="15" t="s">
        <v>2331</v>
      </c>
      <c r="B1378" s="15" t="s">
        <v>2544</v>
      </c>
      <c r="C1378" s="15" t="s">
        <v>340</v>
      </c>
      <c r="D1378" s="15" t="s">
        <v>344</v>
      </c>
      <c r="E1378" s="41">
        <f t="shared" si="65"/>
        <v>1.1207076923076922</v>
      </c>
      <c r="F1378" s="42">
        <f>M1378</f>
        <v>1120.7076923076922</v>
      </c>
      <c r="G1378" s="43">
        <v>2020</v>
      </c>
      <c r="I1378" s="12">
        <v>1456.92</v>
      </c>
      <c r="K1378" s="12" t="s">
        <v>1298</v>
      </c>
      <c r="L1378" s="12">
        <f t="shared" si="63"/>
        <v>1120.7076923076922</v>
      </c>
      <c r="M1378" s="12">
        <f t="shared" si="64"/>
        <v>1120.7076923076922</v>
      </c>
    </row>
    <row r="1379" spans="1:13" x14ac:dyDescent="0.25">
      <c r="A1379" s="15" t="s">
        <v>2304</v>
      </c>
      <c r="B1379" s="15" t="s">
        <v>1632</v>
      </c>
      <c r="C1379" s="15" t="s">
        <v>340</v>
      </c>
      <c r="D1379" s="15" t="s">
        <v>344</v>
      </c>
      <c r="E1379" s="41">
        <f t="shared" si="65"/>
        <v>2</v>
      </c>
      <c r="F1379" s="42">
        <f>M1379</f>
        <v>2000</v>
      </c>
      <c r="G1379" s="43">
        <v>2020</v>
      </c>
      <c r="I1379" s="12">
        <v>2000</v>
      </c>
      <c r="K1379" s="12" t="s">
        <v>2604</v>
      </c>
      <c r="L1379" s="12">
        <f t="shared" si="63"/>
        <v>2000</v>
      </c>
      <c r="M1379" s="12">
        <f t="shared" si="64"/>
        <v>2000</v>
      </c>
    </row>
    <row r="1380" spans="1:13" x14ac:dyDescent="0.25">
      <c r="A1380" s="15" t="s">
        <v>2306</v>
      </c>
      <c r="B1380" s="15" t="s">
        <v>161</v>
      </c>
      <c r="C1380" s="15" t="s">
        <v>340</v>
      </c>
      <c r="D1380" s="15" t="s">
        <v>2114</v>
      </c>
      <c r="E1380" s="41">
        <f t="shared" si="65"/>
        <v>2</v>
      </c>
      <c r="F1380" s="42">
        <f>M1380</f>
        <v>2000</v>
      </c>
      <c r="G1380" s="43">
        <v>2020</v>
      </c>
      <c r="I1380" s="12">
        <v>2000</v>
      </c>
      <c r="J1380" s="12">
        <v>2845.44</v>
      </c>
      <c r="K1380" s="12" t="s">
        <v>2604</v>
      </c>
      <c r="L1380" s="12">
        <f t="shared" si="63"/>
        <v>2000</v>
      </c>
      <c r="M1380" s="12">
        <f t="shared" si="64"/>
        <v>2000</v>
      </c>
    </row>
    <row r="1381" spans="1:13" x14ac:dyDescent="0.25">
      <c r="A1381" s="15" t="s">
        <v>2307</v>
      </c>
      <c r="B1381" s="15" t="s">
        <v>2530</v>
      </c>
      <c r="C1381" s="15" t="s">
        <v>340</v>
      </c>
      <c r="D1381" s="15" t="s">
        <v>2114</v>
      </c>
      <c r="E1381" s="41">
        <f t="shared" si="65"/>
        <v>2</v>
      </c>
      <c r="F1381" s="42">
        <f>M1381</f>
        <v>2000</v>
      </c>
      <c r="G1381" s="43">
        <v>2020</v>
      </c>
      <c r="I1381" s="12">
        <v>2000</v>
      </c>
      <c r="J1381" s="12">
        <v>2808</v>
      </c>
      <c r="K1381" s="12" t="s">
        <v>2604</v>
      </c>
      <c r="L1381" s="12">
        <f t="shared" si="63"/>
        <v>2000</v>
      </c>
      <c r="M1381" s="12">
        <f t="shared" si="64"/>
        <v>2000</v>
      </c>
    </row>
    <row r="1382" spans="1:13" x14ac:dyDescent="0.25">
      <c r="A1382" s="15" t="s">
        <v>169</v>
      </c>
      <c r="B1382" s="15" t="s">
        <v>169</v>
      </c>
      <c r="C1382" s="15" t="s">
        <v>1356</v>
      </c>
      <c r="D1382" s="15" t="s">
        <v>1359</v>
      </c>
      <c r="E1382" s="41">
        <f t="shared" si="65"/>
        <v>0.12769230769230769</v>
      </c>
      <c r="F1382" s="42">
        <f>M1382</f>
        <v>127.69230769230769</v>
      </c>
      <c r="G1382" s="43">
        <v>2020</v>
      </c>
      <c r="I1382" s="12">
        <v>166</v>
      </c>
      <c r="K1382" s="12" t="s">
        <v>1298</v>
      </c>
      <c r="L1382" s="12">
        <f t="shared" si="63"/>
        <v>127.69230769230769</v>
      </c>
      <c r="M1382" s="12">
        <f t="shared" si="64"/>
        <v>127.69230769230769</v>
      </c>
    </row>
    <row r="1383" spans="1:13" x14ac:dyDescent="0.25">
      <c r="A1383" s="15" t="s">
        <v>1663</v>
      </c>
      <c r="B1383" s="15" t="s">
        <v>1663</v>
      </c>
      <c r="C1383" s="15" t="s">
        <v>1356</v>
      </c>
      <c r="D1383" s="15" t="s">
        <v>1359</v>
      </c>
      <c r="E1383" s="41">
        <f t="shared" si="65"/>
        <v>5.2307692307692308</v>
      </c>
      <c r="F1383" s="42">
        <f>M1383</f>
        <v>5230.7692307692305</v>
      </c>
      <c r="G1383" s="43">
        <v>2020</v>
      </c>
      <c r="I1383" s="12">
        <v>6800</v>
      </c>
      <c r="K1383" s="12" t="s">
        <v>1298</v>
      </c>
      <c r="L1383" s="12">
        <f t="shared" si="63"/>
        <v>5230.7692307692305</v>
      </c>
      <c r="M1383" s="12">
        <f t="shared" si="64"/>
        <v>5230.7692307692305</v>
      </c>
    </row>
    <row r="1384" spans="1:13" x14ac:dyDescent="0.25">
      <c r="A1384" s="15" t="s">
        <v>2209</v>
      </c>
      <c r="B1384" s="15" t="s">
        <v>2464</v>
      </c>
      <c r="C1384" s="15" t="s">
        <v>347</v>
      </c>
      <c r="D1384" s="15" t="s">
        <v>348</v>
      </c>
      <c r="E1384" s="41">
        <f t="shared" si="65"/>
        <v>0.28999999999999998</v>
      </c>
      <c r="F1384" s="42">
        <f>M1384</f>
        <v>290</v>
      </c>
      <c r="G1384" s="43">
        <v>2020</v>
      </c>
      <c r="I1384" s="12">
        <v>290</v>
      </c>
      <c r="J1384" s="12">
        <v>369.36</v>
      </c>
      <c r="K1384" s="12" t="s">
        <v>2604</v>
      </c>
      <c r="L1384" s="12">
        <f t="shared" si="63"/>
        <v>290</v>
      </c>
      <c r="M1384" s="12">
        <f t="shared" si="64"/>
        <v>290</v>
      </c>
    </row>
    <row r="1385" spans="1:13" x14ac:dyDescent="0.25">
      <c r="A1385" s="15" t="s">
        <v>2202</v>
      </c>
      <c r="B1385" s="15" t="s">
        <v>1748</v>
      </c>
      <c r="C1385" s="15" t="s">
        <v>347</v>
      </c>
      <c r="D1385" s="15" t="s">
        <v>348</v>
      </c>
      <c r="E1385" s="41">
        <f t="shared" si="65"/>
        <v>0.7</v>
      </c>
      <c r="F1385" s="42">
        <f>M1385</f>
        <v>700</v>
      </c>
      <c r="G1385" s="43">
        <v>2020</v>
      </c>
      <c r="I1385" s="12">
        <v>700</v>
      </c>
      <c r="K1385" s="12" t="s">
        <v>2604</v>
      </c>
      <c r="L1385" s="12">
        <f t="shared" si="63"/>
        <v>700</v>
      </c>
      <c r="M1385" s="12">
        <f t="shared" si="64"/>
        <v>700</v>
      </c>
    </row>
    <row r="1386" spans="1:13" x14ac:dyDescent="0.25">
      <c r="A1386" s="15" t="s">
        <v>2217</v>
      </c>
      <c r="B1386" s="15" t="s">
        <v>528</v>
      </c>
      <c r="C1386" s="15" t="s">
        <v>347</v>
      </c>
      <c r="D1386" s="15" t="s">
        <v>348</v>
      </c>
      <c r="E1386" s="41">
        <f t="shared" si="65"/>
        <v>0.86</v>
      </c>
      <c r="F1386" s="42">
        <f>M1386</f>
        <v>860</v>
      </c>
      <c r="G1386" s="43">
        <v>2020</v>
      </c>
      <c r="I1386" s="12">
        <v>860</v>
      </c>
      <c r="K1386" s="12" t="s">
        <v>2604</v>
      </c>
      <c r="L1386" s="12">
        <f t="shared" si="63"/>
        <v>860</v>
      </c>
      <c r="M1386" s="12">
        <f t="shared" si="64"/>
        <v>860</v>
      </c>
    </row>
    <row r="1387" spans="1:13" x14ac:dyDescent="0.25">
      <c r="A1387" s="15" t="s">
        <v>2141</v>
      </c>
      <c r="B1387" s="15" t="s">
        <v>1748</v>
      </c>
      <c r="C1387" s="15" t="s">
        <v>347</v>
      </c>
      <c r="D1387" s="15" t="s">
        <v>348</v>
      </c>
      <c r="E1387" s="41">
        <f t="shared" si="65"/>
        <v>0.96</v>
      </c>
      <c r="F1387" s="42">
        <f>M1387</f>
        <v>960</v>
      </c>
      <c r="G1387" s="43">
        <v>2020</v>
      </c>
      <c r="I1387" s="12">
        <v>960</v>
      </c>
      <c r="J1387" s="12">
        <v>1310.4000000000001</v>
      </c>
      <c r="K1387" s="12" t="s">
        <v>2604</v>
      </c>
      <c r="L1387" s="12">
        <f t="shared" si="63"/>
        <v>960</v>
      </c>
      <c r="M1387" s="12">
        <f t="shared" si="64"/>
        <v>960</v>
      </c>
    </row>
    <row r="1388" spans="1:13" x14ac:dyDescent="0.25">
      <c r="A1388" s="15" t="s">
        <v>2133</v>
      </c>
      <c r="B1388" s="15" t="s">
        <v>561</v>
      </c>
      <c r="C1388" s="15" t="s">
        <v>347</v>
      </c>
      <c r="D1388" s="15" t="s">
        <v>348</v>
      </c>
      <c r="E1388" s="41">
        <f t="shared" si="65"/>
        <v>1</v>
      </c>
      <c r="F1388" s="42">
        <f>M1388</f>
        <v>1000</v>
      </c>
      <c r="G1388" s="43">
        <v>2020</v>
      </c>
      <c r="I1388" s="12">
        <v>1000</v>
      </c>
      <c r="K1388" s="12" t="s">
        <v>2604</v>
      </c>
      <c r="L1388" s="12">
        <f t="shared" si="63"/>
        <v>1000</v>
      </c>
      <c r="M1388" s="12">
        <f t="shared" si="64"/>
        <v>1000</v>
      </c>
    </row>
    <row r="1389" spans="1:13" x14ac:dyDescent="0.25">
      <c r="A1389" s="15" t="s">
        <v>2134</v>
      </c>
      <c r="B1389" s="15" t="s">
        <v>2452</v>
      </c>
      <c r="C1389" s="15" t="s">
        <v>347</v>
      </c>
      <c r="D1389" s="15" t="s">
        <v>348</v>
      </c>
      <c r="E1389" s="41">
        <f t="shared" si="65"/>
        <v>1</v>
      </c>
      <c r="F1389" s="42">
        <f>M1389</f>
        <v>1000</v>
      </c>
      <c r="G1389" s="43">
        <v>2020</v>
      </c>
      <c r="I1389" s="12">
        <v>1000</v>
      </c>
      <c r="K1389" s="12" t="s">
        <v>2604</v>
      </c>
      <c r="L1389" s="12">
        <f t="shared" si="63"/>
        <v>1000</v>
      </c>
      <c r="M1389" s="12">
        <f t="shared" si="64"/>
        <v>1000</v>
      </c>
    </row>
    <row r="1390" spans="1:13" x14ac:dyDescent="0.25">
      <c r="A1390" s="15" t="s">
        <v>2135</v>
      </c>
      <c r="B1390" s="15" t="s">
        <v>563</v>
      </c>
      <c r="C1390" s="15" t="s">
        <v>347</v>
      </c>
      <c r="D1390" s="15" t="s">
        <v>348</v>
      </c>
      <c r="E1390" s="41">
        <f t="shared" si="65"/>
        <v>1</v>
      </c>
      <c r="F1390" s="42">
        <f>M1390</f>
        <v>1000</v>
      </c>
      <c r="G1390" s="43">
        <v>2020</v>
      </c>
      <c r="I1390" s="12">
        <v>1000</v>
      </c>
      <c r="K1390" s="12" t="s">
        <v>2604</v>
      </c>
      <c r="L1390" s="12">
        <f t="shared" si="63"/>
        <v>1000</v>
      </c>
      <c r="M1390" s="12">
        <f t="shared" si="64"/>
        <v>1000</v>
      </c>
    </row>
    <row r="1391" spans="1:13" x14ac:dyDescent="0.25">
      <c r="A1391" s="15" t="s">
        <v>2136</v>
      </c>
      <c r="B1391" s="15" t="s">
        <v>392</v>
      </c>
      <c r="C1391" s="15" t="s">
        <v>347</v>
      </c>
      <c r="D1391" s="15" t="s">
        <v>348</v>
      </c>
      <c r="E1391" s="41">
        <f t="shared" si="65"/>
        <v>1</v>
      </c>
      <c r="F1391" s="42">
        <f>M1391</f>
        <v>1000</v>
      </c>
      <c r="G1391" s="43">
        <v>2020</v>
      </c>
      <c r="I1391" s="12">
        <v>1000</v>
      </c>
      <c r="K1391" s="12" t="s">
        <v>2604</v>
      </c>
      <c r="L1391" s="12">
        <f t="shared" si="63"/>
        <v>1000</v>
      </c>
      <c r="M1391" s="12">
        <f t="shared" si="64"/>
        <v>1000</v>
      </c>
    </row>
    <row r="1392" spans="1:13" x14ac:dyDescent="0.25">
      <c r="A1392" s="15" t="s">
        <v>2137</v>
      </c>
      <c r="B1392" s="15" t="s">
        <v>475</v>
      </c>
      <c r="C1392" s="15" t="s">
        <v>347</v>
      </c>
      <c r="D1392" s="15" t="s">
        <v>348</v>
      </c>
      <c r="E1392" s="41">
        <f t="shared" si="65"/>
        <v>1</v>
      </c>
      <c r="F1392" s="42">
        <f>M1392</f>
        <v>1000</v>
      </c>
      <c r="G1392" s="43">
        <v>2020</v>
      </c>
      <c r="I1392" s="12">
        <v>1000</v>
      </c>
      <c r="K1392" s="12" t="s">
        <v>2604</v>
      </c>
      <c r="L1392" s="12">
        <f t="shared" si="63"/>
        <v>1000</v>
      </c>
      <c r="M1392" s="12">
        <f t="shared" si="64"/>
        <v>1000</v>
      </c>
    </row>
    <row r="1393" spans="1:13" x14ac:dyDescent="0.25">
      <c r="A1393" s="15" t="s">
        <v>2138</v>
      </c>
      <c r="B1393" s="15" t="s">
        <v>400</v>
      </c>
      <c r="C1393" s="15" t="s">
        <v>347</v>
      </c>
      <c r="D1393" s="15" t="s">
        <v>348</v>
      </c>
      <c r="E1393" s="41">
        <f t="shared" si="65"/>
        <v>1</v>
      </c>
      <c r="F1393" s="42">
        <f>M1393</f>
        <v>1000</v>
      </c>
      <c r="G1393" s="43">
        <v>2020</v>
      </c>
      <c r="I1393" s="12">
        <v>1000</v>
      </c>
      <c r="K1393" s="12" t="s">
        <v>2604</v>
      </c>
      <c r="L1393" s="12">
        <f t="shared" si="63"/>
        <v>1000</v>
      </c>
      <c r="M1393" s="12">
        <f t="shared" si="64"/>
        <v>1000</v>
      </c>
    </row>
    <row r="1394" spans="1:13" x14ac:dyDescent="0.25">
      <c r="A1394" s="15" t="s">
        <v>2139</v>
      </c>
      <c r="B1394" s="15" t="s">
        <v>377</v>
      </c>
      <c r="C1394" s="15" t="s">
        <v>347</v>
      </c>
      <c r="D1394" s="15" t="s">
        <v>348</v>
      </c>
      <c r="E1394" s="41">
        <f t="shared" si="65"/>
        <v>1</v>
      </c>
      <c r="F1394" s="42">
        <f>M1394</f>
        <v>1000</v>
      </c>
      <c r="G1394" s="43">
        <v>2020</v>
      </c>
      <c r="I1394" s="12">
        <v>1000</v>
      </c>
      <c r="K1394" s="12" t="s">
        <v>2604</v>
      </c>
      <c r="L1394" s="12">
        <f t="shared" si="63"/>
        <v>1000</v>
      </c>
      <c r="M1394" s="12">
        <f t="shared" si="64"/>
        <v>1000</v>
      </c>
    </row>
    <row r="1395" spans="1:13" x14ac:dyDescent="0.25">
      <c r="A1395" s="15" t="s">
        <v>2140</v>
      </c>
      <c r="B1395" s="15" t="s">
        <v>483</v>
      </c>
      <c r="C1395" s="15" t="s">
        <v>347</v>
      </c>
      <c r="D1395" s="15" t="s">
        <v>348</v>
      </c>
      <c r="E1395" s="41">
        <f t="shared" si="65"/>
        <v>1</v>
      </c>
      <c r="F1395" s="42">
        <f>M1395</f>
        <v>1000</v>
      </c>
      <c r="G1395" s="43">
        <v>2020</v>
      </c>
      <c r="I1395" s="12">
        <v>1000</v>
      </c>
      <c r="K1395" s="12" t="s">
        <v>2604</v>
      </c>
      <c r="L1395" s="12">
        <f t="shared" si="63"/>
        <v>1000</v>
      </c>
      <c r="M1395" s="12">
        <f t="shared" si="64"/>
        <v>1000</v>
      </c>
    </row>
    <row r="1396" spans="1:13" x14ac:dyDescent="0.25">
      <c r="A1396" s="15" t="s">
        <v>2142</v>
      </c>
      <c r="B1396" s="15" t="s">
        <v>359</v>
      </c>
      <c r="C1396" s="15" t="s">
        <v>347</v>
      </c>
      <c r="D1396" s="15" t="s">
        <v>348</v>
      </c>
      <c r="E1396" s="41">
        <f t="shared" si="65"/>
        <v>1</v>
      </c>
      <c r="F1396" s="42">
        <f>M1396</f>
        <v>1000</v>
      </c>
      <c r="G1396" s="43">
        <v>2020</v>
      </c>
      <c r="I1396" s="12">
        <v>1000</v>
      </c>
      <c r="K1396" s="12" t="s">
        <v>2604</v>
      </c>
      <c r="L1396" s="12">
        <f t="shared" si="63"/>
        <v>1000</v>
      </c>
      <c r="M1396" s="12">
        <f t="shared" si="64"/>
        <v>1000</v>
      </c>
    </row>
    <row r="1397" spans="1:13" x14ac:dyDescent="0.25">
      <c r="A1397" s="15" t="s">
        <v>2143</v>
      </c>
      <c r="B1397" s="15" t="s">
        <v>425</v>
      </c>
      <c r="C1397" s="15" t="s">
        <v>347</v>
      </c>
      <c r="D1397" s="15" t="s">
        <v>348</v>
      </c>
      <c r="E1397" s="41">
        <f t="shared" si="65"/>
        <v>1</v>
      </c>
      <c r="F1397" s="42">
        <f>M1397</f>
        <v>1000</v>
      </c>
      <c r="G1397" s="43">
        <v>2020</v>
      </c>
      <c r="I1397" s="12">
        <v>1000</v>
      </c>
      <c r="K1397" s="12" t="s">
        <v>2604</v>
      </c>
      <c r="L1397" s="12">
        <f t="shared" si="63"/>
        <v>1000</v>
      </c>
      <c r="M1397" s="12">
        <f t="shared" si="64"/>
        <v>1000</v>
      </c>
    </row>
    <row r="1398" spans="1:13" x14ac:dyDescent="0.25">
      <c r="A1398" s="15" t="s">
        <v>2144</v>
      </c>
      <c r="B1398" s="15" t="s">
        <v>425</v>
      </c>
      <c r="C1398" s="15" t="s">
        <v>347</v>
      </c>
      <c r="D1398" s="15" t="s">
        <v>348</v>
      </c>
      <c r="E1398" s="41">
        <f t="shared" si="65"/>
        <v>1</v>
      </c>
      <c r="F1398" s="42">
        <f>M1398</f>
        <v>1000</v>
      </c>
      <c r="G1398" s="43">
        <v>2020</v>
      </c>
      <c r="I1398" s="12">
        <v>1000</v>
      </c>
      <c r="K1398" s="12" t="s">
        <v>2604</v>
      </c>
      <c r="L1398" s="12">
        <f t="shared" si="63"/>
        <v>1000</v>
      </c>
      <c r="M1398" s="12">
        <f t="shared" si="64"/>
        <v>1000</v>
      </c>
    </row>
    <row r="1399" spans="1:13" x14ac:dyDescent="0.25">
      <c r="A1399" s="15" t="s">
        <v>2145</v>
      </c>
      <c r="B1399" s="15" t="s">
        <v>2453</v>
      </c>
      <c r="C1399" s="15" t="s">
        <v>347</v>
      </c>
      <c r="D1399" s="15" t="s">
        <v>348</v>
      </c>
      <c r="E1399" s="41">
        <f t="shared" si="65"/>
        <v>1</v>
      </c>
      <c r="F1399" s="42">
        <f>M1399</f>
        <v>1000</v>
      </c>
      <c r="G1399" s="43">
        <v>2020</v>
      </c>
      <c r="I1399" s="12">
        <v>1000</v>
      </c>
      <c r="K1399" s="12" t="s">
        <v>2604</v>
      </c>
      <c r="L1399" s="12">
        <f t="shared" si="63"/>
        <v>1000</v>
      </c>
      <c r="M1399" s="12">
        <f t="shared" si="64"/>
        <v>1000</v>
      </c>
    </row>
    <row r="1400" spans="1:13" x14ac:dyDescent="0.25">
      <c r="A1400" s="15" t="s">
        <v>2146</v>
      </c>
      <c r="B1400" s="15" t="s">
        <v>1748</v>
      </c>
      <c r="C1400" s="15" t="s">
        <v>347</v>
      </c>
      <c r="D1400" s="15" t="s">
        <v>348</v>
      </c>
      <c r="E1400" s="41">
        <f t="shared" si="65"/>
        <v>1</v>
      </c>
      <c r="F1400" s="42">
        <f>M1400</f>
        <v>1000</v>
      </c>
      <c r="G1400" s="43">
        <v>2020</v>
      </c>
      <c r="I1400" s="12">
        <v>1000</v>
      </c>
      <c r="K1400" s="12" t="s">
        <v>2604</v>
      </c>
      <c r="L1400" s="12">
        <f t="shared" si="63"/>
        <v>1000</v>
      </c>
      <c r="M1400" s="12">
        <f t="shared" si="64"/>
        <v>1000</v>
      </c>
    </row>
    <row r="1401" spans="1:13" x14ac:dyDescent="0.25">
      <c r="A1401" s="15" t="s">
        <v>2147</v>
      </c>
      <c r="B1401" s="15" t="s">
        <v>475</v>
      </c>
      <c r="C1401" s="15" t="s">
        <v>347</v>
      </c>
      <c r="D1401" s="15" t="s">
        <v>348</v>
      </c>
      <c r="E1401" s="41">
        <f t="shared" si="65"/>
        <v>1</v>
      </c>
      <c r="F1401" s="42">
        <f>M1401</f>
        <v>1000</v>
      </c>
      <c r="G1401" s="43">
        <v>2020</v>
      </c>
      <c r="I1401" s="12">
        <v>1000</v>
      </c>
      <c r="K1401" s="12" t="s">
        <v>2604</v>
      </c>
      <c r="L1401" s="12">
        <f t="shared" si="63"/>
        <v>1000</v>
      </c>
      <c r="M1401" s="12">
        <f t="shared" si="64"/>
        <v>1000</v>
      </c>
    </row>
    <row r="1402" spans="1:13" x14ac:dyDescent="0.25">
      <c r="A1402" s="15" t="s">
        <v>2148</v>
      </c>
      <c r="B1402" s="15" t="s">
        <v>475</v>
      </c>
      <c r="C1402" s="15" t="s">
        <v>347</v>
      </c>
      <c r="D1402" s="15" t="s">
        <v>348</v>
      </c>
      <c r="E1402" s="41">
        <f t="shared" si="65"/>
        <v>1</v>
      </c>
      <c r="F1402" s="42">
        <f>M1402</f>
        <v>1000</v>
      </c>
      <c r="G1402" s="43">
        <v>2020</v>
      </c>
      <c r="I1402" s="12">
        <v>1000</v>
      </c>
      <c r="K1402" s="12" t="s">
        <v>2604</v>
      </c>
      <c r="L1402" s="12">
        <f t="shared" si="63"/>
        <v>1000</v>
      </c>
      <c r="M1402" s="12">
        <f t="shared" si="64"/>
        <v>1000</v>
      </c>
    </row>
    <row r="1403" spans="1:13" x14ac:dyDescent="0.25">
      <c r="A1403" s="15" t="s">
        <v>2149</v>
      </c>
      <c r="B1403" s="15" t="s">
        <v>2454</v>
      </c>
      <c r="C1403" s="15" t="s">
        <v>347</v>
      </c>
      <c r="D1403" s="15" t="s">
        <v>348</v>
      </c>
      <c r="E1403" s="41">
        <f t="shared" si="65"/>
        <v>1</v>
      </c>
      <c r="F1403" s="42">
        <f>M1403</f>
        <v>1000</v>
      </c>
      <c r="G1403" s="43">
        <v>2020</v>
      </c>
      <c r="I1403" s="12">
        <v>1000</v>
      </c>
      <c r="K1403" s="12" t="s">
        <v>2604</v>
      </c>
      <c r="L1403" s="12">
        <f t="shared" si="63"/>
        <v>1000</v>
      </c>
      <c r="M1403" s="12">
        <f t="shared" si="64"/>
        <v>1000</v>
      </c>
    </row>
    <row r="1404" spans="1:13" x14ac:dyDescent="0.25">
      <c r="A1404" s="15" t="s">
        <v>2150</v>
      </c>
      <c r="B1404" s="15" t="s">
        <v>448</v>
      </c>
      <c r="C1404" s="15" t="s">
        <v>347</v>
      </c>
      <c r="D1404" s="15" t="s">
        <v>348</v>
      </c>
      <c r="E1404" s="41">
        <f t="shared" si="65"/>
        <v>1</v>
      </c>
      <c r="F1404" s="42">
        <f>M1404</f>
        <v>1000</v>
      </c>
      <c r="G1404" s="43">
        <v>2020</v>
      </c>
      <c r="I1404" s="12">
        <v>1000</v>
      </c>
      <c r="K1404" s="12" t="s">
        <v>2604</v>
      </c>
      <c r="L1404" s="12">
        <f t="shared" si="63"/>
        <v>1000</v>
      </c>
      <c r="M1404" s="12">
        <f t="shared" si="64"/>
        <v>1000</v>
      </c>
    </row>
    <row r="1405" spans="1:13" x14ac:dyDescent="0.25">
      <c r="A1405" s="15" t="s">
        <v>2151</v>
      </c>
      <c r="B1405" s="15" t="s">
        <v>1782</v>
      </c>
      <c r="C1405" s="15" t="s">
        <v>347</v>
      </c>
      <c r="D1405" s="15" t="s">
        <v>348</v>
      </c>
      <c r="E1405" s="41">
        <f t="shared" si="65"/>
        <v>1</v>
      </c>
      <c r="F1405" s="42">
        <f>M1405</f>
        <v>1000</v>
      </c>
      <c r="G1405" s="43">
        <v>2020</v>
      </c>
      <c r="I1405" s="12">
        <v>1000</v>
      </c>
      <c r="K1405" s="12" t="s">
        <v>2604</v>
      </c>
      <c r="L1405" s="12">
        <f t="shared" si="63"/>
        <v>1000</v>
      </c>
      <c r="M1405" s="12">
        <f t="shared" si="64"/>
        <v>1000</v>
      </c>
    </row>
    <row r="1406" spans="1:13" x14ac:dyDescent="0.25">
      <c r="A1406" s="15" t="s">
        <v>2152</v>
      </c>
      <c r="B1406" s="15" t="s">
        <v>2454</v>
      </c>
      <c r="C1406" s="15" t="s">
        <v>347</v>
      </c>
      <c r="D1406" s="15" t="s">
        <v>348</v>
      </c>
      <c r="E1406" s="41">
        <f t="shared" si="65"/>
        <v>1</v>
      </c>
      <c r="F1406" s="42">
        <f>M1406</f>
        <v>1000</v>
      </c>
      <c r="G1406" s="43">
        <v>2020</v>
      </c>
      <c r="I1406" s="12">
        <v>1000</v>
      </c>
      <c r="K1406" s="12" t="s">
        <v>2604</v>
      </c>
      <c r="L1406" s="12">
        <f t="shared" si="63"/>
        <v>1000</v>
      </c>
      <c r="M1406" s="12">
        <f t="shared" si="64"/>
        <v>1000</v>
      </c>
    </row>
    <row r="1407" spans="1:13" x14ac:dyDescent="0.25">
      <c r="A1407" s="15" t="s">
        <v>2153</v>
      </c>
      <c r="B1407" s="15" t="s">
        <v>475</v>
      </c>
      <c r="C1407" s="15" t="s">
        <v>347</v>
      </c>
      <c r="D1407" s="15" t="s">
        <v>348</v>
      </c>
      <c r="E1407" s="41">
        <f t="shared" si="65"/>
        <v>1</v>
      </c>
      <c r="F1407" s="42">
        <f>M1407</f>
        <v>1000</v>
      </c>
      <c r="G1407" s="43">
        <v>2020</v>
      </c>
      <c r="I1407" s="12">
        <v>1000</v>
      </c>
      <c r="K1407" s="12" t="s">
        <v>2604</v>
      </c>
      <c r="L1407" s="12">
        <f t="shared" si="63"/>
        <v>1000</v>
      </c>
      <c r="M1407" s="12">
        <f t="shared" si="64"/>
        <v>1000</v>
      </c>
    </row>
    <row r="1408" spans="1:13" x14ac:dyDescent="0.25">
      <c r="A1408" s="15" t="s">
        <v>2154</v>
      </c>
      <c r="B1408" s="15" t="s">
        <v>2452</v>
      </c>
      <c r="C1408" s="15" t="s">
        <v>347</v>
      </c>
      <c r="D1408" s="15" t="s">
        <v>348</v>
      </c>
      <c r="E1408" s="41">
        <f t="shared" si="65"/>
        <v>1</v>
      </c>
      <c r="F1408" s="42">
        <f>M1408</f>
        <v>1000</v>
      </c>
      <c r="G1408" s="43">
        <v>2020</v>
      </c>
      <c r="I1408" s="12">
        <v>1000</v>
      </c>
      <c r="K1408" s="12" t="s">
        <v>2604</v>
      </c>
      <c r="L1408" s="12">
        <f t="shared" si="63"/>
        <v>1000</v>
      </c>
      <c r="M1408" s="12">
        <f t="shared" si="64"/>
        <v>1000</v>
      </c>
    </row>
    <row r="1409" spans="1:13" x14ac:dyDescent="0.25">
      <c r="A1409" s="15" t="s">
        <v>2155</v>
      </c>
      <c r="B1409" s="15" t="s">
        <v>361</v>
      </c>
      <c r="C1409" s="15" t="s">
        <v>347</v>
      </c>
      <c r="D1409" s="15" t="s">
        <v>348</v>
      </c>
      <c r="E1409" s="41">
        <f t="shared" si="65"/>
        <v>1</v>
      </c>
      <c r="F1409" s="42">
        <f>M1409</f>
        <v>1000</v>
      </c>
      <c r="G1409" s="43">
        <v>2020</v>
      </c>
      <c r="I1409" s="12">
        <v>1000</v>
      </c>
      <c r="K1409" s="12" t="s">
        <v>2604</v>
      </c>
      <c r="L1409" s="12">
        <f t="shared" ref="L1409:L1472" si="66">IF(K1409="DC",I1409/1.3,I1409)</f>
        <v>1000</v>
      </c>
      <c r="M1409" s="12">
        <f t="shared" ref="M1409:M1472" si="67">IFERROR(VALUE(L1409),VALUE(J1409))</f>
        <v>1000</v>
      </c>
    </row>
    <row r="1410" spans="1:13" x14ac:dyDescent="0.25">
      <c r="A1410" s="15" t="s">
        <v>2156</v>
      </c>
      <c r="B1410" s="15" t="s">
        <v>475</v>
      </c>
      <c r="C1410" s="15" t="s">
        <v>347</v>
      </c>
      <c r="D1410" s="15" t="s">
        <v>348</v>
      </c>
      <c r="E1410" s="41">
        <f t="shared" si="65"/>
        <v>1</v>
      </c>
      <c r="F1410" s="42">
        <f>M1410</f>
        <v>1000</v>
      </c>
      <c r="G1410" s="43">
        <v>2020</v>
      </c>
      <c r="I1410" s="12">
        <v>1000</v>
      </c>
      <c r="K1410" s="12" t="s">
        <v>2604</v>
      </c>
      <c r="L1410" s="12">
        <f t="shared" si="66"/>
        <v>1000</v>
      </c>
      <c r="M1410" s="12">
        <f t="shared" si="67"/>
        <v>1000</v>
      </c>
    </row>
    <row r="1411" spans="1:13" x14ac:dyDescent="0.25">
      <c r="A1411" s="15" t="s">
        <v>2157</v>
      </c>
      <c r="B1411" s="15" t="s">
        <v>475</v>
      </c>
      <c r="C1411" s="15" t="s">
        <v>347</v>
      </c>
      <c r="D1411" s="15" t="s">
        <v>348</v>
      </c>
      <c r="E1411" s="41">
        <f t="shared" ref="E1411:E1474" si="68">F1411/1000</f>
        <v>1</v>
      </c>
      <c r="F1411" s="42">
        <f>M1411</f>
        <v>1000</v>
      </c>
      <c r="G1411" s="43">
        <v>2020</v>
      </c>
      <c r="I1411" s="12">
        <v>1000</v>
      </c>
      <c r="K1411" s="12" t="s">
        <v>2604</v>
      </c>
      <c r="L1411" s="12">
        <f t="shared" si="66"/>
        <v>1000</v>
      </c>
      <c r="M1411" s="12">
        <f t="shared" si="67"/>
        <v>1000</v>
      </c>
    </row>
    <row r="1412" spans="1:13" x14ac:dyDescent="0.25">
      <c r="A1412" s="15" t="s">
        <v>2158</v>
      </c>
      <c r="B1412" s="15" t="s">
        <v>475</v>
      </c>
      <c r="C1412" s="15" t="s">
        <v>347</v>
      </c>
      <c r="D1412" s="15" t="s">
        <v>348</v>
      </c>
      <c r="E1412" s="41">
        <f t="shared" si="68"/>
        <v>1</v>
      </c>
      <c r="F1412" s="42">
        <f>M1412</f>
        <v>1000</v>
      </c>
      <c r="G1412" s="43">
        <v>2020</v>
      </c>
      <c r="I1412" s="12">
        <v>1000</v>
      </c>
      <c r="K1412" s="12" t="s">
        <v>2604</v>
      </c>
      <c r="L1412" s="12">
        <f t="shared" si="66"/>
        <v>1000</v>
      </c>
      <c r="M1412" s="12">
        <f t="shared" si="67"/>
        <v>1000</v>
      </c>
    </row>
    <row r="1413" spans="1:13" x14ac:dyDescent="0.25">
      <c r="A1413" s="15" t="s">
        <v>2159</v>
      </c>
      <c r="B1413" s="15" t="s">
        <v>361</v>
      </c>
      <c r="C1413" s="15" t="s">
        <v>347</v>
      </c>
      <c r="D1413" s="15" t="s">
        <v>348</v>
      </c>
      <c r="E1413" s="41">
        <f t="shared" si="68"/>
        <v>1</v>
      </c>
      <c r="F1413" s="42">
        <f>M1413</f>
        <v>1000</v>
      </c>
      <c r="G1413" s="43">
        <v>2020</v>
      </c>
      <c r="I1413" s="12">
        <v>1000</v>
      </c>
      <c r="K1413" s="12" t="s">
        <v>2604</v>
      </c>
      <c r="L1413" s="12">
        <f t="shared" si="66"/>
        <v>1000</v>
      </c>
      <c r="M1413" s="12">
        <f t="shared" si="67"/>
        <v>1000</v>
      </c>
    </row>
    <row r="1414" spans="1:13" x14ac:dyDescent="0.25">
      <c r="A1414" s="15" t="s">
        <v>2161</v>
      </c>
      <c r="B1414" s="15" t="s">
        <v>561</v>
      </c>
      <c r="C1414" s="15" t="s">
        <v>347</v>
      </c>
      <c r="D1414" s="15" t="s">
        <v>348</v>
      </c>
      <c r="E1414" s="41">
        <f t="shared" si="68"/>
        <v>1</v>
      </c>
      <c r="F1414" s="42">
        <f>M1414</f>
        <v>1000</v>
      </c>
      <c r="G1414" s="43">
        <v>2020</v>
      </c>
      <c r="I1414" s="12">
        <v>1000</v>
      </c>
      <c r="K1414" s="12" t="s">
        <v>2604</v>
      </c>
      <c r="L1414" s="12">
        <f t="shared" si="66"/>
        <v>1000</v>
      </c>
      <c r="M1414" s="12">
        <f t="shared" si="67"/>
        <v>1000</v>
      </c>
    </row>
    <row r="1415" spans="1:13" x14ac:dyDescent="0.25">
      <c r="A1415" s="15" t="s">
        <v>2162</v>
      </c>
      <c r="B1415" s="15" t="s">
        <v>361</v>
      </c>
      <c r="C1415" s="15" t="s">
        <v>347</v>
      </c>
      <c r="D1415" s="15" t="s">
        <v>348</v>
      </c>
      <c r="E1415" s="41">
        <f t="shared" si="68"/>
        <v>1</v>
      </c>
      <c r="F1415" s="42">
        <f>M1415</f>
        <v>1000</v>
      </c>
      <c r="G1415" s="43">
        <v>2020</v>
      </c>
      <c r="I1415" s="12">
        <v>1000</v>
      </c>
      <c r="K1415" s="12" t="s">
        <v>2604</v>
      </c>
      <c r="L1415" s="12">
        <f t="shared" si="66"/>
        <v>1000</v>
      </c>
      <c r="M1415" s="12">
        <f t="shared" si="67"/>
        <v>1000</v>
      </c>
    </row>
    <row r="1416" spans="1:13" x14ac:dyDescent="0.25">
      <c r="A1416" s="15" t="s">
        <v>2163</v>
      </c>
      <c r="B1416" s="15" t="s">
        <v>365</v>
      </c>
      <c r="C1416" s="15" t="s">
        <v>347</v>
      </c>
      <c r="D1416" s="15" t="s">
        <v>348</v>
      </c>
      <c r="E1416" s="41">
        <f t="shared" si="68"/>
        <v>1</v>
      </c>
      <c r="F1416" s="42">
        <f>M1416</f>
        <v>1000</v>
      </c>
      <c r="G1416" s="43">
        <v>2020</v>
      </c>
      <c r="I1416" s="12">
        <v>1000</v>
      </c>
      <c r="K1416" s="12" t="s">
        <v>2604</v>
      </c>
      <c r="L1416" s="12">
        <f t="shared" si="66"/>
        <v>1000</v>
      </c>
      <c r="M1416" s="12">
        <f t="shared" si="67"/>
        <v>1000</v>
      </c>
    </row>
    <row r="1417" spans="1:13" x14ac:dyDescent="0.25">
      <c r="A1417" s="15" t="s">
        <v>2164</v>
      </c>
      <c r="B1417" s="15" t="s">
        <v>2454</v>
      </c>
      <c r="C1417" s="15" t="s">
        <v>347</v>
      </c>
      <c r="D1417" s="15" t="s">
        <v>348</v>
      </c>
      <c r="E1417" s="41">
        <f t="shared" si="68"/>
        <v>1</v>
      </c>
      <c r="F1417" s="42">
        <f>M1417</f>
        <v>1000</v>
      </c>
      <c r="G1417" s="43">
        <v>2020</v>
      </c>
      <c r="I1417" s="12">
        <v>1000</v>
      </c>
      <c r="K1417" s="12" t="s">
        <v>2604</v>
      </c>
      <c r="L1417" s="12">
        <f t="shared" si="66"/>
        <v>1000</v>
      </c>
      <c r="M1417" s="12">
        <f t="shared" si="67"/>
        <v>1000</v>
      </c>
    </row>
    <row r="1418" spans="1:13" x14ac:dyDescent="0.25">
      <c r="A1418" s="15" t="s">
        <v>2165</v>
      </c>
      <c r="B1418" s="15" t="s">
        <v>475</v>
      </c>
      <c r="C1418" s="15" t="s">
        <v>347</v>
      </c>
      <c r="D1418" s="15" t="s">
        <v>348</v>
      </c>
      <c r="E1418" s="41">
        <f t="shared" si="68"/>
        <v>1</v>
      </c>
      <c r="F1418" s="42">
        <f>M1418</f>
        <v>1000</v>
      </c>
      <c r="G1418" s="43">
        <v>2020</v>
      </c>
      <c r="I1418" s="12">
        <v>1000</v>
      </c>
      <c r="K1418" s="12" t="s">
        <v>2604</v>
      </c>
      <c r="L1418" s="12">
        <f t="shared" si="66"/>
        <v>1000</v>
      </c>
      <c r="M1418" s="12">
        <f t="shared" si="67"/>
        <v>1000</v>
      </c>
    </row>
    <row r="1419" spans="1:13" x14ac:dyDescent="0.25">
      <c r="A1419" s="15" t="s">
        <v>2166</v>
      </c>
      <c r="B1419" s="15" t="s">
        <v>475</v>
      </c>
      <c r="C1419" s="15" t="s">
        <v>347</v>
      </c>
      <c r="D1419" s="15" t="s">
        <v>348</v>
      </c>
      <c r="E1419" s="41">
        <f t="shared" si="68"/>
        <v>1</v>
      </c>
      <c r="F1419" s="42">
        <f>M1419</f>
        <v>1000</v>
      </c>
      <c r="G1419" s="43">
        <v>2020</v>
      </c>
      <c r="I1419" s="12">
        <v>1000</v>
      </c>
      <c r="K1419" s="12" t="s">
        <v>2604</v>
      </c>
      <c r="L1419" s="12">
        <f t="shared" si="66"/>
        <v>1000</v>
      </c>
      <c r="M1419" s="12">
        <f t="shared" si="67"/>
        <v>1000</v>
      </c>
    </row>
    <row r="1420" spans="1:13" x14ac:dyDescent="0.25">
      <c r="A1420" s="15" t="s">
        <v>2167</v>
      </c>
      <c r="B1420" s="15" t="s">
        <v>359</v>
      </c>
      <c r="C1420" s="15" t="s">
        <v>347</v>
      </c>
      <c r="D1420" s="15" t="s">
        <v>348</v>
      </c>
      <c r="E1420" s="41">
        <f t="shared" si="68"/>
        <v>1</v>
      </c>
      <c r="F1420" s="42">
        <f>M1420</f>
        <v>1000</v>
      </c>
      <c r="G1420" s="43">
        <v>2020</v>
      </c>
      <c r="I1420" s="12">
        <v>1000</v>
      </c>
      <c r="K1420" s="12" t="s">
        <v>2604</v>
      </c>
      <c r="L1420" s="12">
        <f t="shared" si="66"/>
        <v>1000</v>
      </c>
      <c r="M1420" s="12">
        <f t="shared" si="67"/>
        <v>1000</v>
      </c>
    </row>
    <row r="1421" spans="1:13" x14ac:dyDescent="0.25">
      <c r="A1421" s="15" t="s">
        <v>2168</v>
      </c>
      <c r="B1421" s="15" t="s">
        <v>2456</v>
      </c>
      <c r="C1421" s="15" t="s">
        <v>347</v>
      </c>
      <c r="D1421" s="15" t="s">
        <v>348</v>
      </c>
      <c r="E1421" s="41">
        <f t="shared" si="68"/>
        <v>1</v>
      </c>
      <c r="F1421" s="42">
        <f>M1421</f>
        <v>1000</v>
      </c>
      <c r="G1421" s="43">
        <v>2020</v>
      </c>
      <c r="I1421" s="12">
        <v>1000</v>
      </c>
      <c r="K1421" s="12" t="s">
        <v>2604</v>
      </c>
      <c r="L1421" s="12">
        <f t="shared" si="66"/>
        <v>1000</v>
      </c>
      <c r="M1421" s="12">
        <f t="shared" si="67"/>
        <v>1000</v>
      </c>
    </row>
    <row r="1422" spans="1:13" x14ac:dyDescent="0.25">
      <c r="A1422" s="15" t="s">
        <v>2169</v>
      </c>
      <c r="B1422" s="15" t="s">
        <v>1858</v>
      </c>
      <c r="C1422" s="15" t="s">
        <v>347</v>
      </c>
      <c r="D1422" s="15" t="s">
        <v>348</v>
      </c>
      <c r="E1422" s="41">
        <f t="shared" si="68"/>
        <v>1</v>
      </c>
      <c r="F1422" s="42">
        <f>M1422</f>
        <v>1000</v>
      </c>
      <c r="G1422" s="43">
        <v>2020</v>
      </c>
      <c r="I1422" s="12">
        <v>1000</v>
      </c>
      <c r="K1422" s="12" t="s">
        <v>2604</v>
      </c>
      <c r="L1422" s="12">
        <f t="shared" si="66"/>
        <v>1000</v>
      </c>
      <c r="M1422" s="12">
        <f t="shared" si="67"/>
        <v>1000</v>
      </c>
    </row>
    <row r="1423" spans="1:13" x14ac:dyDescent="0.25">
      <c r="A1423" s="15" t="s">
        <v>2170</v>
      </c>
      <c r="B1423" s="15" t="s">
        <v>491</v>
      </c>
      <c r="C1423" s="15" t="s">
        <v>347</v>
      </c>
      <c r="D1423" s="15" t="s">
        <v>348</v>
      </c>
      <c r="E1423" s="41">
        <f t="shared" si="68"/>
        <v>1</v>
      </c>
      <c r="F1423" s="42">
        <f>M1423</f>
        <v>1000</v>
      </c>
      <c r="G1423" s="43">
        <v>2020</v>
      </c>
      <c r="I1423" s="12">
        <v>1000</v>
      </c>
      <c r="K1423" s="12" t="s">
        <v>2604</v>
      </c>
      <c r="L1423" s="12">
        <f t="shared" si="66"/>
        <v>1000</v>
      </c>
      <c r="M1423" s="12">
        <f t="shared" si="67"/>
        <v>1000</v>
      </c>
    </row>
    <row r="1424" spans="1:13" x14ac:dyDescent="0.25">
      <c r="A1424" s="15" t="s">
        <v>2171</v>
      </c>
      <c r="B1424" s="15" t="s">
        <v>377</v>
      </c>
      <c r="C1424" s="15" t="s">
        <v>347</v>
      </c>
      <c r="D1424" s="15" t="s">
        <v>348</v>
      </c>
      <c r="E1424" s="41">
        <f t="shared" si="68"/>
        <v>1</v>
      </c>
      <c r="F1424" s="42">
        <f>M1424</f>
        <v>1000</v>
      </c>
      <c r="G1424" s="43">
        <v>2020</v>
      </c>
      <c r="I1424" s="12">
        <v>1000</v>
      </c>
      <c r="K1424" s="12" t="s">
        <v>2604</v>
      </c>
      <c r="L1424" s="12">
        <f t="shared" si="66"/>
        <v>1000</v>
      </c>
      <c r="M1424" s="12">
        <f t="shared" si="67"/>
        <v>1000</v>
      </c>
    </row>
    <row r="1425" spans="1:13" x14ac:dyDescent="0.25">
      <c r="A1425" s="15" t="s">
        <v>2172</v>
      </c>
      <c r="B1425" s="15" t="s">
        <v>363</v>
      </c>
      <c r="C1425" s="15" t="s">
        <v>347</v>
      </c>
      <c r="D1425" s="15" t="s">
        <v>348</v>
      </c>
      <c r="E1425" s="41">
        <f t="shared" si="68"/>
        <v>1</v>
      </c>
      <c r="F1425" s="42">
        <f>M1425</f>
        <v>1000</v>
      </c>
      <c r="G1425" s="43">
        <v>2020</v>
      </c>
      <c r="I1425" s="12">
        <v>1000</v>
      </c>
      <c r="K1425" s="12" t="s">
        <v>2604</v>
      </c>
      <c r="L1425" s="12">
        <f t="shared" si="66"/>
        <v>1000</v>
      </c>
      <c r="M1425" s="12">
        <f t="shared" si="67"/>
        <v>1000</v>
      </c>
    </row>
    <row r="1426" spans="1:13" x14ac:dyDescent="0.25">
      <c r="A1426" s="15" t="s">
        <v>2173</v>
      </c>
      <c r="B1426" s="15" t="s">
        <v>2457</v>
      </c>
      <c r="C1426" s="15" t="s">
        <v>347</v>
      </c>
      <c r="D1426" s="15" t="s">
        <v>348</v>
      </c>
      <c r="E1426" s="41">
        <f t="shared" si="68"/>
        <v>1</v>
      </c>
      <c r="F1426" s="42">
        <f>M1426</f>
        <v>1000</v>
      </c>
      <c r="G1426" s="43">
        <v>2020</v>
      </c>
      <c r="I1426" s="12">
        <v>1000</v>
      </c>
      <c r="K1426" s="12" t="s">
        <v>2604</v>
      </c>
      <c r="L1426" s="12">
        <f t="shared" si="66"/>
        <v>1000</v>
      </c>
      <c r="M1426" s="12">
        <f t="shared" si="67"/>
        <v>1000</v>
      </c>
    </row>
    <row r="1427" spans="1:13" x14ac:dyDescent="0.25">
      <c r="A1427" s="15" t="s">
        <v>2175</v>
      </c>
      <c r="B1427" s="15" t="s">
        <v>400</v>
      </c>
      <c r="C1427" s="15" t="s">
        <v>347</v>
      </c>
      <c r="D1427" s="15" t="s">
        <v>348</v>
      </c>
      <c r="E1427" s="41">
        <f t="shared" si="68"/>
        <v>1</v>
      </c>
      <c r="F1427" s="42">
        <f>M1427</f>
        <v>1000</v>
      </c>
      <c r="G1427" s="43">
        <v>2020</v>
      </c>
      <c r="I1427" s="12">
        <v>1000</v>
      </c>
      <c r="K1427" s="12" t="s">
        <v>2604</v>
      </c>
      <c r="L1427" s="12">
        <f t="shared" si="66"/>
        <v>1000</v>
      </c>
      <c r="M1427" s="12">
        <f t="shared" si="67"/>
        <v>1000</v>
      </c>
    </row>
    <row r="1428" spans="1:13" x14ac:dyDescent="0.25">
      <c r="A1428" s="15" t="s">
        <v>2176</v>
      </c>
      <c r="B1428" s="15" t="s">
        <v>377</v>
      </c>
      <c r="C1428" s="15" t="s">
        <v>347</v>
      </c>
      <c r="D1428" s="15" t="s">
        <v>348</v>
      </c>
      <c r="E1428" s="41">
        <f t="shared" si="68"/>
        <v>1</v>
      </c>
      <c r="F1428" s="42">
        <f>M1428</f>
        <v>1000</v>
      </c>
      <c r="G1428" s="43">
        <v>2020</v>
      </c>
      <c r="I1428" s="12">
        <v>1000</v>
      </c>
      <c r="J1428" s="12">
        <v>1390.09</v>
      </c>
      <c r="K1428" s="12" t="s">
        <v>2604</v>
      </c>
      <c r="L1428" s="12">
        <f t="shared" si="66"/>
        <v>1000</v>
      </c>
      <c r="M1428" s="12">
        <f t="shared" si="67"/>
        <v>1000</v>
      </c>
    </row>
    <row r="1429" spans="1:13" x14ac:dyDescent="0.25">
      <c r="A1429" s="15" t="s">
        <v>2177</v>
      </c>
      <c r="B1429" s="15" t="s">
        <v>359</v>
      </c>
      <c r="C1429" s="15" t="s">
        <v>347</v>
      </c>
      <c r="D1429" s="15" t="s">
        <v>348</v>
      </c>
      <c r="E1429" s="41">
        <f t="shared" si="68"/>
        <v>1</v>
      </c>
      <c r="F1429" s="42">
        <f>M1429</f>
        <v>1000</v>
      </c>
      <c r="G1429" s="43">
        <v>2020</v>
      </c>
      <c r="I1429" s="12">
        <v>1000</v>
      </c>
      <c r="K1429" s="12" t="s">
        <v>2604</v>
      </c>
      <c r="L1429" s="12">
        <f t="shared" si="66"/>
        <v>1000</v>
      </c>
      <c r="M1429" s="12">
        <f t="shared" si="67"/>
        <v>1000</v>
      </c>
    </row>
    <row r="1430" spans="1:13" x14ac:dyDescent="0.25">
      <c r="A1430" s="15" t="s">
        <v>2178</v>
      </c>
      <c r="B1430" s="15" t="s">
        <v>1748</v>
      </c>
      <c r="C1430" s="15" t="s">
        <v>347</v>
      </c>
      <c r="D1430" s="15" t="s">
        <v>348</v>
      </c>
      <c r="E1430" s="41">
        <f t="shared" si="68"/>
        <v>1</v>
      </c>
      <c r="F1430" s="42">
        <f>M1430</f>
        <v>1000</v>
      </c>
      <c r="G1430" s="43">
        <v>2020</v>
      </c>
      <c r="I1430" s="12">
        <v>1000</v>
      </c>
      <c r="K1430" s="12" t="s">
        <v>2604</v>
      </c>
      <c r="L1430" s="12">
        <f t="shared" si="66"/>
        <v>1000</v>
      </c>
      <c r="M1430" s="12">
        <f t="shared" si="67"/>
        <v>1000</v>
      </c>
    </row>
    <row r="1431" spans="1:13" x14ac:dyDescent="0.25">
      <c r="A1431" s="15" t="s">
        <v>2179</v>
      </c>
      <c r="B1431" s="15" t="s">
        <v>440</v>
      </c>
      <c r="C1431" s="15" t="s">
        <v>347</v>
      </c>
      <c r="D1431" s="15" t="s">
        <v>348</v>
      </c>
      <c r="E1431" s="41">
        <f t="shared" si="68"/>
        <v>1</v>
      </c>
      <c r="F1431" s="42">
        <f>M1431</f>
        <v>1000</v>
      </c>
      <c r="G1431" s="43">
        <v>2020</v>
      </c>
      <c r="I1431" s="12">
        <v>1000</v>
      </c>
      <c r="K1431" s="12" t="s">
        <v>2604</v>
      </c>
      <c r="L1431" s="12">
        <f t="shared" si="66"/>
        <v>1000</v>
      </c>
      <c r="M1431" s="12">
        <f t="shared" si="67"/>
        <v>1000</v>
      </c>
    </row>
    <row r="1432" spans="1:13" x14ac:dyDescent="0.25">
      <c r="A1432" s="15" t="s">
        <v>2181</v>
      </c>
      <c r="B1432" s="15" t="s">
        <v>2458</v>
      </c>
      <c r="C1432" s="15" t="s">
        <v>347</v>
      </c>
      <c r="D1432" s="15" t="s">
        <v>348</v>
      </c>
      <c r="E1432" s="41">
        <f t="shared" si="68"/>
        <v>1</v>
      </c>
      <c r="F1432" s="42">
        <f>M1432</f>
        <v>1000</v>
      </c>
      <c r="G1432" s="43">
        <v>2020</v>
      </c>
      <c r="I1432" s="12">
        <v>1000</v>
      </c>
      <c r="K1432" s="12" t="s">
        <v>2604</v>
      </c>
      <c r="L1432" s="12">
        <f t="shared" si="66"/>
        <v>1000</v>
      </c>
      <c r="M1432" s="12">
        <f t="shared" si="67"/>
        <v>1000</v>
      </c>
    </row>
    <row r="1433" spans="1:13" x14ac:dyDescent="0.25">
      <c r="A1433" s="15" t="s">
        <v>2182</v>
      </c>
      <c r="B1433" s="15" t="s">
        <v>578</v>
      </c>
      <c r="C1433" s="15" t="s">
        <v>347</v>
      </c>
      <c r="D1433" s="15" t="s">
        <v>348</v>
      </c>
      <c r="E1433" s="41">
        <f t="shared" si="68"/>
        <v>1</v>
      </c>
      <c r="F1433" s="42">
        <f>M1433</f>
        <v>1000</v>
      </c>
      <c r="G1433" s="43">
        <v>2020</v>
      </c>
      <c r="I1433" s="12">
        <v>1000</v>
      </c>
      <c r="K1433" s="12" t="s">
        <v>2604</v>
      </c>
      <c r="L1433" s="12">
        <f t="shared" si="66"/>
        <v>1000</v>
      </c>
      <c r="M1433" s="12">
        <f t="shared" si="67"/>
        <v>1000</v>
      </c>
    </row>
    <row r="1434" spans="1:13" x14ac:dyDescent="0.25">
      <c r="A1434" s="15" t="s">
        <v>2183</v>
      </c>
      <c r="B1434" s="15" t="s">
        <v>578</v>
      </c>
      <c r="C1434" s="15" t="s">
        <v>347</v>
      </c>
      <c r="D1434" s="15" t="s">
        <v>348</v>
      </c>
      <c r="E1434" s="41">
        <f t="shared" si="68"/>
        <v>1</v>
      </c>
      <c r="F1434" s="42">
        <f>M1434</f>
        <v>1000</v>
      </c>
      <c r="G1434" s="43">
        <v>2020</v>
      </c>
      <c r="I1434" s="12">
        <v>1000</v>
      </c>
      <c r="K1434" s="12" t="s">
        <v>2604</v>
      </c>
      <c r="L1434" s="12">
        <f t="shared" si="66"/>
        <v>1000</v>
      </c>
      <c r="M1434" s="12">
        <f t="shared" si="67"/>
        <v>1000</v>
      </c>
    </row>
    <row r="1435" spans="1:13" x14ac:dyDescent="0.25">
      <c r="A1435" s="15" t="s">
        <v>2185</v>
      </c>
      <c r="B1435" s="15" t="s">
        <v>478</v>
      </c>
      <c r="C1435" s="15" t="s">
        <v>347</v>
      </c>
      <c r="D1435" s="15" t="s">
        <v>348</v>
      </c>
      <c r="E1435" s="41">
        <f t="shared" si="68"/>
        <v>1</v>
      </c>
      <c r="F1435" s="42">
        <f>M1435</f>
        <v>1000</v>
      </c>
      <c r="G1435" s="43">
        <v>2020</v>
      </c>
      <c r="I1435" s="12">
        <v>1000</v>
      </c>
      <c r="K1435" s="12" t="s">
        <v>2604</v>
      </c>
      <c r="L1435" s="12">
        <f t="shared" si="66"/>
        <v>1000</v>
      </c>
      <c r="M1435" s="12">
        <f t="shared" si="67"/>
        <v>1000</v>
      </c>
    </row>
    <row r="1436" spans="1:13" x14ac:dyDescent="0.25">
      <c r="A1436" s="15" t="s">
        <v>2186</v>
      </c>
      <c r="B1436" s="15" t="s">
        <v>2459</v>
      </c>
      <c r="C1436" s="15" t="s">
        <v>347</v>
      </c>
      <c r="D1436" s="15" t="s">
        <v>348</v>
      </c>
      <c r="E1436" s="41">
        <f t="shared" si="68"/>
        <v>1</v>
      </c>
      <c r="F1436" s="42">
        <f>M1436</f>
        <v>1000</v>
      </c>
      <c r="G1436" s="43">
        <v>2020</v>
      </c>
      <c r="I1436" s="12">
        <v>1000</v>
      </c>
      <c r="K1436" s="12" t="s">
        <v>2604</v>
      </c>
      <c r="L1436" s="12">
        <f t="shared" si="66"/>
        <v>1000</v>
      </c>
      <c r="M1436" s="12">
        <f t="shared" si="67"/>
        <v>1000</v>
      </c>
    </row>
    <row r="1437" spans="1:13" x14ac:dyDescent="0.25">
      <c r="A1437" s="15" t="s">
        <v>2187</v>
      </c>
      <c r="B1437" s="15" t="s">
        <v>478</v>
      </c>
      <c r="C1437" s="15" t="s">
        <v>347</v>
      </c>
      <c r="D1437" s="15" t="s">
        <v>348</v>
      </c>
      <c r="E1437" s="41">
        <f t="shared" si="68"/>
        <v>1</v>
      </c>
      <c r="F1437" s="42">
        <f>M1437</f>
        <v>1000</v>
      </c>
      <c r="G1437" s="43">
        <v>2020</v>
      </c>
      <c r="I1437" s="12">
        <v>1000</v>
      </c>
      <c r="K1437" s="12" t="s">
        <v>2604</v>
      </c>
      <c r="L1437" s="12">
        <f t="shared" si="66"/>
        <v>1000</v>
      </c>
      <c r="M1437" s="12">
        <f t="shared" si="67"/>
        <v>1000</v>
      </c>
    </row>
    <row r="1438" spans="1:13" x14ac:dyDescent="0.25">
      <c r="A1438" s="15" t="s">
        <v>2188</v>
      </c>
      <c r="B1438" s="15" t="s">
        <v>2459</v>
      </c>
      <c r="C1438" s="15" t="s">
        <v>347</v>
      </c>
      <c r="D1438" s="15" t="s">
        <v>348</v>
      </c>
      <c r="E1438" s="41">
        <f t="shared" si="68"/>
        <v>1</v>
      </c>
      <c r="F1438" s="42">
        <f>M1438</f>
        <v>1000</v>
      </c>
      <c r="G1438" s="43">
        <v>2020</v>
      </c>
      <c r="I1438" s="12">
        <v>1000</v>
      </c>
      <c r="K1438" s="12" t="s">
        <v>2604</v>
      </c>
      <c r="L1438" s="12">
        <f t="shared" si="66"/>
        <v>1000</v>
      </c>
      <c r="M1438" s="12">
        <f t="shared" si="67"/>
        <v>1000</v>
      </c>
    </row>
    <row r="1439" spans="1:13" x14ac:dyDescent="0.25">
      <c r="A1439" s="15" t="s">
        <v>2189</v>
      </c>
      <c r="B1439" s="15" t="s">
        <v>478</v>
      </c>
      <c r="C1439" s="15" t="s">
        <v>347</v>
      </c>
      <c r="D1439" s="15" t="s">
        <v>348</v>
      </c>
      <c r="E1439" s="41">
        <f t="shared" si="68"/>
        <v>1</v>
      </c>
      <c r="F1439" s="42">
        <f>M1439</f>
        <v>1000</v>
      </c>
      <c r="G1439" s="43">
        <v>2020</v>
      </c>
      <c r="I1439" s="12">
        <v>1000</v>
      </c>
      <c r="K1439" s="12" t="s">
        <v>2604</v>
      </c>
      <c r="L1439" s="12">
        <f t="shared" si="66"/>
        <v>1000</v>
      </c>
      <c r="M1439" s="12">
        <f t="shared" si="67"/>
        <v>1000</v>
      </c>
    </row>
    <row r="1440" spans="1:13" x14ac:dyDescent="0.25">
      <c r="A1440" s="15" t="s">
        <v>2190</v>
      </c>
      <c r="B1440" s="15" t="s">
        <v>400</v>
      </c>
      <c r="C1440" s="15" t="s">
        <v>347</v>
      </c>
      <c r="D1440" s="15" t="s">
        <v>348</v>
      </c>
      <c r="E1440" s="41">
        <f t="shared" si="68"/>
        <v>1</v>
      </c>
      <c r="F1440" s="42">
        <f>M1440</f>
        <v>1000</v>
      </c>
      <c r="G1440" s="43">
        <v>2020</v>
      </c>
      <c r="I1440" s="12">
        <v>1000</v>
      </c>
      <c r="K1440" s="12" t="s">
        <v>2604</v>
      </c>
      <c r="L1440" s="12">
        <f t="shared" si="66"/>
        <v>1000</v>
      </c>
      <c r="M1440" s="12">
        <f t="shared" si="67"/>
        <v>1000</v>
      </c>
    </row>
    <row r="1441" spans="1:13" x14ac:dyDescent="0.25">
      <c r="A1441" s="15" t="s">
        <v>2191</v>
      </c>
      <c r="B1441" s="15" t="s">
        <v>1863</v>
      </c>
      <c r="C1441" s="15" t="s">
        <v>347</v>
      </c>
      <c r="D1441" s="15" t="s">
        <v>348</v>
      </c>
      <c r="E1441" s="41">
        <f t="shared" si="68"/>
        <v>1</v>
      </c>
      <c r="F1441" s="42">
        <f>M1441</f>
        <v>1000</v>
      </c>
      <c r="G1441" s="43">
        <v>2020</v>
      </c>
      <c r="I1441" s="12">
        <v>1000</v>
      </c>
      <c r="K1441" s="12" t="s">
        <v>2604</v>
      </c>
      <c r="L1441" s="12">
        <f t="shared" si="66"/>
        <v>1000</v>
      </c>
      <c r="M1441" s="12">
        <f t="shared" si="67"/>
        <v>1000</v>
      </c>
    </row>
    <row r="1442" spans="1:13" x14ac:dyDescent="0.25">
      <c r="A1442" s="15" t="s">
        <v>2192</v>
      </c>
      <c r="B1442" s="15" t="s">
        <v>550</v>
      </c>
      <c r="C1442" s="15" t="s">
        <v>347</v>
      </c>
      <c r="D1442" s="15" t="s">
        <v>348</v>
      </c>
      <c r="E1442" s="41">
        <f t="shared" si="68"/>
        <v>1</v>
      </c>
      <c r="F1442" s="42">
        <f>M1442</f>
        <v>1000</v>
      </c>
      <c r="G1442" s="43">
        <v>2020</v>
      </c>
      <c r="I1442" s="12">
        <v>1000</v>
      </c>
      <c r="K1442" s="12" t="s">
        <v>2604</v>
      </c>
      <c r="L1442" s="12">
        <f t="shared" si="66"/>
        <v>1000</v>
      </c>
      <c r="M1442" s="12">
        <f t="shared" si="67"/>
        <v>1000</v>
      </c>
    </row>
    <row r="1443" spans="1:13" x14ac:dyDescent="0.25">
      <c r="A1443" s="15" t="s">
        <v>2193</v>
      </c>
      <c r="B1443" s="15" t="s">
        <v>464</v>
      </c>
      <c r="C1443" s="15" t="s">
        <v>347</v>
      </c>
      <c r="D1443" s="15" t="s">
        <v>348</v>
      </c>
      <c r="E1443" s="41">
        <f t="shared" si="68"/>
        <v>1</v>
      </c>
      <c r="F1443" s="42">
        <f>M1443</f>
        <v>1000</v>
      </c>
      <c r="G1443" s="43">
        <v>2020</v>
      </c>
      <c r="I1443" s="12">
        <v>1000</v>
      </c>
      <c r="K1443" s="12" t="s">
        <v>2604</v>
      </c>
      <c r="L1443" s="12">
        <f t="shared" si="66"/>
        <v>1000</v>
      </c>
      <c r="M1443" s="12">
        <f t="shared" si="67"/>
        <v>1000</v>
      </c>
    </row>
    <row r="1444" spans="1:13" x14ac:dyDescent="0.25">
      <c r="A1444" s="15" t="s">
        <v>2194</v>
      </c>
      <c r="B1444" s="15" t="s">
        <v>400</v>
      </c>
      <c r="C1444" s="15" t="s">
        <v>347</v>
      </c>
      <c r="D1444" s="15" t="s">
        <v>348</v>
      </c>
      <c r="E1444" s="41">
        <f t="shared" si="68"/>
        <v>1</v>
      </c>
      <c r="F1444" s="42">
        <f>M1444</f>
        <v>1000</v>
      </c>
      <c r="G1444" s="43">
        <v>2020</v>
      </c>
      <c r="I1444" s="12">
        <v>1000</v>
      </c>
      <c r="K1444" s="12" t="s">
        <v>2604</v>
      </c>
      <c r="L1444" s="12">
        <f t="shared" si="66"/>
        <v>1000</v>
      </c>
      <c r="M1444" s="12">
        <f t="shared" si="67"/>
        <v>1000</v>
      </c>
    </row>
    <row r="1445" spans="1:13" x14ac:dyDescent="0.25">
      <c r="A1445" s="15" t="s">
        <v>2195</v>
      </c>
      <c r="B1445" s="15" t="s">
        <v>2460</v>
      </c>
      <c r="C1445" s="15" t="s">
        <v>347</v>
      </c>
      <c r="D1445" s="15" t="s">
        <v>348</v>
      </c>
      <c r="E1445" s="41">
        <f t="shared" si="68"/>
        <v>1</v>
      </c>
      <c r="F1445" s="42">
        <f>M1445</f>
        <v>1000</v>
      </c>
      <c r="G1445" s="43">
        <v>2020</v>
      </c>
      <c r="I1445" s="12">
        <v>1000</v>
      </c>
      <c r="K1445" s="12" t="s">
        <v>2604</v>
      </c>
      <c r="L1445" s="12">
        <f t="shared" si="66"/>
        <v>1000</v>
      </c>
      <c r="M1445" s="12">
        <f t="shared" si="67"/>
        <v>1000</v>
      </c>
    </row>
    <row r="1446" spans="1:13" x14ac:dyDescent="0.25">
      <c r="A1446" s="15" t="s">
        <v>2196</v>
      </c>
      <c r="B1446" s="15" t="s">
        <v>390</v>
      </c>
      <c r="C1446" s="15" t="s">
        <v>347</v>
      </c>
      <c r="D1446" s="15" t="s">
        <v>348</v>
      </c>
      <c r="E1446" s="41">
        <f t="shared" si="68"/>
        <v>1</v>
      </c>
      <c r="F1446" s="42">
        <f>M1446</f>
        <v>1000</v>
      </c>
      <c r="G1446" s="43">
        <v>2020</v>
      </c>
      <c r="I1446" s="12">
        <v>1000</v>
      </c>
      <c r="K1446" s="12" t="s">
        <v>2604</v>
      </c>
      <c r="L1446" s="12">
        <f t="shared" si="66"/>
        <v>1000</v>
      </c>
      <c r="M1446" s="12">
        <f t="shared" si="67"/>
        <v>1000</v>
      </c>
    </row>
    <row r="1447" spans="1:13" x14ac:dyDescent="0.25">
      <c r="A1447" s="15" t="s">
        <v>2197</v>
      </c>
      <c r="B1447" s="15" t="s">
        <v>1829</v>
      </c>
      <c r="C1447" s="15" t="s">
        <v>347</v>
      </c>
      <c r="D1447" s="15" t="s">
        <v>348</v>
      </c>
      <c r="E1447" s="41">
        <f t="shared" si="68"/>
        <v>1</v>
      </c>
      <c r="F1447" s="42">
        <f>M1447</f>
        <v>1000</v>
      </c>
      <c r="G1447" s="43">
        <v>2020</v>
      </c>
      <c r="I1447" s="12">
        <v>1000</v>
      </c>
      <c r="K1447" s="12" t="s">
        <v>2604</v>
      </c>
      <c r="L1447" s="12">
        <f t="shared" si="66"/>
        <v>1000</v>
      </c>
      <c r="M1447" s="12">
        <f t="shared" si="67"/>
        <v>1000</v>
      </c>
    </row>
    <row r="1448" spans="1:13" x14ac:dyDescent="0.25">
      <c r="A1448" s="15" t="s">
        <v>2198</v>
      </c>
      <c r="B1448" s="15" t="s">
        <v>2459</v>
      </c>
      <c r="C1448" s="15" t="s">
        <v>347</v>
      </c>
      <c r="D1448" s="15" t="s">
        <v>348</v>
      </c>
      <c r="E1448" s="41">
        <f t="shared" si="68"/>
        <v>1</v>
      </c>
      <c r="F1448" s="42">
        <f>M1448</f>
        <v>1000</v>
      </c>
      <c r="G1448" s="43">
        <v>2020</v>
      </c>
      <c r="I1448" s="12">
        <v>1000</v>
      </c>
      <c r="K1448" s="12" t="s">
        <v>2604</v>
      </c>
      <c r="L1448" s="12">
        <f t="shared" si="66"/>
        <v>1000</v>
      </c>
      <c r="M1448" s="12">
        <f t="shared" si="67"/>
        <v>1000</v>
      </c>
    </row>
    <row r="1449" spans="1:13" x14ac:dyDescent="0.25">
      <c r="A1449" s="15" t="s">
        <v>2199</v>
      </c>
      <c r="B1449" s="15" t="s">
        <v>2461</v>
      </c>
      <c r="C1449" s="15" t="s">
        <v>347</v>
      </c>
      <c r="D1449" s="15" t="s">
        <v>348</v>
      </c>
      <c r="E1449" s="41">
        <f t="shared" si="68"/>
        <v>1</v>
      </c>
      <c r="F1449" s="42">
        <f>M1449</f>
        <v>1000</v>
      </c>
      <c r="G1449" s="43">
        <v>2020</v>
      </c>
      <c r="I1449" s="12">
        <v>1000</v>
      </c>
      <c r="K1449" s="12" t="s">
        <v>2604</v>
      </c>
      <c r="L1449" s="12">
        <f t="shared" si="66"/>
        <v>1000</v>
      </c>
      <c r="M1449" s="12">
        <f t="shared" si="67"/>
        <v>1000</v>
      </c>
    </row>
    <row r="1450" spans="1:13" x14ac:dyDescent="0.25">
      <c r="A1450" s="15" t="s">
        <v>2200</v>
      </c>
      <c r="B1450" s="15" t="s">
        <v>561</v>
      </c>
      <c r="C1450" s="15" t="s">
        <v>347</v>
      </c>
      <c r="D1450" s="15" t="s">
        <v>348</v>
      </c>
      <c r="E1450" s="41">
        <f t="shared" si="68"/>
        <v>1</v>
      </c>
      <c r="F1450" s="42">
        <f>M1450</f>
        <v>1000</v>
      </c>
      <c r="G1450" s="43">
        <v>2020</v>
      </c>
      <c r="I1450" s="12">
        <v>1000</v>
      </c>
      <c r="J1450" s="12">
        <v>1390.09</v>
      </c>
      <c r="K1450" s="12" t="s">
        <v>2604</v>
      </c>
      <c r="L1450" s="12">
        <f t="shared" si="66"/>
        <v>1000</v>
      </c>
      <c r="M1450" s="12">
        <f t="shared" si="67"/>
        <v>1000</v>
      </c>
    </row>
    <row r="1451" spans="1:13" x14ac:dyDescent="0.25">
      <c r="A1451" s="15" t="s">
        <v>2201</v>
      </c>
      <c r="B1451" s="15" t="s">
        <v>651</v>
      </c>
      <c r="C1451" s="15" t="s">
        <v>347</v>
      </c>
      <c r="D1451" s="15" t="s">
        <v>348</v>
      </c>
      <c r="E1451" s="41">
        <f t="shared" si="68"/>
        <v>1</v>
      </c>
      <c r="F1451" s="42">
        <f>M1451</f>
        <v>1000</v>
      </c>
      <c r="G1451" s="43">
        <v>2020</v>
      </c>
      <c r="I1451" s="12">
        <v>1000</v>
      </c>
      <c r="J1451" s="12">
        <v>1390.09</v>
      </c>
      <c r="K1451" s="12" t="s">
        <v>2604</v>
      </c>
      <c r="L1451" s="12">
        <f t="shared" si="66"/>
        <v>1000</v>
      </c>
      <c r="M1451" s="12">
        <f t="shared" si="67"/>
        <v>1000</v>
      </c>
    </row>
    <row r="1452" spans="1:13" x14ac:dyDescent="0.25">
      <c r="A1452" s="15" t="s">
        <v>2203</v>
      </c>
      <c r="B1452" s="15" t="s">
        <v>359</v>
      </c>
      <c r="C1452" s="15" t="s">
        <v>347</v>
      </c>
      <c r="D1452" s="15" t="s">
        <v>348</v>
      </c>
      <c r="E1452" s="41">
        <f t="shared" si="68"/>
        <v>1</v>
      </c>
      <c r="F1452" s="42">
        <f>M1452</f>
        <v>1000</v>
      </c>
      <c r="G1452" s="43">
        <v>2020</v>
      </c>
      <c r="I1452" s="12">
        <v>1000</v>
      </c>
      <c r="J1452" s="12">
        <v>1443.24</v>
      </c>
      <c r="K1452" s="12" t="s">
        <v>2604</v>
      </c>
      <c r="L1452" s="12">
        <f t="shared" si="66"/>
        <v>1000</v>
      </c>
      <c r="M1452" s="12">
        <f t="shared" si="67"/>
        <v>1000</v>
      </c>
    </row>
    <row r="1453" spans="1:13" x14ac:dyDescent="0.25">
      <c r="A1453" s="15" t="s">
        <v>2204</v>
      </c>
      <c r="B1453" s="15" t="s">
        <v>2462</v>
      </c>
      <c r="C1453" s="15" t="s">
        <v>347</v>
      </c>
      <c r="D1453" s="15" t="s">
        <v>348</v>
      </c>
      <c r="E1453" s="41">
        <f t="shared" si="68"/>
        <v>1</v>
      </c>
      <c r="F1453" s="42">
        <f>M1453</f>
        <v>1000</v>
      </c>
      <c r="G1453" s="43">
        <v>2020</v>
      </c>
      <c r="I1453" s="12">
        <v>1000</v>
      </c>
      <c r="K1453" s="12" t="s">
        <v>2604</v>
      </c>
      <c r="L1453" s="12">
        <f t="shared" si="66"/>
        <v>1000</v>
      </c>
      <c r="M1453" s="12">
        <f t="shared" si="67"/>
        <v>1000</v>
      </c>
    </row>
    <row r="1454" spans="1:13" x14ac:dyDescent="0.25">
      <c r="A1454" s="15" t="s">
        <v>2205</v>
      </c>
      <c r="B1454" s="15" t="s">
        <v>1774</v>
      </c>
      <c r="C1454" s="15" t="s">
        <v>347</v>
      </c>
      <c r="D1454" s="15" t="s">
        <v>348</v>
      </c>
      <c r="E1454" s="41">
        <f t="shared" si="68"/>
        <v>1</v>
      </c>
      <c r="F1454" s="42">
        <f>M1454</f>
        <v>1000</v>
      </c>
      <c r="G1454" s="43">
        <v>2020</v>
      </c>
      <c r="I1454" s="12">
        <v>1000</v>
      </c>
      <c r="J1454" s="12">
        <v>1440.72</v>
      </c>
      <c r="K1454" s="12" t="s">
        <v>2604</v>
      </c>
      <c r="L1454" s="12">
        <f t="shared" si="66"/>
        <v>1000</v>
      </c>
      <c r="M1454" s="12">
        <f t="shared" si="67"/>
        <v>1000</v>
      </c>
    </row>
    <row r="1455" spans="1:13" x14ac:dyDescent="0.25">
      <c r="A1455" s="15" t="s">
        <v>2206</v>
      </c>
      <c r="B1455" s="15" t="s">
        <v>400</v>
      </c>
      <c r="C1455" s="15" t="s">
        <v>347</v>
      </c>
      <c r="D1455" s="15" t="s">
        <v>348</v>
      </c>
      <c r="E1455" s="41">
        <f t="shared" si="68"/>
        <v>1</v>
      </c>
      <c r="F1455" s="42">
        <f>M1455</f>
        <v>1000</v>
      </c>
      <c r="G1455" s="43">
        <v>2020</v>
      </c>
      <c r="I1455" s="12">
        <v>1000</v>
      </c>
      <c r="K1455" s="12" t="s">
        <v>2604</v>
      </c>
      <c r="L1455" s="12">
        <f t="shared" si="66"/>
        <v>1000</v>
      </c>
      <c r="M1455" s="12">
        <f t="shared" si="67"/>
        <v>1000</v>
      </c>
    </row>
    <row r="1456" spans="1:13" x14ac:dyDescent="0.25">
      <c r="A1456" s="15" t="s">
        <v>2207</v>
      </c>
      <c r="B1456" s="15" t="s">
        <v>2463</v>
      </c>
      <c r="C1456" s="15" t="s">
        <v>347</v>
      </c>
      <c r="D1456" s="15" t="s">
        <v>348</v>
      </c>
      <c r="E1456" s="41">
        <f t="shared" si="68"/>
        <v>1</v>
      </c>
      <c r="F1456" s="42">
        <f>M1456</f>
        <v>1000</v>
      </c>
      <c r="G1456" s="43">
        <v>2020</v>
      </c>
      <c r="I1456" s="12">
        <v>1000</v>
      </c>
      <c r="K1456" s="12" t="s">
        <v>2604</v>
      </c>
      <c r="L1456" s="12">
        <f t="shared" si="66"/>
        <v>1000</v>
      </c>
      <c r="M1456" s="12">
        <f t="shared" si="67"/>
        <v>1000</v>
      </c>
    </row>
    <row r="1457" spans="1:13" x14ac:dyDescent="0.25">
      <c r="A1457" s="15" t="s">
        <v>2208</v>
      </c>
      <c r="B1457" s="15" t="s">
        <v>361</v>
      </c>
      <c r="C1457" s="15" t="s">
        <v>347</v>
      </c>
      <c r="D1457" s="15" t="s">
        <v>348</v>
      </c>
      <c r="E1457" s="41">
        <f t="shared" si="68"/>
        <v>1</v>
      </c>
      <c r="F1457" s="42">
        <f>M1457</f>
        <v>1000</v>
      </c>
      <c r="G1457" s="43">
        <v>2020</v>
      </c>
      <c r="I1457" s="12">
        <v>1000</v>
      </c>
      <c r="K1457" s="12" t="s">
        <v>2604</v>
      </c>
      <c r="L1457" s="12">
        <f t="shared" si="66"/>
        <v>1000</v>
      </c>
      <c r="M1457" s="12">
        <f t="shared" si="67"/>
        <v>1000</v>
      </c>
    </row>
    <row r="1458" spans="1:13" x14ac:dyDescent="0.25">
      <c r="A1458" s="15" t="s">
        <v>2210</v>
      </c>
      <c r="B1458" s="15" t="s">
        <v>2465</v>
      </c>
      <c r="C1458" s="15" t="s">
        <v>347</v>
      </c>
      <c r="D1458" s="15" t="s">
        <v>348</v>
      </c>
      <c r="E1458" s="41">
        <f t="shared" si="68"/>
        <v>1</v>
      </c>
      <c r="F1458" s="42">
        <f>M1458</f>
        <v>1000</v>
      </c>
      <c r="G1458" s="43">
        <v>2020</v>
      </c>
      <c r="I1458" s="12">
        <v>1000</v>
      </c>
      <c r="J1458" s="12">
        <v>1439.34</v>
      </c>
      <c r="K1458" s="12" t="s">
        <v>2604</v>
      </c>
      <c r="L1458" s="12">
        <f t="shared" si="66"/>
        <v>1000</v>
      </c>
      <c r="M1458" s="12">
        <f t="shared" si="67"/>
        <v>1000</v>
      </c>
    </row>
    <row r="1459" spans="1:13" x14ac:dyDescent="0.25">
      <c r="A1459" s="15" t="s">
        <v>2211</v>
      </c>
      <c r="B1459" s="15" t="s">
        <v>388</v>
      </c>
      <c r="C1459" s="15" t="s">
        <v>347</v>
      </c>
      <c r="D1459" s="15" t="s">
        <v>348</v>
      </c>
      <c r="E1459" s="41">
        <f t="shared" si="68"/>
        <v>1</v>
      </c>
      <c r="F1459" s="42">
        <f>M1459</f>
        <v>1000</v>
      </c>
      <c r="G1459" s="43">
        <v>2020</v>
      </c>
      <c r="I1459" s="12">
        <v>1000</v>
      </c>
      <c r="K1459" s="12" t="s">
        <v>2604</v>
      </c>
      <c r="L1459" s="12">
        <f t="shared" si="66"/>
        <v>1000</v>
      </c>
      <c r="M1459" s="12">
        <f t="shared" si="67"/>
        <v>1000</v>
      </c>
    </row>
    <row r="1460" spans="1:13" x14ac:dyDescent="0.25">
      <c r="A1460" s="15" t="s">
        <v>2212</v>
      </c>
      <c r="B1460" s="15" t="s">
        <v>404</v>
      </c>
      <c r="C1460" s="15" t="s">
        <v>347</v>
      </c>
      <c r="D1460" s="15" t="s">
        <v>348</v>
      </c>
      <c r="E1460" s="41">
        <f t="shared" si="68"/>
        <v>1</v>
      </c>
      <c r="F1460" s="42">
        <f>M1460</f>
        <v>1000</v>
      </c>
      <c r="G1460" s="43">
        <v>2020</v>
      </c>
      <c r="I1460" s="12">
        <v>1000</v>
      </c>
      <c r="K1460" s="12" t="s">
        <v>2604</v>
      </c>
      <c r="L1460" s="12">
        <f t="shared" si="66"/>
        <v>1000</v>
      </c>
      <c r="M1460" s="12">
        <f t="shared" si="67"/>
        <v>1000</v>
      </c>
    </row>
    <row r="1461" spans="1:13" x14ac:dyDescent="0.25">
      <c r="A1461" s="15" t="s">
        <v>2213</v>
      </c>
      <c r="B1461" s="15" t="s">
        <v>1748</v>
      </c>
      <c r="C1461" s="15" t="s">
        <v>347</v>
      </c>
      <c r="D1461" s="15" t="s">
        <v>348</v>
      </c>
      <c r="E1461" s="41">
        <f t="shared" si="68"/>
        <v>1</v>
      </c>
      <c r="F1461" s="42">
        <f>M1461</f>
        <v>1000</v>
      </c>
      <c r="G1461" s="43">
        <v>2020</v>
      </c>
      <c r="I1461" s="12">
        <v>1000</v>
      </c>
      <c r="K1461" s="12" t="s">
        <v>2604</v>
      </c>
      <c r="L1461" s="12">
        <f t="shared" si="66"/>
        <v>1000</v>
      </c>
      <c r="M1461" s="12">
        <f t="shared" si="67"/>
        <v>1000</v>
      </c>
    </row>
    <row r="1462" spans="1:13" x14ac:dyDescent="0.25">
      <c r="A1462" s="15" t="s">
        <v>2214</v>
      </c>
      <c r="B1462" s="15" t="s">
        <v>388</v>
      </c>
      <c r="C1462" s="15" t="s">
        <v>347</v>
      </c>
      <c r="D1462" s="15" t="s">
        <v>348</v>
      </c>
      <c r="E1462" s="41">
        <f t="shared" si="68"/>
        <v>1</v>
      </c>
      <c r="F1462" s="42">
        <f>M1462</f>
        <v>1000</v>
      </c>
      <c r="G1462" s="43">
        <v>2020</v>
      </c>
      <c r="I1462" s="12">
        <v>1000</v>
      </c>
      <c r="K1462" s="12" t="s">
        <v>2604</v>
      </c>
      <c r="L1462" s="12">
        <f t="shared" si="66"/>
        <v>1000</v>
      </c>
      <c r="M1462" s="12">
        <f t="shared" si="67"/>
        <v>1000</v>
      </c>
    </row>
    <row r="1463" spans="1:13" x14ac:dyDescent="0.25">
      <c r="A1463" s="15" t="s">
        <v>2215</v>
      </c>
      <c r="B1463" s="15" t="s">
        <v>478</v>
      </c>
      <c r="C1463" s="15" t="s">
        <v>347</v>
      </c>
      <c r="D1463" s="15" t="s">
        <v>348</v>
      </c>
      <c r="E1463" s="41">
        <f t="shared" si="68"/>
        <v>1</v>
      </c>
      <c r="F1463" s="42">
        <f>M1463</f>
        <v>1000</v>
      </c>
      <c r="G1463" s="43">
        <v>2020</v>
      </c>
      <c r="I1463" s="12">
        <v>1000</v>
      </c>
      <c r="K1463" s="12" t="s">
        <v>2604</v>
      </c>
      <c r="L1463" s="12">
        <f t="shared" si="66"/>
        <v>1000</v>
      </c>
      <c r="M1463" s="12">
        <f t="shared" si="67"/>
        <v>1000</v>
      </c>
    </row>
    <row r="1464" spans="1:13" x14ac:dyDescent="0.25">
      <c r="A1464" s="15" t="s">
        <v>2216</v>
      </c>
      <c r="B1464" s="15" t="s">
        <v>2466</v>
      </c>
      <c r="C1464" s="15" t="s">
        <v>347</v>
      </c>
      <c r="D1464" s="15" t="s">
        <v>348</v>
      </c>
      <c r="E1464" s="41">
        <f t="shared" si="68"/>
        <v>1</v>
      </c>
      <c r="F1464" s="42">
        <f>M1464</f>
        <v>1000</v>
      </c>
      <c r="G1464" s="43">
        <v>2020</v>
      </c>
      <c r="I1464" s="12">
        <v>1000</v>
      </c>
      <c r="K1464" s="12" t="s">
        <v>2604</v>
      </c>
      <c r="L1464" s="12">
        <f t="shared" si="66"/>
        <v>1000</v>
      </c>
      <c r="M1464" s="12">
        <f t="shared" si="67"/>
        <v>1000</v>
      </c>
    </row>
    <row r="1465" spans="1:13" x14ac:dyDescent="0.25">
      <c r="A1465" s="15" t="s">
        <v>2218</v>
      </c>
      <c r="B1465" s="15" t="s">
        <v>1863</v>
      </c>
      <c r="C1465" s="15" t="s">
        <v>347</v>
      </c>
      <c r="D1465" s="15" t="s">
        <v>348</v>
      </c>
      <c r="E1465" s="41">
        <f t="shared" si="68"/>
        <v>1</v>
      </c>
      <c r="F1465" s="42">
        <f>M1465</f>
        <v>1000</v>
      </c>
      <c r="G1465" s="43">
        <v>2020</v>
      </c>
      <c r="I1465" s="12">
        <v>1000</v>
      </c>
      <c r="K1465" s="12" t="s">
        <v>2604</v>
      </c>
      <c r="L1465" s="12">
        <f t="shared" si="66"/>
        <v>1000</v>
      </c>
      <c r="M1465" s="12">
        <f t="shared" si="67"/>
        <v>1000</v>
      </c>
    </row>
    <row r="1466" spans="1:13" x14ac:dyDescent="0.25">
      <c r="A1466" s="15" t="s">
        <v>2219</v>
      </c>
      <c r="B1466" s="15" t="s">
        <v>2467</v>
      </c>
      <c r="C1466" s="15" t="s">
        <v>347</v>
      </c>
      <c r="D1466" s="15" t="s">
        <v>348</v>
      </c>
      <c r="E1466" s="41">
        <f t="shared" si="68"/>
        <v>1</v>
      </c>
      <c r="F1466" s="42">
        <f>M1466</f>
        <v>1000</v>
      </c>
      <c r="G1466" s="43">
        <v>2020</v>
      </c>
      <c r="I1466" s="12">
        <v>1000</v>
      </c>
      <c r="K1466" s="12" t="s">
        <v>2604</v>
      </c>
      <c r="L1466" s="12">
        <f t="shared" si="66"/>
        <v>1000</v>
      </c>
      <c r="M1466" s="12">
        <f t="shared" si="67"/>
        <v>1000</v>
      </c>
    </row>
    <row r="1467" spans="1:13" x14ac:dyDescent="0.25">
      <c r="A1467" s="15" t="s">
        <v>2220</v>
      </c>
      <c r="B1467" s="15" t="s">
        <v>498</v>
      </c>
      <c r="C1467" s="15" t="s">
        <v>347</v>
      </c>
      <c r="D1467" s="15" t="s">
        <v>348</v>
      </c>
      <c r="E1467" s="41">
        <f t="shared" si="68"/>
        <v>1</v>
      </c>
      <c r="F1467" s="42">
        <f>M1467</f>
        <v>1000</v>
      </c>
      <c r="G1467" s="43">
        <v>2020</v>
      </c>
      <c r="I1467" s="12">
        <v>1000</v>
      </c>
      <c r="K1467" s="12" t="s">
        <v>2604</v>
      </c>
      <c r="L1467" s="12">
        <f t="shared" si="66"/>
        <v>1000</v>
      </c>
      <c r="M1467" s="12">
        <f t="shared" si="67"/>
        <v>1000</v>
      </c>
    </row>
    <row r="1468" spans="1:13" x14ac:dyDescent="0.25">
      <c r="A1468" s="15" t="s">
        <v>2221</v>
      </c>
      <c r="B1468" s="15" t="s">
        <v>2468</v>
      </c>
      <c r="C1468" s="15" t="s">
        <v>347</v>
      </c>
      <c r="D1468" s="15" t="s">
        <v>348</v>
      </c>
      <c r="E1468" s="41">
        <f t="shared" si="68"/>
        <v>1</v>
      </c>
      <c r="F1468" s="42">
        <f>M1468</f>
        <v>1000</v>
      </c>
      <c r="G1468" s="43">
        <v>2020</v>
      </c>
      <c r="I1468" s="12">
        <v>1000</v>
      </c>
      <c r="K1468" s="12" t="s">
        <v>2604</v>
      </c>
      <c r="L1468" s="12">
        <f t="shared" si="66"/>
        <v>1000</v>
      </c>
      <c r="M1468" s="12">
        <f t="shared" si="67"/>
        <v>1000</v>
      </c>
    </row>
    <row r="1469" spans="1:13" x14ac:dyDescent="0.25">
      <c r="A1469" s="15" t="s">
        <v>2222</v>
      </c>
      <c r="B1469" s="15" t="s">
        <v>546</v>
      </c>
      <c r="C1469" s="15" t="s">
        <v>347</v>
      </c>
      <c r="D1469" s="15" t="s">
        <v>348</v>
      </c>
      <c r="E1469" s="41">
        <f t="shared" si="68"/>
        <v>1</v>
      </c>
      <c r="F1469" s="42">
        <f>M1469</f>
        <v>1000</v>
      </c>
      <c r="G1469" s="43">
        <v>2020</v>
      </c>
      <c r="I1469" s="12">
        <v>1000</v>
      </c>
      <c r="K1469" s="12" t="s">
        <v>2604</v>
      </c>
      <c r="L1469" s="12">
        <f t="shared" si="66"/>
        <v>1000</v>
      </c>
      <c r="M1469" s="12">
        <f t="shared" si="67"/>
        <v>1000</v>
      </c>
    </row>
    <row r="1470" spans="1:13" x14ac:dyDescent="0.25">
      <c r="A1470" s="15" t="s">
        <v>2223</v>
      </c>
      <c r="B1470" s="15" t="s">
        <v>2469</v>
      </c>
      <c r="C1470" s="15" t="s">
        <v>347</v>
      </c>
      <c r="D1470" s="15" t="s">
        <v>348</v>
      </c>
      <c r="E1470" s="41">
        <f t="shared" si="68"/>
        <v>1</v>
      </c>
      <c r="F1470" s="42">
        <f>M1470</f>
        <v>1000</v>
      </c>
      <c r="G1470" s="43">
        <v>2020</v>
      </c>
      <c r="I1470" s="12">
        <v>1000</v>
      </c>
      <c r="K1470" s="12" t="s">
        <v>2604</v>
      </c>
      <c r="L1470" s="12">
        <f t="shared" si="66"/>
        <v>1000</v>
      </c>
      <c r="M1470" s="12">
        <f t="shared" si="67"/>
        <v>1000</v>
      </c>
    </row>
    <row r="1471" spans="1:13" x14ac:dyDescent="0.25">
      <c r="A1471" s="15" t="s">
        <v>2224</v>
      </c>
      <c r="B1471" s="15" t="s">
        <v>1858</v>
      </c>
      <c r="C1471" s="15" t="s">
        <v>347</v>
      </c>
      <c r="D1471" s="15" t="s">
        <v>348</v>
      </c>
      <c r="E1471" s="41">
        <f t="shared" si="68"/>
        <v>1</v>
      </c>
      <c r="F1471" s="42">
        <f>M1471</f>
        <v>1000</v>
      </c>
      <c r="G1471" s="43">
        <v>2020</v>
      </c>
      <c r="I1471" s="12">
        <v>1000</v>
      </c>
      <c r="K1471" s="12" t="s">
        <v>2604</v>
      </c>
      <c r="L1471" s="12">
        <f t="shared" si="66"/>
        <v>1000</v>
      </c>
      <c r="M1471" s="12">
        <f t="shared" si="67"/>
        <v>1000</v>
      </c>
    </row>
    <row r="1472" spans="1:13" x14ac:dyDescent="0.25">
      <c r="A1472" s="15" t="s">
        <v>2225</v>
      </c>
      <c r="B1472" s="15" t="s">
        <v>2470</v>
      </c>
      <c r="C1472" s="15" t="s">
        <v>347</v>
      </c>
      <c r="D1472" s="15" t="s">
        <v>348</v>
      </c>
      <c r="E1472" s="41">
        <f t="shared" si="68"/>
        <v>1</v>
      </c>
      <c r="F1472" s="42">
        <f>M1472</f>
        <v>1000</v>
      </c>
      <c r="G1472" s="43">
        <v>2020</v>
      </c>
      <c r="I1472" s="12">
        <v>1000</v>
      </c>
      <c r="K1472" s="12" t="s">
        <v>2604</v>
      </c>
      <c r="L1472" s="12">
        <f t="shared" si="66"/>
        <v>1000</v>
      </c>
      <c r="M1472" s="12">
        <f t="shared" si="67"/>
        <v>1000</v>
      </c>
    </row>
    <row r="1473" spans="1:13" x14ac:dyDescent="0.25">
      <c r="A1473" s="15" t="s">
        <v>2226</v>
      </c>
      <c r="B1473" s="15" t="s">
        <v>2470</v>
      </c>
      <c r="C1473" s="15" t="s">
        <v>347</v>
      </c>
      <c r="D1473" s="15" t="s">
        <v>348</v>
      </c>
      <c r="E1473" s="41">
        <f t="shared" si="68"/>
        <v>1</v>
      </c>
      <c r="F1473" s="42">
        <f>M1473</f>
        <v>1000</v>
      </c>
      <c r="G1473" s="43">
        <v>2020</v>
      </c>
      <c r="I1473" s="12">
        <v>1000</v>
      </c>
      <c r="K1473" s="12" t="s">
        <v>2604</v>
      </c>
      <c r="L1473" s="12">
        <f t="shared" ref="L1473:L1536" si="69">IF(K1473="DC",I1473/1.3,I1473)</f>
        <v>1000</v>
      </c>
      <c r="M1473" s="12">
        <f t="shared" ref="M1473:M1536" si="70">IFERROR(VALUE(L1473),VALUE(J1473))</f>
        <v>1000</v>
      </c>
    </row>
    <row r="1474" spans="1:13" x14ac:dyDescent="0.25">
      <c r="A1474" s="15" t="s">
        <v>2227</v>
      </c>
      <c r="B1474" s="15" t="s">
        <v>359</v>
      </c>
      <c r="C1474" s="15" t="s">
        <v>347</v>
      </c>
      <c r="D1474" s="15" t="s">
        <v>348</v>
      </c>
      <c r="E1474" s="41">
        <f t="shared" si="68"/>
        <v>1</v>
      </c>
      <c r="F1474" s="42">
        <f>M1474</f>
        <v>1000</v>
      </c>
      <c r="G1474" s="43">
        <v>2020</v>
      </c>
      <c r="I1474" s="12">
        <v>1000</v>
      </c>
      <c r="K1474" s="12" t="s">
        <v>2604</v>
      </c>
      <c r="L1474" s="12">
        <f t="shared" si="69"/>
        <v>1000</v>
      </c>
      <c r="M1474" s="12">
        <f t="shared" si="70"/>
        <v>1000</v>
      </c>
    </row>
    <row r="1475" spans="1:13" x14ac:dyDescent="0.25">
      <c r="A1475" s="15" t="s">
        <v>2228</v>
      </c>
      <c r="B1475" s="15" t="s">
        <v>2467</v>
      </c>
      <c r="C1475" s="15" t="s">
        <v>347</v>
      </c>
      <c r="D1475" s="15" t="s">
        <v>348</v>
      </c>
      <c r="E1475" s="41">
        <f t="shared" ref="E1475:E1538" si="71">F1475/1000</f>
        <v>1</v>
      </c>
      <c r="F1475" s="42">
        <f>M1475</f>
        <v>1000</v>
      </c>
      <c r="G1475" s="43">
        <v>2020</v>
      </c>
      <c r="I1475" s="12">
        <v>1000</v>
      </c>
      <c r="K1475" s="12" t="s">
        <v>2604</v>
      </c>
      <c r="L1475" s="12">
        <f t="shared" si="69"/>
        <v>1000</v>
      </c>
      <c r="M1475" s="12">
        <f t="shared" si="70"/>
        <v>1000</v>
      </c>
    </row>
    <row r="1476" spans="1:13" x14ac:dyDescent="0.25">
      <c r="A1476" s="15" t="s">
        <v>2229</v>
      </c>
      <c r="B1476" s="15" t="s">
        <v>2471</v>
      </c>
      <c r="C1476" s="15" t="s">
        <v>347</v>
      </c>
      <c r="D1476" s="15" t="s">
        <v>348</v>
      </c>
      <c r="E1476" s="41">
        <f t="shared" si="71"/>
        <v>1</v>
      </c>
      <c r="F1476" s="42">
        <f>M1476</f>
        <v>1000</v>
      </c>
      <c r="G1476" s="43">
        <v>2020</v>
      </c>
      <c r="I1476" s="12">
        <v>1000</v>
      </c>
      <c r="K1476" s="12" t="s">
        <v>2604</v>
      </c>
      <c r="L1476" s="12">
        <f t="shared" si="69"/>
        <v>1000</v>
      </c>
      <c r="M1476" s="12">
        <f t="shared" si="70"/>
        <v>1000</v>
      </c>
    </row>
    <row r="1477" spans="1:13" x14ac:dyDescent="0.25">
      <c r="A1477" s="15" t="s">
        <v>2230</v>
      </c>
      <c r="B1477" s="15" t="s">
        <v>2470</v>
      </c>
      <c r="C1477" s="15" t="s">
        <v>347</v>
      </c>
      <c r="D1477" s="15" t="s">
        <v>348</v>
      </c>
      <c r="E1477" s="41">
        <f t="shared" si="71"/>
        <v>1</v>
      </c>
      <c r="F1477" s="42">
        <f>M1477</f>
        <v>1000</v>
      </c>
      <c r="G1477" s="43">
        <v>2020</v>
      </c>
      <c r="I1477" s="12">
        <v>1000</v>
      </c>
      <c r="K1477" s="12" t="s">
        <v>2604</v>
      </c>
      <c r="L1477" s="12">
        <f t="shared" si="69"/>
        <v>1000</v>
      </c>
      <c r="M1477" s="12">
        <f t="shared" si="70"/>
        <v>1000</v>
      </c>
    </row>
    <row r="1478" spans="1:13" x14ac:dyDescent="0.25">
      <c r="A1478" s="15" t="s">
        <v>2231</v>
      </c>
      <c r="B1478" s="15" t="s">
        <v>390</v>
      </c>
      <c r="C1478" s="15" t="s">
        <v>347</v>
      </c>
      <c r="D1478" s="15" t="s">
        <v>348</v>
      </c>
      <c r="E1478" s="41">
        <f t="shared" si="71"/>
        <v>1</v>
      </c>
      <c r="F1478" s="42">
        <f>M1478</f>
        <v>1000</v>
      </c>
      <c r="G1478" s="43">
        <v>2020</v>
      </c>
      <c r="I1478" s="12">
        <v>1000</v>
      </c>
      <c r="K1478" s="12" t="s">
        <v>2604</v>
      </c>
      <c r="L1478" s="12">
        <f t="shared" si="69"/>
        <v>1000</v>
      </c>
      <c r="M1478" s="12">
        <f t="shared" si="70"/>
        <v>1000</v>
      </c>
    </row>
    <row r="1479" spans="1:13" x14ac:dyDescent="0.25">
      <c r="A1479" s="15" t="s">
        <v>2232</v>
      </c>
      <c r="B1479" s="15" t="s">
        <v>561</v>
      </c>
      <c r="C1479" s="15" t="s">
        <v>347</v>
      </c>
      <c r="D1479" s="15" t="s">
        <v>348</v>
      </c>
      <c r="E1479" s="41">
        <f t="shared" si="71"/>
        <v>1</v>
      </c>
      <c r="F1479" s="42">
        <f>M1479</f>
        <v>1000</v>
      </c>
      <c r="G1479" s="43">
        <v>2020</v>
      </c>
      <c r="I1479" s="12">
        <v>1000</v>
      </c>
      <c r="K1479" s="12" t="s">
        <v>2604</v>
      </c>
      <c r="L1479" s="12">
        <f t="shared" si="69"/>
        <v>1000</v>
      </c>
      <c r="M1479" s="12">
        <f t="shared" si="70"/>
        <v>1000</v>
      </c>
    </row>
    <row r="1480" spans="1:13" x14ac:dyDescent="0.25">
      <c r="A1480" s="15" t="s">
        <v>2233</v>
      </c>
      <c r="B1480" s="15" t="s">
        <v>585</v>
      </c>
      <c r="C1480" s="15" t="s">
        <v>347</v>
      </c>
      <c r="D1480" s="15" t="s">
        <v>348</v>
      </c>
      <c r="E1480" s="41">
        <f t="shared" si="71"/>
        <v>1</v>
      </c>
      <c r="F1480" s="42">
        <f>M1480</f>
        <v>1000</v>
      </c>
      <c r="G1480" s="43">
        <v>2020</v>
      </c>
      <c r="I1480" s="12">
        <v>1000</v>
      </c>
      <c r="K1480" s="12" t="s">
        <v>2604</v>
      </c>
      <c r="L1480" s="12">
        <f t="shared" si="69"/>
        <v>1000</v>
      </c>
      <c r="M1480" s="12">
        <f t="shared" si="70"/>
        <v>1000</v>
      </c>
    </row>
    <row r="1481" spans="1:13" x14ac:dyDescent="0.25">
      <c r="A1481" s="15" t="s">
        <v>2234</v>
      </c>
      <c r="B1481" s="15" t="s">
        <v>390</v>
      </c>
      <c r="C1481" s="15" t="s">
        <v>347</v>
      </c>
      <c r="D1481" s="15" t="s">
        <v>348</v>
      </c>
      <c r="E1481" s="41">
        <f t="shared" si="71"/>
        <v>1</v>
      </c>
      <c r="F1481" s="42">
        <f>M1481</f>
        <v>1000</v>
      </c>
      <c r="G1481" s="43">
        <v>2020</v>
      </c>
      <c r="I1481" s="12">
        <v>1000</v>
      </c>
      <c r="K1481" s="12" t="s">
        <v>2604</v>
      </c>
      <c r="L1481" s="12">
        <f t="shared" si="69"/>
        <v>1000</v>
      </c>
      <c r="M1481" s="12">
        <f t="shared" si="70"/>
        <v>1000</v>
      </c>
    </row>
    <row r="1482" spans="1:13" x14ac:dyDescent="0.25">
      <c r="A1482" s="15" t="s">
        <v>2235</v>
      </c>
      <c r="B1482" s="15" t="s">
        <v>373</v>
      </c>
      <c r="C1482" s="15" t="s">
        <v>347</v>
      </c>
      <c r="D1482" s="15" t="s">
        <v>348</v>
      </c>
      <c r="E1482" s="41">
        <f t="shared" si="71"/>
        <v>1</v>
      </c>
      <c r="F1482" s="42">
        <f>M1482</f>
        <v>1000</v>
      </c>
      <c r="G1482" s="43">
        <v>2020</v>
      </c>
      <c r="I1482" s="12">
        <v>1000</v>
      </c>
      <c r="K1482" s="12" t="s">
        <v>2604</v>
      </c>
      <c r="L1482" s="12">
        <f t="shared" si="69"/>
        <v>1000</v>
      </c>
      <c r="M1482" s="12">
        <f t="shared" si="70"/>
        <v>1000</v>
      </c>
    </row>
    <row r="1483" spans="1:13" x14ac:dyDescent="0.25">
      <c r="A1483" s="15" t="s">
        <v>2236</v>
      </c>
      <c r="B1483" s="15" t="s">
        <v>2466</v>
      </c>
      <c r="C1483" s="15" t="s">
        <v>347</v>
      </c>
      <c r="D1483" s="15" t="s">
        <v>348</v>
      </c>
      <c r="E1483" s="41">
        <f t="shared" si="71"/>
        <v>1</v>
      </c>
      <c r="F1483" s="42">
        <f>M1483</f>
        <v>1000</v>
      </c>
      <c r="G1483" s="43">
        <v>2020</v>
      </c>
      <c r="I1483" s="12">
        <v>1000</v>
      </c>
      <c r="K1483" s="12" t="s">
        <v>2604</v>
      </c>
      <c r="L1483" s="12">
        <f t="shared" si="69"/>
        <v>1000</v>
      </c>
      <c r="M1483" s="12">
        <f t="shared" si="70"/>
        <v>1000</v>
      </c>
    </row>
    <row r="1484" spans="1:13" x14ac:dyDescent="0.25">
      <c r="A1484" s="15" t="s">
        <v>2237</v>
      </c>
      <c r="B1484" s="15" t="s">
        <v>416</v>
      </c>
      <c r="C1484" s="15" t="s">
        <v>347</v>
      </c>
      <c r="D1484" s="15" t="s">
        <v>348</v>
      </c>
      <c r="E1484" s="41">
        <f t="shared" si="71"/>
        <v>1</v>
      </c>
      <c r="F1484" s="42">
        <f>M1484</f>
        <v>1000</v>
      </c>
      <c r="G1484" s="43">
        <v>2020</v>
      </c>
      <c r="I1484" s="12">
        <v>1000</v>
      </c>
      <c r="K1484" s="12" t="s">
        <v>2604</v>
      </c>
      <c r="L1484" s="12">
        <f t="shared" si="69"/>
        <v>1000</v>
      </c>
      <c r="M1484" s="12">
        <f t="shared" si="70"/>
        <v>1000</v>
      </c>
    </row>
    <row r="1485" spans="1:13" x14ac:dyDescent="0.25">
      <c r="A1485" s="15" t="s">
        <v>2238</v>
      </c>
      <c r="B1485" s="15" t="s">
        <v>2472</v>
      </c>
      <c r="C1485" s="15" t="s">
        <v>347</v>
      </c>
      <c r="D1485" s="15" t="s">
        <v>348</v>
      </c>
      <c r="E1485" s="41">
        <f t="shared" si="71"/>
        <v>1</v>
      </c>
      <c r="F1485" s="42">
        <f>M1485</f>
        <v>1000</v>
      </c>
      <c r="G1485" s="43">
        <v>2020</v>
      </c>
      <c r="I1485" s="12">
        <v>1000</v>
      </c>
      <c r="K1485" s="12" t="s">
        <v>2604</v>
      </c>
      <c r="L1485" s="12">
        <f t="shared" si="69"/>
        <v>1000</v>
      </c>
      <c r="M1485" s="12">
        <f t="shared" si="70"/>
        <v>1000</v>
      </c>
    </row>
    <row r="1486" spans="1:13" x14ac:dyDescent="0.25">
      <c r="A1486" s="15" t="s">
        <v>2239</v>
      </c>
      <c r="B1486" s="15" t="s">
        <v>528</v>
      </c>
      <c r="C1486" s="15" t="s">
        <v>347</v>
      </c>
      <c r="D1486" s="15" t="s">
        <v>348</v>
      </c>
      <c r="E1486" s="41">
        <f t="shared" si="71"/>
        <v>1</v>
      </c>
      <c r="F1486" s="42">
        <f>M1486</f>
        <v>1000</v>
      </c>
      <c r="G1486" s="43">
        <v>2020</v>
      </c>
      <c r="I1486" s="12">
        <v>1000</v>
      </c>
      <c r="K1486" s="12" t="s">
        <v>2604</v>
      </c>
      <c r="L1486" s="12">
        <f t="shared" si="69"/>
        <v>1000</v>
      </c>
      <c r="M1486" s="12">
        <f t="shared" si="70"/>
        <v>1000</v>
      </c>
    </row>
    <row r="1487" spans="1:13" x14ac:dyDescent="0.25">
      <c r="A1487" s="15" t="s">
        <v>2240</v>
      </c>
      <c r="B1487" s="15" t="s">
        <v>563</v>
      </c>
      <c r="C1487" s="15" t="s">
        <v>347</v>
      </c>
      <c r="D1487" s="15" t="s">
        <v>348</v>
      </c>
      <c r="E1487" s="41">
        <f t="shared" si="71"/>
        <v>1</v>
      </c>
      <c r="F1487" s="42">
        <f>M1487</f>
        <v>1000</v>
      </c>
      <c r="G1487" s="43">
        <v>2020</v>
      </c>
      <c r="I1487" s="12">
        <v>1000</v>
      </c>
      <c r="K1487" s="12" t="s">
        <v>2604</v>
      </c>
      <c r="L1487" s="12">
        <f t="shared" si="69"/>
        <v>1000</v>
      </c>
      <c r="M1487" s="12">
        <f t="shared" si="70"/>
        <v>1000</v>
      </c>
    </row>
    <row r="1488" spans="1:13" x14ac:dyDescent="0.25">
      <c r="A1488" s="15" t="s">
        <v>2241</v>
      </c>
      <c r="B1488" s="15" t="s">
        <v>606</v>
      </c>
      <c r="C1488" s="15" t="s">
        <v>347</v>
      </c>
      <c r="D1488" s="15" t="s">
        <v>348</v>
      </c>
      <c r="E1488" s="41">
        <f t="shared" si="71"/>
        <v>1</v>
      </c>
      <c r="F1488" s="42">
        <f>M1488</f>
        <v>1000</v>
      </c>
      <c r="G1488" s="43">
        <v>2020</v>
      </c>
      <c r="I1488" s="12">
        <v>1000</v>
      </c>
      <c r="K1488" s="12" t="s">
        <v>2604</v>
      </c>
      <c r="L1488" s="12">
        <f t="shared" si="69"/>
        <v>1000</v>
      </c>
      <c r="M1488" s="12">
        <f t="shared" si="70"/>
        <v>1000</v>
      </c>
    </row>
    <row r="1489" spans="1:13" x14ac:dyDescent="0.25">
      <c r="A1489" s="15" t="s">
        <v>2244</v>
      </c>
      <c r="B1489" s="15" t="s">
        <v>2454</v>
      </c>
      <c r="C1489" s="15" t="s">
        <v>347</v>
      </c>
      <c r="D1489" s="15" t="s">
        <v>348</v>
      </c>
      <c r="E1489" s="41">
        <f t="shared" si="71"/>
        <v>1</v>
      </c>
      <c r="F1489" s="42">
        <f>M1489</f>
        <v>1000</v>
      </c>
      <c r="G1489" s="43">
        <v>2020</v>
      </c>
      <c r="I1489" s="12">
        <v>1000</v>
      </c>
      <c r="K1489" s="12" t="s">
        <v>2604</v>
      </c>
      <c r="L1489" s="12">
        <f t="shared" si="69"/>
        <v>1000</v>
      </c>
      <c r="M1489" s="12">
        <f t="shared" si="70"/>
        <v>1000</v>
      </c>
    </row>
    <row r="1490" spans="1:13" x14ac:dyDescent="0.25">
      <c r="A1490" s="15" t="s">
        <v>2245</v>
      </c>
      <c r="B1490" s="15" t="s">
        <v>440</v>
      </c>
      <c r="C1490" s="15" t="s">
        <v>347</v>
      </c>
      <c r="D1490" s="15" t="s">
        <v>348</v>
      </c>
      <c r="E1490" s="41">
        <f t="shared" si="71"/>
        <v>1</v>
      </c>
      <c r="F1490" s="42">
        <f>M1490</f>
        <v>1000</v>
      </c>
      <c r="G1490" s="43">
        <v>2020</v>
      </c>
      <c r="I1490" s="12">
        <v>1000</v>
      </c>
      <c r="K1490" s="12" t="s">
        <v>2604</v>
      </c>
      <c r="L1490" s="12">
        <f t="shared" si="69"/>
        <v>1000</v>
      </c>
      <c r="M1490" s="12">
        <f t="shared" si="70"/>
        <v>1000</v>
      </c>
    </row>
    <row r="1491" spans="1:13" x14ac:dyDescent="0.25">
      <c r="A1491" s="15" t="s">
        <v>2243</v>
      </c>
      <c r="B1491" s="15" t="s">
        <v>468</v>
      </c>
      <c r="C1491" s="15" t="s">
        <v>347</v>
      </c>
      <c r="D1491" s="15" t="s">
        <v>348</v>
      </c>
      <c r="E1491" s="41">
        <f t="shared" si="71"/>
        <v>2</v>
      </c>
      <c r="F1491" s="42">
        <f>M1491</f>
        <v>2000</v>
      </c>
      <c r="G1491" s="43">
        <v>2020</v>
      </c>
      <c r="I1491" s="12">
        <v>2000</v>
      </c>
      <c r="K1491" s="12" t="s">
        <v>2604</v>
      </c>
      <c r="L1491" s="12">
        <f t="shared" si="69"/>
        <v>2000</v>
      </c>
      <c r="M1491" s="12">
        <f t="shared" si="70"/>
        <v>2000</v>
      </c>
    </row>
    <row r="1492" spans="1:13" x14ac:dyDescent="0.25">
      <c r="A1492" s="15" t="s">
        <v>2174</v>
      </c>
      <c r="B1492" s="15" t="s">
        <v>606</v>
      </c>
      <c r="C1492" s="15" t="s">
        <v>347</v>
      </c>
      <c r="D1492" s="15" t="s">
        <v>348</v>
      </c>
      <c r="E1492" s="41">
        <f t="shared" si="71"/>
        <v>3</v>
      </c>
      <c r="F1492" s="42">
        <f>M1492</f>
        <v>3000</v>
      </c>
      <c r="G1492" s="43">
        <v>2020</v>
      </c>
      <c r="I1492" s="12">
        <v>3000</v>
      </c>
      <c r="K1492" s="12" t="s">
        <v>2604</v>
      </c>
      <c r="L1492" s="12">
        <f t="shared" si="69"/>
        <v>3000</v>
      </c>
      <c r="M1492" s="12">
        <f t="shared" si="70"/>
        <v>3000</v>
      </c>
    </row>
    <row r="1493" spans="1:13" x14ac:dyDescent="0.25">
      <c r="A1493" s="15" t="s">
        <v>2180</v>
      </c>
      <c r="B1493" s="15" t="s">
        <v>1728</v>
      </c>
      <c r="C1493" s="15" t="s">
        <v>347</v>
      </c>
      <c r="D1493" s="15" t="s">
        <v>348</v>
      </c>
      <c r="E1493" s="41">
        <f t="shared" si="71"/>
        <v>3</v>
      </c>
      <c r="F1493" s="42">
        <f>M1493</f>
        <v>3000</v>
      </c>
      <c r="G1493" s="43">
        <v>2020</v>
      </c>
      <c r="I1493" s="12">
        <v>3000</v>
      </c>
      <c r="K1493" s="12" t="s">
        <v>2604</v>
      </c>
      <c r="L1493" s="12">
        <f t="shared" si="69"/>
        <v>3000</v>
      </c>
      <c r="M1493" s="12">
        <f t="shared" si="70"/>
        <v>3000</v>
      </c>
    </row>
    <row r="1494" spans="1:13" x14ac:dyDescent="0.25">
      <c r="A1494" s="15" t="s">
        <v>2160</v>
      </c>
      <c r="B1494" s="15" t="s">
        <v>2455</v>
      </c>
      <c r="C1494" s="15" t="s">
        <v>347</v>
      </c>
      <c r="D1494" s="15" t="s">
        <v>348</v>
      </c>
      <c r="E1494" s="41">
        <f t="shared" si="71"/>
        <v>4</v>
      </c>
      <c r="F1494" s="42">
        <f>M1494</f>
        <v>4000</v>
      </c>
      <c r="G1494" s="43">
        <v>2020</v>
      </c>
      <c r="I1494" s="12">
        <v>4000</v>
      </c>
      <c r="K1494" s="12" t="s">
        <v>2604</v>
      </c>
      <c r="L1494" s="12">
        <f t="shared" si="69"/>
        <v>4000</v>
      </c>
      <c r="M1494" s="12">
        <f t="shared" si="70"/>
        <v>4000</v>
      </c>
    </row>
    <row r="1495" spans="1:13" x14ac:dyDescent="0.25">
      <c r="A1495" s="15" t="s">
        <v>2242</v>
      </c>
      <c r="B1495" s="15" t="s">
        <v>1748</v>
      </c>
      <c r="C1495" s="15" t="s">
        <v>347</v>
      </c>
      <c r="D1495" s="15" t="s">
        <v>348</v>
      </c>
      <c r="E1495" s="41">
        <f t="shared" si="71"/>
        <v>4</v>
      </c>
      <c r="F1495" s="42">
        <f>M1495</f>
        <v>4000</v>
      </c>
      <c r="G1495" s="43">
        <v>2020</v>
      </c>
      <c r="I1495" s="12">
        <v>4000</v>
      </c>
      <c r="K1495" s="12" t="s">
        <v>2604</v>
      </c>
      <c r="L1495" s="12">
        <f t="shared" si="69"/>
        <v>4000</v>
      </c>
      <c r="M1495" s="12">
        <f t="shared" si="70"/>
        <v>4000</v>
      </c>
    </row>
    <row r="1496" spans="1:13" x14ac:dyDescent="0.25">
      <c r="A1496" s="15" t="s">
        <v>2184</v>
      </c>
      <c r="B1496" s="15" t="s">
        <v>359</v>
      </c>
      <c r="C1496" s="15" t="s">
        <v>347</v>
      </c>
      <c r="D1496" s="15" t="s">
        <v>348</v>
      </c>
      <c r="E1496" s="41">
        <f t="shared" si="71"/>
        <v>5</v>
      </c>
      <c r="F1496" s="42">
        <f>M1496</f>
        <v>5000</v>
      </c>
      <c r="G1496" s="43">
        <v>2020</v>
      </c>
      <c r="I1496" s="12">
        <v>5000</v>
      </c>
      <c r="K1496" s="12" t="s">
        <v>2604</v>
      </c>
      <c r="L1496" s="12">
        <f t="shared" si="69"/>
        <v>5000</v>
      </c>
      <c r="M1496" s="12">
        <f t="shared" si="70"/>
        <v>5000</v>
      </c>
    </row>
    <row r="1497" spans="1:13" x14ac:dyDescent="0.25">
      <c r="A1497" s="15" t="s">
        <v>1721</v>
      </c>
      <c r="B1497" s="15" t="s">
        <v>1314</v>
      </c>
      <c r="C1497" s="15" t="s">
        <v>1312</v>
      </c>
      <c r="D1497" s="15" t="s">
        <v>1313</v>
      </c>
      <c r="E1497" s="41">
        <f t="shared" si="71"/>
        <v>4.375</v>
      </c>
      <c r="F1497" s="42">
        <f>M1497</f>
        <v>4375</v>
      </c>
      <c r="G1497" s="43">
        <v>2020</v>
      </c>
      <c r="I1497" s="12">
        <v>4375</v>
      </c>
      <c r="K1497" s="12" t="s">
        <v>2604</v>
      </c>
      <c r="L1497" s="12">
        <f t="shared" si="69"/>
        <v>4375</v>
      </c>
      <c r="M1497" s="12">
        <f t="shared" si="70"/>
        <v>4375</v>
      </c>
    </row>
    <row r="1498" spans="1:13" x14ac:dyDescent="0.25">
      <c r="A1498" s="15">
        <v>245813</v>
      </c>
      <c r="B1498" s="15" t="s">
        <v>2093</v>
      </c>
      <c r="C1498" s="15" t="s">
        <v>707</v>
      </c>
      <c r="D1498" s="15" t="s">
        <v>708</v>
      </c>
      <c r="E1498" s="41">
        <f t="shared" si="71"/>
        <v>0.16712307692307693</v>
      </c>
      <c r="F1498" s="42">
        <f>M1498</f>
        <v>167.12307692307692</v>
      </c>
      <c r="G1498" s="43">
        <v>2020</v>
      </c>
      <c r="I1498" s="12">
        <v>217.26</v>
      </c>
      <c r="K1498" s="12" t="s">
        <v>1298</v>
      </c>
      <c r="L1498" s="12">
        <f t="shared" si="69"/>
        <v>167.12307692307692</v>
      </c>
      <c r="M1498" s="12">
        <f t="shared" si="70"/>
        <v>167.12307692307692</v>
      </c>
    </row>
    <row r="1499" spans="1:13" x14ac:dyDescent="0.25">
      <c r="A1499" s="15">
        <v>246504</v>
      </c>
      <c r="B1499" s="15" t="s">
        <v>2093</v>
      </c>
      <c r="C1499" s="15" t="s">
        <v>707</v>
      </c>
      <c r="D1499" s="15" t="s">
        <v>708</v>
      </c>
      <c r="E1499" s="41">
        <f t="shared" si="71"/>
        <v>0.1693076923076923</v>
      </c>
      <c r="F1499" s="42">
        <f>M1499</f>
        <v>169.30769230769229</v>
      </c>
      <c r="G1499" s="43">
        <v>2020</v>
      </c>
      <c r="I1499" s="12">
        <v>220.1</v>
      </c>
      <c r="K1499" s="12" t="s">
        <v>1298</v>
      </c>
      <c r="L1499" s="12">
        <f t="shared" si="69"/>
        <v>169.30769230769229</v>
      </c>
      <c r="M1499" s="12">
        <f t="shared" si="70"/>
        <v>169.30769230769229</v>
      </c>
    </row>
    <row r="1500" spans="1:13" x14ac:dyDescent="0.25">
      <c r="A1500" s="15">
        <v>247290</v>
      </c>
      <c r="B1500" s="15" t="s">
        <v>246</v>
      </c>
      <c r="C1500" s="15" t="s">
        <v>707</v>
      </c>
      <c r="D1500" s="15" t="s">
        <v>708</v>
      </c>
      <c r="E1500" s="41">
        <f t="shared" si="71"/>
        <v>0.51611538461538464</v>
      </c>
      <c r="F1500" s="42">
        <f>M1500</f>
        <v>516.11538461538464</v>
      </c>
      <c r="G1500" s="43">
        <v>2020</v>
      </c>
      <c r="I1500" s="12">
        <v>670.95</v>
      </c>
      <c r="K1500" s="12" t="s">
        <v>1298</v>
      </c>
      <c r="L1500" s="12">
        <f t="shared" si="69"/>
        <v>516.11538461538464</v>
      </c>
      <c r="M1500" s="12">
        <f t="shared" si="70"/>
        <v>516.11538461538464</v>
      </c>
    </row>
    <row r="1501" spans="1:13" x14ac:dyDescent="0.25">
      <c r="A1501" s="15">
        <v>186148</v>
      </c>
      <c r="B1501" s="15" t="s">
        <v>1737</v>
      </c>
      <c r="C1501" s="15" t="s">
        <v>707</v>
      </c>
      <c r="D1501" s="15" t="s">
        <v>708</v>
      </c>
      <c r="E1501" s="41">
        <f t="shared" si="71"/>
        <v>0.57663076923076928</v>
      </c>
      <c r="F1501" s="42">
        <f>M1501</f>
        <v>576.63076923076926</v>
      </c>
      <c r="G1501" s="43">
        <v>2020</v>
      </c>
      <c r="I1501" s="12">
        <v>749.62</v>
      </c>
      <c r="K1501" s="12" t="s">
        <v>1298</v>
      </c>
      <c r="L1501" s="12">
        <f t="shared" si="69"/>
        <v>576.63076923076926</v>
      </c>
      <c r="M1501" s="12">
        <f t="shared" si="70"/>
        <v>576.63076923076926</v>
      </c>
    </row>
    <row r="1502" spans="1:13" x14ac:dyDescent="0.25">
      <c r="A1502" s="15">
        <v>191815</v>
      </c>
      <c r="B1502" s="15" t="s">
        <v>1732</v>
      </c>
      <c r="C1502" s="15" t="s">
        <v>707</v>
      </c>
      <c r="D1502" s="15" t="s">
        <v>708</v>
      </c>
      <c r="E1502" s="41">
        <f t="shared" si="71"/>
        <v>1.8802000000000001</v>
      </c>
      <c r="F1502" s="42">
        <f>M1502</f>
        <v>1880.2</v>
      </c>
      <c r="G1502" s="43">
        <v>2020</v>
      </c>
      <c r="I1502" s="17">
        <v>2444.2600000000002</v>
      </c>
      <c r="J1502" s="17"/>
      <c r="K1502" s="12" t="s">
        <v>1298</v>
      </c>
      <c r="L1502" s="12">
        <f t="shared" si="69"/>
        <v>1880.2</v>
      </c>
      <c r="M1502" s="12">
        <f t="shared" si="70"/>
        <v>1880.2</v>
      </c>
    </row>
    <row r="1503" spans="1:13" x14ac:dyDescent="0.25">
      <c r="A1503" s="15">
        <v>153079</v>
      </c>
      <c r="B1503" s="15" t="s">
        <v>1962</v>
      </c>
      <c r="C1503" s="15" t="s">
        <v>707</v>
      </c>
      <c r="D1503" s="15" t="s">
        <v>708</v>
      </c>
      <c r="E1503" s="41">
        <f t="shared" si="71"/>
        <v>2.0651076923076923</v>
      </c>
      <c r="F1503" s="42">
        <f>M1503</f>
        <v>2065.1076923076921</v>
      </c>
      <c r="G1503" s="43">
        <v>2020</v>
      </c>
      <c r="I1503" s="17">
        <v>2684.64</v>
      </c>
      <c r="J1503" s="17"/>
      <c r="K1503" s="12" t="s">
        <v>1298</v>
      </c>
      <c r="L1503" s="12">
        <f t="shared" si="69"/>
        <v>2065.1076923076921</v>
      </c>
      <c r="M1503" s="12">
        <f t="shared" si="70"/>
        <v>2065.1076923076921</v>
      </c>
    </row>
    <row r="1504" spans="1:13" x14ac:dyDescent="0.25">
      <c r="A1504" s="15">
        <v>126520</v>
      </c>
      <c r="B1504" s="15" t="s">
        <v>1961</v>
      </c>
      <c r="C1504" s="15" t="s">
        <v>707</v>
      </c>
      <c r="D1504" s="15" t="s">
        <v>708</v>
      </c>
      <c r="E1504" s="41">
        <f t="shared" si="71"/>
        <v>2.1496153846153847</v>
      </c>
      <c r="F1504" s="42">
        <f>M1504</f>
        <v>2149.6153846153848</v>
      </c>
      <c r="G1504" s="43">
        <v>2020</v>
      </c>
      <c r="I1504" s="12">
        <v>2794.5</v>
      </c>
      <c r="K1504" s="12" t="s">
        <v>1298</v>
      </c>
      <c r="L1504" s="12">
        <f t="shared" si="69"/>
        <v>2149.6153846153848</v>
      </c>
      <c r="M1504" s="12">
        <f t="shared" si="70"/>
        <v>2149.6153846153848</v>
      </c>
    </row>
    <row r="1505" spans="1:13" x14ac:dyDescent="0.25">
      <c r="A1505" s="15">
        <v>126521</v>
      </c>
      <c r="B1505" s="15" t="s">
        <v>2079</v>
      </c>
      <c r="C1505" s="15" t="s">
        <v>707</v>
      </c>
      <c r="D1505" s="15" t="s">
        <v>708</v>
      </c>
      <c r="E1505" s="41">
        <f t="shared" si="71"/>
        <v>2.1545999999999998</v>
      </c>
      <c r="F1505" s="42">
        <f>M1505</f>
        <v>2154.6</v>
      </c>
      <c r="G1505" s="43">
        <v>2020</v>
      </c>
      <c r="I1505" s="17">
        <v>2800.98</v>
      </c>
      <c r="J1505" s="17"/>
      <c r="K1505" s="12" t="s">
        <v>1298</v>
      </c>
      <c r="L1505" s="12">
        <f t="shared" si="69"/>
        <v>2154.6</v>
      </c>
      <c r="M1505" s="12">
        <f t="shared" si="70"/>
        <v>2154.6</v>
      </c>
    </row>
    <row r="1506" spans="1:13" x14ac:dyDescent="0.25">
      <c r="A1506" s="15">
        <v>100488</v>
      </c>
      <c r="B1506" s="15" t="s">
        <v>2086</v>
      </c>
      <c r="C1506" s="15" t="s">
        <v>707</v>
      </c>
      <c r="D1506" s="15" t="s">
        <v>708</v>
      </c>
      <c r="E1506" s="41">
        <f t="shared" si="71"/>
        <v>2.2541538461538462</v>
      </c>
      <c r="F1506" s="42">
        <f>M1506</f>
        <v>2254.1538461538462</v>
      </c>
      <c r="G1506" s="43">
        <v>2020</v>
      </c>
      <c r="I1506" s="17">
        <v>2930.4</v>
      </c>
      <c r="J1506" s="17"/>
      <c r="K1506" s="12" t="s">
        <v>1298</v>
      </c>
      <c r="L1506" s="12">
        <f t="shared" si="69"/>
        <v>2254.1538461538462</v>
      </c>
      <c r="M1506" s="12">
        <f t="shared" si="70"/>
        <v>2254.1538461538462</v>
      </c>
    </row>
    <row r="1507" spans="1:13" x14ac:dyDescent="0.25">
      <c r="A1507" s="15">
        <v>161001</v>
      </c>
      <c r="B1507" s="15" t="s">
        <v>1737</v>
      </c>
      <c r="C1507" s="15" t="s">
        <v>707</v>
      </c>
      <c r="D1507" s="15" t="s">
        <v>708</v>
      </c>
      <c r="E1507" s="41">
        <f t="shared" si="71"/>
        <v>2.3057999999999996</v>
      </c>
      <c r="F1507" s="42">
        <f>M1507</f>
        <v>2305.7999999999997</v>
      </c>
      <c r="G1507" s="43">
        <v>2020</v>
      </c>
      <c r="I1507" s="17">
        <v>2997.54</v>
      </c>
      <c r="J1507" s="17"/>
      <c r="K1507" s="12" t="s">
        <v>1298</v>
      </c>
      <c r="L1507" s="12">
        <f t="shared" si="69"/>
        <v>2305.7999999999997</v>
      </c>
      <c r="M1507" s="12">
        <f t="shared" si="70"/>
        <v>2305.7999999999997</v>
      </c>
    </row>
    <row r="1508" spans="1:13" x14ac:dyDescent="0.25">
      <c r="A1508" s="15">
        <v>80433</v>
      </c>
      <c r="B1508" s="15" t="s">
        <v>1738</v>
      </c>
      <c r="C1508" s="15" t="s">
        <v>707</v>
      </c>
      <c r="D1508" s="15" t="s">
        <v>708</v>
      </c>
      <c r="E1508" s="41">
        <f t="shared" si="71"/>
        <v>2.3088000000000002</v>
      </c>
      <c r="F1508" s="42">
        <f>M1508</f>
        <v>2308.8000000000002</v>
      </c>
      <c r="G1508" s="43">
        <v>2020</v>
      </c>
      <c r="I1508" s="17">
        <v>3001.44</v>
      </c>
      <c r="J1508" s="17"/>
      <c r="K1508" s="12" t="s">
        <v>1298</v>
      </c>
      <c r="L1508" s="12">
        <f t="shared" si="69"/>
        <v>2308.8000000000002</v>
      </c>
      <c r="M1508" s="12">
        <f t="shared" si="70"/>
        <v>2308.8000000000002</v>
      </c>
    </row>
    <row r="1509" spans="1:13" x14ac:dyDescent="0.25">
      <c r="A1509" s="15">
        <v>77512</v>
      </c>
      <c r="B1509" s="15" t="s">
        <v>1734</v>
      </c>
      <c r="C1509" s="15" t="s">
        <v>707</v>
      </c>
      <c r="D1509" s="15" t="s">
        <v>708</v>
      </c>
      <c r="E1509" s="41">
        <f t="shared" si="71"/>
        <v>2.3093769230769232</v>
      </c>
      <c r="F1509" s="42">
        <f>M1509</f>
        <v>2309.376923076923</v>
      </c>
      <c r="G1509" s="43">
        <v>2020</v>
      </c>
      <c r="I1509" s="17">
        <v>3002.19</v>
      </c>
      <c r="J1509" s="17"/>
      <c r="K1509" s="12" t="s">
        <v>1298</v>
      </c>
      <c r="L1509" s="12">
        <f t="shared" si="69"/>
        <v>2309.376923076923</v>
      </c>
      <c r="M1509" s="12">
        <f t="shared" si="70"/>
        <v>2309.376923076923</v>
      </c>
    </row>
    <row r="1510" spans="1:13" x14ac:dyDescent="0.25">
      <c r="A1510" s="15">
        <v>84077</v>
      </c>
      <c r="B1510" s="15" t="s">
        <v>1961</v>
      </c>
      <c r="C1510" s="15" t="s">
        <v>707</v>
      </c>
      <c r="D1510" s="15" t="s">
        <v>708</v>
      </c>
      <c r="E1510" s="41">
        <f t="shared" si="71"/>
        <v>2.3131769230769232</v>
      </c>
      <c r="F1510" s="42">
        <f>M1510</f>
        <v>2313.1769230769232</v>
      </c>
      <c r="G1510" s="43">
        <v>2020</v>
      </c>
      <c r="I1510" s="17">
        <v>3007.13</v>
      </c>
      <c r="J1510" s="17"/>
      <c r="K1510" s="12" t="s">
        <v>1298</v>
      </c>
      <c r="L1510" s="12">
        <f t="shared" si="69"/>
        <v>2313.1769230769232</v>
      </c>
      <c r="M1510" s="12">
        <f t="shared" si="70"/>
        <v>2313.1769230769232</v>
      </c>
    </row>
    <row r="1511" spans="1:13" x14ac:dyDescent="0.25">
      <c r="A1511" s="15" t="s">
        <v>1739</v>
      </c>
      <c r="B1511" s="15" t="s">
        <v>1666</v>
      </c>
      <c r="C1511" s="15" t="s">
        <v>707</v>
      </c>
      <c r="D1511" s="15" t="s">
        <v>708</v>
      </c>
      <c r="E1511" s="41">
        <f t="shared" si="71"/>
        <v>2.3209615384615385</v>
      </c>
      <c r="F1511" s="42">
        <f>M1511</f>
        <v>2320.9615384615386</v>
      </c>
      <c r="G1511" s="43">
        <v>2020</v>
      </c>
      <c r="I1511" s="17">
        <v>3017.25</v>
      </c>
      <c r="J1511" s="17"/>
      <c r="K1511" s="12" t="s">
        <v>1298</v>
      </c>
      <c r="L1511" s="12">
        <f t="shared" si="69"/>
        <v>2320.9615384615386</v>
      </c>
      <c r="M1511" s="12">
        <f t="shared" si="70"/>
        <v>2320.9615384615386</v>
      </c>
    </row>
    <row r="1512" spans="1:13" x14ac:dyDescent="0.25">
      <c r="A1512" s="15">
        <v>89260</v>
      </c>
      <c r="B1512" s="15" t="s">
        <v>246</v>
      </c>
      <c r="C1512" s="15" t="s">
        <v>707</v>
      </c>
      <c r="D1512" s="15" t="s">
        <v>708</v>
      </c>
      <c r="E1512" s="41">
        <f t="shared" si="71"/>
        <v>2.3261538461538462</v>
      </c>
      <c r="F1512" s="42">
        <f>M1512</f>
        <v>2326.1538461538462</v>
      </c>
      <c r="G1512" s="43">
        <v>2020</v>
      </c>
      <c r="I1512" s="17">
        <v>3024</v>
      </c>
      <c r="J1512" s="17"/>
      <c r="K1512" s="12" t="s">
        <v>1298</v>
      </c>
      <c r="L1512" s="12">
        <f t="shared" si="69"/>
        <v>2326.1538461538462</v>
      </c>
      <c r="M1512" s="12">
        <f t="shared" si="70"/>
        <v>2326.1538461538462</v>
      </c>
    </row>
    <row r="1513" spans="1:13" x14ac:dyDescent="0.25">
      <c r="A1513" s="15">
        <v>93863</v>
      </c>
      <c r="B1513" s="15" t="s">
        <v>261</v>
      </c>
      <c r="C1513" s="15" t="s">
        <v>707</v>
      </c>
      <c r="D1513" s="15" t="s">
        <v>708</v>
      </c>
      <c r="E1513" s="41">
        <f t="shared" si="71"/>
        <v>4.2930000000000001</v>
      </c>
      <c r="F1513" s="42">
        <f>M1513</f>
        <v>4293</v>
      </c>
      <c r="G1513" s="43">
        <v>2020</v>
      </c>
      <c r="I1513" s="17">
        <v>5580.9</v>
      </c>
      <c r="J1513" s="17"/>
      <c r="K1513" s="12" t="s">
        <v>1298</v>
      </c>
      <c r="L1513" s="12">
        <f t="shared" si="69"/>
        <v>4293</v>
      </c>
      <c r="M1513" s="12">
        <f t="shared" si="70"/>
        <v>4293</v>
      </c>
    </row>
    <row r="1514" spans="1:13" x14ac:dyDescent="0.25">
      <c r="A1514" s="15">
        <v>127056</v>
      </c>
      <c r="B1514" s="15" t="s">
        <v>1664</v>
      </c>
      <c r="C1514" s="15" t="s">
        <v>707</v>
      </c>
      <c r="D1514" s="15" t="s">
        <v>708</v>
      </c>
      <c r="E1514" s="41">
        <f t="shared" si="71"/>
        <v>5.3814153846153854</v>
      </c>
      <c r="F1514" s="42">
        <f>M1514</f>
        <v>5381.4153846153849</v>
      </c>
      <c r="G1514" s="43">
        <v>2020</v>
      </c>
      <c r="I1514" s="17">
        <v>6995.84</v>
      </c>
      <c r="J1514" s="17"/>
      <c r="K1514" s="12" t="s">
        <v>1298</v>
      </c>
      <c r="L1514" s="12">
        <f t="shared" si="69"/>
        <v>5381.4153846153849</v>
      </c>
      <c r="M1514" s="12">
        <f t="shared" si="70"/>
        <v>5381.4153846153849</v>
      </c>
    </row>
    <row r="1515" spans="1:13" x14ac:dyDescent="0.25">
      <c r="A1515" s="15">
        <v>126778</v>
      </c>
      <c r="B1515" s="15" t="s">
        <v>1664</v>
      </c>
      <c r="C1515" s="15" t="s">
        <v>707</v>
      </c>
      <c r="D1515" s="15" t="s">
        <v>708</v>
      </c>
      <c r="E1515" s="41">
        <f t="shared" si="71"/>
        <v>5.3814153846153854</v>
      </c>
      <c r="F1515" s="42">
        <f>M1515</f>
        <v>5381.4153846153849</v>
      </c>
      <c r="G1515" s="43">
        <v>2020</v>
      </c>
      <c r="I1515" s="17">
        <v>6995.84</v>
      </c>
      <c r="J1515" s="17"/>
      <c r="K1515" s="12" t="s">
        <v>1298</v>
      </c>
      <c r="L1515" s="12">
        <f t="shared" si="69"/>
        <v>5381.4153846153849</v>
      </c>
      <c r="M1515" s="12">
        <f t="shared" si="70"/>
        <v>5381.4153846153849</v>
      </c>
    </row>
    <row r="1516" spans="1:13" x14ac:dyDescent="0.25">
      <c r="A1516" s="15">
        <v>215669</v>
      </c>
      <c r="B1516" s="15" t="s">
        <v>1442</v>
      </c>
      <c r="C1516" s="15" t="s">
        <v>707</v>
      </c>
      <c r="D1516" s="15" t="s">
        <v>710</v>
      </c>
      <c r="E1516" s="41">
        <f t="shared" si="71"/>
        <v>5.6923076923076927E-3</v>
      </c>
      <c r="F1516" s="42">
        <f>M1516</f>
        <v>5.6923076923076925</v>
      </c>
      <c r="G1516" s="43">
        <v>2020</v>
      </c>
      <c r="I1516" s="12">
        <v>7.4</v>
      </c>
      <c r="K1516" s="12" t="s">
        <v>1298</v>
      </c>
      <c r="L1516" s="12">
        <f t="shared" si="69"/>
        <v>5.6923076923076925</v>
      </c>
      <c r="M1516" s="12">
        <f t="shared" si="70"/>
        <v>5.6923076923076925</v>
      </c>
    </row>
    <row r="1517" spans="1:13" x14ac:dyDescent="0.25">
      <c r="A1517" s="15">
        <v>254385</v>
      </c>
      <c r="B1517" s="15" t="s">
        <v>711</v>
      </c>
      <c r="C1517" s="15" t="s">
        <v>707</v>
      </c>
      <c r="D1517" s="15" t="s">
        <v>710</v>
      </c>
      <c r="E1517" s="41">
        <f t="shared" si="71"/>
        <v>5.7692307692307696E-3</v>
      </c>
      <c r="F1517" s="42">
        <f>M1517</f>
        <v>5.7692307692307692</v>
      </c>
      <c r="G1517" s="43">
        <v>2020</v>
      </c>
      <c r="I1517" s="12">
        <v>7.5</v>
      </c>
      <c r="K1517" s="12" t="s">
        <v>1298</v>
      </c>
      <c r="L1517" s="12">
        <f t="shared" si="69"/>
        <v>5.7692307692307692</v>
      </c>
      <c r="M1517" s="12">
        <f t="shared" si="70"/>
        <v>5.7692307692307692</v>
      </c>
    </row>
    <row r="1518" spans="1:13" x14ac:dyDescent="0.25">
      <c r="A1518" s="15">
        <v>218324</v>
      </c>
      <c r="B1518" s="15" t="s">
        <v>711</v>
      </c>
      <c r="C1518" s="15" t="s">
        <v>707</v>
      </c>
      <c r="D1518" s="15" t="s">
        <v>710</v>
      </c>
      <c r="E1518" s="41">
        <f t="shared" si="71"/>
        <v>5.9769230769230759E-3</v>
      </c>
      <c r="F1518" s="42">
        <f>M1518</f>
        <v>5.9769230769230761</v>
      </c>
      <c r="G1518" s="43">
        <v>2020</v>
      </c>
      <c r="I1518" s="12">
        <v>7.77</v>
      </c>
      <c r="K1518" s="12" t="s">
        <v>1298</v>
      </c>
      <c r="L1518" s="12">
        <f t="shared" si="69"/>
        <v>5.9769230769230761</v>
      </c>
      <c r="M1518" s="12">
        <f t="shared" si="70"/>
        <v>5.9769230769230761</v>
      </c>
    </row>
    <row r="1519" spans="1:13" x14ac:dyDescent="0.25">
      <c r="A1519" s="15">
        <v>225517</v>
      </c>
      <c r="B1519" s="15" t="s">
        <v>1274</v>
      </c>
      <c r="C1519" s="15" t="s">
        <v>707</v>
      </c>
      <c r="D1519" s="15" t="s">
        <v>710</v>
      </c>
      <c r="E1519" s="41">
        <f t="shared" si="71"/>
        <v>7.3999999999999995E-3</v>
      </c>
      <c r="F1519" s="42">
        <f>M1519</f>
        <v>7.3999999999999995</v>
      </c>
      <c r="G1519" s="43">
        <v>2020</v>
      </c>
      <c r="I1519" s="12">
        <v>9.6199999999999992</v>
      </c>
      <c r="K1519" s="12" t="s">
        <v>1298</v>
      </c>
      <c r="L1519" s="12">
        <f t="shared" si="69"/>
        <v>7.3999999999999995</v>
      </c>
      <c r="M1519" s="12">
        <f t="shared" si="70"/>
        <v>7.3999999999999995</v>
      </c>
    </row>
    <row r="1520" spans="1:13" x14ac:dyDescent="0.25">
      <c r="A1520" s="15">
        <v>236074</v>
      </c>
      <c r="B1520" s="15" t="s">
        <v>1274</v>
      </c>
      <c r="C1520" s="15" t="s">
        <v>707</v>
      </c>
      <c r="D1520" s="15" t="s">
        <v>710</v>
      </c>
      <c r="E1520" s="41">
        <f t="shared" si="71"/>
        <v>8.6307692307692301E-3</v>
      </c>
      <c r="F1520" s="42">
        <f>M1520</f>
        <v>8.6307692307692303</v>
      </c>
      <c r="G1520" s="43">
        <v>2020</v>
      </c>
      <c r="I1520" s="12">
        <v>11.22</v>
      </c>
      <c r="K1520" s="12" t="s">
        <v>1298</v>
      </c>
      <c r="L1520" s="12">
        <f t="shared" si="69"/>
        <v>8.6307692307692303</v>
      </c>
      <c r="M1520" s="12">
        <f t="shared" si="70"/>
        <v>8.6307692307692303</v>
      </c>
    </row>
    <row r="1521" spans="1:13" x14ac:dyDescent="0.25">
      <c r="A1521" s="15">
        <v>218479</v>
      </c>
      <c r="B1521" s="15" t="s">
        <v>711</v>
      </c>
      <c r="C1521" s="15" t="s">
        <v>707</v>
      </c>
      <c r="D1521" s="15" t="s">
        <v>710</v>
      </c>
      <c r="E1521" s="41">
        <f t="shared" si="71"/>
        <v>1.039230769230769E-2</v>
      </c>
      <c r="F1521" s="42">
        <f>M1521</f>
        <v>10.392307692307691</v>
      </c>
      <c r="G1521" s="43">
        <v>2020</v>
      </c>
      <c r="I1521" s="12">
        <v>13.51</v>
      </c>
      <c r="K1521" s="12" t="s">
        <v>1298</v>
      </c>
      <c r="L1521" s="12">
        <f t="shared" si="69"/>
        <v>10.392307692307691</v>
      </c>
      <c r="M1521" s="12">
        <f t="shared" si="70"/>
        <v>10.392307692307691</v>
      </c>
    </row>
    <row r="1522" spans="1:13" x14ac:dyDescent="0.25">
      <c r="A1522" s="15">
        <v>128200</v>
      </c>
      <c r="B1522" s="15" t="s">
        <v>1727</v>
      </c>
      <c r="C1522" s="15" t="s">
        <v>707</v>
      </c>
      <c r="D1522" s="15" t="s">
        <v>710</v>
      </c>
      <c r="E1522" s="41">
        <f t="shared" si="71"/>
        <v>1.0461538461538461E-2</v>
      </c>
      <c r="F1522" s="42">
        <f>M1522</f>
        <v>10.461538461538462</v>
      </c>
      <c r="G1522" s="43">
        <v>2020</v>
      </c>
      <c r="I1522" s="12">
        <v>13.6</v>
      </c>
      <c r="K1522" s="12" t="s">
        <v>1298</v>
      </c>
      <c r="L1522" s="12">
        <f t="shared" si="69"/>
        <v>10.461538461538462</v>
      </c>
      <c r="M1522" s="12">
        <f t="shared" si="70"/>
        <v>10.461538461538462</v>
      </c>
    </row>
    <row r="1523" spans="1:13" x14ac:dyDescent="0.25">
      <c r="A1523" s="15">
        <v>166405</v>
      </c>
      <c r="B1523" s="15" t="s">
        <v>1727</v>
      </c>
      <c r="C1523" s="15" t="s">
        <v>707</v>
      </c>
      <c r="D1523" s="15" t="s">
        <v>710</v>
      </c>
      <c r="E1523" s="41">
        <f t="shared" si="71"/>
        <v>1.0461538461538461E-2</v>
      </c>
      <c r="F1523" s="42">
        <f>M1523</f>
        <v>10.461538461538462</v>
      </c>
      <c r="G1523" s="43">
        <v>2020</v>
      </c>
      <c r="I1523" s="12">
        <v>13.6</v>
      </c>
      <c r="K1523" s="12" t="s">
        <v>1298</v>
      </c>
      <c r="L1523" s="12">
        <f t="shared" si="69"/>
        <v>10.461538461538462</v>
      </c>
      <c r="M1523" s="12">
        <f t="shared" si="70"/>
        <v>10.461538461538462</v>
      </c>
    </row>
    <row r="1524" spans="1:13" x14ac:dyDescent="0.25">
      <c r="A1524" s="15">
        <v>128194</v>
      </c>
      <c r="B1524" s="15" t="s">
        <v>1727</v>
      </c>
      <c r="C1524" s="15" t="s">
        <v>707</v>
      </c>
      <c r="D1524" s="15" t="s">
        <v>710</v>
      </c>
      <c r="E1524" s="41">
        <f t="shared" si="71"/>
        <v>1.0769230769230769E-2</v>
      </c>
      <c r="F1524" s="42">
        <f>M1524</f>
        <v>10.769230769230768</v>
      </c>
      <c r="G1524" s="43">
        <v>2020</v>
      </c>
      <c r="I1524" s="12">
        <v>14</v>
      </c>
      <c r="K1524" s="12" t="s">
        <v>1298</v>
      </c>
      <c r="L1524" s="12">
        <f t="shared" si="69"/>
        <v>10.769230769230768</v>
      </c>
      <c r="M1524" s="12">
        <f t="shared" si="70"/>
        <v>10.769230769230768</v>
      </c>
    </row>
    <row r="1525" spans="1:13" x14ac:dyDescent="0.25">
      <c r="A1525" s="15">
        <v>222056</v>
      </c>
      <c r="B1525" s="15" t="s">
        <v>1442</v>
      </c>
      <c r="C1525" s="15" t="s">
        <v>707</v>
      </c>
      <c r="D1525" s="15" t="s">
        <v>710</v>
      </c>
      <c r="E1525" s="41">
        <f t="shared" si="71"/>
        <v>1.11E-2</v>
      </c>
      <c r="F1525" s="42">
        <f>M1525</f>
        <v>11.1</v>
      </c>
      <c r="G1525" s="43">
        <v>2020</v>
      </c>
      <c r="I1525" s="12">
        <v>14.43</v>
      </c>
      <c r="K1525" s="12" t="s">
        <v>1298</v>
      </c>
      <c r="L1525" s="12">
        <f t="shared" si="69"/>
        <v>11.1</v>
      </c>
      <c r="M1525" s="12">
        <f t="shared" si="70"/>
        <v>11.1</v>
      </c>
    </row>
    <row r="1526" spans="1:13" x14ac:dyDescent="0.25">
      <c r="A1526" s="15">
        <v>128178</v>
      </c>
      <c r="B1526" s="15" t="s">
        <v>1727</v>
      </c>
      <c r="C1526" s="15" t="s">
        <v>707</v>
      </c>
      <c r="D1526" s="15" t="s">
        <v>710</v>
      </c>
      <c r="E1526" s="41">
        <f t="shared" si="71"/>
        <v>1.1384615384615385E-2</v>
      </c>
      <c r="F1526" s="42">
        <f>M1526</f>
        <v>11.384615384615385</v>
      </c>
      <c r="G1526" s="43">
        <v>2020</v>
      </c>
      <c r="I1526" s="12">
        <v>14.8</v>
      </c>
      <c r="K1526" s="12" t="s">
        <v>1298</v>
      </c>
      <c r="L1526" s="12">
        <f t="shared" si="69"/>
        <v>11.384615384615385</v>
      </c>
      <c r="M1526" s="12">
        <f t="shared" si="70"/>
        <v>11.384615384615385</v>
      </c>
    </row>
    <row r="1527" spans="1:13" x14ac:dyDescent="0.25">
      <c r="A1527" s="15">
        <v>128203</v>
      </c>
      <c r="B1527" s="15" t="s">
        <v>1727</v>
      </c>
      <c r="C1527" s="15" t="s">
        <v>707</v>
      </c>
      <c r="D1527" s="15" t="s">
        <v>710</v>
      </c>
      <c r="E1527" s="41">
        <f t="shared" si="71"/>
        <v>1.2307692307692306E-2</v>
      </c>
      <c r="F1527" s="42">
        <f>M1527</f>
        <v>12.307692307692307</v>
      </c>
      <c r="G1527" s="43">
        <v>2020</v>
      </c>
      <c r="I1527" s="12">
        <v>16</v>
      </c>
      <c r="K1527" s="12" t="s">
        <v>1298</v>
      </c>
      <c r="L1527" s="12">
        <f t="shared" si="69"/>
        <v>12.307692307692307</v>
      </c>
      <c r="M1527" s="12">
        <f t="shared" si="70"/>
        <v>12.307692307692307</v>
      </c>
    </row>
    <row r="1528" spans="1:13" x14ac:dyDescent="0.25">
      <c r="A1528" s="15">
        <v>235312</v>
      </c>
      <c r="B1528" s="15" t="s">
        <v>712</v>
      </c>
      <c r="C1528" s="15" t="s">
        <v>707</v>
      </c>
      <c r="D1528" s="15" t="s">
        <v>710</v>
      </c>
      <c r="E1528" s="41">
        <f t="shared" si="71"/>
        <v>1.2384615384615385E-2</v>
      </c>
      <c r="F1528" s="42">
        <f>M1528</f>
        <v>12.384615384615385</v>
      </c>
      <c r="G1528" s="43">
        <v>2020</v>
      </c>
      <c r="I1528" s="12">
        <v>16.100000000000001</v>
      </c>
      <c r="K1528" s="12" t="s">
        <v>1298</v>
      </c>
      <c r="L1528" s="12">
        <f t="shared" si="69"/>
        <v>12.384615384615385</v>
      </c>
      <c r="M1528" s="12">
        <f t="shared" si="70"/>
        <v>12.384615384615385</v>
      </c>
    </row>
    <row r="1529" spans="1:13" x14ac:dyDescent="0.25">
      <c r="A1529" s="15">
        <v>236087</v>
      </c>
      <c r="B1529" s="15" t="s">
        <v>1274</v>
      </c>
      <c r="C1529" s="15" t="s">
        <v>707</v>
      </c>
      <c r="D1529" s="15" t="s">
        <v>710</v>
      </c>
      <c r="E1529" s="41">
        <f t="shared" si="71"/>
        <v>1.3338461538461537E-2</v>
      </c>
      <c r="F1529" s="42">
        <f>M1529</f>
        <v>13.338461538461537</v>
      </c>
      <c r="G1529" s="43">
        <v>2020</v>
      </c>
      <c r="I1529" s="12">
        <v>17.34</v>
      </c>
      <c r="K1529" s="12" t="s">
        <v>1298</v>
      </c>
      <c r="L1529" s="12">
        <f t="shared" si="69"/>
        <v>13.338461538461537</v>
      </c>
      <c r="M1529" s="12">
        <f t="shared" si="70"/>
        <v>13.338461538461537</v>
      </c>
    </row>
    <row r="1530" spans="1:13" x14ac:dyDescent="0.25">
      <c r="A1530" s="15">
        <v>188251</v>
      </c>
      <c r="B1530" s="15" t="s">
        <v>1274</v>
      </c>
      <c r="C1530" s="15" t="s">
        <v>707</v>
      </c>
      <c r="D1530" s="15" t="s">
        <v>710</v>
      </c>
      <c r="E1530" s="41">
        <f t="shared" si="71"/>
        <v>1.8553846153846157E-2</v>
      </c>
      <c r="F1530" s="42">
        <f>M1530</f>
        <v>18.553846153846155</v>
      </c>
      <c r="G1530" s="43">
        <v>2020</v>
      </c>
      <c r="I1530" s="12">
        <v>24.12</v>
      </c>
      <c r="K1530" s="12" t="s">
        <v>1298</v>
      </c>
      <c r="L1530" s="12">
        <f t="shared" si="69"/>
        <v>18.553846153846155</v>
      </c>
      <c r="M1530" s="12">
        <f t="shared" si="70"/>
        <v>18.553846153846155</v>
      </c>
    </row>
    <row r="1531" spans="1:13" x14ac:dyDescent="0.25">
      <c r="A1531" s="15">
        <v>214004</v>
      </c>
      <c r="B1531" s="15" t="s">
        <v>712</v>
      </c>
      <c r="C1531" s="15" t="s">
        <v>707</v>
      </c>
      <c r="D1531" s="15" t="s">
        <v>710</v>
      </c>
      <c r="E1531" s="41">
        <f t="shared" si="71"/>
        <v>2.0138461538461539E-2</v>
      </c>
      <c r="F1531" s="42">
        <f>M1531</f>
        <v>20.138461538461538</v>
      </c>
      <c r="G1531" s="43">
        <v>2020</v>
      </c>
      <c r="I1531" s="12">
        <v>26.18</v>
      </c>
      <c r="K1531" s="12" t="s">
        <v>1298</v>
      </c>
      <c r="L1531" s="12">
        <f t="shared" si="69"/>
        <v>20.138461538461538</v>
      </c>
      <c r="M1531" s="12">
        <f t="shared" si="70"/>
        <v>20.138461538461538</v>
      </c>
    </row>
    <row r="1532" spans="1:13" x14ac:dyDescent="0.25">
      <c r="A1532" s="15">
        <v>234789</v>
      </c>
      <c r="B1532" s="15" t="s">
        <v>711</v>
      </c>
      <c r="C1532" s="15" t="s">
        <v>707</v>
      </c>
      <c r="D1532" s="15" t="s">
        <v>710</v>
      </c>
      <c r="E1532" s="41">
        <f t="shared" si="71"/>
        <v>2.3192307692307689E-2</v>
      </c>
      <c r="F1532" s="42">
        <f>M1532</f>
        <v>23.19230769230769</v>
      </c>
      <c r="G1532" s="43">
        <v>2020</v>
      </c>
      <c r="I1532" s="12">
        <v>30.15</v>
      </c>
      <c r="K1532" s="12" t="s">
        <v>1298</v>
      </c>
      <c r="L1532" s="12">
        <f t="shared" si="69"/>
        <v>23.19230769230769</v>
      </c>
      <c r="M1532" s="12">
        <f t="shared" si="70"/>
        <v>23.19230769230769</v>
      </c>
    </row>
    <row r="1533" spans="1:13" x14ac:dyDescent="0.25">
      <c r="A1533" s="15">
        <v>236079</v>
      </c>
      <c r="B1533" s="15" t="s">
        <v>1274</v>
      </c>
      <c r="C1533" s="15" t="s">
        <v>707</v>
      </c>
      <c r="D1533" s="15" t="s">
        <v>710</v>
      </c>
      <c r="E1533" s="41">
        <f t="shared" si="71"/>
        <v>2.589230769230769E-2</v>
      </c>
      <c r="F1533" s="42">
        <f>M1533</f>
        <v>25.892307692307689</v>
      </c>
      <c r="G1533" s="43">
        <v>2020</v>
      </c>
      <c r="I1533" s="12">
        <v>33.659999999999997</v>
      </c>
      <c r="K1533" s="12" t="s">
        <v>1298</v>
      </c>
      <c r="L1533" s="12">
        <f t="shared" si="69"/>
        <v>25.892307692307689</v>
      </c>
      <c r="M1533" s="12">
        <f t="shared" si="70"/>
        <v>25.892307692307689</v>
      </c>
    </row>
    <row r="1534" spans="1:13" x14ac:dyDescent="0.25">
      <c r="A1534" s="15">
        <v>243311</v>
      </c>
      <c r="B1534" s="15" t="s">
        <v>711</v>
      </c>
      <c r="C1534" s="15" t="s">
        <v>707</v>
      </c>
      <c r="D1534" s="15" t="s">
        <v>710</v>
      </c>
      <c r="E1534" s="41">
        <f t="shared" si="71"/>
        <v>2.6538461538461535E-2</v>
      </c>
      <c r="F1534" s="42">
        <f>M1534</f>
        <v>26.538461538461537</v>
      </c>
      <c r="G1534" s="43">
        <v>2020</v>
      </c>
      <c r="I1534" s="12">
        <v>34.5</v>
      </c>
      <c r="K1534" s="12" t="s">
        <v>1298</v>
      </c>
      <c r="L1534" s="12">
        <f t="shared" si="69"/>
        <v>26.538461538461537</v>
      </c>
      <c r="M1534" s="12">
        <f t="shared" si="70"/>
        <v>26.538461538461537</v>
      </c>
    </row>
    <row r="1535" spans="1:13" x14ac:dyDescent="0.25">
      <c r="A1535" s="15">
        <v>222454</v>
      </c>
      <c r="B1535" s="15" t="s">
        <v>711</v>
      </c>
      <c r="C1535" s="15" t="s">
        <v>707</v>
      </c>
      <c r="D1535" s="15" t="s">
        <v>710</v>
      </c>
      <c r="E1535" s="41">
        <f t="shared" si="71"/>
        <v>2.6584615384615387E-2</v>
      </c>
      <c r="F1535" s="42">
        <f>M1535</f>
        <v>26.584615384615386</v>
      </c>
      <c r="G1535" s="43">
        <v>2020</v>
      </c>
      <c r="I1535" s="12">
        <v>34.56</v>
      </c>
      <c r="K1535" s="12" t="s">
        <v>1298</v>
      </c>
      <c r="L1535" s="12">
        <f t="shared" si="69"/>
        <v>26.584615384615386</v>
      </c>
      <c r="M1535" s="12">
        <f t="shared" si="70"/>
        <v>26.584615384615386</v>
      </c>
    </row>
    <row r="1536" spans="1:13" x14ac:dyDescent="0.25">
      <c r="A1536" s="15">
        <v>243304</v>
      </c>
      <c r="B1536" s="15" t="s">
        <v>711</v>
      </c>
      <c r="C1536" s="15" t="s">
        <v>707</v>
      </c>
      <c r="D1536" s="15" t="s">
        <v>710</v>
      </c>
      <c r="E1536" s="41">
        <f t="shared" si="71"/>
        <v>2.6892307692307691E-2</v>
      </c>
      <c r="F1536" s="42">
        <f>M1536</f>
        <v>26.892307692307693</v>
      </c>
      <c r="G1536" s="43">
        <v>2020</v>
      </c>
      <c r="I1536" s="12">
        <v>34.96</v>
      </c>
      <c r="K1536" s="12" t="s">
        <v>1298</v>
      </c>
      <c r="L1536" s="12">
        <f t="shared" si="69"/>
        <v>26.892307692307693</v>
      </c>
      <c r="M1536" s="12">
        <f t="shared" si="70"/>
        <v>26.892307692307693</v>
      </c>
    </row>
    <row r="1537" spans="1:13" x14ac:dyDescent="0.25">
      <c r="A1537" s="15">
        <v>243321</v>
      </c>
      <c r="B1537" s="15" t="s">
        <v>711</v>
      </c>
      <c r="C1537" s="15" t="s">
        <v>707</v>
      </c>
      <c r="D1537" s="15" t="s">
        <v>710</v>
      </c>
      <c r="E1537" s="41">
        <f t="shared" si="71"/>
        <v>2.7953846153846156E-2</v>
      </c>
      <c r="F1537" s="42">
        <f>M1537</f>
        <v>27.953846153846154</v>
      </c>
      <c r="G1537" s="43">
        <v>2020</v>
      </c>
      <c r="I1537" s="12">
        <v>36.340000000000003</v>
      </c>
      <c r="K1537" s="12" t="s">
        <v>1298</v>
      </c>
      <c r="L1537" s="12">
        <f t="shared" ref="L1537:L1600" si="72">IF(K1537="DC",I1537/1.3,I1537)</f>
        <v>27.953846153846154</v>
      </c>
      <c r="M1537" s="12">
        <f t="shared" ref="M1537:M1600" si="73">IFERROR(VALUE(L1537),VALUE(J1537))</f>
        <v>27.953846153846154</v>
      </c>
    </row>
    <row r="1538" spans="1:13" x14ac:dyDescent="0.25">
      <c r="A1538" s="15">
        <v>236093</v>
      </c>
      <c r="B1538" s="15" t="s">
        <v>712</v>
      </c>
      <c r="C1538" s="15" t="s">
        <v>707</v>
      </c>
      <c r="D1538" s="15" t="s">
        <v>710</v>
      </c>
      <c r="E1538" s="41">
        <f t="shared" si="71"/>
        <v>2.9553846153846156E-2</v>
      </c>
      <c r="F1538" s="42">
        <f>M1538</f>
        <v>29.553846153846155</v>
      </c>
      <c r="G1538" s="43">
        <v>2020</v>
      </c>
      <c r="I1538" s="12">
        <v>38.42</v>
      </c>
      <c r="K1538" s="12" t="s">
        <v>1298</v>
      </c>
      <c r="L1538" s="12">
        <f t="shared" si="72"/>
        <v>29.553846153846155</v>
      </c>
      <c r="M1538" s="12">
        <f t="shared" si="73"/>
        <v>29.553846153846155</v>
      </c>
    </row>
    <row r="1539" spans="1:13" x14ac:dyDescent="0.25">
      <c r="A1539" s="15">
        <v>234737</v>
      </c>
      <c r="B1539" s="15" t="s">
        <v>712</v>
      </c>
      <c r="C1539" s="15" t="s">
        <v>707</v>
      </c>
      <c r="D1539" s="15" t="s">
        <v>710</v>
      </c>
      <c r="E1539" s="41">
        <f t="shared" ref="E1539:E1602" si="74">F1539/1000</f>
        <v>2.9553846153846156E-2</v>
      </c>
      <c r="F1539" s="42">
        <f>M1539</f>
        <v>29.553846153846155</v>
      </c>
      <c r="G1539" s="43">
        <v>2020</v>
      </c>
      <c r="I1539" s="12">
        <v>38.42</v>
      </c>
      <c r="K1539" s="12" t="s">
        <v>1298</v>
      </c>
      <c r="L1539" s="12">
        <f t="shared" si="72"/>
        <v>29.553846153846155</v>
      </c>
      <c r="M1539" s="12">
        <f t="shared" si="73"/>
        <v>29.553846153846155</v>
      </c>
    </row>
    <row r="1540" spans="1:13" x14ac:dyDescent="0.25">
      <c r="A1540" s="15">
        <v>234959</v>
      </c>
      <c r="B1540" s="15" t="s">
        <v>711</v>
      </c>
      <c r="C1540" s="15" t="s">
        <v>707</v>
      </c>
      <c r="D1540" s="15" t="s">
        <v>710</v>
      </c>
      <c r="E1540" s="41">
        <f t="shared" si="74"/>
        <v>2.9638461538461537E-2</v>
      </c>
      <c r="F1540" s="42">
        <f>M1540</f>
        <v>29.638461538461538</v>
      </c>
      <c r="G1540" s="43">
        <v>2020</v>
      </c>
      <c r="I1540" s="12">
        <v>38.53</v>
      </c>
      <c r="K1540" s="12" t="s">
        <v>1298</v>
      </c>
      <c r="L1540" s="12">
        <f t="shared" si="72"/>
        <v>29.638461538461538</v>
      </c>
      <c r="M1540" s="12">
        <f t="shared" si="73"/>
        <v>29.638461538461538</v>
      </c>
    </row>
    <row r="1541" spans="1:13" x14ac:dyDescent="0.25">
      <c r="A1541" s="15">
        <v>236173</v>
      </c>
      <c r="B1541" s="15" t="s">
        <v>712</v>
      </c>
      <c r="C1541" s="15" t="s">
        <v>707</v>
      </c>
      <c r="D1541" s="15" t="s">
        <v>710</v>
      </c>
      <c r="E1541" s="41">
        <f t="shared" si="74"/>
        <v>3.2692307692307694E-2</v>
      </c>
      <c r="F1541" s="42">
        <f>M1541</f>
        <v>32.692307692307693</v>
      </c>
      <c r="G1541" s="43">
        <v>2020</v>
      </c>
      <c r="I1541" s="12">
        <v>42.5</v>
      </c>
      <c r="K1541" s="12" t="s">
        <v>1298</v>
      </c>
      <c r="L1541" s="12">
        <f t="shared" si="72"/>
        <v>32.692307692307693</v>
      </c>
      <c r="M1541" s="12">
        <f t="shared" si="73"/>
        <v>32.692307692307693</v>
      </c>
    </row>
    <row r="1542" spans="1:13" x14ac:dyDescent="0.25">
      <c r="A1542" s="15">
        <v>213649</v>
      </c>
      <c r="B1542" s="15" t="s">
        <v>712</v>
      </c>
      <c r="C1542" s="15" t="s">
        <v>707</v>
      </c>
      <c r="D1542" s="15" t="s">
        <v>710</v>
      </c>
      <c r="E1542" s="41">
        <f t="shared" si="74"/>
        <v>3.295384615384616E-2</v>
      </c>
      <c r="F1542" s="42">
        <f>M1542</f>
        <v>32.953846153846158</v>
      </c>
      <c r="G1542" s="43">
        <v>2020</v>
      </c>
      <c r="I1542" s="12">
        <v>42.84</v>
      </c>
      <c r="K1542" s="12" t="s">
        <v>1298</v>
      </c>
      <c r="L1542" s="12">
        <f t="shared" si="72"/>
        <v>32.953846153846158</v>
      </c>
      <c r="M1542" s="12">
        <f t="shared" si="73"/>
        <v>32.953846153846158</v>
      </c>
    </row>
    <row r="1543" spans="1:13" x14ac:dyDescent="0.25">
      <c r="A1543" s="15">
        <v>217860</v>
      </c>
      <c r="B1543" s="15" t="s">
        <v>712</v>
      </c>
      <c r="C1543" s="15" t="s">
        <v>707</v>
      </c>
      <c r="D1543" s="15" t="s">
        <v>710</v>
      </c>
      <c r="E1543" s="41">
        <f t="shared" si="74"/>
        <v>3.6615384615384612E-2</v>
      </c>
      <c r="F1543" s="42">
        <f>M1543</f>
        <v>36.615384615384613</v>
      </c>
      <c r="G1543" s="43">
        <v>2020</v>
      </c>
      <c r="I1543" s="12">
        <v>47.6</v>
      </c>
      <c r="K1543" s="12" t="s">
        <v>1298</v>
      </c>
      <c r="L1543" s="12">
        <f t="shared" si="72"/>
        <v>36.615384615384613</v>
      </c>
      <c r="M1543" s="12">
        <f t="shared" si="73"/>
        <v>36.615384615384613</v>
      </c>
    </row>
    <row r="1544" spans="1:13" x14ac:dyDescent="0.25">
      <c r="A1544" s="15">
        <v>234965</v>
      </c>
      <c r="B1544" s="15" t="s">
        <v>711</v>
      </c>
      <c r="C1544" s="15" t="s">
        <v>707</v>
      </c>
      <c r="D1544" s="15" t="s">
        <v>710</v>
      </c>
      <c r="E1544" s="41">
        <f t="shared" si="74"/>
        <v>3.6853846153846147E-2</v>
      </c>
      <c r="F1544" s="42">
        <f>M1544</f>
        <v>36.853846153846149</v>
      </c>
      <c r="G1544" s="43">
        <v>2020</v>
      </c>
      <c r="I1544" s="12">
        <v>47.91</v>
      </c>
      <c r="K1544" s="12" t="s">
        <v>1298</v>
      </c>
      <c r="L1544" s="12">
        <f t="shared" si="72"/>
        <v>36.853846153846149</v>
      </c>
      <c r="M1544" s="12">
        <f t="shared" si="73"/>
        <v>36.853846153846149</v>
      </c>
    </row>
    <row r="1545" spans="1:13" x14ac:dyDescent="0.25">
      <c r="A1545" s="15">
        <v>236530</v>
      </c>
      <c r="B1545" s="15" t="s">
        <v>1442</v>
      </c>
      <c r="C1545" s="15" t="s">
        <v>707</v>
      </c>
      <c r="D1545" s="15" t="s">
        <v>710</v>
      </c>
      <c r="E1545" s="41">
        <f t="shared" si="74"/>
        <v>3.7661538461538462E-2</v>
      </c>
      <c r="F1545" s="42">
        <f>M1545</f>
        <v>37.661538461538463</v>
      </c>
      <c r="G1545" s="43">
        <v>2020</v>
      </c>
      <c r="I1545" s="12">
        <v>48.96</v>
      </c>
      <c r="K1545" s="12" t="s">
        <v>1298</v>
      </c>
      <c r="L1545" s="12">
        <f t="shared" si="72"/>
        <v>37.661538461538463</v>
      </c>
      <c r="M1545" s="12">
        <f t="shared" si="73"/>
        <v>37.661538461538463</v>
      </c>
    </row>
    <row r="1546" spans="1:13" x14ac:dyDescent="0.25">
      <c r="A1546" s="15">
        <v>234975</v>
      </c>
      <c r="B1546" s="15" t="s">
        <v>711</v>
      </c>
      <c r="C1546" s="15" t="s">
        <v>707</v>
      </c>
      <c r="D1546" s="15" t="s">
        <v>710</v>
      </c>
      <c r="E1546" s="41">
        <f t="shared" si="74"/>
        <v>4.0199999999999993E-2</v>
      </c>
      <c r="F1546" s="42">
        <f>M1546</f>
        <v>40.199999999999996</v>
      </c>
      <c r="G1546" s="43">
        <v>2020</v>
      </c>
      <c r="I1546" s="12">
        <v>52.26</v>
      </c>
      <c r="K1546" s="12" t="s">
        <v>1298</v>
      </c>
      <c r="L1546" s="12">
        <f t="shared" si="72"/>
        <v>40.199999999999996</v>
      </c>
      <c r="M1546" s="12">
        <f t="shared" si="73"/>
        <v>40.199999999999996</v>
      </c>
    </row>
    <row r="1547" spans="1:13" x14ac:dyDescent="0.25">
      <c r="A1547" s="15">
        <v>228643</v>
      </c>
      <c r="B1547" s="15" t="s">
        <v>2014</v>
      </c>
      <c r="C1547" s="15" t="s">
        <v>707</v>
      </c>
      <c r="D1547" s="15" t="s">
        <v>710</v>
      </c>
      <c r="E1547" s="41">
        <f t="shared" si="74"/>
        <v>4.1599999999999991E-2</v>
      </c>
      <c r="F1547" s="42">
        <f>M1547</f>
        <v>41.599999999999994</v>
      </c>
      <c r="G1547" s="43">
        <v>2020</v>
      </c>
      <c r="I1547" s="12">
        <v>54.08</v>
      </c>
      <c r="K1547" s="12" t="s">
        <v>1298</v>
      </c>
      <c r="L1547" s="12">
        <f t="shared" si="72"/>
        <v>41.599999999999994</v>
      </c>
      <c r="M1547" s="12">
        <f t="shared" si="73"/>
        <v>41.599999999999994</v>
      </c>
    </row>
    <row r="1548" spans="1:13" x14ac:dyDescent="0.25">
      <c r="A1548" s="15">
        <v>213091</v>
      </c>
      <c r="B1548" s="15" t="s">
        <v>712</v>
      </c>
      <c r="C1548" s="15" t="s">
        <v>707</v>
      </c>
      <c r="D1548" s="15" t="s">
        <v>710</v>
      </c>
      <c r="E1548" s="41">
        <f t="shared" si="74"/>
        <v>4.7338461538461538E-2</v>
      </c>
      <c r="F1548" s="42">
        <f>M1548</f>
        <v>47.338461538461537</v>
      </c>
      <c r="G1548" s="43">
        <v>2020</v>
      </c>
      <c r="I1548" s="12">
        <v>61.54</v>
      </c>
      <c r="K1548" s="12" t="s">
        <v>1298</v>
      </c>
      <c r="L1548" s="12">
        <f t="shared" si="72"/>
        <v>47.338461538461537</v>
      </c>
      <c r="M1548" s="12">
        <f t="shared" si="73"/>
        <v>47.338461538461537</v>
      </c>
    </row>
    <row r="1549" spans="1:13" x14ac:dyDescent="0.25">
      <c r="A1549" s="15">
        <v>235960</v>
      </c>
      <c r="B1549" s="15" t="s">
        <v>712</v>
      </c>
      <c r="C1549" s="15" t="s">
        <v>707</v>
      </c>
      <c r="D1549" s="15" t="s">
        <v>710</v>
      </c>
      <c r="E1549" s="41">
        <f t="shared" si="74"/>
        <v>4.7861538461538455E-2</v>
      </c>
      <c r="F1549" s="42">
        <f>M1549</f>
        <v>47.861538461538458</v>
      </c>
      <c r="G1549" s="43">
        <v>2020</v>
      </c>
      <c r="I1549" s="12">
        <v>62.22</v>
      </c>
      <c r="K1549" s="12" t="s">
        <v>1298</v>
      </c>
      <c r="L1549" s="12">
        <f t="shared" si="72"/>
        <v>47.861538461538458</v>
      </c>
      <c r="M1549" s="12">
        <f t="shared" si="73"/>
        <v>47.861538461538458</v>
      </c>
    </row>
    <row r="1550" spans="1:13" x14ac:dyDescent="0.25">
      <c r="A1550" s="15">
        <v>213231</v>
      </c>
      <c r="B1550" s="15" t="s">
        <v>712</v>
      </c>
      <c r="C1550" s="15" t="s">
        <v>707</v>
      </c>
      <c r="D1550" s="15" t="s">
        <v>710</v>
      </c>
      <c r="E1550" s="41">
        <f t="shared" si="74"/>
        <v>4.8646153846153846E-2</v>
      </c>
      <c r="F1550" s="42">
        <f>M1550</f>
        <v>48.646153846153844</v>
      </c>
      <c r="G1550" s="43">
        <v>2020</v>
      </c>
      <c r="I1550" s="12">
        <v>63.24</v>
      </c>
      <c r="K1550" s="12" t="s">
        <v>1298</v>
      </c>
      <c r="L1550" s="12">
        <f t="shared" si="72"/>
        <v>48.646153846153844</v>
      </c>
      <c r="M1550" s="12">
        <f t="shared" si="73"/>
        <v>48.646153846153844</v>
      </c>
    </row>
    <row r="1551" spans="1:13" x14ac:dyDescent="0.25">
      <c r="A1551" s="15">
        <v>236092</v>
      </c>
      <c r="B1551" s="15" t="s">
        <v>712</v>
      </c>
      <c r="C1551" s="15" t="s">
        <v>707</v>
      </c>
      <c r="D1551" s="15" t="s">
        <v>710</v>
      </c>
      <c r="E1551" s="41">
        <f t="shared" si="74"/>
        <v>5.1523076923076921E-2</v>
      </c>
      <c r="F1551" s="42">
        <f>M1551</f>
        <v>51.523076923076921</v>
      </c>
      <c r="G1551" s="43">
        <v>2020</v>
      </c>
      <c r="I1551" s="12">
        <v>66.98</v>
      </c>
      <c r="K1551" s="12" t="s">
        <v>1298</v>
      </c>
      <c r="L1551" s="12">
        <f t="shared" si="72"/>
        <v>51.523076923076921</v>
      </c>
      <c r="M1551" s="12">
        <f t="shared" si="73"/>
        <v>51.523076923076921</v>
      </c>
    </row>
    <row r="1552" spans="1:13" x14ac:dyDescent="0.25">
      <c r="A1552" s="15">
        <v>236189</v>
      </c>
      <c r="B1552" s="15" t="s">
        <v>712</v>
      </c>
      <c r="C1552" s="15" t="s">
        <v>707</v>
      </c>
      <c r="D1552" s="15" t="s">
        <v>710</v>
      </c>
      <c r="E1552" s="41">
        <f t="shared" si="74"/>
        <v>5.9892307692307689E-2</v>
      </c>
      <c r="F1552" s="42">
        <f>M1552</f>
        <v>59.892307692307689</v>
      </c>
      <c r="G1552" s="43">
        <v>2020</v>
      </c>
      <c r="I1552" s="12">
        <v>77.86</v>
      </c>
      <c r="K1552" s="12" t="s">
        <v>1298</v>
      </c>
      <c r="L1552" s="12">
        <f t="shared" si="72"/>
        <v>59.892307692307689</v>
      </c>
      <c r="M1552" s="12">
        <f t="shared" si="73"/>
        <v>59.892307692307689</v>
      </c>
    </row>
    <row r="1553" spans="1:13" x14ac:dyDescent="0.25">
      <c r="A1553" s="15">
        <v>254256</v>
      </c>
      <c r="B1553" s="15" t="s">
        <v>1442</v>
      </c>
      <c r="C1553" s="15" t="s">
        <v>707</v>
      </c>
      <c r="D1553" s="15" t="s">
        <v>710</v>
      </c>
      <c r="E1553" s="41">
        <f t="shared" si="74"/>
        <v>6.0369230769230765E-2</v>
      </c>
      <c r="F1553" s="42">
        <f>M1553</f>
        <v>60.369230769230768</v>
      </c>
      <c r="G1553" s="43">
        <v>2020</v>
      </c>
      <c r="I1553" s="12">
        <v>78.48</v>
      </c>
      <c r="K1553" s="12" t="s">
        <v>1298</v>
      </c>
      <c r="L1553" s="12">
        <f t="shared" si="72"/>
        <v>60.369230769230768</v>
      </c>
      <c r="M1553" s="12">
        <f t="shared" si="73"/>
        <v>60.369230769230768</v>
      </c>
    </row>
    <row r="1554" spans="1:13" x14ac:dyDescent="0.25">
      <c r="A1554" s="15">
        <v>184918</v>
      </c>
      <c r="B1554" s="15" t="s">
        <v>712</v>
      </c>
      <c r="C1554" s="15" t="s">
        <v>707</v>
      </c>
      <c r="D1554" s="15" t="s">
        <v>710</v>
      </c>
      <c r="E1554" s="41">
        <f t="shared" si="74"/>
        <v>6.7807692307692305E-2</v>
      </c>
      <c r="F1554" s="42">
        <f>M1554</f>
        <v>67.807692307692307</v>
      </c>
      <c r="G1554" s="43">
        <v>2020</v>
      </c>
      <c r="I1554" s="12">
        <v>88.15</v>
      </c>
      <c r="K1554" s="12" t="s">
        <v>1298</v>
      </c>
      <c r="L1554" s="12">
        <f t="shared" si="72"/>
        <v>67.807692307692307</v>
      </c>
      <c r="M1554" s="12">
        <f t="shared" si="73"/>
        <v>67.807692307692307</v>
      </c>
    </row>
    <row r="1555" spans="1:13" x14ac:dyDescent="0.25">
      <c r="A1555" s="15">
        <v>234891</v>
      </c>
      <c r="B1555" s="15" t="s">
        <v>711</v>
      </c>
      <c r="C1555" s="15" t="s">
        <v>707</v>
      </c>
      <c r="D1555" s="15" t="s">
        <v>710</v>
      </c>
      <c r="E1555" s="41">
        <f t="shared" si="74"/>
        <v>8.0146153846153839E-2</v>
      </c>
      <c r="F1555" s="42">
        <f>M1555</f>
        <v>80.146153846153837</v>
      </c>
      <c r="G1555" s="43">
        <v>2020</v>
      </c>
      <c r="I1555" s="12">
        <v>104.19</v>
      </c>
      <c r="K1555" s="12" t="s">
        <v>1298</v>
      </c>
      <c r="L1555" s="12">
        <f t="shared" si="72"/>
        <v>80.146153846153837</v>
      </c>
      <c r="M1555" s="12">
        <f t="shared" si="73"/>
        <v>80.146153846153837</v>
      </c>
    </row>
    <row r="1556" spans="1:13" x14ac:dyDescent="0.25">
      <c r="A1556" s="15">
        <v>234762</v>
      </c>
      <c r="B1556" s="15" t="s">
        <v>712</v>
      </c>
      <c r="C1556" s="15" t="s">
        <v>707</v>
      </c>
      <c r="D1556" s="15" t="s">
        <v>710</v>
      </c>
      <c r="E1556" s="41">
        <f t="shared" si="74"/>
        <v>8.1038461538461531E-2</v>
      </c>
      <c r="F1556" s="42">
        <f>M1556</f>
        <v>81.038461538461533</v>
      </c>
      <c r="G1556" s="43">
        <v>2020</v>
      </c>
      <c r="I1556" s="12">
        <v>105.35</v>
      </c>
      <c r="K1556" s="12" t="s">
        <v>1298</v>
      </c>
      <c r="L1556" s="12">
        <f t="shared" si="72"/>
        <v>81.038461538461533</v>
      </c>
      <c r="M1556" s="12">
        <f t="shared" si="73"/>
        <v>81.038461538461533</v>
      </c>
    </row>
    <row r="1557" spans="1:13" x14ac:dyDescent="0.25">
      <c r="A1557" s="15">
        <v>189379</v>
      </c>
      <c r="B1557" s="15" t="s">
        <v>712</v>
      </c>
      <c r="C1557" s="15" t="s">
        <v>707</v>
      </c>
      <c r="D1557" s="15" t="s">
        <v>710</v>
      </c>
      <c r="E1557" s="41">
        <f t="shared" si="74"/>
        <v>8.1884615384615389E-2</v>
      </c>
      <c r="F1557" s="42">
        <f>M1557</f>
        <v>81.884615384615387</v>
      </c>
      <c r="G1557" s="43">
        <v>2020</v>
      </c>
      <c r="I1557" s="12">
        <v>106.45</v>
      </c>
      <c r="K1557" s="12" t="s">
        <v>1298</v>
      </c>
      <c r="L1557" s="12">
        <f t="shared" si="72"/>
        <v>81.884615384615387</v>
      </c>
      <c r="M1557" s="12">
        <f t="shared" si="73"/>
        <v>81.884615384615387</v>
      </c>
    </row>
    <row r="1558" spans="1:13" x14ac:dyDescent="0.25">
      <c r="A1558" s="15">
        <v>236201</v>
      </c>
      <c r="B1558" s="15" t="s">
        <v>712</v>
      </c>
      <c r="C1558" s="15" t="s">
        <v>707</v>
      </c>
      <c r="D1558" s="15" t="s">
        <v>710</v>
      </c>
      <c r="E1558" s="41">
        <f t="shared" si="74"/>
        <v>8.2123076923076924E-2</v>
      </c>
      <c r="F1558" s="42">
        <f>M1558</f>
        <v>82.123076923076923</v>
      </c>
      <c r="G1558" s="43">
        <v>2020</v>
      </c>
      <c r="I1558" s="12">
        <v>106.76</v>
      </c>
      <c r="K1558" s="12" t="s">
        <v>1298</v>
      </c>
      <c r="L1558" s="12">
        <f t="shared" si="72"/>
        <v>82.123076923076923</v>
      </c>
      <c r="M1558" s="12">
        <f t="shared" si="73"/>
        <v>82.123076923076923</v>
      </c>
    </row>
    <row r="1559" spans="1:13" x14ac:dyDescent="0.25">
      <c r="A1559" s="15">
        <v>235922</v>
      </c>
      <c r="B1559" s="15" t="s">
        <v>712</v>
      </c>
      <c r="C1559" s="15" t="s">
        <v>707</v>
      </c>
      <c r="D1559" s="15" t="s">
        <v>710</v>
      </c>
      <c r="E1559" s="41">
        <f t="shared" si="74"/>
        <v>9.2584615384615376E-2</v>
      </c>
      <c r="F1559" s="42">
        <f>M1559</f>
        <v>92.584615384615375</v>
      </c>
      <c r="G1559" s="43">
        <v>2020</v>
      </c>
      <c r="I1559" s="12">
        <v>120.36</v>
      </c>
      <c r="K1559" s="12" t="s">
        <v>1298</v>
      </c>
      <c r="L1559" s="12">
        <f t="shared" si="72"/>
        <v>92.584615384615375</v>
      </c>
      <c r="M1559" s="12">
        <f t="shared" si="73"/>
        <v>92.584615384615375</v>
      </c>
    </row>
    <row r="1560" spans="1:13" x14ac:dyDescent="0.25">
      <c r="A1560" s="15">
        <v>177091</v>
      </c>
      <c r="B1560" s="15" t="s">
        <v>713</v>
      </c>
      <c r="C1560" s="15" t="s">
        <v>707</v>
      </c>
      <c r="D1560" s="15" t="s">
        <v>710</v>
      </c>
      <c r="E1560" s="41">
        <f t="shared" si="74"/>
        <v>9.6023076923076919E-2</v>
      </c>
      <c r="F1560" s="42">
        <f>M1560</f>
        <v>96.023076923076914</v>
      </c>
      <c r="G1560" s="43">
        <v>2020</v>
      </c>
      <c r="I1560" s="12">
        <v>124.83</v>
      </c>
      <c r="J1560" s="12">
        <v>124.83</v>
      </c>
      <c r="K1560" s="12" t="s">
        <v>1298</v>
      </c>
      <c r="L1560" s="12">
        <f t="shared" si="72"/>
        <v>96.023076923076914</v>
      </c>
      <c r="M1560" s="12">
        <f t="shared" si="73"/>
        <v>96.023076923076914</v>
      </c>
    </row>
    <row r="1561" spans="1:13" x14ac:dyDescent="0.25">
      <c r="A1561" s="15">
        <v>234689</v>
      </c>
      <c r="B1561" s="15" t="s">
        <v>2090</v>
      </c>
      <c r="C1561" s="15" t="s">
        <v>707</v>
      </c>
      <c r="D1561" s="15" t="s">
        <v>710</v>
      </c>
      <c r="E1561" s="41">
        <f t="shared" si="74"/>
        <v>9.7030769230769226E-2</v>
      </c>
      <c r="F1561" s="42">
        <f>M1561</f>
        <v>97.030769230769224</v>
      </c>
      <c r="G1561" s="43">
        <v>2020</v>
      </c>
      <c r="I1561" s="12">
        <v>126.14</v>
      </c>
      <c r="K1561" s="12" t="s">
        <v>1298</v>
      </c>
      <c r="L1561" s="12">
        <f t="shared" si="72"/>
        <v>97.030769230769224</v>
      </c>
      <c r="M1561" s="12">
        <f t="shared" si="73"/>
        <v>97.030769230769224</v>
      </c>
    </row>
    <row r="1562" spans="1:13" x14ac:dyDescent="0.25">
      <c r="A1562" s="15">
        <v>234989</v>
      </c>
      <c r="B1562" s="15" t="s">
        <v>711</v>
      </c>
      <c r="C1562" s="15" t="s">
        <v>707</v>
      </c>
      <c r="D1562" s="15" t="s">
        <v>710</v>
      </c>
      <c r="E1562" s="41">
        <f t="shared" si="74"/>
        <v>0.1046230769230769</v>
      </c>
      <c r="F1562" s="42">
        <f>M1562</f>
        <v>104.62307692307691</v>
      </c>
      <c r="G1562" s="43">
        <v>2020</v>
      </c>
      <c r="I1562" s="12">
        <v>136.01</v>
      </c>
      <c r="K1562" s="12" t="s">
        <v>1298</v>
      </c>
      <c r="L1562" s="12">
        <f t="shared" si="72"/>
        <v>104.62307692307691</v>
      </c>
      <c r="M1562" s="12">
        <f t="shared" si="73"/>
        <v>104.62307692307691</v>
      </c>
    </row>
    <row r="1563" spans="1:13" x14ac:dyDescent="0.25">
      <c r="A1563" s="15">
        <v>127372</v>
      </c>
      <c r="B1563" s="15" t="s">
        <v>711</v>
      </c>
      <c r="C1563" s="15" t="s">
        <v>707</v>
      </c>
      <c r="D1563" s="15" t="s">
        <v>710</v>
      </c>
      <c r="E1563" s="41">
        <f t="shared" si="74"/>
        <v>0.10592307692307691</v>
      </c>
      <c r="F1563" s="42">
        <f>M1563</f>
        <v>105.92307692307691</v>
      </c>
      <c r="G1563" s="43">
        <v>2020</v>
      </c>
      <c r="I1563" s="12">
        <v>137.69999999999999</v>
      </c>
      <c r="K1563" s="12" t="s">
        <v>1298</v>
      </c>
      <c r="L1563" s="12">
        <f t="shared" si="72"/>
        <v>105.92307692307691</v>
      </c>
      <c r="M1563" s="12">
        <f t="shared" si="73"/>
        <v>105.92307692307691</v>
      </c>
    </row>
    <row r="1564" spans="1:13" x14ac:dyDescent="0.25">
      <c r="A1564" s="15">
        <v>186352</v>
      </c>
      <c r="B1564" s="15" t="s">
        <v>1447</v>
      </c>
      <c r="C1564" s="15" t="s">
        <v>707</v>
      </c>
      <c r="D1564" s="15" t="s">
        <v>710</v>
      </c>
      <c r="E1564" s="41">
        <f t="shared" si="74"/>
        <v>0.13098461538461539</v>
      </c>
      <c r="F1564" s="42">
        <f>M1564</f>
        <v>130.98461538461538</v>
      </c>
      <c r="G1564" s="43">
        <v>2020</v>
      </c>
      <c r="I1564" s="12">
        <v>170.28</v>
      </c>
      <c r="K1564" s="12" t="s">
        <v>1298</v>
      </c>
      <c r="L1564" s="12">
        <f t="shared" si="72"/>
        <v>130.98461538461538</v>
      </c>
      <c r="M1564" s="12">
        <f t="shared" si="73"/>
        <v>130.98461538461538</v>
      </c>
    </row>
    <row r="1565" spans="1:13" x14ac:dyDescent="0.25">
      <c r="A1565" s="15">
        <v>223355</v>
      </c>
      <c r="B1565" s="15" t="s">
        <v>2092</v>
      </c>
      <c r="C1565" s="15" t="s">
        <v>707</v>
      </c>
      <c r="D1565" s="15" t="s">
        <v>710</v>
      </c>
      <c r="E1565" s="41">
        <f t="shared" si="74"/>
        <v>0.14827692307692306</v>
      </c>
      <c r="F1565" s="42">
        <f>M1565</f>
        <v>148.27692307692305</v>
      </c>
      <c r="G1565" s="43">
        <v>2020</v>
      </c>
      <c r="I1565" s="12">
        <v>192.76</v>
      </c>
      <c r="K1565" s="12" t="s">
        <v>1298</v>
      </c>
      <c r="L1565" s="12">
        <f t="shared" si="72"/>
        <v>148.27692307692305</v>
      </c>
      <c r="M1565" s="12">
        <f t="shared" si="73"/>
        <v>148.27692307692305</v>
      </c>
    </row>
    <row r="1566" spans="1:13" x14ac:dyDescent="0.25">
      <c r="A1566" s="15">
        <v>216011</v>
      </c>
      <c r="B1566" s="15" t="s">
        <v>2080</v>
      </c>
      <c r="C1566" s="15" t="s">
        <v>707</v>
      </c>
      <c r="D1566" s="15" t="s">
        <v>710</v>
      </c>
      <c r="E1566" s="41">
        <f t="shared" si="74"/>
        <v>0.1739230769230769</v>
      </c>
      <c r="F1566" s="42">
        <f>M1566</f>
        <v>173.92307692307691</v>
      </c>
      <c r="G1566" s="43">
        <v>2020</v>
      </c>
      <c r="I1566" s="12">
        <v>226.1</v>
      </c>
      <c r="K1566" s="12" t="s">
        <v>1298</v>
      </c>
      <c r="L1566" s="12">
        <f t="shared" si="72"/>
        <v>173.92307692307691</v>
      </c>
      <c r="M1566" s="12">
        <f t="shared" si="73"/>
        <v>173.92307692307691</v>
      </c>
    </row>
    <row r="1567" spans="1:13" x14ac:dyDescent="0.25">
      <c r="A1567" s="15">
        <v>186421</v>
      </c>
      <c r="B1567" s="15" t="s">
        <v>1447</v>
      </c>
      <c r="C1567" s="15" t="s">
        <v>707</v>
      </c>
      <c r="D1567" s="15" t="s">
        <v>710</v>
      </c>
      <c r="E1567" s="41">
        <f t="shared" si="74"/>
        <v>0.17591538461538458</v>
      </c>
      <c r="F1567" s="42">
        <f>M1567</f>
        <v>175.9153846153846</v>
      </c>
      <c r="G1567" s="43">
        <v>2020</v>
      </c>
      <c r="I1567" s="12">
        <v>228.69</v>
      </c>
      <c r="K1567" s="12" t="s">
        <v>1298</v>
      </c>
      <c r="L1567" s="12">
        <f t="shared" si="72"/>
        <v>175.9153846153846</v>
      </c>
      <c r="M1567" s="12">
        <f t="shared" si="73"/>
        <v>175.9153846153846</v>
      </c>
    </row>
    <row r="1568" spans="1:13" x14ac:dyDescent="0.25">
      <c r="A1568" s="15">
        <v>245686</v>
      </c>
      <c r="B1568" s="15" t="s">
        <v>2089</v>
      </c>
      <c r="C1568" s="15" t="s">
        <v>707</v>
      </c>
      <c r="D1568" s="15" t="s">
        <v>710</v>
      </c>
      <c r="E1568" s="41">
        <f t="shared" si="74"/>
        <v>0.23244615384615383</v>
      </c>
      <c r="F1568" s="42">
        <f>M1568</f>
        <v>232.44615384615383</v>
      </c>
      <c r="G1568" s="43">
        <v>2020</v>
      </c>
      <c r="I1568" s="12">
        <v>302.18</v>
      </c>
      <c r="K1568" s="12" t="s">
        <v>1298</v>
      </c>
      <c r="L1568" s="12">
        <f t="shared" si="72"/>
        <v>232.44615384615383</v>
      </c>
      <c r="M1568" s="12">
        <f t="shared" si="73"/>
        <v>232.44615384615383</v>
      </c>
    </row>
    <row r="1569" spans="1:13" x14ac:dyDescent="0.25">
      <c r="A1569" s="15">
        <v>184589</v>
      </c>
      <c r="B1569" s="15" t="s">
        <v>1727</v>
      </c>
      <c r="C1569" s="15" t="s">
        <v>707</v>
      </c>
      <c r="D1569" s="15" t="s">
        <v>710</v>
      </c>
      <c r="E1569" s="41">
        <f t="shared" si="74"/>
        <v>0.25672307692307694</v>
      </c>
      <c r="F1569" s="42">
        <f>M1569</f>
        <v>256.72307692307692</v>
      </c>
      <c r="G1569" s="43">
        <v>2020</v>
      </c>
      <c r="I1569" s="12">
        <v>333.74</v>
      </c>
      <c r="K1569" s="12" t="s">
        <v>1298</v>
      </c>
      <c r="L1569" s="12">
        <f t="shared" si="72"/>
        <v>256.72307692307692</v>
      </c>
      <c r="M1569" s="12">
        <f t="shared" si="73"/>
        <v>256.72307692307692</v>
      </c>
    </row>
    <row r="1570" spans="1:13" x14ac:dyDescent="0.25">
      <c r="A1570" s="15">
        <v>158033</v>
      </c>
      <c r="B1570" s="15" t="s">
        <v>1447</v>
      </c>
      <c r="C1570" s="15" t="s">
        <v>707</v>
      </c>
      <c r="D1570" s="15" t="s">
        <v>710</v>
      </c>
      <c r="E1570" s="41">
        <f t="shared" si="74"/>
        <v>0.32344615384615383</v>
      </c>
      <c r="F1570" s="42">
        <f>M1570</f>
        <v>323.44615384615383</v>
      </c>
      <c r="G1570" s="43">
        <v>2020</v>
      </c>
      <c r="I1570" s="12">
        <v>420.48</v>
      </c>
      <c r="K1570" s="12" t="s">
        <v>1298</v>
      </c>
      <c r="L1570" s="12">
        <f t="shared" si="72"/>
        <v>323.44615384615383</v>
      </c>
      <c r="M1570" s="12">
        <f t="shared" si="73"/>
        <v>323.44615384615383</v>
      </c>
    </row>
    <row r="1571" spans="1:13" x14ac:dyDescent="0.25">
      <c r="A1571" s="15">
        <v>228598</v>
      </c>
      <c r="B1571" s="15" t="s">
        <v>2095</v>
      </c>
      <c r="C1571" s="15" t="s">
        <v>707</v>
      </c>
      <c r="D1571" s="15" t="s">
        <v>710</v>
      </c>
      <c r="E1571" s="41">
        <f t="shared" si="74"/>
        <v>0.41550769230769224</v>
      </c>
      <c r="F1571" s="42">
        <f>M1571</f>
        <v>415.50769230769225</v>
      </c>
      <c r="G1571" s="43">
        <v>2020</v>
      </c>
      <c r="I1571" s="12">
        <v>540.16</v>
      </c>
      <c r="K1571" s="12" t="s">
        <v>1298</v>
      </c>
      <c r="L1571" s="12">
        <f t="shared" si="72"/>
        <v>415.50769230769225</v>
      </c>
      <c r="M1571" s="12">
        <f t="shared" si="73"/>
        <v>415.50769230769225</v>
      </c>
    </row>
    <row r="1572" spans="1:13" x14ac:dyDescent="0.25">
      <c r="A1572" s="15">
        <v>90249</v>
      </c>
      <c r="B1572" s="15" t="s">
        <v>712</v>
      </c>
      <c r="C1572" s="15" t="s">
        <v>707</v>
      </c>
      <c r="D1572" s="15" t="s">
        <v>710</v>
      </c>
      <c r="E1572" s="41">
        <f t="shared" si="74"/>
        <v>0.48516923076923074</v>
      </c>
      <c r="F1572" s="42">
        <f>M1572</f>
        <v>485.16923076923075</v>
      </c>
      <c r="G1572" s="43">
        <v>2020</v>
      </c>
      <c r="I1572" s="12">
        <v>630.72</v>
      </c>
      <c r="K1572" s="12" t="s">
        <v>1298</v>
      </c>
      <c r="L1572" s="12">
        <f t="shared" si="72"/>
        <v>485.16923076923075</v>
      </c>
      <c r="M1572" s="12">
        <f t="shared" si="73"/>
        <v>485.16923076923075</v>
      </c>
    </row>
    <row r="1573" spans="1:13" x14ac:dyDescent="0.25">
      <c r="A1573" s="15">
        <v>177070</v>
      </c>
      <c r="B1573" s="15" t="s">
        <v>713</v>
      </c>
      <c r="C1573" s="15" t="s">
        <v>707</v>
      </c>
      <c r="D1573" s="15" t="s">
        <v>710</v>
      </c>
      <c r="E1573" s="41">
        <f t="shared" si="74"/>
        <v>0.48516923076923074</v>
      </c>
      <c r="F1573" s="42">
        <f>M1573</f>
        <v>485.16923076923075</v>
      </c>
      <c r="G1573" s="43">
        <v>2020</v>
      </c>
      <c r="I1573" s="12">
        <v>630.72</v>
      </c>
      <c r="J1573" s="12">
        <v>630.72</v>
      </c>
      <c r="K1573" s="12" t="s">
        <v>1298</v>
      </c>
      <c r="L1573" s="12">
        <f t="shared" si="72"/>
        <v>485.16923076923075</v>
      </c>
      <c r="M1573" s="12">
        <f t="shared" si="73"/>
        <v>485.16923076923075</v>
      </c>
    </row>
    <row r="1574" spans="1:13" x14ac:dyDescent="0.25">
      <c r="A1574" s="15">
        <v>174328</v>
      </c>
      <c r="B1574" s="15" t="s">
        <v>2091</v>
      </c>
      <c r="C1574" s="15" t="s">
        <v>707</v>
      </c>
      <c r="D1574" s="15" t="s">
        <v>710</v>
      </c>
      <c r="E1574" s="41">
        <f t="shared" si="74"/>
        <v>0.52504615384615372</v>
      </c>
      <c r="F1574" s="42">
        <f>M1574</f>
        <v>525.04615384615374</v>
      </c>
      <c r="G1574" s="43">
        <v>2020</v>
      </c>
      <c r="I1574" s="12">
        <v>682.56</v>
      </c>
      <c r="K1574" s="12" t="s">
        <v>1298</v>
      </c>
      <c r="L1574" s="12">
        <f t="shared" si="72"/>
        <v>525.04615384615374</v>
      </c>
      <c r="M1574" s="12">
        <f t="shared" si="73"/>
        <v>525.04615384615374</v>
      </c>
    </row>
    <row r="1575" spans="1:13" x14ac:dyDescent="0.25">
      <c r="A1575" s="15">
        <v>95416</v>
      </c>
      <c r="B1575" s="15" t="s">
        <v>1659</v>
      </c>
      <c r="C1575" s="15" t="s">
        <v>707</v>
      </c>
      <c r="D1575" s="15" t="s">
        <v>710</v>
      </c>
      <c r="E1575" s="41">
        <f t="shared" si="74"/>
        <v>0.70670769230769237</v>
      </c>
      <c r="F1575" s="42">
        <f>M1575</f>
        <v>706.70769230769235</v>
      </c>
      <c r="G1575" s="43">
        <v>2020</v>
      </c>
      <c r="I1575" s="12">
        <v>918.72</v>
      </c>
      <c r="K1575" s="12" t="s">
        <v>1298</v>
      </c>
      <c r="L1575" s="12">
        <f t="shared" si="72"/>
        <v>706.70769230769235</v>
      </c>
      <c r="M1575" s="12">
        <f t="shared" si="73"/>
        <v>706.70769230769235</v>
      </c>
    </row>
    <row r="1576" spans="1:13" x14ac:dyDescent="0.25">
      <c r="A1576" s="15">
        <v>97240</v>
      </c>
      <c r="B1576" s="15" t="s">
        <v>712</v>
      </c>
      <c r="C1576" s="15" t="s">
        <v>707</v>
      </c>
      <c r="D1576" s="15" t="s">
        <v>710</v>
      </c>
      <c r="E1576" s="41">
        <f t="shared" si="74"/>
        <v>0.84738461538461529</v>
      </c>
      <c r="F1576" s="42">
        <f>M1576</f>
        <v>847.38461538461524</v>
      </c>
      <c r="G1576" s="43">
        <v>2020</v>
      </c>
      <c r="I1576" s="17">
        <v>1101.5999999999999</v>
      </c>
      <c r="J1576" s="17"/>
      <c r="K1576" s="12" t="s">
        <v>1298</v>
      </c>
      <c r="L1576" s="12">
        <f t="shared" si="72"/>
        <v>847.38461538461524</v>
      </c>
      <c r="M1576" s="12">
        <f t="shared" si="73"/>
        <v>847.38461538461524</v>
      </c>
    </row>
    <row r="1577" spans="1:13" x14ac:dyDescent="0.25">
      <c r="A1577" s="15">
        <v>112298</v>
      </c>
      <c r="B1577" s="15" t="s">
        <v>1731</v>
      </c>
      <c r="C1577" s="15" t="s">
        <v>707</v>
      </c>
      <c r="D1577" s="15" t="s">
        <v>717</v>
      </c>
      <c r="E1577" s="41">
        <f t="shared" si="74"/>
        <v>0.13678461538461537</v>
      </c>
      <c r="F1577" s="42">
        <f>M1577</f>
        <v>136.78461538461536</v>
      </c>
      <c r="G1577" s="43">
        <v>2020</v>
      </c>
      <c r="I1577" s="12">
        <v>177.82</v>
      </c>
      <c r="K1577" s="12" t="s">
        <v>1298</v>
      </c>
      <c r="L1577" s="12">
        <f t="shared" si="72"/>
        <v>136.78461538461536</v>
      </c>
      <c r="M1577" s="12">
        <f t="shared" si="73"/>
        <v>136.78461538461536</v>
      </c>
    </row>
    <row r="1578" spans="1:13" x14ac:dyDescent="0.25">
      <c r="A1578" s="15">
        <v>172261</v>
      </c>
      <c r="B1578" s="15" t="s">
        <v>1728</v>
      </c>
      <c r="C1578" s="15" t="s">
        <v>707</v>
      </c>
      <c r="D1578" s="15" t="s">
        <v>717</v>
      </c>
      <c r="E1578" s="41">
        <f t="shared" si="74"/>
        <v>0.31782307692307693</v>
      </c>
      <c r="F1578" s="42">
        <f>M1578</f>
        <v>317.82307692307694</v>
      </c>
      <c r="G1578" s="43">
        <v>2020</v>
      </c>
      <c r="I1578" s="12">
        <v>413.17</v>
      </c>
      <c r="K1578" s="12" t="s">
        <v>1298</v>
      </c>
      <c r="L1578" s="12">
        <f t="shared" si="72"/>
        <v>317.82307692307694</v>
      </c>
      <c r="M1578" s="12">
        <f t="shared" si="73"/>
        <v>317.82307692307694</v>
      </c>
    </row>
    <row r="1579" spans="1:13" x14ac:dyDescent="0.25">
      <c r="A1579" s="15">
        <v>175562</v>
      </c>
      <c r="B1579" s="15" t="s">
        <v>2083</v>
      </c>
      <c r="C1579" s="15" t="s">
        <v>707</v>
      </c>
      <c r="D1579" s="15" t="s">
        <v>717</v>
      </c>
      <c r="E1579" s="41">
        <f t="shared" si="74"/>
        <v>0.32026153846153843</v>
      </c>
      <c r="F1579" s="42">
        <f>M1579</f>
        <v>320.26153846153841</v>
      </c>
      <c r="G1579" s="43">
        <v>2020</v>
      </c>
      <c r="I1579" s="12">
        <v>416.34</v>
      </c>
      <c r="K1579" s="12" t="s">
        <v>1298</v>
      </c>
      <c r="L1579" s="12">
        <f t="shared" si="72"/>
        <v>320.26153846153841</v>
      </c>
      <c r="M1579" s="12">
        <f t="shared" si="73"/>
        <v>320.26153846153841</v>
      </c>
    </row>
    <row r="1580" spans="1:13" x14ac:dyDescent="0.25">
      <c r="A1580" s="15">
        <v>167021</v>
      </c>
      <c r="B1580" s="15" t="s">
        <v>2001</v>
      </c>
      <c r="C1580" s="15" t="s">
        <v>707</v>
      </c>
      <c r="D1580" s="15" t="s">
        <v>717</v>
      </c>
      <c r="E1580" s="41">
        <f t="shared" si="74"/>
        <v>1.1209846153846155</v>
      </c>
      <c r="F1580" s="42">
        <f>M1580</f>
        <v>1120.9846153846154</v>
      </c>
      <c r="G1580" s="43">
        <v>2020</v>
      </c>
      <c r="I1580" s="17">
        <v>1457.28</v>
      </c>
      <c r="J1580" s="17"/>
      <c r="K1580" s="12" t="s">
        <v>1298</v>
      </c>
      <c r="L1580" s="12">
        <f t="shared" si="72"/>
        <v>1120.9846153846154</v>
      </c>
      <c r="M1580" s="12">
        <f t="shared" si="73"/>
        <v>1120.9846153846154</v>
      </c>
    </row>
    <row r="1581" spans="1:13" x14ac:dyDescent="0.25">
      <c r="A1581" s="15">
        <v>185762</v>
      </c>
      <c r="B1581" s="15" t="s">
        <v>2000</v>
      </c>
      <c r="C1581" s="15" t="s">
        <v>707</v>
      </c>
      <c r="D1581" s="15" t="s">
        <v>722</v>
      </c>
      <c r="E1581" s="41">
        <f t="shared" si="74"/>
        <v>5.5384615384615379E-2</v>
      </c>
      <c r="F1581" s="42">
        <f>M1581</f>
        <v>55.38461538461538</v>
      </c>
      <c r="G1581" s="43">
        <v>2020</v>
      </c>
      <c r="I1581" s="12">
        <v>72</v>
      </c>
      <c r="K1581" s="12" t="s">
        <v>1298</v>
      </c>
      <c r="L1581" s="12">
        <f t="shared" si="72"/>
        <v>55.38461538461538</v>
      </c>
      <c r="M1581" s="12">
        <f t="shared" si="73"/>
        <v>55.38461538461538</v>
      </c>
    </row>
    <row r="1582" spans="1:13" x14ac:dyDescent="0.25">
      <c r="A1582" s="15">
        <v>194376</v>
      </c>
      <c r="B1582" s="15" t="s">
        <v>2088</v>
      </c>
      <c r="C1582" s="15" t="s">
        <v>707</v>
      </c>
      <c r="D1582" s="15" t="s">
        <v>722</v>
      </c>
      <c r="E1582" s="41">
        <f t="shared" si="74"/>
        <v>0.19107692307692306</v>
      </c>
      <c r="F1582" s="42">
        <f>M1582</f>
        <v>191.07692307692307</v>
      </c>
      <c r="G1582" s="43">
        <v>2020</v>
      </c>
      <c r="I1582" s="12">
        <v>248.4</v>
      </c>
      <c r="K1582" s="12" t="s">
        <v>1298</v>
      </c>
      <c r="L1582" s="12">
        <f t="shared" si="72"/>
        <v>191.07692307692307</v>
      </c>
      <c r="M1582" s="12">
        <f t="shared" si="73"/>
        <v>191.07692307692307</v>
      </c>
    </row>
    <row r="1583" spans="1:13" x14ac:dyDescent="0.25">
      <c r="A1583" s="15">
        <v>79794</v>
      </c>
      <c r="B1583" s="15" t="s">
        <v>1651</v>
      </c>
      <c r="C1583" s="15" t="s">
        <v>707</v>
      </c>
      <c r="D1583" s="15" t="s">
        <v>722</v>
      </c>
      <c r="E1583" s="41">
        <f t="shared" si="74"/>
        <v>0.63055384615384613</v>
      </c>
      <c r="F1583" s="42">
        <f>M1583</f>
        <v>630.55384615384617</v>
      </c>
      <c r="G1583" s="43">
        <v>2020</v>
      </c>
      <c r="I1583" s="12">
        <v>819.72</v>
      </c>
      <c r="K1583" s="12" t="s">
        <v>1298</v>
      </c>
      <c r="L1583" s="12">
        <f t="shared" si="72"/>
        <v>630.55384615384617</v>
      </c>
      <c r="M1583" s="12">
        <f t="shared" si="73"/>
        <v>630.55384615384617</v>
      </c>
    </row>
    <row r="1584" spans="1:13" x14ac:dyDescent="0.25">
      <c r="A1584" s="15">
        <v>167054</v>
      </c>
      <c r="B1584" s="15" t="s">
        <v>725</v>
      </c>
      <c r="C1584" s="15" t="s">
        <v>707</v>
      </c>
      <c r="D1584" s="15" t="s">
        <v>722</v>
      </c>
      <c r="E1584" s="41">
        <f t="shared" si="74"/>
        <v>0.73439999999999994</v>
      </c>
      <c r="F1584" s="42">
        <f>M1584</f>
        <v>734.4</v>
      </c>
      <c r="G1584" s="43">
        <v>2020</v>
      </c>
      <c r="I1584" s="12">
        <v>954.72</v>
      </c>
      <c r="K1584" s="12" t="s">
        <v>1298</v>
      </c>
      <c r="L1584" s="12">
        <f t="shared" si="72"/>
        <v>734.4</v>
      </c>
      <c r="M1584" s="12">
        <f t="shared" si="73"/>
        <v>734.4</v>
      </c>
    </row>
    <row r="1585" spans="1:13" x14ac:dyDescent="0.25">
      <c r="A1585" s="15">
        <v>184844</v>
      </c>
      <c r="B1585" s="15" t="s">
        <v>1998</v>
      </c>
      <c r="C1585" s="15" t="s">
        <v>707</v>
      </c>
      <c r="D1585" s="15" t="s">
        <v>722</v>
      </c>
      <c r="E1585" s="41">
        <f t="shared" si="74"/>
        <v>0.95953846153846156</v>
      </c>
      <c r="F1585" s="42">
        <f>M1585</f>
        <v>959.53846153846155</v>
      </c>
      <c r="G1585" s="43">
        <v>2020</v>
      </c>
      <c r="I1585" s="17">
        <v>1247.4000000000001</v>
      </c>
      <c r="J1585" s="17"/>
      <c r="K1585" s="12" t="s">
        <v>1298</v>
      </c>
      <c r="L1585" s="12">
        <f t="shared" si="72"/>
        <v>959.53846153846155</v>
      </c>
      <c r="M1585" s="12">
        <f t="shared" si="73"/>
        <v>959.53846153846155</v>
      </c>
    </row>
    <row r="1586" spans="1:13" x14ac:dyDescent="0.25">
      <c r="A1586" s="15">
        <v>173598</v>
      </c>
      <c r="B1586" s="15" t="s">
        <v>1282</v>
      </c>
      <c r="C1586" s="15" t="s">
        <v>707</v>
      </c>
      <c r="D1586" s="15" t="s">
        <v>722</v>
      </c>
      <c r="E1586" s="41">
        <f t="shared" si="74"/>
        <v>1.0132000000000001</v>
      </c>
      <c r="F1586" s="42">
        <f>M1586</f>
        <v>1013.2</v>
      </c>
      <c r="G1586" s="43">
        <v>2020</v>
      </c>
      <c r="I1586" s="17">
        <v>1317.16</v>
      </c>
      <c r="J1586" s="17"/>
      <c r="K1586" s="12" t="s">
        <v>1298</v>
      </c>
      <c r="L1586" s="12">
        <f t="shared" si="72"/>
        <v>1013.2</v>
      </c>
      <c r="M1586" s="12">
        <f t="shared" si="73"/>
        <v>1013.2</v>
      </c>
    </row>
    <row r="1587" spans="1:13" x14ac:dyDescent="0.25">
      <c r="A1587" s="15">
        <v>171278</v>
      </c>
      <c r="B1587" s="15" t="s">
        <v>2099</v>
      </c>
      <c r="C1587" s="15" t="s">
        <v>707</v>
      </c>
      <c r="D1587" s="15" t="s">
        <v>722</v>
      </c>
      <c r="E1587" s="41">
        <f t="shared" si="74"/>
        <v>1.2715999999999998</v>
      </c>
      <c r="F1587" s="42">
        <f>M1587</f>
        <v>1271.5999999999999</v>
      </c>
      <c r="G1587" s="43">
        <v>2020</v>
      </c>
      <c r="I1587" s="17">
        <v>1653.08</v>
      </c>
      <c r="J1587" s="17"/>
      <c r="K1587" s="12" t="s">
        <v>1298</v>
      </c>
      <c r="L1587" s="12">
        <f t="shared" si="72"/>
        <v>1271.5999999999999</v>
      </c>
      <c r="M1587" s="12">
        <f t="shared" si="73"/>
        <v>1271.5999999999999</v>
      </c>
    </row>
    <row r="1588" spans="1:13" x14ac:dyDescent="0.25">
      <c r="A1588" s="15">
        <v>79806</v>
      </c>
      <c r="B1588" s="15" t="s">
        <v>1651</v>
      </c>
      <c r="C1588" s="15" t="s">
        <v>707</v>
      </c>
      <c r="D1588" s="15" t="s">
        <v>722</v>
      </c>
      <c r="E1588" s="41">
        <f t="shared" si="74"/>
        <v>1.6241538461538463</v>
      </c>
      <c r="F1588" s="42">
        <f>M1588</f>
        <v>1624.1538461538462</v>
      </c>
      <c r="G1588" s="43">
        <v>2020</v>
      </c>
      <c r="I1588" s="17">
        <v>2111.4</v>
      </c>
      <c r="J1588" s="17"/>
      <c r="K1588" s="12" t="s">
        <v>1298</v>
      </c>
      <c r="L1588" s="12">
        <f t="shared" si="72"/>
        <v>1624.1538461538462</v>
      </c>
      <c r="M1588" s="12">
        <f t="shared" si="73"/>
        <v>1624.1538461538462</v>
      </c>
    </row>
    <row r="1589" spans="1:13" x14ac:dyDescent="0.25">
      <c r="A1589" s="15">
        <v>80647</v>
      </c>
      <c r="B1589" s="15" t="s">
        <v>1287</v>
      </c>
      <c r="C1589" s="15" t="s">
        <v>707</v>
      </c>
      <c r="D1589" s="15" t="s">
        <v>722</v>
      </c>
      <c r="E1589" s="41">
        <f t="shared" si="74"/>
        <v>2.1001846153846149</v>
      </c>
      <c r="F1589" s="42">
        <f>M1589</f>
        <v>2100.184615384615</v>
      </c>
      <c r="G1589" s="43">
        <v>2020</v>
      </c>
      <c r="I1589" s="17">
        <v>2730.24</v>
      </c>
      <c r="J1589" s="17"/>
      <c r="K1589" s="12" t="s">
        <v>1298</v>
      </c>
      <c r="L1589" s="12">
        <f t="shared" si="72"/>
        <v>2100.184615384615</v>
      </c>
      <c r="M1589" s="12">
        <f t="shared" si="73"/>
        <v>2100.184615384615</v>
      </c>
    </row>
    <row r="1590" spans="1:13" x14ac:dyDescent="0.25">
      <c r="A1590" s="15">
        <v>79848</v>
      </c>
      <c r="B1590" s="15" t="s">
        <v>1958</v>
      </c>
      <c r="C1590" s="15" t="s">
        <v>707</v>
      </c>
      <c r="D1590" s="15" t="s">
        <v>722</v>
      </c>
      <c r="E1590" s="41">
        <f t="shared" si="74"/>
        <v>2.132169230769231</v>
      </c>
      <c r="F1590" s="42">
        <f>M1590</f>
        <v>2132.169230769231</v>
      </c>
      <c r="G1590" s="43">
        <v>2020</v>
      </c>
      <c r="I1590" s="12">
        <v>2771.82</v>
      </c>
      <c r="K1590" s="12" t="s">
        <v>1298</v>
      </c>
      <c r="L1590" s="12">
        <f t="shared" si="72"/>
        <v>2132.169230769231</v>
      </c>
      <c r="M1590" s="12">
        <f t="shared" si="73"/>
        <v>2132.169230769231</v>
      </c>
    </row>
    <row r="1591" spans="1:13" x14ac:dyDescent="0.25">
      <c r="A1591" s="15">
        <v>77401</v>
      </c>
      <c r="B1591" s="15" t="s">
        <v>2082</v>
      </c>
      <c r="C1591" s="15" t="s">
        <v>707</v>
      </c>
      <c r="D1591" s="15" t="s">
        <v>722</v>
      </c>
      <c r="E1591" s="41">
        <f t="shared" si="74"/>
        <v>2.2314461538461536</v>
      </c>
      <c r="F1591" s="42">
        <f>M1591</f>
        <v>2231.4461538461537</v>
      </c>
      <c r="G1591" s="43">
        <v>2020</v>
      </c>
      <c r="I1591" s="17">
        <v>2900.88</v>
      </c>
      <c r="J1591" s="17"/>
      <c r="K1591" s="12" t="s">
        <v>1298</v>
      </c>
      <c r="L1591" s="12">
        <f t="shared" si="72"/>
        <v>2231.4461538461537</v>
      </c>
      <c r="M1591" s="12">
        <f t="shared" si="73"/>
        <v>2231.4461538461537</v>
      </c>
    </row>
    <row r="1592" spans="1:13" x14ac:dyDescent="0.25">
      <c r="A1592" s="15">
        <v>187870</v>
      </c>
      <c r="B1592" s="15" t="s">
        <v>2084</v>
      </c>
      <c r="C1592" s="15" t="s">
        <v>707</v>
      </c>
      <c r="D1592" s="15" t="s">
        <v>722</v>
      </c>
      <c r="E1592" s="41">
        <f t="shared" si="74"/>
        <v>2.2669615384615387</v>
      </c>
      <c r="F1592" s="42">
        <f>M1592</f>
        <v>2266.9615384615386</v>
      </c>
      <c r="G1592" s="43">
        <v>2020</v>
      </c>
      <c r="I1592" s="17">
        <v>2947.05</v>
      </c>
      <c r="J1592" s="17"/>
      <c r="K1592" s="12" t="s">
        <v>1298</v>
      </c>
      <c r="L1592" s="12">
        <f t="shared" si="72"/>
        <v>2266.9615384615386</v>
      </c>
      <c r="M1592" s="12">
        <f t="shared" si="73"/>
        <v>2266.9615384615386</v>
      </c>
    </row>
    <row r="1593" spans="1:13" x14ac:dyDescent="0.25">
      <c r="A1593" s="15">
        <v>165081</v>
      </c>
      <c r="B1593" s="15" t="s">
        <v>2084</v>
      </c>
      <c r="C1593" s="15" t="s">
        <v>707</v>
      </c>
      <c r="D1593" s="15" t="s">
        <v>722</v>
      </c>
      <c r="E1593" s="41">
        <f t="shared" si="74"/>
        <v>2.2746461538461533</v>
      </c>
      <c r="F1593" s="42">
        <f>M1593</f>
        <v>2274.6461538461535</v>
      </c>
      <c r="G1593" s="43">
        <v>2020</v>
      </c>
      <c r="I1593" s="17">
        <v>2957.04</v>
      </c>
      <c r="J1593" s="17"/>
      <c r="K1593" s="12" t="s">
        <v>1298</v>
      </c>
      <c r="L1593" s="12">
        <f t="shared" si="72"/>
        <v>2274.6461538461535</v>
      </c>
      <c r="M1593" s="12">
        <f t="shared" si="73"/>
        <v>2274.6461538461535</v>
      </c>
    </row>
    <row r="1594" spans="1:13" x14ac:dyDescent="0.25">
      <c r="A1594" s="15">
        <v>81953</v>
      </c>
      <c r="B1594" s="15" t="s">
        <v>2096</v>
      </c>
      <c r="C1594" s="15" t="s">
        <v>707</v>
      </c>
      <c r="D1594" s="15" t="s">
        <v>722</v>
      </c>
      <c r="E1594" s="41">
        <f t="shared" si="74"/>
        <v>2.3394461538461537</v>
      </c>
      <c r="F1594" s="42">
        <f>M1594</f>
        <v>2339.4461538461537</v>
      </c>
      <c r="G1594" s="43">
        <v>2020</v>
      </c>
      <c r="I1594" s="17">
        <v>3041.28</v>
      </c>
      <c r="J1594" s="17"/>
      <c r="K1594" s="12" t="s">
        <v>1298</v>
      </c>
      <c r="L1594" s="12">
        <f t="shared" si="72"/>
        <v>2339.4461538461537</v>
      </c>
      <c r="M1594" s="12">
        <f t="shared" si="73"/>
        <v>2339.4461538461537</v>
      </c>
    </row>
    <row r="1595" spans="1:13" x14ac:dyDescent="0.25">
      <c r="A1595" s="15">
        <v>173601</v>
      </c>
      <c r="B1595" s="15" t="s">
        <v>1282</v>
      </c>
      <c r="C1595" s="15" t="s">
        <v>707</v>
      </c>
      <c r="D1595" s="15" t="s">
        <v>722</v>
      </c>
      <c r="E1595" s="41">
        <f t="shared" si="74"/>
        <v>2.6927999999999996</v>
      </c>
      <c r="F1595" s="42">
        <f>M1595</f>
        <v>2692.7999999999997</v>
      </c>
      <c r="G1595" s="43">
        <v>2020</v>
      </c>
      <c r="I1595" s="17">
        <v>3500.64</v>
      </c>
      <c r="J1595" s="17"/>
      <c r="K1595" s="12" t="s">
        <v>1298</v>
      </c>
      <c r="L1595" s="12">
        <f t="shared" si="72"/>
        <v>2692.7999999999997</v>
      </c>
      <c r="M1595" s="12">
        <f t="shared" si="73"/>
        <v>2692.7999999999997</v>
      </c>
    </row>
    <row r="1596" spans="1:13" x14ac:dyDescent="0.25">
      <c r="A1596" s="15">
        <v>175124</v>
      </c>
      <c r="B1596" s="15" t="s">
        <v>2097</v>
      </c>
      <c r="C1596" s="15" t="s">
        <v>707</v>
      </c>
      <c r="D1596" s="15" t="s">
        <v>722</v>
      </c>
      <c r="E1596" s="41">
        <f t="shared" si="74"/>
        <v>3.0345</v>
      </c>
      <c r="F1596" s="42">
        <f>M1596</f>
        <v>3034.5</v>
      </c>
      <c r="G1596" s="43">
        <v>2020</v>
      </c>
      <c r="I1596" s="17">
        <v>3944.85</v>
      </c>
      <c r="J1596" s="17"/>
      <c r="K1596" s="12" t="s">
        <v>1298</v>
      </c>
      <c r="L1596" s="12">
        <f t="shared" si="72"/>
        <v>3034.5</v>
      </c>
      <c r="M1596" s="12">
        <f t="shared" si="73"/>
        <v>3034.5</v>
      </c>
    </row>
    <row r="1597" spans="1:13" x14ac:dyDescent="0.25">
      <c r="A1597" s="15">
        <v>163631</v>
      </c>
      <c r="B1597" s="15" t="s">
        <v>1287</v>
      </c>
      <c r="C1597" s="15" t="s">
        <v>707</v>
      </c>
      <c r="D1597" s="15" t="s">
        <v>722</v>
      </c>
      <c r="E1597" s="41">
        <f t="shared" si="74"/>
        <v>3.4110999999999998</v>
      </c>
      <c r="F1597" s="42">
        <f>M1597</f>
        <v>3411.1</v>
      </c>
      <c r="G1597" s="43">
        <v>2020</v>
      </c>
      <c r="I1597" s="17">
        <v>4434.43</v>
      </c>
      <c r="J1597" s="17"/>
      <c r="K1597" s="12" t="s">
        <v>1298</v>
      </c>
      <c r="L1597" s="12">
        <f t="shared" si="72"/>
        <v>3411.1</v>
      </c>
      <c r="M1597" s="12">
        <f t="shared" si="73"/>
        <v>3411.1</v>
      </c>
    </row>
    <row r="1598" spans="1:13" x14ac:dyDescent="0.25">
      <c r="A1598" s="15">
        <v>165456</v>
      </c>
      <c r="B1598" s="15" t="s">
        <v>2102</v>
      </c>
      <c r="C1598" s="15" t="s">
        <v>707</v>
      </c>
      <c r="D1598" s="15" t="s">
        <v>722</v>
      </c>
      <c r="E1598" s="41">
        <f t="shared" si="74"/>
        <v>3.536</v>
      </c>
      <c r="F1598" s="42">
        <f>M1598</f>
        <v>3536</v>
      </c>
      <c r="G1598" s="43">
        <v>2020</v>
      </c>
      <c r="I1598" s="17">
        <v>4596.8</v>
      </c>
      <c r="J1598" s="17"/>
      <c r="K1598" s="12" t="s">
        <v>1298</v>
      </c>
      <c r="L1598" s="12">
        <f t="shared" si="72"/>
        <v>3536</v>
      </c>
      <c r="M1598" s="12">
        <f t="shared" si="73"/>
        <v>3536</v>
      </c>
    </row>
    <row r="1599" spans="1:13" x14ac:dyDescent="0.25">
      <c r="A1599" s="15">
        <v>156383</v>
      </c>
      <c r="B1599" s="15" t="s">
        <v>2087</v>
      </c>
      <c r="C1599" s="15" t="s">
        <v>707</v>
      </c>
      <c r="D1599" s="15" t="s">
        <v>722</v>
      </c>
      <c r="E1599" s="41">
        <f t="shared" si="74"/>
        <v>4.0116999999999994</v>
      </c>
      <c r="F1599" s="42">
        <f>M1599</f>
        <v>4011.7</v>
      </c>
      <c r="G1599" s="43">
        <v>2020</v>
      </c>
      <c r="I1599" s="17">
        <v>5215.21</v>
      </c>
      <c r="J1599" s="17"/>
      <c r="K1599" s="12" t="s">
        <v>1298</v>
      </c>
      <c r="L1599" s="12">
        <f t="shared" si="72"/>
        <v>4011.7</v>
      </c>
      <c r="M1599" s="12">
        <f t="shared" si="73"/>
        <v>4011.7</v>
      </c>
    </row>
    <row r="1600" spans="1:13" x14ac:dyDescent="0.25">
      <c r="A1600" s="15">
        <v>174086</v>
      </c>
      <c r="B1600" s="15" t="s">
        <v>670</v>
      </c>
      <c r="C1600" s="15" t="s">
        <v>707</v>
      </c>
      <c r="D1600" s="15" t="s">
        <v>722</v>
      </c>
      <c r="E1600" s="41">
        <f t="shared" si="74"/>
        <v>4.0220692307692305</v>
      </c>
      <c r="F1600" s="42">
        <f>M1600</f>
        <v>4022.0692307692302</v>
      </c>
      <c r="G1600" s="43">
        <v>2020</v>
      </c>
      <c r="I1600" s="17">
        <v>5228.6899999999996</v>
      </c>
      <c r="J1600" s="17"/>
      <c r="K1600" s="12" t="s">
        <v>1298</v>
      </c>
      <c r="L1600" s="12">
        <f t="shared" si="72"/>
        <v>4022.0692307692302</v>
      </c>
      <c r="M1600" s="12">
        <f t="shared" si="73"/>
        <v>4022.0692307692302</v>
      </c>
    </row>
    <row r="1601" spans="1:13" x14ac:dyDescent="0.25">
      <c r="A1601" s="15">
        <v>156375</v>
      </c>
      <c r="B1601" s="15" t="s">
        <v>2015</v>
      </c>
      <c r="C1601" s="15" t="s">
        <v>707</v>
      </c>
      <c r="D1601" s="15" t="s">
        <v>722</v>
      </c>
      <c r="E1601" s="41">
        <f t="shared" si="74"/>
        <v>4.4861538461538455</v>
      </c>
      <c r="F1601" s="42">
        <f>M1601</f>
        <v>4486.1538461538457</v>
      </c>
      <c r="G1601" s="43">
        <v>2020</v>
      </c>
      <c r="I1601" s="17">
        <v>5832</v>
      </c>
      <c r="J1601" s="17"/>
      <c r="K1601" s="12" t="s">
        <v>1298</v>
      </c>
      <c r="L1601" s="12">
        <f t="shared" ref="L1601:L1664" si="75">IF(K1601="DC",I1601/1.3,I1601)</f>
        <v>4486.1538461538457</v>
      </c>
      <c r="M1601" s="12">
        <f t="shared" ref="M1601:M1664" si="76">IFERROR(VALUE(L1601),VALUE(J1601))</f>
        <v>4486.1538461538457</v>
      </c>
    </row>
    <row r="1602" spans="1:13" x14ac:dyDescent="0.25">
      <c r="A1602" s="15">
        <v>175125</v>
      </c>
      <c r="B1602" s="15" t="s">
        <v>2097</v>
      </c>
      <c r="C1602" s="15" t="s">
        <v>707</v>
      </c>
      <c r="D1602" s="15" t="s">
        <v>722</v>
      </c>
      <c r="E1602" s="41">
        <f t="shared" si="74"/>
        <v>4.6284000000000001</v>
      </c>
      <c r="F1602" s="42">
        <f>M1602</f>
        <v>4628.3999999999996</v>
      </c>
      <c r="G1602" s="43">
        <v>2020</v>
      </c>
      <c r="I1602" s="17">
        <v>6016.92</v>
      </c>
      <c r="J1602" s="17"/>
      <c r="K1602" s="12" t="s">
        <v>1298</v>
      </c>
      <c r="L1602" s="12">
        <f t="shared" si="75"/>
        <v>4628.3999999999996</v>
      </c>
      <c r="M1602" s="12">
        <f t="shared" si="76"/>
        <v>4628.3999999999996</v>
      </c>
    </row>
    <row r="1603" spans="1:13" x14ac:dyDescent="0.25">
      <c r="A1603" s="15">
        <v>178542</v>
      </c>
      <c r="B1603" s="15" t="s">
        <v>2094</v>
      </c>
      <c r="C1603" s="15" t="s">
        <v>707</v>
      </c>
      <c r="D1603" s="15" t="s">
        <v>722</v>
      </c>
      <c r="E1603" s="41">
        <f t="shared" ref="E1603:E1666" si="77">F1603/1000</f>
        <v>4.6661999999999999</v>
      </c>
      <c r="F1603" s="42">
        <f>M1603</f>
        <v>4666.2</v>
      </c>
      <c r="G1603" s="43">
        <v>2020</v>
      </c>
      <c r="I1603" s="17">
        <v>6066.06</v>
      </c>
      <c r="J1603" s="17"/>
      <c r="K1603" s="12" t="s">
        <v>1298</v>
      </c>
      <c r="L1603" s="12">
        <f t="shared" si="75"/>
        <v>4666.2</v>
      </c>
      <c r="M1603" s="12">
        <f t="shared" si="76"/>
        <v>4666.2</v>
      </c>
    </row>
    <row r="1604" spans="1:13" x14ac:dyDescent="0.25">
      <c r="A1604" s="15">
        <v>202748</v>
      </c>
      <c r="B1604" s="15" t="s">
        <v>1959</v>
      </c>
      <c r="C1604" s="15" t="s">
        <v>707</v>
      </c>
      <c r="D1604" s="15" t="s">
        <v>722</v>
      </c>
      <c r="E1604" s="41">
        <f t="shared" si="77"/>
        <v>4.8247999999999989</v>
      </c>
      <c r="F1604" s="42">
        <f>M1604</f>
        <v>4824.7999999999993</v>
      </c>
      <c r="G1604" s="43">
        <v>2020</v>
      </c>
      <c r="I1604" s="12">
        <v>6272.24</v>
      </c>
      <c r="K1604" s="12" t="s">
        <v>1298</v>
      </c>
      <c r="L1604" s="12">
        <f t="shared" si="75"/>
        <v>4824.7999999999993</v>
      </c>
      <c r="M1604" s="12">
        <f t="shared" si="76"/>
        <v>4824.7999999999993</v>
      </c>
    </row>
    <row r="1605" spans="1:13" x14ac:dyDescent="0.25">
      <c r="A1605" s="15">
        <v>166748</v>
      </c>
      <c r="B1605" s="15" t="s">
        <v>2101</v>
      </c>
      <c r="C1605" s="15" t="s">
        <v>707</v>
      </c>
      <c r="D1605" s="15" t="s">
        <v>722</v>
      </c>
      <c r="E1605" s="41">
        <f t="shared" si="77"/>
        <v>4.843799999999999</v>
      </c>
      <c r="F1605" s="42">
        <f>M1605</f>
        <v>4843.7999999999993</v>
      </c>
      <c r="G1605" s="43">
        <v>2020</v>
      </c>
      <c r="I1605" s="17">
        <v>6296.94</v>
      </c>
      <c r="J1605" s="17"/>
      <c r="K1605" s="12" t="s">
        <v>1298</v>
      </c>
      <c r="L1605" s="12">
        <f t="shared" si="75"/>
        <v>4843.7999999999993</v>
      </c>
      <c r="M1605" s="12">
        <f t="shared" si="76"/>
        <v>4843.7999999999993</v>
      </c>
    </row>
    <row r="1606" spans="1:13" x14ac:dyDescent="0.25">
      <c r="A1606" s="15">
        <v>184309</v>
      </c>
      <c r="B1606" s="15" t="s">
        <v>2085</v>
      </c>
      <c r="C1606" s="15" t="s">
        <v>707</v>
      </c>
      <c r="D1606" s="15" t="s">
        <v>722</v>
      </c>
      <c r="E1606" s="41">
        <f t="shared" si="77"/>
        <v>5.1354000000000006</v>
      </c>
      <c r="F1606" s="42">
        <f>M1606</f>
        <v>5135.4000000000005</v>
      </c>
      <c r="G1606" s="43">
        <v>2020</v>
      </c>
      <c r="I1606" s="17">
        <v>6676.02</v>
      </c>
      <c r="J1606" s="17"/>
      <c r="K1606" s="12" t="s">
        <v>1298</v>
      </c>
      <c r="L1606" s="12">
        <f t="shared" si="75"/>
        <v>5135.4000000000005</v>
      </c>
      <c r="M1606" s="12">
        <f t="shared" si="76"/>
        <v>5135.4000000000005</v>
      </c>
    </row>
    <row r="1607" spans="1:13" x14ac:dyDescent="0.25">
      <c r="A1607" s="15">
        <v>170588</v>
      </c>
      <c r="B1607" s="15" t="s">
        <v>1736</v>
      </c>
      <c r="C1607" s="15" t="s">
        <v>707</v>
      </c>
      <c r="D1607" s="15" t="s">
        <v>722</v>
      </c>
      <c r="E1607" s="41">
        <f t="shared" si="77"/>
        <v>5.3086153846153836</v>
      </c>
      <c r="F1607" s="42">
        <f>M1607</f>
        <v>5308.6153846153838</v>
      </c>
      <c r="G1607" s="43">
        <v>2020</v>
      </c>
      <c r="I1607" s="17">
        <v>6901.2</v>
      </c>
      <c r="J1607" s="17"/>
      <c r="K1607" s="12" t="s">
        <v>1298</v>
      </c>
      <c r="L1607" s="12">
        <f t="shared" si="75"/>
        <v>5308.6153846153838</v>
      </c>
      <c r="M1607" s="12">
        <f t="shared" si="76"/>
        <v>5308.6153846153838</v>
      </c>
    </row>
    <row r="1608" spans="1:13" x14ac:dyDescent="0.25">
      <c r="A1608" s="15">
        <v>186732</v>
      </c>
      <c r="B1608" s="15" t="s">
        <v>1996</v>
      </c>
      <c r="C1608" s="15" t="s">
        <v>707</v>
      </c>
      <c r="D1608" s="15" t="s">
        <v>722</v>
      </c>
      <c r="E1608" s="41">
        <f t="shared" si="77"/>
        <v>5.5661538461538456</v>
      </c>
      <c r="F1608" s="42">
        <f>M1608</f>
        <v>5566.1538461538457</v>
      </c>
      <c r="G1608" s="43">
        <v>2020</v>
      </c>
      <c r="I1608" s="17">
        <v>7236</v>
      </c>
      <c r="J1608" s="17"/>
      <c r="K1608" s="12" t="s">
        <v>1298</v>
      </c>
      <c r="L1608" s="12">
        <f t="shared" si="75"/>
        <v>5566.1538461538457</v>
      </c>
      <c r="M1608" s="12">
        <f t="shared" si="76"/>
        <v>5566.1538461538457</v>
      </c>
    </row>
    <row r="1609" spans="1:13" x14ac:dyDescent="0.25">
      <c r="A1609" s="15">
        <v>173063</v>
      </c>
      <c r="B1609" s="15" t="s">
        <v>670</v>
      </c>
      <c r="C1609" s="15" t="s">
        <v>707</v>
      </c>
      <c r="D1609" s="15" t="s">
        <v>722</v>
      </c>
      <c r="E1609" s="41">
        <f t="shared" si="77"/>
        <v>5.6532846153846155</v>
      </c>
      <c r="F1609" s="42">
        <f>M1609</f>
        <v>5653.2846153846158</v>
      </c>
      <c r="G1609" s="43">
        <v>2020</v>
      </c>
      <c r="I1609" s="17">
        <v>7349.27</v>
      </c>
      <c r="J1609" s="17"/>
      <c r="K1609" s="12" t="s">
        <v>1298</v>
      </c>
      <c r="L1609" s="12">
        <f t="shared" si="75"/>
        <v>5653.2846153846158</v>
      </c>
      <c r="M1609" s="12">
        <f t="shared" si="76"/>
        <v>5653.2846153846158</v>
      </c>
    </row>
    <row r="1610" spans="1:13" x14ac:dyDescent="0.25">
      <c r="A1610" s="15">
        <v>174326</v>
      </c>
      <c r="B1610" s="15" t="s">
        <v>1726</v>
      </c>
      <c r="C1610" s="15" t="s">
        <v>707</v>
      </c>
      <c r="D1610" s="15" t="s">
        <v>735</v>
      </c>
      <c r="E1610" s="41">
        <f t="shared" si="77"/>
        <v>0.26273076923076921</v>
      </c>
      <c r="F1610" s="42">
        <f>M1610</f>
        <v>262.73076923076923</v>
      </c>
      <c r="G1610" s="43">
        <v>2020</v>
      </c>
      <c r="I1610" s="12">
        <v>341.55</v>
      </c>
      <c r="K1610" s="12" t="s">
        <v>1298</v>
      </c>
      <c r="L1610" s="12">
        <f t="shared" si="75"/>
        <v>262.73076923076923</v>
      </c>
      <c r="M1610" s="12">
        <f t="shared" si="76"/>
        <v>262.73076923076923</v>
      </c>
    </row>
    <row r="1611" spans="1:13" x14ac:dyDescent="0.25">
      <c r="A1611" s="15">
        <v>95375</v>
      </c>
      <c r="B1611" s="15" t="s">
        <v>1733</v>
      </c>
      <c r="C1611" s="15" t="s">
        <v>707</v>
      </c>
      <c r="D1611" s="15" t="s">
        <v>735</v>
      </c>
      <c r="E1611" s="41">
        <f t="shared" si="77"/>
        <v>1.3375384615384613</v>
      </c>
      <c r="F1611" s="42">
        <f>M1611</f>
        <v>1337.5384615384614</v>
      </c>
      <c r="G1611" s="43">
        <v>2020</v>
      </c>
      <c r="I1611" s="17">
        <v>1738.8</v>
      </c>
      <c r="J1611" s="17"/>
      <c r="K1611" s="12" t="s">
        <v>1298</v>
      </c>
      <c r="L1611" s="12">
        <f t="shared" si="75"/>
        <v>1337.5384615384614</v>
      </c>
      <c r="M1611" s="12">
        <f t="shared" si="76"/>
        <v>1337.5384615384614</v>
      </c>
    </row>
    <row r="1612" spans="1:13" x14ac:dyDescent="0.25">
      <c r="A1612" s="15">
        <v>77927</v>
      </c>
      <c r="B1612" s="15" t="s">
        <v>1960</v>
      </c>
      <c r="C1612" s="15" t="s">
        <v>707</v>
      </c>
      <c r="D1612" s="15" t="s">
        <v>735</v>
      </c>
      <c r="E1612" s="41">
        <f t="shared" si="77"/>
        <v>1.9305461538461539</v>
      </c>
      <c r="F1612" s="42">
        <f>M1612</f>
        <v>1930.5461538461539</v>
      </c>
      <c r="G1612" s="43">
        <v>2020</v>
      </c>
      <c r="I1612" s="12">
        <v>2509.71</v>
      </c>
      <c r="K1612" s="12" t="s">
        <v>1298</v>
      </c>
      <c r="L1612" s="12">
        <f t="shared" si="75"/>
        <v>1930.5461538461539</v>
      </c>
      <c r="M1612" s="12">
        <f t="shared" si="76"/>
        <v>1930.5461538461539</v>
      </c>
    </row>
    <row r="1613" spans="1:13" x14ac:dyDescent="0.25">
      <c r="A1613" s="15" t="s">
        <v>1729</v>
      </c>
      <c r="B1613" s="15" t="s">
        <v>1730</v>
      </c>
      <c r="C1613" s="15" t="s">
        <v>707</v>
      </c>
      <c r="D1613" s="15" t="s">
        <v>735</v>
      </c>
      <c r="E1613" s="41">
        <f t="shared" si="77"/>
        <v>2.0806153846153848</v>
      </c>
      <c r="F1613" s="42">
        <f>M1613</f>
        <v>2080.6153846153848</v>
      </c>
      <c r="G1613" s="43">
        <v>2020</v>
      </c>
      <c r="I1613" s="17">
        <v>2704.8</v>
      </c>
      <c r="J1613" s="17"/>
      <c r="K1613" s="12" t="s">
        <v>1298</v>
      </c>
      <c r="L1613" s="12">
        <f t="shared" si="75"/>
        <v>2080.6153846153848</v>
      </c>
      <c r="M1613" s="12">
        <f t="shared" si="76"/>
        <v>2080.6153846153848</v>
      </c>
    </row>
    <row r="1614" spans="1:13" x14ac:dyDescent="0.25">
      <c r="A1614" s="15">
        <v>81469</v>
      </c>
      <c r="B1614" s="15" t="s">
        <v>2037</v>
      </c>
      <c r="C1614" s="15" t="s">
        <v>707</v>
      </c>
      <c r="D1614" s="15" t="s">
        <v>735</v>
      </c>
      <c r="E1614" s="41">
        <f t="shared" si="77"/>
        <v>2.1221999999999999</v>
      </c>
      <c r="F1614" s="42">
        <f>M1614</f>
        <v>2122.1999999999998</v>
      </c>
      <c r="G1614" s="43">
        <v>2020</v>
      </c>
      <c r="I1614" s="17">
        <v>2758.86</v>
      </c>
      <c r="J1614" s="17"/>
      <c r="K1614" s="12" t="s">
        <v>1298</v>
      </c>
      <c r="L1614" s="12">
        <f t="shared" si="75"/>
        <v>2122.1999999999998</v>
      </c>
      <c r="M1614" s="12">
        <f t="shared" si="76"/>
        <v>2122.1999999999998</v>
      </c>
    </row>
    <row r="1615" spans="1:13" x14ac:dyDescent="0.25">
      <c r="A1615" s="15">
        <v>67648</v>
      </c>
      <c r="B1615" s="15" t="s">
        <v>1733</v>
      </c>
      <c r="C1615" s="15" t="s">
        <v>707</v>
      </c>
      <c r="D1615" s="15" t="s">
        <v>735</v>
      </c>
      <c r="E1615" s="41">
        <f t="shared" si="77"/>
        <v>2.1252000000000004</v>
      </c>
      <c r="F1615" s="42">
        <f>M1615</f>
        <v>2125.2000000000003</v>
      </c>
      <c r="G1615" s="43">
        <v>2020</v>
      </c>
      <c r="I1615" s="17">
        <v>2762.76</v>
      </c>
      <c r="J1615" s="17"/>
      <c r="K1615" s="12" t="s">
        <v>1298</v>
      </c>
      <c r="L1615" s="12">
        <f t="shared" si="75"/>
        <v>2125.2000000000003</v>
      </c>
      <c r="M1615" s="12">
        <f t="shared" si="76"/>
        <v>2125.2000000000003</v>
      </c>
    </row>
    <row r="1616" spans="1:13" x14ac:dyDescent="0.25">
      <c r="A1616" s="15">
        <v>77919</v>
      </c>
      <c r="B1616" s="15" t="s">
        <v>1960</v>
      </c>
      <c r="C1616" s="15" t="s">
        <v>707</v>
      </c>
      <c r="D1616" s="15" t="s">
        <v>735</v>
      </c>
      <c r="E1616" s="41">
        <f t="shared" si="77"/>
        <v>2.2692384615384618</v>
      </c>
      <c r="F1616" s="42">
        <f>M1616</f>
        <v>2269.2384615384617</v>
      </c>
      <c r="G1616" s="43">
        <v>2020</v>
      </c>
      <c r="I1616" s="12">
        <v>2950.01</v>
      </c>
      <c r="K1616" s="12" t="s">
        <v>1298</v>
      </c>
      <c r="L1616" s="12">
        <f t="shared" si="75"/>
        <v>2269.2384615384617</v>
      </c>
      <c r="M1616" s="12">
        <f t="shared" si="76"/>
        <v>2269.2384615384617</v>
      </c>
    </row>
    <row r="1617" spans="1:13" x14ac:dyDescent="0.25">
      <c r="A1617" s="15">
        <v>77062</v>
      </c>
      <c r="B1617" s="15" t="s">
        <v>1733</v>
      </c>
      <c r="C1617" s="15" t="s">
        <v>707</v>
      </c>
      <c r="D1617" s="15" t="s">
        <v>735</v>
      </c>
      <c r="E1617" s="41">
        <f t="shared" si="77"/>
        <v>2.2839</v>
      </c>
      <c r="F1617" s="42">
        <f>M1617</f>
        <v>2283.9</v>
      </c>
      <c r="G1617" s="43">
        <v>2020</v>
      </c>
      <c r="I1617" s="17">
        <v>2969.07</v>
      </c>
      <c r="J1617" s="17"/>
      <c r="K1617" s="12" t="s">
        <v>1298</v>
      </c>
      <c r="L1617" s="12">
        <f t="shared" si="75"/>
        <v>2283.9</v>
      </c>
      <c r="M1617" s="12">
        <f t="shared" si="76"/>
        <v>2283.9</v>
      </c>
    </row>
    <row r="1618" spans="1:13" x14ac:dyDescent="0.25">
      <c r="A1618" s="15">
        <v>77068</v>
      </c>
      <c r="B1618" s="15" t="s">
        <v>1733</v>
      </c>
      <c r="C1618" s="15" t="s">
        <v>707</v>
      </c>
      <c r="D1618" s="15" t="s">
        <v>735</v>
      </c>
      <c r="E1618" s="41">
        <f t="shared" si="77"/>
        <v>2.3045999999999998</v>
      </c>
      <c r="F1618" s="42">
        <f>M1618</f>
        <v>2304.6</v>
      </c>
      <c r="G1618" s="43">
        <v>2020</v>
      </c>
      <c r="I1618" s="17">
        <v>2995.98</v>
      </c>
      <c r="J1618" s="17"/>
      <c r="K1618" s="12" t="s">
        <v>1298</v>
      </c>
      <c r="L1618" s="12">
        <f t="shared" si="75"/>
        <v>2304.6</v>
      </c>
      <c r="M1618" s="12">
        <f t="shared" si="76"/>
        <v>2304.6</v>
      </c>
    </row>
    <row r="1619" spans="1:13" x14ac:dyDescent="0.25">
      <c r="A1619" s="15">
        <v>76999</v>
      </c>
      <c r="B1619" s="15" t="s">
        <v>1733</v>
      </c>
      <c r="C1619" s="15" t="s">
        <v>707</v>
      </c>
      <c r="D1619" s="15" t="s">
        <v>735</v>
      </c>
      <c r="E1619" s="41">
        <f t="shared" si="77"/>
        <v>2.3045999999999998</v>
      </c>
      <c r="F1619" s="42">
        <f>M1619</f>
        <v>2304.6</v>
      </c>
      <c r="G1619" s="43">
        <v>2020</v>
      </c>
      <c r="I1619" s="17">
        <v>2995.98</v>
      </c>
      <c r="J1619" s="17"/>
      <c r="K1619" s="12" t="s">
        <v>1298</v>
      </c>
      <c r="L1619" s="12">
        <f t="shared" si="75"/>
        <v>2304.6</v>
      </c>
      <c r="M1619" s="12">
        <f t="shared" si="76"/>
        <v>2304.6</v>
      </c>
    </row>
    <row r="1620" spans="1:13" x14ac:dyDescent="0.25">
      <c r="A1620" s="15">
        <v>77069</v>
      </c>
      <c r="B1620" s="15" t="s">
        <v>1733</v>
      </c>
      <c r="C1620" s="15" t="s">
        <v>707</v>
      </c>
      <c r="D1620" s="15" t="s">
        <v>735</v>
      </c>
      <c r="E1620" s="41">
        <f t="shared" si="77"/>
        <v>2.3045999999999998</v>
      </c>
      <c r="F1620" s="42">
        <f>M1620</f>
        <v>2304.6</v>
      </c>
      <c r="G1620" s="43">
        <v>2020</v>
      </c>
      <c r="I1620" s="17">
        <v>2995.98</v>
      </c>
      <c r="J1620" s="17"/>
      <c r="K1620" s="12" t="s">
        <v>1298</v>
      </c>
      <c r="L1620" s="12">
        <f t="shared" si="75"/>
        <v>2304.6</v>
      </c>
      <c r="M1620" s="12">
        <f t="shared" si="76"/>
        <v>2304.6</v>
      </c>
    </row>
    <row r="1621" spans="1:13" x14ac:dyDescent="0.25">
      <c r="A1621" s="15">
        <v>77002</v>
      </c>
      <c r="B1621" s="15" t="s">
        <v>1733</v>
      </c>
      <c r="C1621" s="15" t="s">
        <v>707</v>
      </c>
      <c r="D1621" s="15" t="s">
        <v>735</v>
      </c>
      <c r="E1621" s="41">
        <f t="shared" si="77"/>
        <v>2.3045999999999998</v>
      </c>
      <c r="F1621" s="42">
        <f>M1621</f>
        <v>2304.6</v>
      </c>
      <c r="G1621" s="43">
        <v>2020</v>
      </c>
      <c r="I1621" s="17">
        <v>2995.98</v>
      </c>
      <c r="J1621" s="17"/>
      <c r="K1621" s="12" t="s">
        <v>1298</v>
      </c>
      <c r="L1621" s="12">
        <f t="shared" si="75"/>
        <v>2304.6</v>
      </c>
      <c r="M1621" s="12">
        <f t="shared" si="76"/>
        <v>2304.6</v>
      </c>
    </row>
    <row r="1622" spans="1:13" x14ac:dyDescent="0.25">
      <c r="A1622" s="15">
        <v>77000</v>
      </c>
      <c r="B1622" s="15" t="s">
        <v>1733</v>
      </c>
      <c r="C1622" s="15" t="s">
        <v>707</v>
      </c>
      <c r="D1622" s="15" t="s">
        <v>735</v>
      </c>
      <c r="E1622" s="41">
        <f t="shared" si="77"/>
        <v>2.3045999999999998</v>
      </c>
      <c r="F1622" s="42">
        <f>M1622</f>
        <v>2304.6</v>
      </c>
      <c r="G1622" s="43">
        <v>2020</v>
      </c>
      <c r="I1622" s="17">
        <v>2995.98</v>
      </c>
      <c r="J1622" s="17"/>
      <c r="K1622" s="12" t="s">
        <v>1298</v>
      </c>
      <c r="L1622" s="12">
        <f t="shared" si="75"/>
        <v>2304.6</v>
      </c>
      <c r="M1622" s="12">
        <f t="shared" si="76"/>
        <v>2304.6</v>
      </c>
    </row>
    <row r="1623" spans="1:13" x14ac:dyDescent="0.25">
      <c r="A1623" s="15">
        <v>50782</v>
      </c>
      <c r="B1623" s="15" t="s">
        <v>2100</v>
      </c>
      <c r="C1623" s="15" t="s">
        <v>707</v>
      </c>
      <c r="D1623" s="15" t="s">
        <v>735</v>
      </c>
      <c r="E1623" s="41">
        <f t="shared" si="77"/>
        <v>2.31</v>
      </c>
      <c r="F1623" s="42">
        <f>M1623</f>
        <v>2310</v>
      </c>
      <c r="G1623" s="43">
        <v>2020</v>
      </c>
      <c r="I1623" s="17">
        <v>3003</v>
      </c>
      <c r="J1623" s="17"/>
      <c r="K1623" s="12" t="s">
        <v>1298</v>
      </c>
      <c r="L1623" s="12">
        <f t="shared" si="75"/>
        <v>2310</v>
      </c>
      <c r="M1623" s="12">
        <f t="shared" si="76"/>
        <v>2310</v>
      </c>
    </row>
    <row r="1624" spans="1:13" x14ac:dyDescent="0.25">
      <c r="A1624" s="15">
        <v>77327</v>
      </c>
      <c r="B1624" s="15" t="s">
        <v>1733</v>
      </c>
      <c r="C1624" s="15" t="s">
        <v>707</v>
      </c>
      <c r="D1624" s="15" t="s">
        <v>735</v>
      </c>
      <c r="E1624" s="41">
        <f t="shared" si="77"/>
        <v>3.4415076923076922</v>
      </c>
      <c r="F1624" s="42">
        <f>M1624</f>
        <v>3441.5076923076922</v>
      </c>
      <c r="G1624" s="43">
        <v>2020</v>
      </c>
      <c r="I1624" s="17">
        <v>4473.96</v>
      </c>
      <c r="J1624" s="17"/>
      <c r="K1624" s="12" t="s">
        <v>1298</v>
      </c>
      <c r="L1624" s="12">
        <f t="shared" si="75"/>
        <v>3441.5076923076922</v>
      </c>
      <c r="M1624" s="12">
        <f t="shared" si="76"/>
        <v>3441.5076923076922</v>
      </c>
    </row>
    <row r="1625" spans="1:13" x14ac:dyDescent="0.25">
      <c r="A1625" s="15">
        <v>77520</v>
      </c>
      <c r="B1625" s="15" t="s">
        <v>1733</v>
      </c>
      <c r="C1625" s="15" t="s">
        <v>707</v>
      </c>
      <c r="D1625" s="15" t="s">
        <v>735</v>
      </c>
      <c r="E1625" s="41">
        <f t="shared" si="77"/>
        <v>3.4415076923076922</v>
      </c>
      <c r="F1625" s="42">
        <f>M1625</f>
        <v>3441.5076923076922</v>
      </c>
      <c r="G1625" s="43">
        <v>2020</v>
      </c>
      <c r="I1625" s="17">
        <v>4473.96</v>
      </c>
      <c r="J1625" s="17"/>
      <c r="K1625" s="12" t="s">
        <v>1298</v>
      </c>
      <c r="L1625" s="12">
        <f t="shared" si="75"/>
        <v>3441.5076923076922</v>
      </c>
      <c r="M1625" s="12">
        <f t="shared" si="76"/>
        <v>3441.5076923076922</v>
      </c>
    </row>
    <row r="1626" spans="1:13" x14ac:dyDescent="0.25">
      <c r="A1626" s="15">
        <v>95516</v>
      </c>
      <c r="B1626" s="15" t="s">
        <v>1962</v>
      </c>
      <c r="C1626" s="15" t="s">
        <v>707</v>
      </c>
      <c r="D1626" s="15" t="s">
        <v>735</v>
      </c>
      <c r="E1626" s="41">
        <f t="shared" si="77"/>
        <v>3.8879999999999995</v>
      </c>
      <c r="F1626" s="42">
        <f>M1626</f>
        <v>3887.9999999999995</v>
      </c>
      <c r="G1626" s="43">
        <v>2020</v>
      </c>
      <c r="I1626" s="12">
        <v>5054.3999999999996</v>
      </c>
      <c r="K1626" s="12" t="s">
        <v>1298</v>
      </c>
      <c r="L1626" s="12">
        <f t="shared" si="75"/>
        <v>3887.9999999999995</v>
      </c>
      <c r="M1626" s="12">
        <f t="shared" si="76"/>
        <v>3887.9999999999995</v>
      </c>
    </row>
    <row r="1627" spans="1:13" x14ac:dyDescent="0.25">
      <c r="A1627" s="15">
        <v>67633</v>
      </c>
      <c r="B1627" s="15" t="s">
        <v>2098</v>
      </c>
      <c r="C1627" s="15" t="s">
        <v>707</v>
      </c>
      <c r="D1627" s="15" t="s">
        <v>735</v>
      </c>
      <c r="E1627" s="41">
        <f t="shared" si="77"/>
        <v>4.2436999999999996</v>
      </c>
      <c r="F1627" s="42">
        <f>M1627</f>
        <v>4243.7</v>
      </c>
      <c r="G1627" s="43">
        <v>2020</v>
      </c>
      <c r="I1627" s="17">
        <v>5516.81</v>
      </c>
      <c r="J1627" s="17"/>
      <c r="K1627" s="12" t="s">
        <v>1298</v>
      </c>
      <c r="L1627" s="12">
        <f t="shared" si="75"/>
        <v>4243.7</v>
      </c>
      <c r="M1627" s="12">
        <f t="shared" si="76"/>
        <v>4243.7</v>
      </c>
    </row>
    <row r="1628" spans="1:13" x14ac:dyDescent="0.25">
      <c r="A1628" s="15">
        <v>165351</v>
      </c>
      <c r="B1628" s="15" t="s">
        <v>1734</v>
      </c>
      <c r="C1628" s="15" t="s">
        <v>707</v>
      </c>
      <c r="D1628" s="15" t="s">
        <v>735</v>
      </c>
      <c r="E1628" s="41">
        <f t="shared" si="77"/>
        <v>4.4472153846153839</v>
      </c>
      <c r="F1628" s="42">
        <f>M1628</f>
        <v>4447.2153846153842</v>
      </c>
      <c r="G1628" s="43">
        <v>2020</v>
      </c>
      <c r="I1628" s="17">
        <v>5781.38</v>
      </c>
      <c r="J1628" s="17"/>
      <c r="K1628" s="12" t="s">
        <v>1298</v>
      </c>
      <c r="L1628" s="12">
        <f t="shared" si="75"/>
        <v>4447.2153846153842</v>
      </c>
      <c r="M1628" s="12">
        <f t="shared" si="76"/>
        <v>4447.2153846153842</v>
      </c>
    </row>
    <row r="1629" spans="1:13" x14ac:dyDescent="0.25">
      <c r="A1629" s="15">
        <v>80590</v>
      </c>
      <c r="B1629" s="15" t="s">
        <v>2016</v>
      </c>
      <c r="C1629" s="15" t="s">
        <v>707</v>
      </c>
      <c r="D1629" s="15" t="s">
        <v>735</v>
      </c>
      <c r="E1629" s="41">
        <f t="shared" si="77"/>
        <v>4.6081076923076925</v>
      </c>
      <c r="F1629" s="42">
        <f>M1629</f>
        <v>4608.1076923076926</v>
      </c>
      <c r="G1629" s="43">
        <v>2020</v>
      </c>
      <c r="I1629" s="17">
        <v>5990.54</v>
      </c>
      <c r="J1629" s="17"/>
      <c r="K1629" s="12" t="s">
        <v>1298</v>
      </c>
      <c r="L1629" s="12">
        <f t="shared" si="75"/>
        <v>4608.1076923076926</v>
      </c>
      <c r="M1629" s="12">
        <f t="shared" si="76"/>
        <v>4608.1076923076926</v>
      </c>
    </row>
    <row r="1630" spans="1:13" x14ac:dyDescent="0.25">
      <c r="A1630" s="15">
        <v>80294</v>
      </c>
      <c r="B1630" s="15" t="s">
        <v>2016</v>
      </c>
      <c r="C1630" s="15" t="s">
        <v>707</v>
      </c>
      <c r="D1630" s="15" t="s">
        <v>735</v>
      </c>
      <c r="E1630" s="41">
        <f t="shared" si="77"/>
        <v>4.6135384615384618</v>
      </c>
      <c r="F1630" s="42">
        <f>M1630</f>
        <v>4613.5384615384619</v>
      </c>
      <c r="G1630" s="43">
        <v>2020</v>
      </c>
      <c r="I1630" s="17">
        <v>5997.6</v>
      </c>
      <c r="J1630" s="17"/>
      <c r="K1630" s="12" t="s">
        <v>1298</v>
      </c>
      <c r="L1630" s="12">
        <f t="shared" si="75"/>
        <v>4613.5384615384619</v>
      </c>
      <c r="M1630" s="12">
        <f t="shared" si="76"/>
        <v>4613.5384615384619</v>
      </c>
    </row>
    <row r="1631" spans="1:13" x14ac:dyDescent="0.25">
      <c r="A1631" s="15">
        <v>80576</v>
      </c>
      <c r="B1631" s="15" t="s">
        <v>2016</v>
      </c>
      <c r="C1631" s="15" t="s">
        <v>707</v>
      </c>
      <c r="D1631" s="15" t="s">
        <v>735</v>
      </c>
      <c r="E1631" s="41">
        <f t="shared" si="77"/>
        <v>4.6145076923076918</v>
      </c>
      <c r="F1631" s="42">
        <f>M1631</f>
        <v>4614.5076923076922</v>
      </c>
      <c r="G1631" s="43">
        <v>2020</v>
      </c>
      <c r="I1631" s="17">
        <v>5998.86</v>
      </c>
      <c r="J1631" s="17"/>
      <c r="K1631" s="12" t="s">
        <v>1298</v>
      </c>
      <c r="L1631" s="12">
        <f t="shared" si="75"/>
        <v>4614.5076923076922</v>
      </c>
      <c r="M1631" s="12">
        <f t="shared" si="76"/>
        <v>4614.5076923076922</v>
      </c>
    </row>
    <row r="1632" spans="1:13" x14ac:dyDescent="0.25">
      <c r="A1632" s="15">
        <v>91337</v>
      </c>
      <c r="B1632" s="15" t="s">
        <v>741</v>
      </c>
      <c r="C1632" s="15" t="s">
        <v>707</v>
      </c>
      <c r="D1632" s="15" t="s">
        <v>735</v>
      </c>
      <c r="E1632" s="41">
        <f t="shared" si="77"/>
        <v>4.7143384615384623</v>
      </c>
      <c r="F1632" s="42">
        <f>M1632</f>
        <v>4714.3384615384621</v>
      </c>
      <c r="G1632" s="43">
        <v>2020</v>
      </c>
      <c r="I1632" s="17">
        <v>6128.64</v>
      </c>
      <c r="J1632" s="17"/>
      <c r="K1632" s="12" t="s">
        <v>1298</v>
      </c>
      <c r="L1632" s="12">
        <f t="shared" si="75"/>
        <v>4714.3384615384621</v>
      </c>
      <c r="M1632" s="12">
        <f t="shared" si="76"/>
        <v>4714.3384615384621</v>
      </c>
    </row>
    <row r="1633" spans="1:13" x14ac:dyDescent="0.25">
      <c r="A1633" s="15">
        <v>126973</v>
      </c>
      <c r="B1633" s="15" t="s">
        <v>1741</v>
      </c>
      <c r="C1633" s="15" t="s">
        <v>707</v>
      </c>
      <c r="D1633" s="15" t="s">
        <v>735</v>
      </c>
      <c r="E1633" s="41">
        <f t="shared" si="77"/>
        <v>4.7260384615384616</v>
      </c>
      <c r="F1633" s="42">
        <f>M1633</f>
        <v>4726.0384615384619</v>
      </c>
      <c r="G1633" s="43">
        <v>2020</v>
      </c>
      <c r="I1633" s="17">
        <v>6143.85</v>
      </c>
      <c r="J1633" s="17"/>
      <c r="K1633" s="12" t="s">
        <v>1298</v>
      </c>
      <c r="L1633" s="12">
        <f t="shared" si="75"/>
        <v>4726.0384615384619</v>
      </c>
      <c r="M1633" s="12">
        <f t="shared" si="76"/>
        <v>4726.0384615384619</v>
      </c>
    </row>
    <row r="1634" spans="1:13" x14ac:dyDescent="0.25">
      <c r="A1634" s="15">
        <v>82402</v>
      </c>
      <c r="B1634" s="15" t="s">
        <v>1999</v>
      </c>
      <c r="C1634" s="15" t="s">
        <v>707</v>
      </c>
      <c r="D1634" s="15" t="s">
        <v>1280</v>
      </c>
      <c r="E1634" s="41">
        <f t="shared" si="77"/>
        <v>0.76763076923076912</v>
      </c>
      <c r="F1634" s="42">
        <f>M1634</f>
        <v>767.63076923076915</v>
      </c>
      <c r="G1634" s="43">
        <v>2020</v>
      </c>
      <c r="I1634" s="12">
        <v>997.92</v>
      </c>
      <c r="K1634" s="12" t="s">
        <v>1298</v>
      </c>
      <c r="L1634" s="12">
        <f t="shared" si="75"/>
        <v>767.63076923076915</v>
      </c>
      <c r="M1634" s="12">
        <f t="shared" si="76"/>
        <v>767.63076923076915</v>
      </c>
    </row>
    <row r="1635" spans="1:13" x14ac:dyDescent="0.25">
      <c r="A1635" s="15">
        <v>152713</v>
      </c>
      <c r="B1635" s="15" t="s">
        <v>1999</v>
      </c>
      <c r="C1635" s="15" t="s">
        <v>707</v>
      </c>
      <c r="D1635" s="15" t="s">
        <v>1280</v>
      </c>
      <c r="E1635" s="41">
        <f t="shared" si="77"/>
        <v>0.85863076923076931</v>
      </c>
      <c r="F1635" s="42">
        <f>M1635</f>
        <v>858.63076923076926</v>
      </c>
      <c r="G1635" s="43">
        <v>2020</v>
      </c>
      <c r="I1635" s="17">
        <v>1116.22</v>
      </c>
      <c r="J1635" s="17"/>
      <c r="K1635" s="12" t="s">
        <v>1298</v>
      </c>
      <c r="L1635" s="12">
        <f t="shared" si="75"/>
        <v>858.63076923076926</v>
      </c>
      <c r="M1635" s="12">
        <f t="shared" si="76"/>
        <v>858.63076923076926</v>
      </c>
    </row>
    <row r="1636" spans="1:13" x14ac:dyDescent="0.25">
      <c r="A1636" s="15">
        <v>167785</v>
      </c>
      <c r="B1636" s="15" t="s">
        <v>2081</v>
      </c>
      <c r="C1636" s="15" t="s">
        <v>707</v>
      </c>
      <c r="D1636" s="15" t="s">
        <v>1280</v>
      </c>
      <c r="E1636" s="41">
        <f t="shared" si="77"/>
        <v>2.1213230769230766</v>
      </c>
      <c r="F1636" s="42">
        <f>M1636</f>
        <v>2121.3230769230768</v>
      </c>
      <c r="G1636" s="43">
        <v>2020</v>
      </c>
      <c r="I1636" s="17">
        <v>2757.72</v>
      </c>
      <c r="J1636" s="17"/>
      <c r="K1636" s="12" t="s">
        <v>1298</v>
      </c>
      <c r="L1636" s="12">
        <f t="shared" si="75"/>
        <v>2121.3230769230768</v>
      </c>
      <c r="M1636" s="12">
        <f t="shared" si="76"/>
        <v>2121.3230769230768</v>
      </c>
    </row>
    <row r="1637" spans="1:13" x14ac:dyDescent="0.25">
      <c r="A1637" s="15">
        <v>152705</v>
      </c>
      <c r="B1637" s="15" t="s">
        <v>1999</v>
      </c>
      <c r="C1637" s="15" t="s">
        <v>707</v>
      </c>
      <c r="D1637" s="15" t="s">
        <v>1280</v>
      </c>
      <c r="E1637" s="41">
        <f t="shared" si="77"/>
        <v>2.1222923076923075</v>
      </c>
      <c r="F1637" s="42">
        <f>M1637</f>
        <v>2122.2923076923075</v>
      </c>
      <c r="G1637" s="43">
        <v>2020</v>
      </c>
      <c r="I1637" s="17">
        <v>2758.98</v>
      </c>
      <c r="J1637" s="17"/>
      <c r="K1637" s="12" t="s">
        <v>1298</v>
      </c>
      <c r="L1637" s="12">
        <f t="shared" si="75"/>
        <v>2122.2923076923075</v>
      </c>
      <c r="M1637" s="12">
        <f t="shared" si="76"/>
        <v>2122.2923076923075</v>
      </c>
    </row>
    <row r="1638" spans="1:13" x14ac:dyDescent="0.25">
      <c r="A1638" s="15">
        <v>74977</v>
      </c>
      <c r="B1638" s="15" t="s">
        <v>1677</v>
      </c>
      <c r="C1638" s="15" t="s">
        <v>707</v>
      </c>
      <c r="D1638" s="15" t="s">
        <v>1280</v>
      </c>
      <c r="E1638" s="41">
        <f t="shared" si="77"/>
        <v>2.133</v>
      </c>
      <c r="F1638" s="42">
        <f>M1638</f>
        <v>2133</v>
      </c>
      <c r="G1638" s="43">
        <v>2020</v>
      </c>
      <c r="I1638" s="17">
        <v>2772.9</v>
      </c>
      <c r="J1638" s="17"/>
      <c r="K1638" s="12" t="s">
        <v>1298</v>
      </c>
      <c r="L1638" s="12">
        <f t="shared" si="75"/>
        <v>2133</v>
      </c>
      <c r="M1638" s="12">
        <f t="shared" si="76"/>
        <v>2133</v>
      </c>
    </row>
    <row r="1639" spans="1:13" x14ac:dyDescent="0.25">
      <c r="A1639" s="15">
        <v>67723</v>
      </c>
      <c r="B1639" s="15" t="s">
        <v>1279</v>
      </c>
      <c r="C1639" s="15" t="s">
        <v>707</v>
      </c>
      <c r="D1639" s="15" t="s">
        <v>1280</v>
      </c>
      <c r="E1639" s="41">
        <f t="shared" si="77"/>
        <v>2.2547076923076919</v>
      </c>
      <c r="F1639" s="42">
        <f>M1639</f>
        <v>2254.707692307692</v>
      </c>
      <c r="G1639" s="43">
        <v>2020</v>
      </c>
      <c r="I1639" s="17">
        <v>2931.12</v>
      </c>
      <c r="J1639" s="17"/>
      <c r="K1639" s="12" t="s">
        <v>1298</v>
      </c>
      <c r="L1639" s="12">
        <f t="shared" si="75"/>
        <v>2254.707692307692</v>
      </c>
      <c r="M1639" s="12">
        <f t="shared" si="76"/>
        <v>2254.707692307692</v>
      </c>
    </row>
    <row r="1640" spans="1:13" x14ac:dyDescent="0.25">
      <c r="A1640" s="15">
        <v>80953</v>
      </c>
      <c r="B1640" s="15" t="s">
        <v>1740</v>
      </c>
      <c r="C1640" s="15" t="s">
        <v>707</v>
      </c>
      <c r="D1640" s="15" t="s">
        <v>1280</v>
      </c>
      <c r="E1640" s="41">
        <f t="shared" si="77"/>
        <v>2.31</v>
      </c>
      <c r="F1640" s="42">
        <f>M1640</f>
        <v>2310</v>
      </c>
      <c r="G1640" s="43">
        <v>2020</v>
      </c>
      <c r="I1640" s="17">
        <v>3003</v>
      </c>
      <c r="J1640" s="17"/>
      <c r="K1640" s="12" t="s">
        <v>1298</v>
      </c>
      <c r="L1640" s="12">
        <f t="shared" si="75"/>
        <v>2310</v>
      </c>
      <c r="M1640" s="12">
        <f t="shared" si="76"/>
        <v>2310</v>
      </c>
    </row>
    <row r="1641" spans="1:13" x14ac:dyDescent="0.25">
      <c r="A1641" s="15">
        <v>207669</v>
      </c>
      <c r="B1641" s="15" t="s">
        <v>1735</v>
      </c>
      <c r="C1641" s="15" t="s">
        <v>707</v>
      </c>
      <c r="D1641" s="15" t="s">
        <v>748</v>
      </c>
      <c r="E1641" s="41">
        <f t="shared" si="77"/>
        <v>0.5185384615384615</v>
      </c>
      <c r="F1641" s="42">
        <f>M1641</f>
        <v>518.53846153846155</v>
      </c>
      <c r="G1641" s="43">
        <v>2020</v>
      </c>
      <c r="I1641" s="12">
        <v>674.1</v>
      </c>
      <c r="K1641" s="12" t="s">
        <v>1298</v>
      </c>
      <c r="L1641" s="12">
        <f t="shared" si="75"/>
        <v>518.53846153846155</v>
      </c>
      <c r="M1641" s="12">
        <f t="shared" si="76"/>
        <v>518.53846153846155</v>
      </c>
    </row>
    <row r="1642" spans="1:13" x14ac:dyDescent="0.25">
      <c r="A1642" s="15">
        <v>175589</v>
      </c>
      <c r="B1642" s="15" t="s">
        <v>1742</v>
      </c>
      <c r="C1642" s="15" t="s">
        <v>707</v>
      </c>
      <c r="D1642" s="15" t="s">
        <v>748</v>
      </c>
      <c r="E1642" s="41">
        <f t="shared" si="77"/>
        <v>1.3666153846153846</v>
      </c>
      <c r="F1642" s="42">
        <f>M1642</f>
        <v>1366.6153846153845</v>
      </c>
      <c r="G1642" s="43">
        <v>2020</v>
      </c>
      <c r="I1642" s="17">
        <v>1776.6</v>
      </c>
      <c r="J1642" s="17"/>
      <c r="K1642" s="12" t="s">
        <v>1298</v>
      </c>
      <c r="L1642" s="12">
        <f t="shared" si="75"/>
        <v>1366.6153846153845</v>
      </c>
      <c r="M1642" s="12">
        <f t="shared" si="76"/>
        <v>1366.6153846153845</v>
      </c>
    </row>
    <row r="1643" spans="1:13" x14ac:dyDescent="0.25">
      <c r="A1643" s="15">
        <v>81791</v>
      </c>
      <c r="B1643" s="15" t="s">
        <v>1997</v>
      </c>
      <c r="C1643" s="15" t="s">
        <v>707</v>
      </c>
      <c r="D1643" s="15" t="s">
        <v>748</v>
      </c>
      <c r="E1643" s="41">
        <f t="shared" si="77"/>
        <v>2.3110769230769228</v>
      </c>
      <c r="F1643" s="42">
        <f>M1643</f>
        <v>2311.0769230769229</v>
      </c>
      <c r="G1643" s="43">
        <v>2020</v>
      </c>
      <c r="I1643" s="17">
        <v>3004.4</v>
      </c>
      <c r="J1643" s="17"/>
      <c r="K1643" s="12" t="s">
        <v>1298</v>
      </c>
      <c r="L1643" s="12">
        <f t="shared" si="75"/>
        <v>2311.0769230769229</v>
      </c>
      <c r="M1643" s="12">
        <f t="shared" si="76"/>
        <v>2311.0769230769229</v>
      </c>
    </row>
    <row r="1644" spans="1:13" x14ac:dyDescent="0.25">
      <c r="A1644" s="15">
        <v>92505</v>
      </c>
      <c r="B1644" s="15" t="s">
        <v>1652</v>
      </c>
      <c r="C1644" s="15" t="s">
        <v>707</v>
      </c>
      <c r="D1644" s="15" t="s">
        <v>748</v>
      </c>
      <c r="E1644" s="41">
        <f t="shared" si="77"/>
        <v>2.5820307692307694</v>
      </c>
      <c r="F1644" s="42">
        <f>M1644</f>
        <v>2582.0307692307692</v>
      </c>
      <c r="G1644" s="43">
        <v>2020</v>
      </c>
      <c r="I1644" s="12">
        <v>3356.64</v>
      </c>
      <c r="K1644" s="12" t="s">
        <v>1298</v>
      </c>
      <c r="L1644" s="12">
        <f t="shared" si="75"/>
        <v>2582.0307692307692</v>
      </c>
      <c r="M1644" s="12">
        <f t="shared" si="76"/>
        <v>2582.0307692307692</v>
      </c>
    </row>
    <row r="1645" spans="1:13" x14ac:dyDescent="0.25">
      <c r="A1645" s="15" t="s">
        <v>2261</v>
      </c>
      <c r="B1645" s="15" t="s">
        <v>2478</v>
      </c>
      <c r="C1645" s="15" t="s">
        <v>996</v>
      </c>
      <c r="D1645" s="15" t="s">
        <v>2119</v>
      </c>
      <c r="E1645" s="41">
        <f t="shared" si="77"/>
        <v>2.25</v>
      </c>
      <c r="F1645" s="42">
        <f>M1645</f>
        <v>2250</v>
      </c>
      <c r="G1645" s="43">
        <v>2020</v>
      </c>
      <c r="I1645" s="12">
        <v>2250</v>
      </c>
      <c r="K1645" s="12" t="s">
        <v>2604</v>
      </c>
      <c r="L1645" s="12">
        <f t="shared" si="75"/>
        <v>2250</v>
      </c>
      <c r="M1645" s="12">
        <f t="shared" si="76"/>
        <v>2250</v>
      </c>
    </row>
    <row r="1646" spans="1:13" x14ac:dyDescent="0.25">
      <c r="A1646" s="15" t="s">
        <v>2262</v>
      </c>
      <c r="B1646" s="15" t="s">
        <v>2482</v>
      </c>
      <c r="C1646" s="15" t="s">
        <v>996</v>
      </c>
      <c r="D1646" s="15" t="s">
        <v>2119</v>
      </c>
      <c r="E1646" s="41">
        <f t="shared" si="77"/>
        <v>0.16500000000000001</v>
      </c>
      <c r="F1646" s="42">
        <f>M1646</f>
        <v>165</v>
      </c>
      <c r="G1646" s="43">
        <v>2020</v>
      </c>
      <c r="I1646" s="12">
        <v>165</v>
      </c>
      <c r="K1646" s="12" t="s">
        <v>2604</v>
      </c>
      <c r="L1646" s="12">
        <f t="shared" si="75"/>
        <v>165</v>
      </c>
      <c r="M1646" s="12">
        <f t="shared" si="76"/>
        <v>165</v>
      </c>
    </row>
    <row r="1647" spans="1:13" x14ac:dyDescent="0.25">
      <c r="A1647" s="15" t="s">
        <v>2263</v>
      </c>
      <c r="B1647" s="15" t="s">
        <v>2478</v>
      </c>
      <c r="C1647" s="15" t="s">
        <v>996</v>
      </c>
      <c r="D1647" s="15" t="s">
        <v>2119</v>
      </c>
      <c r="E1647" s="41">
        <f t="shared" si="77"/>
        <v>0.88200000000000001</v>
      </c>
      <c r="F1647" s="42">
        <f>M1647</f>
        <v>882</v>
      </c>
      <c r="G1647" s="43">
        <v>2020</v>
      </c>
      <c r="I1647" s="12">
        <v>882</v>
      </c>
      <c r="K1647" s="12" t="s">
        <v>2604</v>
      </c>
      <c r="L1647" s="12">
        <f t="shared" si="75"/>
        <v>882</v>
      </c>
      <c r="M1647" s="12">
        <f t="shared" si="76"/>
        <v>882</v>
      </c>
    </row>
    <row r="1648" spans="1:13" x14ac:dyDescent="0.25">
      <c r="A1648" s="15" t="s">
        <v>2255</v>
      </c>
      <c r="B1648" s="15" t="s">
        <v>2479</v>
      </c>
      <c r="C1648" s="15" t="s">
        <v>996</v>
      </c>
      <c r="D1648" s="15" t="s">
        <v>2119</v>
      </c>
      <c r="E1648" s="41">
        <f t="shared" si="77"/>
        <v>0.13</v>
      </c>
      <c r="F1648" s="42">
        <f>M1648</f>
        <v>130</v>
      </c>
      <c r="G1648" s="43">
        <v>2020</v>
      </c>
      <c r="I1648" s="12">
        <v>130</v>
      </c>
      <c r="K1648" s="12" t="s">
        <v>2604</v>
      </c>
      <c r="L1648" s="12">
        <f t="shared" si="75"/>
        <v>130</v>
      </c>
      <c r="M1648" s="12">
        <f t="shared" si="76"/>
        <v>130</v>
      </c>
    </row>
    <row r="1649" spans="1:13" x14ac:dyDescent="0.25">
      <c r="A1649" s="15" t="s">
        <v>2258</v>
      </c>
      <c r="B1649" s="15" t="s">
        <v>2478</v>
      </c>
      <c r="C1649" s="15" t="s">
        <v>996</v>
      </c>
      <c r="D1649" s="15" t="s">
        <v>2119</v>
      </c>
      <c r="E1649" s="41">
        <f t="shared" si="77"/>
        <v>0.97799999999999998</v>
      </c>
      <c r="F1649" s="42">
        <f>M1649</f>
        <v>978</v>
      </c>
      <c r="G1649" s="43">
        <v>2020</v>
      </c>
      <c r="I1649" s="12">
        <v>978</v>
      </c>
      <c r="K1649" s="12" t="s">
        <v>2604</v>
      </c>
      <c r="L1649" s="12">
        <f t="shared" si="75"/>
        <v>978</v>
      </c>
      <c r="M1649" s="12">
        <f t="shared" si="76"/>
        <v>978</v>
      </c>
    </row>
    <row r="1650" spans="1:13" x14ac:dyDescent="0.25">
      <c r="A1650" s="15" t="s">
        <v>2256</v>
      </c>
      <c r="B1650" s="15" t="s">
        <v>2478</v>
      </c>
      <c r="C1650" s="15" t="s">
        <v>996</v>
      </c>
      <c r="D1650" s="15" t="s">
        <v>2119</v>
      </c>
      <c r="E1650" s="41">
        <f t="shared" si="77"/>
        <v>1.4</v>
      </c>
      <c r="F1650" s="42">
        <f>M1650</f>
        <v>1400</v>
      </c>
      <c r="G1650" s="43">
        <v>2020</v>
      </c>
      <c r="I1650" s="12">
        <v>1400</v>
      </c>
      <c r="K1650" s="12" t="s">
        <v>2604</v>
      </c>
      <c r="L1650" s="12">
        <f t="shared" si="75"/>
        <v>1400</v>
      </c>
      <c r="M1650" s="12">
        <f t="shared" si="76"/>
        <v>1400</v>
      </c>
    </row>
    <row r="1651" spans="1:13" x14ac:dyDescent="0.25">
      <c r="A1651" s="15" t="s">
        <v>2252</v>
      </c>
      <c r="B1651" s="15" t="s">
        <v>1079</v>
      </c>
      <c r="C1651" s="15" t="s">
        <v>996</v>
      </c>
      <c r="D1651" s="15" t="s">
        <v>2118</v>
      </c>
      <c r="E1651" s="41">
        <f t="shared" si="77"/>
        <v>4.8299999999999996E-2</v>
      </c>
      <c r="F1651" s="42">
        <f>M1651</f>
        <v>48.3</v>
      </c>
      <c r="G1651" s="43">
        <v>2020</v>
      </c>
      <c r="I1651" s="12">
        <v>48.3</v>
      </c>
      <c r="K1651" s="12" t="s">
        <v>2604</v>
      </c>
      <c r="L1651" s="12">
        <f t="shared" si="75"/>
        <v>48.3</v>
      </c>
      <c r="M1651" s="12">
        <f t="shared" si="76"/>
        <v>48.3</v>
      </c>
    </row>
    <row r="1652" spans="1:13" x14ac:dyDescent="0.25">
      <c r="A1652" s="15" t="s">
        <v>2251</v>
      </c>
      <c r="B1652" s="15" t="s">
        <v>2477</v>
      </c>
      <c r="C1652" s="15" t="s">
        <v>996</v>
      </c>
      <c r="D1652" s="15" t="s">
        <v>2118</v>
      </c>
      <c r="E1652" s="41">
        <f t="shared" si="77"/>
        <v>1.75</v>
      </c>
      <c r="F1652" s="42">
        <f>M1652</f>
        <v>1750</v>
      </c>
      <c r="G1652" s="43">
        <v>2020</v>
      </c>
      <c r="I1652" s="12">
        <v>1750</v>
      </c>
      <c r="K1652" s="12" t="s">
        <v>2604</v>
      </c>
      <c r="L1652" s="12">
        <f t="shared" si="75"/>
        <v>1750</v>
      </c>
      <c r="M1652" s="12">
        <f t="shared" si="76"/>
        <v>1750</v>
      </c>
    </row>
    <row r="1653" spans="1:13" x14ac:dyDescent="0.25">
      <c r="A1653" s="15" t="s">
        <v>2315</v>
      </c>
      <c r="B1653" s="15" t="s">
        <v>2538</v>
      </c>
      <c r="C1653" s="15" t="s">
        <v>996</v>
      </c>
      <c r="D1653" s="15" t="s">
        <v>2118</v>
      </c>
      <c r="E1653" s="41">
        <f t="shared" si="77"/>
        <v>1.8</v>
      </c>
      <c r="F1653" s="42">
        <f>M1653</f>
        <v>1800</v>
      </c>
      <c r="G1653" s="43">
        <v>2020</v>
      </c>
      <c r="I1653" s="17">
        <v>1800</v>
      </c>
      <c r="J1653" s="17"/>
      <c r="K1653" s="12" t="s">
        <v>2604</v>
      </c>
      <c r="L1653" s="12">
        <f t="shared" si="75"/>
        <v>1800</v>
      </c>
      <c r="M1653" s="12">
        <f t="shared" si="76"/>
        <v>1800</v>
      </c>
    </row>
    <row r="1654" spans="1:13" x14ac:dyDescent="0.25">
      <c r="A1654" s="15" t="s">
        <v>2259</v>
      </c>
      <c r="B1654" s="15" t="s">
        <v>2473</v>
      </c>
      <c r="C1654" s="15" t="s">
        <v>996</v>
      </c>
      <c r="D1654" s="15" t="s">
        <v>2118</v>
      </c>
      <c r="E1654" s="41">
        <f t="shared" si="77"/>
        <v>1.85</v>
      </c>
      <c r="F1654" s="42">
        <f>M1654</f>
        <v>1850</v>
      </c>
      <c r="G1654" s="43">
        <v>2020</v>
      </c>
      <c r="I1654" s="12">
        <v>1850</v>
      </c>
      <c r="K1654" s="12" t="s">
        <v>2604</v>
      </c>
      <c r="L1654" s="12">
        <f t="shared" si="75"/>
        <v>1850</v>
      </c>
      <c r="M1654" s="12">
        <f t="shared" si="76"/>
        <v>1850</v>
      </c>
    </row>
    <row r="1655" spans="1:13" x14ac:dyDescent="0.25">
      <c r="A1655" s="15" t="s">
        <v>2314</v>
      </c>
      <c r="B1655" s="15" t="s">
        <v>2537</v>
      </c>
      <c r="C1655" s="15" t="s">
        <v>996</v>
      </c>
      <c r="D1655" s="15" t="s">
        <v>2118</v>
      </c>
      <c r="E1655" s="41">
        <f t="shared" si="77"/>
        <v>1.98</v>
      </c>
      <c r="F1655" s="42">
        <f>M1655</f>
        <v>1980</v>
      </c>
      <c r="G1655" s="43">
        <v>2020</v>
      </c>
      <c r="I1655" s="17">
        <v>1980</v>
      </c>
      <c r="J1655" s="17"/>
      <c r="K1655" s="12" t="s">
        <v>2604</v>
      </c>
      <c r="L1655" s="12">
        <f t="shared" si="75"/>
        <v>1980</v>
      </c>
      <c r="M1655" s="12">
        <f t="shared" si="76"/>
        <v>1980</v>
      </c>
    </row>
    <row r="1656" spans="1:13" x14ac:dyDescent="0.25">
      <c r="A1656" s="15" t="s">
        <v>2253</v>
      </c>
      <c r="B1656" s="15" t="s">
        <v>2474</v>
      </c>
      <c r="C1656" s="15" t="s">
        <v>996</v>
      </c>
      <c r="D1656" s="15" t="s">
        <v>2118</v>
      </c>
      <c r="E1656" s="41">
        <f t="shared" si="77"/>
        <v>2</v>
      </c>
      <c r="F1656" s="42">
        <f>M1656</f>
        <v>2000</v>
      </c>
      <c r="G1656" s="43">
        <v>2020</v>
      </c>
      <c r="I1656" s="12">
        <v>2000</v>
      </c>
      <c r="K1656" s="12" t="s">
        <v>2604</v>
      </c>
      <c r="L1656" s="12">
        <f t="shared" si="75"/>
        <v>2000</v>
      </c>
      <c r="M1656" s="12">
        <f t="shared" si="76"/>
        <v>2000</v>
      </c>
    </row>
    <row r="1657" spans="1:13" x14ac:dyDescent="0.25">
      <c r="A1657" s="15" t="s">
        <v>2257</v>
      </c>
      <c r="B1657" s="15" t="s">
        <v>2480</v>
      </c>
      <c r="C1657" s="15" t="s">
        <v>996</v>
      </c>
      <c r="D1657" s="15" t="s">
        <v>2118</v>
      </c>
      <c r="E1657" s="41">
        <f t="shared" si="77"/>
        <v>2.2000000000000002</v>
      </c>
      <c r="F1657" s="42">
        <f>M1657</f>
        <v>2200</v>
      </c>
      <c r="G1657" s="43">
        <v>2020</v>
      </c>
      <c r="I1657" s="12">
        <v>2200</v>
      </c>
      <c r="K1657" s="12" t="s">
        <v>2604</v>
      </c>
      <c r="L1657" s="12">
        <f t="shared" si="75"/>
        <v>2200</v>
      </c>
      <c r="M1657" s="12">
        <f t="shared" si="76"/>
        <v>2200</v>
      </c>
    </row>
    <row r="1658" spans="1:13" x14ac:dyDescent="0.25">
      <c r="A1658" s="15" t="s">
        <v>2250</v>
      </c>
      <c r="B1658" s="15" t="s">
        <v>2477</v>
      </c>
      <c r="C1658" s="15" t="s">
        <v>996</v>
      </c>
      <c r="D1658" s="15" t="s">
        <v>2118</v>
      </c>
      <c r="E1658" s="41">
        <f t="shared" si="77"/>
        <v>2.5</v>
      </c>
      <c r="F1658" s="42">
        <f>M1658</f>
        <v>2500</v>
      </c>
      <c r="G1658" s="43">
        <v>2020</v>
      </c>
      <c r="I1658" s="12">
        <v>2500</v>
      </c>
      <c r="K1658" s="12" t="s">
        <v>2604</v>
      </c>
      <c r="L1658" s="12">
        <f t="shared" si="75"/>
        <v>2500</v>
      </c>
      <c r="M1658" s="12">
        <f t="shared" si="76"/>
        <v>2500</v>
      </c>
    </row>
    <row r="1659" spans="1:13" x14ac:dyDescent="0.25">
      <c r="A1659" s="15" t="s">
        <v>2260</v>
      </c>
      <c r="B1659" s="15" t="s">
        <v>2481</v>
      </c>
      <c r="C1659" s="15" t="s">
        <v>996</v>
      </c>
      <c r="D1659" s="15" t="s">
        <v>2118</v>
      </c>
      <c r="E1659" s="41">
        <f t="shared" si="77"/>
        <v>2.5</v>
      </c>
      <c r="F1659" s="42">
        <f>M1659</f>
        <v>2500</v>
      </c>
      <c r="G1659" s="43">
        <v>2020</v>
      </c>
      <c r="I1659" s="12">
        <v>2500</v>
      </c>
      <c r="K1659" s="12" t="s">
        <v>2604</v>
      </c>
      <c r="L1659" s="12">
        <f t="shared" si="75"/>
        <v>2500</v>
      </c>
      <c r="M1659" s="12">
        <f t="shared" si="76"/>
        <v>2500</v>
      </c>
    </row>
    <row r="1660" spans="1:13" x14ac:dyDescent="0.25">
      <c r="A1660" s="15" t="s">
        <v>2313</v>
      </c>
      <c r="B1660" s="15" t="s">
        <v>2536</v>
      </c>
      <c r="C1660" s="15" t="s">
        <v>996</v>
      </c>
      <c r="D1660" s="15" t="s">
        <v>2118</v>
      </c>
      <c r="E1660" s="41">
        <f t="shared" si="77"/>
        <v>2.5</v>
      </c>
      <c r="F1660" s="42">
        <f>M1660</f>
        <v>2500</v>
      </c>
      <c r="G1660" s="43">
        <v>2020</v>
      </c>
      <c r="I1660" s="17">
        <v>2500</v>
      </c>
      <c r="J1660" s="17"/>
      <c r="K1660" s="12" t="s">
        <v>2604</v>
      </c>
      <c r="L1660" s="12">
        <f t="shared" si="75"/>
        <v>2500</v>
      </c>
      <c r="M1660" s="12">
        <f t="shared" si="76"/>
        <v>2500</v>
      </c>
    </row>
    <row r="1661" spans="1:13" x14ac:dyDescent="0.25">
      <c r="A1661" s="15" t="s">
        <v>2312</v>
      </c>
      <c r="B1661" s="15" t="s">
        <v>2535</v>
      </c>
      <c r="C1661" s="15" t="s">
        <v>996</v>
      </c>
      <c r="D1661" s="15" t="s">
        <v>2118</v>
      </c>
      <c r="E1661" s="41">
        <f t="shared" si="77"/>
        <v>2.5649999999999999</v>
      </c>
      <c r="F1661" s="42">
        <f>M1661</f>
        <v>2565</v>
      </c>
      <c r="G1661" s="43">
        <v>2020</v>
      </c>
      <c r="I1661" s="17">
        <v>2565</v>
      </c>
      <c r="J1661" s="17"/>
      <c r="K1661" s="12" t="s">
        <v>2604</v>
      </c>
      <c r="L1661" s="12">
        <f t="shared" si="75"/>
        <v>2565</v>
      </c>
      <c r="M1661" s="12">
        <f t="shared" si="76"/>
        <v>2565</v>
      </c>
    </row>
    <row r="1662" spans="1:13" x14ac:dyDescent="0.25">
      <c r="A1662" s="15" t="s">
        <v>2254</v>
      </c>
      <c r="B1662" s="15" t="s">
        <v>2478</v>
      </c>
      <c r="C1662" s="15" t="s">
        <v>996</v>
      </c>
      <c r="D1662" s="15" t="s">
        <v>2118</v>
      </c>
      <c r="E1662" s="41">
        <f t="shared" si="77"/>
        <v>2.8</v>
      </c>
      <c r="F1662" s="42">
        <f>M1662</f>
        <v>2800</v>
      </c>
      <c r="G1662" s="43">
        <v>2020</v>
      </c>
      <c r="I1662" s="12">
        <v>2800</v>
      </c>
      <c r="K1662" s="12" t="s">
        <v>2604</v>
      </c>
      <c r="L1662" s="12">
        <f t="shared" si="75"/>
        <v>2800</v>
      </c>
      <c r="M1662" s="12">
        <f t="shared" si="76"/>
        <v>2800</v>
      </c>
    </row>
    <row r="1663" spans="1:13" x14ac:dyDescent="0.25">
      <c r="A1663" s="15" t="s">
        <v>2310</v>
      </c>
      <c r="B1663" s="15" t="s">
        <v>2533</v>
      </c>
      <c r="C1663" s="15" t="s">
        <v>996</v>
      </c>
      <c r="D1663" s="15" t="s">
        <v>2118</v>
      </c>
      <c r="E1663" s="41">
        <f t="shared" si="77"/>
        <v>2.97</v>
      </c>
      <c r="F1663" s="42">
        <f>M1663</f>
        <v>2970</v>
      </c>
      <c r="G1663" s="43">
        <v>2020</v>
      </c>
      <c r="I1663" s="17">
        <v>2970</v>
      </c>
      <c r="J1663" s="17"/>
      <c r="K1663" s="12" t="s">
        <v>2604</v>
      </c>
      <c r="L1663" s="12">
        <f t="shared" si="75"/>
        <v>2970</v>
      </c>
      <c r="M1663" s="12">
        <f t="shared" si="76"/>
        <v>2970</v>
      </c>
    </row>
    <row r="1664" spans="1:13" x14ac:dyDescent="0.25">
      <c r="A1664" s="15" t="s">
        <v>2129</v>
      </c>
      <c r="B1664" s="15" t="s">
        <v>2103</v>
      </c>
      <c r="C1664" s="15" t="s">
        <v>1584</v>
      </c>
      <c r="D1664" s="15" t="s">
        <v>1585</v>
      </c>
      <c r="E1664" s="41">
        <f t="shared" si="77"/>
        <v>0.497</v>
      </c>
      <c r="F1664" s="42">
        <f>M1664</f>
        <v>497</v>
      </c>
      <c r="G1664" s="43">
        <v>2020</v>
      </c>
      <c r="I1664" s="12">
        <v>497</v>
      </c>
      <c r="K1664" s="12" t="s">
        <v>2604</v>
      </c>
      <c r="L1664" s="12">
        <f t="shared" si="75"/>
        <v>497</v>
      </c>
      <c r="M1664" s="12">
        <f t="shared" si="76"/>
        <v>497</v>
      </c>
    </row>
    <row r="1665" spans="1:13" x14ac:dyDescent="0.25">
      <c r="A1665" s="15" t="s">
        <v>1953</v>
      </c>
      <c r="B1665" s="15" t="s">
        <v>1583</v>
      </c>
      <c r="C1665" s="15" t="s">
        <v>1584</v>
      </c>
      <c r="D1665" s="15" t="s">
        <v>1585</v>
      </c>
      <c r="E1665" s="41">
        <f t="shared" si="77"/>
        <v>0.7384615384615385</v>
      </c>
      <c r="F1665" s="42">
        <f>M1665</f>
        <v>738.46153846153845</v>
      </c>
      <c r="G1665" s="43">
        <v>2020</v>
      </c>
      <c r="I1665" s="12">
        <v>960</v>
      </c>
      <c r="J1665" s="12" t="s">
        <v>2125</v>
      </c>
      <c r="K1665" s="12" t="s">
        <v>1298</v>
      </c>
      <c r="L1665" s="12">
        <f t="shared" ref="L1665:L1728" si="78">IF(K1665="DC",I1665/1.3,I1665)</f>
        <v>738.46153846153845</v>
      </c>
      <c r="M1665" s="12">
        <f t="shared" ref="M1665:M1728" si="79">IFERROR(VALUE(L1665),VALUE(J1665))</f>
        <v>738.46153846153845</v>
      </c>
    </row>
    <row r="1666" spans="1:13" x14ac:dyDescent="0.25">
      <c r="A1666" s="15" t="s">
        <v>2104</v>
      </c>
      <c r="B1666" s="15" t="s">
        <v>2440</v>
      </c>
      <c r="C1666" s="15" t="s">
        <v>1584</v>
      </c>
      <c r="D1666" s="15" t="s">
        <v>1585</v>
      </c>
      <c r="E1666" s="41">
        <f t="shared" si="77"/>
        <v>3.444</v>
      </c>
      <c r="F1666" s="42">
        <f>M1666</f>
        <v>3444</v>
      </c>
      <c r="G1666" s="43">
        <v>2020</v>
      </c>
      <c r="I1666" s="12">
        <v>3444</v>
      </c>
      <c r="J1666" s="12">
        <v>3386.24</v>
      </c>
      <c r="K1666" s="12" t="s">
        <v>2604</v>
      </c>
      <c r="L1666" s="12">
        <f t="shared" si="78"/>
        <v>3444</v>
      </c>
      <c r="M1666" s="12">
        <f t="shared" si="79"/>
        <v>3444</v>
      </c>
    </row>
    <row r="1667" spans="1:13" x14ac:dyDescent="0.25">
      <c r="A1667" s="15" t="s">
        <v>1586</v>
      </c>
      <c r="B1667" s="15" t="s">
        <v>1587</v>
      </c>
      <c r="C1667" s="15" t="s">
        <v>1584</v>
      </c>
      <c r="D1667" s="15" t="s">
        <v>1585</v>
      </c>
      <c r="E1667" s="41">
        <f t="shared" ref="E1667:E1730" si="80">F1667/1000</f>
        <v>6.68</v>
      </c>
      <c r="F1667" s="42">
        <f>M1667</f>
        <v>6680</v>
      </c>
      <c r="G1667" s="43">
        <v>2020</v>
      </c>
      <c r="I1667" s="12">
        <v>6680</v>
      </c>
      <c r="J1667" s="12">
        <v>9588.375</v>
      </c>
      <c r="K1667" s="12" t="s">
        <v>2604</v>
      </c>
      <c r="L1667" s="12">
        <f t="shared" si="78"/>
        <v>6680</v>
      </c>
      <c r="M1667" s="12">
        <f t="shared" si="79"/>
        <v>6680</v>
      </c>
    </row>
    <row r="1668" spans="1:13" x14ac:dyDescent="0.25">
      <c r="A1668" s="15" t="s">
        <v>2028</v>
      </c>
      <c r="B1668" s="15" t="s">
        <v>2433</v>
      </c>
      <c r="C1668" s="15" t="s">
        <v>1584</v>
      </c>
      <c r="D1668" s="15" t="s">
        <v>2027</v>
      </c>
      <c r="E1668" s="41">
        <f t="shared" si="80"/>
        <v>0.9</v>
      </c>
      <c r="F1668" s="42">
        <f>M1668</f>
        <v>900</v>
      </c>
      <c r="G1668" s="43">
        <v>2020</v>
      </c>
      <c r="I1668" s="12">
        <v>900</v>
      </c>
      <c r="K1668" s="12" t="s">
        <v>2604</v>
      </c>
      <c r="L1668" s="12">
        <f t="shared" si="78"/>
        <v>900</v>
      </c>
      <c r="M1668" s="12">
        <f t="shared" si="79"/>
        <v>900</v>
      </c>
    </row>
    <row r="1669" spans="1:13" x14ac:dyDescent="0.25">
      <c r="A1669" s="15" t="s">
        <v>2029</v>
      </c>
      <c r="B1669" s="15" t="s">
        <v>2434</v>
      </c>
      <c r="C1669" s="15" t="s">
        <v>1584</v>
      </c>
      <c r="D1669" s="15" t="s">
        <v>2027</v>
      </c>
      <c r="E1669" s="41">
        <f t="shared" si="80"/>
        <v>0.99099999999999999</v>
      </c>
      <c r="F1669" s="42">
        <f>M1669</f>
        <v>991</v>
      </c>
      <c r="G1669" s="43">
        <v>2020</v>
      </c>
      <c r="I1669" s="12">
        <v>991</v>
      </c>
      <c r="K1669" s="12" t="s">
        <v>2604</v>
      </c>
      <c r="L1669" s="12">
        <f t="shared" si="78"/>
        <v>991</v>
      </c>
      <c r="M1669" s="12">
        <f t="shared" si="79"/>
        <v>991</v>
      </c>
    </row>
    <row r="1670" spans="1:13" x14ac:dyDescent="0.25">
      <c r="A1670" s="15" t="s">
        <v>2106</v>
      </c>
      <c r="B1670" s="15" t="s">
        <v>2442</v>
      </c>
      <c r="C1670" s="15" t="s">
        <v>753</v>
      </c>
      <c r="D1670" s="15" t="s">
        <v>2105</v>
      </c>
      <c r="E1670" s="41">
        <f t="shared" si="80"/>
        <v>30</v>
      </c>
      <c r="F1670" s="42">
        <f>M1670</f>
        <v>30000</v>
      </c>
      <c r="G1670" s="43">
        <v>2020</v>
      </c>
      <c r="I1670" s="12">
        <v>30000</v>
      </c>
      <c r="K1670" s="12" t="s">
        <v>2604</v>
      </c>
      <c r="L1670" s="12">
        <f t="shared" si="78"/>
        <v>30000</v>
      </c>
      <c r="M1670" s="12">
        <f t="shared" si="79"/>
        <v>30000</v>
      </c>
    </row>
    <row r="1671" spans="1:13" x14ac:dyDescent="0.25">
      <c r="A1671" s="15" t="s">
        <v>2324</v>
      </c>
      <c r="B1671" s="15" t="s">
        <v>2541</v>
      </c>
      <c r="C1671" s="15" t="s">
        <v>1076</v>
      </c>
      <c r="D1671" s="15" t="s">
        <v>1178</v>
      </c>
      <c r="E1671" s="41">
        <f t="shared" si="80"/>
        <v>0.76818461538461535</v>
      </c>
      <c r="F1671" s="42">
        <f>M1671</f>
        <v>768.18461538461531</v>
      </c>
      <c r="G1671" s="43">
        <v>2021</v>
      </c>
      <c r="I1671" s="12">
        <v>998.64</v>
      </c>
      <c r="J1671" s="12">
        <v>998.64</v>
      </c>
      <c r="K1671" s="12" t="s">
        <v>1298</v>
      </c>
      <c r="L1671" s="12">
        <f t="shared" si="78"/>
        <v>768.18461538461531</v>
      </c>
      <c r="M1671" s="12">
        <f t="shared" si="79"/>
        <v>768.18461538461531</v>
      </c>
    </row>
    <row r="1672" spans="1:13" x14ac:dyDescent="0.25">
      <c r="A1672" s="15" t="s">
        <v>2323</v>
      </c>
      <c r="B1672" s="15" t="s">
        <v>973</v>
      </c>
      <c r="C1672" s="15" t="s">
        <v>970</v>
      </c>
      <c r="D1672" s="15" t="s">
        <v>971</v>
      </c>
      <c r="E1672" s="41">
        <f t="shared" si="80"/>
        <v>7.6499999999999999E-2</v>
      </c>
      <c r="F1672" s="42">
        <f>M1672</f>
        <v>76.5</v>
      </c>
      <c r="G1672" s="43">
        <v>2021</v>
      </c>
      <c r="I1672" s="12">
        <v>99.45</v>
      </c>
      <c r="J1672" s="12">
        <v>99.45</v>
      </c>
      <c r="K1672" s="12" t="s">
        <v>1298</v>
      </c>
      <c r="L1672" s="12">
        <f t="shared" si="78"/>
        <v>76.5</v>
      </c>
      <c r="M1672" s="12">
        <f t="shared" si="79"/>
        <v>76.5</v>
      </c>
    </row>
    <row r="1673" spans="1:13" x14ac:dyDescent="0.25">
      <c r="A1673" s="15" t="s">
        <v>2332</v>
      </c>
      <c r="B1673" s="15" t="s">
        <v>2545</v>
      </c>
      <c r="C1673" s="15" t="s">
        <v>1247</v>
      </c>
      <c r="D1673" s="15" t="s">
        <v>1908</v>
      </c>
      <c r="E1673" s="41">
        <f t="shared" si="80"/>
        <v>74.5</v>
      </c>
      <c r="F1673" s="42">
        <f>M1673</f>
        <v>74500</v>
      </c>
      <c r="G1673" s="43">
        <v>2021</v>
      </c>
      <c r="I1673" s="12">
        <v>74500</v>
      </c>
      <c r="K1673" s="12" t="s">
        <v>2604</v>
      </c>
      <c r="L1673" s="12">
        <f t="shared" si="78"/>
        <v>74500</v>
      </c>
      <c r="M1673" s="12">
        <f t="shared" si="79"/>
        <v>74500</v>
      </c>
    </row>
    <row r="1674" spans="1:13" x14ac:dyDescent="0.25">
      <c r="A1674" s="15" t="s">
        <v>2333</v>
      </c>
      <c r="B1674" s="15" t="s">
        <v>2546</v>
      </c>
      <c r="C1674" s="15" t="s">
        <v>1247</v>
      </c>
      <c r="D1674" s="15" t="s">
        <v>1908</v>
      </c>
      <c r="E1674" s="41">
        <f t="shared" si="80"/>
        <v>74.5</v>
      </c>
      <c r="F1674" s="42">
        <f>M1674</f>
        <v>74500</v>
      </c>
      <c r="G1674" s="43">
        <v>2021</v>
      </c>
      <c r="I1674" s="12">
        <v>74500</v>
      </c>
      <c r="K1674" s="12" t="s">
        <v>2604</v>
      </c>
      <c r="L1674" s="12">
        <f t="shared" si="78"/>
        <v>74500</v>
      </c>
      <c r="M1674" s="12">
        <f t="shared" si="79"/>
        <v>74500</v>
      </c>
    </row>
    <row r="1675" spans="1:13" x14ac:dyDescent="0.25">
      <c r="A1675" s="15" t="s">
        <v>2334</v>
      </c>
      <c r="B1675" s="15" t="s">
        <v>2547</v>
      </c>
      <c r="C1675" s="15" t="s">
        <v>1247</v>
      </c>
      <c r="D1675" s="15" t="s">
        <v>1908</v>
      </c>
      <c r="E1675" s="41">
        <f t="shared" si="80"/>
        <v>74.5</v>
      </c>
      <c r="F1675" s="42">
        <f>M1675</f>
        <v>74500</v>
      </c>
      <c r="G1675" s="43">
        <v>2021</v>
      </c>
      <c r="I1675" s="12">
        <v>74500</v>
      </c>
      <c r="K1675" s="12" t="s">
        <v>2604</v>
      </c>
      <c r="L1675" s="12">
        <f t="shared" si="78"/>
        <v>74500</v>
      </c>
      <c r="M1675" s="12">
        <f t="shared" si="79"/>
        <v>74500</v>
      </c>
    </row>
    <row r="1676" spans="1:13" x14ac:dyDescent="0.25">
      <c r="A1676" s="15" t="s">
        <v>2335</v>
      </c>
      <c r="B1676" s="15" t="s">
        <v>2548</v>
      </c>
      <c r="C1676" s="15" t="s">
        <v>1247</v>
      </c>
      <c r="D1676" s="15" t="s">
        <v>1908</v>
      </c>
      <c r="E1676" s="41">
        <f t="shared" si="80"/>
        <v>74.5</v>
      </c>
      <c r="F1676" s="42">
        <f>M1676</f>
        <v>74500</v>
      </c>
      <c r="G1676" s="43">
        <v>2021</v>
      </c>
      <c r="I1676" s="12">
        <v>74500</v>
      </c>
      <c r="K1676" s="12" t="s">
        <v>2604</v>
      </c>
      <c r="L1676" s="12">
        <f t="shared" si="78"/>
        <v>74500</v>
      </c>
      <c r="M1676" s="12">
        <f t="shared" si="79"/>
        <v>74500</v>
      </c>
    </row>
    <row r="1677" spans="1:13" x14ac:dyDescent="0.25">
      <c r="A1677" s="15" t="s">
        <v>2336</v>
      </c>
      <c r="B1677" s="15" t="s">
        <v>2336</v>
      </c>
      <c r="C1677" s="15" t="s">
        <v>1247</v>
      </c>
      <c r="D1677" s="15" t="s">
        <v>1908</v>
      </c>
      <c r="E1677" s="41">
        <f t="shared" si="80"/>
        <v>74.5</v>
      </c>
      <c r="F1677" s="42">
        <f>M1677</f>
        <v>74500</v>
      </c>
      <c r="G1677" s="43">
        <v>2021</v>
      </c>
      <c r="I1677" s="12">
        <v>74500</v>
      </c>
      <c r="K1677" s="12" t="s">
        <v>2604</v>
      </c>
      <c r="L1677" s="12">
        <f t="shared" si="78"/>
        <v>74500</v>
      </c>
      <c r="M1677" s="12">
        <f t="shared" si="79"/>
        <v>74500</v>
      </c>
    </row>
    <row r="1678" spans="1:13" x14ac:dyDescent="0.25">
      <c r="A1678" s="15" t="s">
        <v>2337</v>
      </c>
      <c r="B1678" s="15" t="s">
        <v>2549</v>
      </c>
      <c r="C1678" s="15" t="s">
        <v>1247</v>
      </c>
      <c r="D1678" s="15" t="s">
        <v>1908</v>
      </c>
      <c r="E1678" s="41">
        <f t="shared" si="80"/>
        <v>74.5</v>
      </c>
      <c r="F1678" s="42">
        <f>M1678</f>
        <v>74500</v>
      </c>
      <c r="G1678" s="43">
        <v>2021</v>
      </c>
      <c r="I1678" s="12">
        <v>74500</v>
      </c>
      <c r="K1678" s="12" t="s">
        <v>2604</v>
      </c>
      <c r="L1678" s="12">
        <f t="shared" si="78"/>
        <v>74500</v>
      </c>
      <c r="M1678" s="12">
        <f t="shared" si="79"/>
        <v>74500</v>
      </c>
    </row>
    <row r="1679" spans="1:13" x14ac:dyDescent="0.25">
      <c r="A1679" s="15" t="s">
        <v>2338</v>
      </c>
      <c r="B1679" s="15" t="s">
        <v>2550</v>
      </c>
      <c r="C1679" s="15" t="s">
        <v>1247</v>
      </c>
      <c r="D1679" s="15" t="s">
        <v>1908</v>
      </c>
      <c r="E1679" s="41">
        <f t="shared" si="80"/>
        <v>74.5</v>
      </c>
      <c r="F1679" s="42">
        <f>M1679</f>
        <v>74500</v>
      </c>
      <c r="G1679" s="43">
        <v>2021</v>
      </c>
      <c r="I1679" s="12">
        <v>74500</v>
      </c>
      <c r="K1679" s="12" t="s">
        <v>2604</v>
      </c>
      <c r="L1679" s="12">
        <f t="shared" si="78"/>
        <v>74500</v>
      </c>
      <c r="M1679" s="12">
        <f t="shared" si="79"/>
        <v>74500</v>
      </c>
    </row>
    <row r="1680" spans="1:13" x14ac:dyDescent="0.25">
      <c r="A1680" s="15" t="s">
        <v>2339</v>
      </c>
      <c r="B1680" s="15" t="s">
        <v>2551</v>
      </c>
      <c r="C1680" s="15" t="s">
        <v>1247</v>
      </c>
      <c r="D1680" s="15" t="s">
        <v>1908</v>
      </c>
      <c r="E1680" s="41">
        <f t="shared" si="80"/>
        <v>74.5</v>
      </c>
      <c r="F1680" s="42">
        <f>M1680</f>
        <v>74500</v>
      </c>
      <c r="G1680" s="43">
        <v>2021</v>
      </c>
      <c r="I1680" s="12">
        <v>74500</v>
      </c>
      <c r="K1680" s="12" t="s">
        <v>2604</v>
      </c>
      <c r="L1680" s="12">
        <f t="shared" si="78"/>
        <v>74500</v>
      </c>
      <c r="M1680" s="12">
        <f t="shared" si="79"/>
        <v>74500</v>
      </c>
    </row>
    <row r="1681" spans="1:13" x14ac:dyDescent="0.25">
      <c r="A1681" s="15" t="s">
        <v>2340</v>
      </c>
      <c r="B1681" s="15" t="s">
        <v>2552</v>
      </c>
      <c r="C1681" s="15" t="s">
        <v>1247</v>
      </c>
      <c r="D1681" s="15" t="s">
        <v>1908</v>
      </c>
      <c r="E1681" s="41">
        <f t="shared" si="80"/>
        <v>74.5</v>
      </c>
      <c r="F1681" s="42">
        <f>M1681</f>
        <v>74500</v>
      </c>
      <c r="G1681" s="43">
        <v>2021</v>
      </c>
      <c r="I1681" s="12">
        <v>74500</v>
      </c>
      <c r="K1681" s="12" t="s">
        <v>2604</v>
      </c>
      <c r="L1681" s="12">
        <f t="shared" si="78"/>
        <v>74500</v>
      </c>
      <c r="M1681" s="12">
        <f t="shared" si="79"/>
        <v>74500</v>
      </c>
    </row>
    <row r="1682" spans="1:13" x14ac:dyDescent="0.25">
      <c r="A1682" s="15" t="s">
        <v>2341</v>
      </c>
      <c r="B1682" s="15" t="s">
        <v>2553</v>
      </c>
      <c r="C1682" s="15" t="s">
        <v>1247</v>
      </c>
      <c r="D1682" s="15" t="s">
        <v>1908</v>
      </c>
      <c r="E1682" s="41">
        <f t="shared" si="80"/>
        <v>74.5</v>
      </c>
      <c r="F1682" s="42">
        <f>M1682</f>
        <v>74500</v>
      </c>
      <c r="G1682" s="43">
        <v>2021</v>
      </c>
      <c r="I1682" s="12">
        <v>74500</v>
      </c>
      <c r="K1682" s="12" t="s">
        <v>2604</v>
      </c>
      <c r="L1682" s="12">
        <f t="shared" si="78"/>
        <v>74500</v>
      </c>
      <c r="M1682" s="12">
        <f t="shared" si="79"/>
        <v>74500</v>
      </c>
    </row>
    <row r="1683" spans="1:13" x14ac:dyDescent="0.25">
      <c r="A1683" s="15" t="s">
        <v>2342</v>
      </c>
      <c r="B1683" s="15" t="s">
        <v>2554</v>
      </c>
      <c r="C1683" s="15" t="s">
        <v>1247</v>
      </c>
      <c r="D1683" s="15" t="s">
        <v>1908</v>
      </c>
      <c r="E1683" s="41">
        <f t="shared" si="80"/>
        <v>74.5</v>
      </c>
      <c r="F1683" s="42">
        <f>M1683</f>
        <v>74500</v>
      </c>
      <c r="G1683" s="43">
        <v>2021</v>
      </c>
      <c r="I1683" s="12">
        <v>74500</v>
      </c>
      <c r="K1683" s="12" t="s">
        <v>2604</v>
      </c>
      <c r="L1683" s="12">
        <f t="shared" si="78"/>
        <v>74500</v>
      </c>
      <c r="M1683" s="12">
        <f t="shared" si="79"/>
        <v>74500</v>
      </c>
    </row>
    <row r="1684" spans="1:13" x14ac:dyDescent="0.25">
      <c r="A1684" s="15" t="s">
        <v>2343</v>
      </c>
      <c r="B1684" s="15" t="s">
        <v>2552</v>
      </c>
      <c r="C1684" s="15" t="s">
        <v>1247</v>
      </c>
      <c r="D1684" s="15" t="s">
        <v>1908</v>
      </c>
      <c r="E1684" s="41">
        <f t="shared" si="80"/>
        <v>74.5</v>
      </c>
      <c r="F1684" s="42">
        <f>M1684</f>
        <v>74500</v>
      </c>
      <c r="G1684" s="43">
        <v>2021</v>
      </c>
      <c r="I1684" s="12">
        <v>74500</v>
      </c>
      <c r="K1684" s="12" t="s">
        <v>2604</v>
      </c>
      <c r="L1684" s="12">
        <f t="shared" si="78"/>
        <v>74500</v>
      </c>
      <c r="M1684" s="12">
        <f t="shared" si="79"/>
        <v>74500</v>
      </c>
    </row>
    <row r="1685" spans="1:13" x14ac:dyDescent="0.25">
      <c r="A1685" s="15" t="s">
        <v>2344</v>
      </c>
      <c r="B1685" s="15" t="s">
        <v>2555</v>
      </c>
      <c r="C1685" s="15" t="s">
        <v>1247</v>
      </c>
      <c r="D1685" s="15" t="s">
        <v>1908</v>
      </c>
      <c r="E1685" s="41">
        <f t="shared" si="80"/>
        <v>74.5</v>
      </c>
      <c r="F1685" s="42">
        <f>M1685</f>
        <v>74500</v>
      </c>
      <c r="G1685" s="43">
        <v>2021</v>
      </c>
      <c r="I1685" s="12">
        <v>74500</v>
      </c>
      <c r="K1685" s="12" t="s">
        <v>2604</v>
      </c>
      <c r="L1685" s="12">
        <f t="shared" si="78"/>
        <v>74500</v>
      </c>
      <c r="M1685" s="12">
        <f t="shared" si="79"/>
        <v>74500</v>
      </c>
    </row>
    <row r="1686" spans="1:13" x14ac:dyDescent="0.25">
      <c r="A1686" s="15" t="s">
        <v>2345</v>
      </c>
      <c r="B1686" s="15" t="s">
        <v>2545</v>
      </c>
      <c r="C1686" s="15" t="s">
        <v>1247</v>
      </c>
      <c r="D1686" s="15" t="s">
        <v>1908</v>
      </c>
      <c r="E1686" s="41">
        <f t="shared" si="80"/>
        <v>74.5</v>
      </c>
      <c r="F1686" s="42">
        <f>M1686</f>
        <v>74500</v>
      </c>
      <c r="G1686" s="43">
        <v>2021</v>
      </c>
      <c r="I1686" s="12">
        <v>74500</v>
      </c>
      <c r="K1686" s="12" t="s">
        <v>2604</v>
      </c>
      <c r="L1686" s="12">
        <f t="shared" si="78"/>
        <v>74500</v>
      </c>
      <c r="M1686" s="12">
        <f t="shared" si="79"/>
        <v>74500</v>
      </c>
    </row>
    <row r="1687" spans="1:13" x14ac:dyDescent="0.25">
      <c r="A1687" s="15" t="s">
        <v>2377</v>
      </c>
      <c r="B1687" s="15" t="s">
        <v>2580</v>
      </c>
      <c r="C1687" s="15" t="s">
        <v>1406</v>
      </c>
      <c r="D1687" s="15" t="s">
        <v>967</v>
      </c>
      <c r="E1687" s="41">
        <f t="shared" si="80"/>
        <v>1.98</v>
      </c>
      <c r="F1687" s="42">
        <f>M1687</f>
        <v>1980</v>
      </c>
      <c r="G1687" s="43">
        <v>2021</v>
      </c>
      <c r="I1687" s="12">
        <v>1980</v>
      </c>
      <c r="K1687" s="12" t="s">
        <v>2604</v>
      </c>
      <c r="L1687" s="12">
        <f t="shared" si="78"/>
        <v>1980</v>
      </c>
      <c r="M1687" s="12">
        <f t="shared" si="79"/>
        <v>1980</v>
      </c>
    </row>
    <row r="1688" spans="1:13" x14ac:dyDescent="0.25">
      <c r="A1688" s="15" t="s">
        <v>2381</v>
      </c>
      <c r="B1688" s="15" t="s">
        <v>2582</v>
      </c>
      <c r="C1688" s="15" t="s">
        <v>1406</v>
      </c>
      <c r="D1688" s="15" t="s">
        <v>967</v>
      </c>
      <c r="E1688" s="41">
        <f t="shared" si="80"/>
        <v>1.992</v>
      </c>
      <c r="F1688" s="42">
        <f>M1688</f>
        <v>1992</v>
      </c>
      <c r="G1688" s="43">
        <v>2021</v>
      </c>
      <c r="I1688" s="12">
        <v>1992</v>
      </c>
      <c r="K1688" s="12" t="s">
        <v>2604</v>
      </c>
      <c r="L1688" s="12">
        <f t="shared" si="78"/>
        <v>1992</v>
      </c>
      <c r="M1688" s="12">
        <f t="shared" si="79"/>
        <v>1992</v>
      </c>
    </row>
    <row r="1689" spans="1:13" x14ac:dyDescent="0.25">
      <c r="A1689" s="15" t="s">
        <v>2357</v>
      </c>
      <c r="B1689" s="15" t="s">
        <v>2565</v>
      </c>
      <c r="C1689" s="15" t="s">
        <v>1406</v>
      </c>
      <c r="D1689" s="15" t="s">
        <v>967</v>
      </c>
      <c r="E1689" s="41">
        <f t="shared" si="80"/>
        <v>2</v>
      </c>
      <c r="F1689" s="42">
        <f>M1689</f>
        <v>2000</v>
      </c>
      <c r="G1689" s="43">
        <v>2021</v>
      </c>
      <c r="I1689" s="12">
        <v>2000</v>
      </c>
      <c r="K1689" s="12" t="s">
        <v>2604</v>
      </c>
      <c r="L1689" s="12">
        <f t="shared" si="78"/>
        <v>2000</v>
      </c>
      <c r="M1689" s="12">
        <f t="shared" si="79"/>
        <v>2000</v>
      </c>
    </row>
    <row r="1690" spans="1:13" x14ac:dyDescent="0.25">
      <c r="A1690" s="15" t="s">
        <v>2358</v>
      </c>
      <c r="B1690" s="15" t="s">
        <v>2566</v>
      </c>
      <c r="C1690" s="15" t="s">
        <v>1406</v>
      </c>
      <c r="D1690" s="15" t="s">
        <v>967</v>
      </c>
      <c r="E1690" s="41">
        <f t="shared" si="80"/>
        <v>2</v>
      </c>
      <c r="F1690" s="42">
        <f>M1690</f>
        <v>2000</v>
      </c>
      <c r="G1690" s="43">
        <v>2021</v>
      </c>
      <c r="I1690" s="12">
        <v>2000</v>
      </c>
      <c r="K1690" s="12" t="s">
        <v>2604</v>
      </c>
      <c r="L1690" s="12">
        <f t="shared" si="78"/>
        <v>2000</v>
      </c>
      <c r="M1690" s="12">
        <f t="shared" si="79"/>
        <v>2000</v>
      </c>
    </row>
    <row r="1691" spans="1:13" x14ac:dyDescent="0.25">
      <c r="A1691" s="15" t="s">
        <v>2371</v>
      </c>
      <c r="B1691" s="15" t="s">
        <v>2575</v>
      </c>
      <c r="C1691" s="15" t="s">
        <v>1406</v>
      </c>
      <c r="D1691" s="15" t="s">
        <v>967</v>
      </c>
      <c r="E1691" s="41">
        <f t="shared" si="80"/>
        <v>2</v>
      </c>
      <c r="F1691" s="42">
        <f>M1691</f>
        <v>2000</v>
      </c>
      <c r="G1691" s="43">
        <v>2021</v>
      </c>
      <c r="I1691" s="12">
        <v>2000</v>
      </c>
      <c r="K1691" s="12" t="s">
        <v>2604</v>
      </c>
      <c r="L1691" s="12">
        <f t="shared" si="78"/>
        <v>2000</v>
      </c>
      <c r="M1691" s="12">
        <f t="shared" si="79"/>
        <v>2000</v>
      </c>
    </row>
    <row r="1692" spans="1:13" x14ac:dyDescent="0.25">
      <c r="A1692" s="15" t="s">
        <v>2383</v>
      </c>
      <c r="B1692" s="15" t="s">
        <v>2584</v>
      </c>
      <c r="C1692" s="15" t="s">
        <v>1406</v>
      </c>
      <c r="D1692" s="15" t="s">
        <v>967</v>
      </c>
      <c r="E1692" s="41">
        <f t="shared" si="80"/>
        <v>2</v>
      </c>
      <c r="F1692" s="42">
        <f>M1692</f>
        <v>2000</v>
      </c>
      <c r="G1692" s="43">
        <v>2021</v>
      </c>
      <c r="I1692" s="12">
        <v>2000</v>
      </c>
      <c r="K1692" s="12" t="s">
        <v>2604</v>
      </c>
      <c r="L1692" s="12">
        <f t="shared" si="78"/>
        <v>2000</v>
      </c>
      <c r="M1692" s="12">
        <f t="shared" si="79"/>
        <v>2000</v>
      </c>
    </row>
    <row r="1693" spans="1:13" x14ac:dyDescent="0.25">
      <c r="A1693" s="15" t="s">
        <v>2397</v>
      </c>
      <c r="B1693" s="15" t="s">
        <v>2594</v>
      </c>
      <c r="C1693" s="15" t="s">
        <v>1406</v>
      </c>
      <c r="D1693" s="15" t="s">
        <v>967</v>
      </c>
      <c r="E1693" s="41">
        <f t="shared" si="80"/>
        <v>2</v>
      </c>
      <c r="F1693" s="42">
        <f>M1693</f>
        <v>2000</v>
      </c>
      <c r="G1693" s="43">
        <v>2021</v>
      </c>
      <c r="I1693" s="12">
        <v>2000</v>
      </c>
      <c r="K1693" s="12" t="s">
        <v>2604</v>
      </c>
      <c r="L1693" s="12">
        <f t="shared" si="78"/>
        <v>2000</v>
      </c>
      <c r="M1693" s="12">
        <f t="shared" si="79"/>
        <v>2000</v>
      </c>
    </row>
    <row r="1694" spans="1:13" x14ac:dyDescent="0.25">
      <c r="A1694" s="15" t="s">
        <v>2363</v>
      </c>
      <c r="B1694" s="15" t="s">
        <v>2569</v>
      </c>
      <c r="C1694" s="15" t="s">
        <v>1406</v>
      </c>
      <c r="D1694" s="15" t="s">
        <v>1563</v>
      </c>
      <c r="E1694" s="41">
        <f t="shared" si="80"/>
        <v>1.95</v>
      </c>
      <c r="F1694" s="42">
        <f>M1694</f>
        <v>1950</v>
      </c>
      <c r="G1694" s="43">
        <v>2021</v>
      </c>
      <c r="I1694" s="12">
        <v>1950</v>
      </c>
      <c r="K1694" s="12" t="s">
        <v>2604</v>
      </c>
      <c r="L1694" s="12">
        <f t="shared" si="78"/>
        <v>1950</v>
      </c>
      <c r="M1694" s="12">
        <f t="shared" si="79"/>
        <v>1950</v>
      </c>
    </row>
    <row r="1695" spans="1:13" x14ac:dyDescent="0.25">
      <c r="A1695" s="15" t="s">
        <v>2374</v>
      </c>
      <c r="B1695" s="15" t="s">
        <v>2577</v>
      </c>
      <c r="C1695" s="15" t="s">
        <v>1406</v>
      </c>
      <c r="D1695" s="15" t="s">
        <v>1563</v>
      </c>
      <c r="E1695" s="41">
        <f t="shared" si="80"/>
        <v>1.95</v>
      </c>
      <c r="F1695" s="42">
        <f>M1695</f>
        <v>1950</v>
      </c>
      <c r="G1695" s="43">
        <v>2021</v>
      </c>
      <c r="I1695" s="12">
        <v>1950</v>
      </c>
      <c r="K1695" s="12" t="s">
        <v>2604</v>
      </c>
      <c r="L1695" s="12">
        <f t="shared" si="78"/>
        <v>1950</v>
      </c>
      <c r="M1695" s="12">
        <f t="shared" si="79"/>
        <v>1950</v>
      </c>
    </row>
    <row r="1696" spans="1:13" x14ac:dyDescent="0.25">
      <c r="A1696" s="15" t="s">
        <v>2392</v>
      </c>
      <c r="B1696" s="15" t="s">
        <v>2590</v>
      </c>
      <c r="C1696" s="15" t="s">
        <v>1406</v>
      </c>
      <c r="D1696" s="15" t="s">
        <v>1563</v>
      </c>
      <c r="E1696" s="41">
        <f t="shared" si="80"/>
        <v>1.95</v>
      </c>
      <c r="F1696" s="42">
        <f>M1696</f>
        <v>1950</v>
      </c>
      <c r="G1696" s="43">
        <v>2021</v>
      </c>
      <c r="I1696" s="12">
        <v>1950</v>
      </c>
      <c r="K1696" s="12" t="s">
        <v>2604</v>
      </c>
      <c r="L1696" s="12">
        <f t="shared" si="78"/>
        <v>1950</v>
      </c>
      <c r="M1696" s="12">
        <f t="shared" si="79"/>
        <v>1950</v>
      </c>
    </row>
    <row r="1697" spans="1:13" x14ac:dyDescent="0.25">
      <c r="A1697" s="15" t="s">
        <v>2393</v>
      </c>
      <c r="B1697" s="15" t="s">
        <v>2571</v>
      </c>
      <c r="C1697" s="15" t="s">
        <v>1406</v>
      </c>
      <c r="D1697" s="15" t="s">
        <v>1563</v>
      </c>
      <c r="E1697" s="41">
        <f t="shared" si="80"/>
        <v>1.95</v>
      </c>
      <c r="F1697" s="42">
        <f>M1697</f>
        <v>1950</v>
      </c>
      <c r="G1697" s="43">
        <v>2021</v>
      </c>
      <c r="I1697" s="12">
        <v>1950</v>
      </c>
      <c r="K1697" s="12" t="s">
        <v>2604</v>
      </c>
      <c r="L1697" s="12">
        <f t="shared" si="78"/>
        <v>1950</v>
      </c>
      <c r="M1697" s="12">
        <f t="shared" si="79"/>
        <v>1950</v>
      </c>
    </row>
    <row r="1698" spans="1:13" x14ac:dyDescent="0.25">
      <c r="A1698" s="15" t="s">
        <v>2355</v>
      </c>
      <c r="B1698" s="15" t="s">
        <v>665</v>
      </c>
      <c r="C1698" s="15" t="s">
        <v>1406</v>
      </c>
      <c r="D1698" s="15" t="s">
        <v>1563</v>
      </c>
      <c r="E1698" s="41">
        <f t="shared" si="80"/>
        <v>1.98</v>
      </c>
      <c r="F1698" s="42">
        <f>M1698</f>
        <v>1980</v>
      </c>
      <c r="G1698" s="43">
        <v>2021</v>
      </c>
      <c r="I1698" s="12">
        <v>1980</v>
      </c>
      <c r="K1698" s="12" t="s">
        <v>2604</v>
      </c>
      <c r="L1698" s="12">
        <f t="shared" si="78"/>
        <v>1980</v>
      </c>
      <c r="M1698" s="12">
        <f t="shared" si="79"/>
        <v>1980</v>
      </c>
    </row>
    <row r="1699" spans="1:13" x14ac:dyDescent="0.25">
      <c r="A1699" s="15" t="s">
        <v>2373</v>
      </c>
      <c r="B1699" s="15" t="s">
        <v>665</v>
      </c>
      <c r="C1699" s="15" t="s">
        <v>1406</v>
      </c>
      <c r="D1699" s="15" t="s">
        <v>1563</v>
      </c>
      <c r="E1699" s="41">
        <f t="shared" si="80"/>
        <v>1.98</v>
      </c>
      <c r="F1699" s="42">
        <f>M1699</f>
        <v>1980</v>
      </c>
      <c r="G1699" s="43">
        <v>2021</v>
      </c>
      <c r="I1699" s="12">
        <v>1980</v>
      </c>
      <c r="K1699" s="12" t="s">
        <v>2604</v>
      </c>
      <c r="L1699" s="12">
        <f t="shared" si="78"/>
        <v>1980</v>
      </c>
      <c r="M1699" s="12">
        <f t="shared" si="79"/>
        <v>1980</v>
      </c>
    </row>
    <row r="1700" spans="1:13" x14ac:dyDescent="0.25">
      <c r="A1700" s="15" t="s">
        <v>2376</v>
      </c>
      <c r="B1700" s="15" t="s">
        <v>2579</v>
      </c>
      <c r="C1700" s="15" t="s">
        <v>1406</v>
      </c>
      <c r="D1700" s="15" t="s">
        <v>1563</v>
      </c>
      <c r="E1700" s="41">
        <f t="shared" si="80"/>
        <v>1.98</v>
      </c>
      <c r="F1700" s="42">
        <f>M1700</f>
        <v>1980</v>
      </c>
      <c r="G1700" s="43">
        <v>2021</v>
      </c>
      <c r="I1700" s="12">
        <v>1980</v>
      </c>
      <c r="K1700" s="12" t="s">
        <v>2604</v>
      </c>
      <c r="L1700" s="12">
        <f t="shared" si="78"/>
        <v>1980</v>
      </c>
      <c r="M1700" s="12">
        <f t="shared" si="79"/>
        <v>1980</v>
      </c>
    </row>
    <row r="1701" spans="1:13" x14ac:dyDescent="0.25">
      <c r="A1701" s="15" t="s">
        <v>2353</v>
      </c>
      <c r="B1701" s="15" t="s">
        <v>2561</v>
      </c>
      <c r="C1701" s="15" t="s">
        <v>1406</v>
      </c>
      <c r="D1701" s="15" t="s">
        <v>1563</v>
      </c>
      <c r="E1701" s="41">
        <f t="shared" si="80"/>
        <v>2</v>
      </c>
      <c r="F1701" s="42">
        <f>M1701</f>
        <v>2000</v>
      </c>
      <c r="G1701" s="43">
        <v>2021</v>
      </c>
      <c r="I1701" s="12">
        <v>2000</v>
      </c>
      <c r="K1701" s="12" t="s">
        <v>2604</v>
      </c>
      <c r="L1701" s="12">
        <f t="shared" si="78"/>
        <v>2000</v>
      </c>
      <c r="M1701" s="12">
        <f t="shared" si="79"/>
        <v>2000</v>
      </c>
    </row>
    <row r="1702" spans="1:13" x14ac:dyDescent="0.25">
      <c r="A1702" s="15" t="s">
        <v>2372</v>
      </c>
      <c r="B1702" s="15" t="s">
        <v>2576</v>
      </c>
      <c r="C1702" s="15" t="s">
        <v>1406</v>
      </c>
      <c r="D1702" s="15" t="s">
        <v>1563</v>
      </c>
      <c r="E1702" s="41">
        <f t="shared" si="80"/>
        <v>2</v>
      </c>
      <c r="F1702" s="42">
        <f>M1702</f>
        <v>2000</v>
      </c>
      <c r="G1702" s="43">
        <v>2021</v>
      </c>
      <c r="I1702" s="12">
        <v>2000</v>
      </c>
      <c r="K1702" s="12" t="s">
        <v>2604</v>
      </c>
      <c r="L1702" s="12">
        <f t="shared" si="78"/>
        <v>2000</v>
      </c>
      <c r="M1702" s="12">
        <f t="shared" si="79"/>
        <v>2000</v>
      </c>
    </row>
    <row r="1703" spans="1:13" x14ac:dyDescent="0.25">
      <c r="A1703" s="15" t="s">
        <v>2378</v>
      </c>
      <c r="B1703" s="15" t="s">
        <v>2578</v>
      </c>
      <c r="C1703" s="15" t="s">
        <v>1406</v>
      </c>
      <c r="D1703" s="15" t="s">
        <v>1563</v>
      </c>
      <c r="E1703" s="41">
        <f t="shared" si="80"/>
        <v>2</v>
      </c>
      <c r="F1703" s="42">
        <f>M1703</f>
        <v>2000</v>
      </c>
      <c r="G1703" s="43">
        <v>2021</v>
      </c>
      <c r="I1703" s="12">
        <v>2000</v>
      </c>
      <c r="K1703" s="12" t="s">
        <v>2604</v>
      </c>
      <c r="L1703" s="12">
        <f t="shared" si="78"/>
        <v>2000</v>
      </c>
      <c r="M1703" s="12">
        <f t="shared" si="79"/>
        <v>2000</v>
      </c>
    </row>
    <row r="1704" spans="1:13" x14ac:dyDescent="0.25">
      <c r="A1704" s="15" t="s">
        <v>2384</v>
      </c>
      <c r="B1704" s="15" t="s">
        <v>2585</v>
      </c>
      <c r="C1704" s="15" t="s">
        <v>1406</v>
      </c>
      <c r="D1704" s="15" t="s">
        <v>1563</v>
      </c>
      <c r="E1704" s="41">
        <f t="shared" si="80"/>
        <v>2</v>
      </c>
      <c r="F1704" s="42">
        <f>M1704</f>
        <v>2000</v>
      </c>
      <c r="G1704" s="43">
        <v>2021</v>
      </c>
      <c r="I1704" s="12">
        <v>2000</v>
      </c>
      <c r="K1704" s="12" t="s">
        <v>2604</v>
      </c>
      <c r="L1704" s="12">
        <f t="shared" si="78"/>
        <v>2000</v>
      </c>
      <c r="M1704" s="12">
        <f t="shared" si="79"/>
        <v>2000</v>
      </c>
    </row>
    <row r="1705" spans="1:13" x14ac:dyDescent="0.25">
      <c r="A1705" s="15" t="s">
        <v>2385</v>
      </c>
      <c r="B1705" s="15" t="s">
        <v>2586</v>
      </c>
      <c r="C1705" s="15" t="s">
        <v>1406</v>
      </c>
      <c r="D1705" s="15" t="s">
        <v>1563</v>
      </c>
      <c r="E1705" s="41">
        <f t="shared" si="80"/>
        <v>2</v>
      </c>
      <c r="F1705" s="42">
        <f>M1705</f>
        <v>2000</v>
      </c>
      <c r="G1705" s="43">
        <v>2021</v>
      </c>
      <c r="I1705" s="12">
        <v>2000</v>
      </c>
      <c r="K1705" s="12" t="s">
        <v>2604</v>
      </c>
      <c r="L1705" s="12">
        <f t="shared" si="78"/>
        <v>2000</v>
      </c>
      <c r="M1705" s="12">
        <f t="shared" si="79"/>
        <v>2000</v>
      </c>
    </row>
    <row r="1706" spans="1:13" x14ac:dyDescent="0.25">
      <c r="A1706" s="15" t="s">
        <v>2386</v>
      </c>
      <c r="B1706" s="15" t="s">
        <v>2578</v>
      </c>
      <c r="C1706" s="15" t="s">
        <v>1406</v>
      </c>
      <c r="D1706" s="15" t="s">
        <v>1563</v>
      </c>
      <c r="E1706" s="41">
        <f t="shared" si="80"/>
        <v>2</v>
      </c>
      <c r="F1706" s="42">
        <f>M1706</f>
        <v>2000</v>
      </c>
      <c r="G1706" s="43">
        <v>2021</v>
      </c>
      <c r="I1706" s="12">
        <v>2000</v>
      </c>
      <c r="K1706" s="12" t="s">
        <v>2604</v>
      </c>
      <c r="L1706" s="12">
        <f t="shared" si="78"/>
        <v>2000</v>
      </c>
      <c r="M1706" s="12">
        <f t="shared" si="79"/>
        <v>2000</v>
      </c>
    </row>
    <row r="1707" spans="1:13" x14ac:dyDescent="0.25">
      <c r="A1707" s="15" t="s">
        <v>2387</v>
      </c>
      <c r="B1707" s="15" t="s">
        <v>2587</v>
      </c>
      <c r="C1707" s="15" t="s">
        <v>1406</v>
      </c>
      <c r="D1707" s="15" t="s">
        <v>1563</v>
      </c>
      <c r="E1707" s="41">
        <f t="shared" si="80"/>
        <v>2</v>
      </c>
      <c r="F1707" s="42">
        <f>M1707</f>
        <v>2000</v>
      </c>
      <c r="G1707" s="43">
        <v>2021</v>
      </c>
      <c r="I1707" s="12">
        <v>2000</v>
      </c>
      <c r="K1707" s="12" t="s">
        <v>2604</v>
      </c>
      <c r="L1707" s="12">
        <f t="shared" si="78"/>
        <v>2000</v>
      </c>
      <c r="M1707" s="12">
        <f t="shared" si="79"/>
        <v>2000</v>
      </c>
    </row>
    <row r="1708" spans="1:13" x14ac:dyDescent="0.25">
      <c r="A1708" s="15" t="s">
        <v>2389</v>
      </c>
      <c r="B1708" s="15" t="s">
        <v>280</v>
      </c>
      <c r="C1708" s="15" t="s">
        <v>1406</v>
      </c>
      <c r="D1708" s="15" t="s">
        <v>1563</v>
      </c>
      <c r="E1708" s="41">
        <f t="shared" si="80"/>
        <v>2</v>
      </c>
      <c r="F1708" s="42">
        <f>M1708</f>
        <v>2000</v>
      </c>
      <c r="G1708" s="43">
        <v>2021</v>
      </c>
      <c r="I1708" s="12">
        <v>2000</v>
      </c>
      <c r="K1708" s="12" t="s">
        <v>2604</v>
      </c>
      <c r="L1708" s="12">
        <f t="shared" si="78"/>
        <v>2000</v>
      </c>
      <c r="M1708" s="12">
        <f t="shared" si="79"/>
        <v>2000</v>
      </c>
    </row>
    <row r="1709" spans="1:13" x14ac:dyDescent="0.25">
      <c r="A1709" s="15" t="s">
        <v>2395</v>
      </c>
      <c r="B1709" s="15" t="s">
        <v>2592</v>
      </c>
      <c r="C1709" s="15" t="s">
        <v>1406</v>
      </c>
      <c r="D1709" s="15" t="s">
        <v>1563</v>
      </c>
      <c r="E1709" s="41">
        <f t="shared" si="80"/>
        <v>2</v>
      </c>
      <c r="F1709" s="42">
        <f>M1709</f>
        <v>2000</v>
      </c>
      <c r="G1709" s="43">
        <v>2021</v>
      </c>
      <c r="I1709" s="12">
        <v>2000</v>
      </c>
      <c r="K1709" s="12" t="s">
        <v>2604</v>
      </c>
      <c r="L1709" s="12">
        <f t="shared" si="78"/>
        <v>2000</v>
      </c>
      <c r="M1709" s="12">
        <f t="shared" si="79"/>
        <v>2000</v>
      </c>
    </row>
    <row r="1710" spans="1:13" x14ac:dyDescent="0.25">
      <c r="A1710" s="15" t="s">
        <v>2402</v>
      </c>
      <c r="B1710" s="15" t="s">
        <v>2570</v>
      </c>
      <c r="C1710" s="15" t="s">
        <v>1406</v>
      </c>
      <c r="D1710" s="15" t="s">
        <v>1563</v>
      </c>
      <c r="E1710" s="41">
        <f t="shared" si="80"/>
        <v>2</v>
      </c>
      <c r="F1710" s="42">
        <f>M1710</f>
        <v>2000</v>
      </c>
      <c r="G1710" s="43">
        <v>2021</v>
      </c>
      <c r="I1710" s="12">
        <v>2000</v>
      </c>
      <c r="K1710" s="12" t="s">
        <v>2604</v>
      </c>
      <c r="L1710" s="12">
        <f t="shared" si="78"/>
        <v>2000</v>
      </c>
      <c r="M1710" s="12">
        <f t="shared" si="79"/>
        <v>2000</v>
      </c>
    </row>
    <row r="1711" spans="1:13" x14ac:dyDescent="0.25">
      <c r="A1711" s="15" t="s">
        <v>2404</v>
      </c>
      <c r="B1711" s="15" t="s">
        <v>2598</v>
      </c>
      <c r="C1711" s="15" t="s">
        <v>1406</v>
      </c>
      <c r="D1711" s="15" t="s">
        <v>1563</v>
      </c>
      <c r="E1711" s="41">
        <f t="shared" si="80"/>
        <v>2</v>
      </c>
      <c r="F1711" s="42">
        <f>M1711</f>
        <v>2000</v>
      </c>
      <c r="G1711" s="43">
        <v>2021</v>
      </c>
      <c r="I1711" s="12">
        <v>2000</v>
      </c>
      <c r="K1711" s="12" t="s">
        <v>2604</v>
      </c>
      <c r="L1711" s="12">
        <f t="shared" si="78"/>
        <v>2000</v>
      </c>
      <c r="M1711" s="12">
        <f t="shared" si="79"/>
        <v>2000</v>
      </c>
    </row>
    <row r="1712" spans="1:13" x14ac:dyDescent="0.25">
      <c r="A1712" s="15" t="s">
        <v>2405</v>
      </c>
      <c r="B1712" s="15" t="s">
        <v>2599</v>
      </c>
      <c r="C1712" s="15" t="s">
        <v>1406</v>
      </c>
      <c r="D1712" s="15" t="s">
        <v>1563</v>
      </c>
      <c r="E1712" s="41">
        <f t="shared" si="80"/>
        <v>2</v>
      </c>
      <c r="F1712" s="42">
        <f>M1712</f>
        <v>2000</v>
      </c>
      <c r="G1712" s="43">
        <v>2021</v>
      </c>
      <c r="I1712" s="12">
        <v>2000</v>
      </c>
      <c r="K1712" s="12" t="s">
        <v>2604</v>
      </c>
      <c r="L1712" s="12">
        <f t="shared" si="78"/>
        <v>2000</v>
      </c>
      <c r="M1712" s="12">
        <f t="shared" si="79"/>
        <v>2000</v>
      </c>
    </row>
    <row r="1713" spans="1:13" x14ac:dyDescent="0.25">
      <c r="A1713" s="15" t="s">
        <v>2302</v>
      </c>
      <c r="B1713" s="15" t="s">
        <v>2525</v>
      </c>
      <c r="C1713" s="15" t="s">
        <v>40</v>
      </c>
      <c r="D1713" s="15" t="s">
        <v>1872</v>
      </c>
      <c r="E1713" s="41">
        <f t="shared" si="80"/>
        <v>4.8100000000000004E-2</v>
      </c>
      <c r="F1713" s="42">
        <f>M1713</f>
        <v>48.1</v>
      </c>
      <c r="G1713" s="43">
        <v>2021</v>
      </c>
      <c r="I1713" s="12">
        <v>48.1</v>
      </c>
      <c r="K1713" s="12" t="s">
        <v>2604</v>
      </c>
      <c r="L1713" s="12">
        <f t="shared" si="78"/>
        <v>48.1</v>
      </c>
      <c r="M1713" s="12">
        <f t="shared" si="79"/>
        <v>48.1</v>
      </c>
    </row>
    <row r="1714" spans="1:13" x14ac:dyDescent="0.25">
      <c r="A1714" s="15" t="s">
        <v>2287</v>
      </c>
      <c r="B1714" s="15" t="s">
        <v>2520</v>
      </c>
      <c r="C1714" s="15" t="s">
        <v>40</v>
      </c>
      <c r="D1714" s="15" t="s">
        <v>1872</v>
      </c>
      <c r="E1714" s="41">
        <f t="shared" si="80"/>
        <v>0.25</v>
      </c>
      <c r="F1714" s="42">
        <f>M1714</f>
        <v>250</v>
      </c>
      <c r="G1714" s="43">
        <v>2021</v>
      </c>
      <c r="I1714" s="12">
        <v>250</v>
      </c>
      <c r="K1714" s="12" t="s">
        <v>2604</v>
      </c>
      <c r="L1714" s="12">
        <f t="shared" si="78"/>
        <v>250</v>
      </c>
      <c r="M1714" s="12">
        <f t="shared" si="79"/>
        <v>250</v>
      </c>
    </row>
    <row r="1715" spans="1:13" x14ac:dyDescent="0.25">
      <c r="A1715" s="15" t="s">
        <v>2290</v>
      </c>
      <c r="B1715" s="15" t="s">
        <v>272</v>
      </c>
      <c r="C1715" s="15" t="s">
        <v>40</v>
      </c>
      <c r="D1715" s="15" t="s">
        <v>1872</v>
      </c>
      <c r="E1715" s="41">
        <f t="shared" si="80"/>
        <v>4.99</v>
      </c>
      <c r="F1715" s="42">
        <f>M1715</f>
        <v>4990</v>
      </c>
      <c r="G1715" s="43">
        <v>2021</v>
      </c>
      <c r="I1715" s="12">
        <v>4990</v>
      </c>
      <c r="K1715" s="12" t="s">
        <v>2604</v>
      </c>
      <c r="L1715" s="12">
        <f t="shared" si="78"/>
        <v>4990</v>
      </c>
      <c r="M1715" s="12">
        <f t="shared" si="79"/>
        <v>4990</v>
      </c>
    </row>
    <row r="1716" spans="1:13" x14ac:dyDescent="0.25">
      <c r="A1716" s="15" t="s">
        <v>2289</v>
      </c>
      <c r="B1716" s="15" t="s">
        <v>2521</v>
      </c>
      <c r="C1716" s="15" t="s">
        <v>40</v>
      </c>
      <c r="D1716" s="15" t="s">
        <v>1868</v>
      </c>
      <c r="E1716" s="41">
        <f t="shared" si="80"/>
        <v>0.19980000000000001</v>
      </c>
      <c r="F1716" s="42">
        <f>M1716</f>
        <v>199.8</v>
      </c>
      <c r="G1716" s="43">
        <v>2021</v>
      </c>
      <c r="I1716" s="12">
        <v>199.8</v>
      </c>
      <c r="K1716" s="12" t="s">
        <v>2604</v>
      </c>
      <c r="L1716" s="12">
        <f t="shared" si="78"/>
        <v>199.8</v>
      </c>
      <c r="M1716" s="12">
        <f t="shared" si="79"/>
        <v>199.8</v>
      </c>
    </row>
    <row r="1717" spans="1:13" x14ac:dyDescent="0.25">
      <c r="A1717" s="15" t="s">
        <v>2294</v>
      </c>
      <c r="B1717" s="15" t="s">
        <v>2523</v>
      </c>
      <c r="C1717" s="15" t="s">
        <v>40</v>
      </c>
      <c r="D1717" s="15" t="s">
        <v>1868</v>
      </c>
      <c r="E1717" s="41">
        <f t="shared" si="80"/>
        <v>0.24</v>
      </c>
      <c r="F1717" s="42">
        <f>M1717</f>
        <v>240</v>
      </c>
      <c r="G1717" s="43">
        <v>2021</v>
      </c>
      <c r="I1717" s="12">
        <v>240</v>
      </c>
      <c r="K1717" s="12" t="s">
        <v>2604</v>
      </c>
      <c r="L1717" s="12">
        <f t="shared" si="78"/>
        <v>240</v>
      </c>
      <c r="M1717" s="12">
        <f t="shared" si="79"/>
        <v>240</v>
      </c>
    </row>
    <row r="1718" spans="1:13" x14ac:dyDescent="0.25">
      <c r="A1718" s="15" t="s">
        <v>2297</v>
      </c>
      <c r="B1718" s="15" t="s">
        <v>123</v>
      </c>
      <c r="C1718" s="15" t="s">
        <v>40</v>
      </c>
      <c r="D1718" s="15" t="s">
        <v>1868</v>
      </c>
      <c r="E1718" s="41">
        <f t="shared" si="80"/>
        <v>0.24</v>
      </c>
      <c r="F1718" s="42">
        <f>M1718</f>
        <v>240</v>
      </c>
      <c r="G1718" s="43">
        <v>2021</v>
      </c>
      <c r="I1718" s="12">
        <v>240</v>
      </c>
      <c r="K1718" s="12" t="s">
        <v>2604</v>
      </c>
      <c r="L1718" s="12">
        <f t="shared" si="78"/>
        <v>240</v>
      </c>
      <c r="M1718" s="12">
        <f t="shared" si="79"/>
        <v>240</v>
      </c>
    </row>
    <row r="1719" spans="1:13" x14ac:dyDescent="0.25">
      <c r="A1719" s="15" t="s">
        <v>2284</v>
      </c>
      <c r="B1719" s="15" t="s">
        <v>1884</v>
      </c>
      <c r="C1719" s="15" t="s">
        <v>40</v>
      </c>
      <c r="D1719" s="15" t="s">
        <v>1868</v>
      </c>
      <c r="E1719" s="41">
        <f t="shared" si="80"/>
        <v>0.3332</v>
      </c>
      <c r="F1719" s="42">
        <f>M1719</f>
        <v>333.2</v>
      </c>
      <c r="G1719" s="43">
        <v>2021</v>
      </c>
      <c r="I1719" s="12">
        <v>333.2</v>
      </c>
      <c r="K1719" s="12" t="s">
        <v>2604</v>
      </c>
      <c r="L1719" s="12">
        <f t="shared" si="78"/>
        <v>333.2</v>
      </c>
      <c r="M1719" s="12">
        <f t="shared" si="79"/>
        <v>333.2</v>
      </c>
    </row>
    <row r="1720" spans="1:13" x14ac:dyDescent="0.25">
      <c r="A1720" s="15" t="s">
        <v>2283</v>
      </c>
      <c r="B1720" s="15" t="s">
        <v>1877</v>
      </c>
      <c r="C1720" s="15" t="s">
        <v>40</v>
      </c>
      <c r="D1720" s="15" t="s">
        <v>1868</v>
      </c>
      <c r="E1720" s="41">
        <f t="shared" si="80"/>
        <v>0.4995</v>
      </c>
      <c r="F1720" s="42">
        <f>M1720</f>
        <v>499.5</v>
      </c>
      <c r="G1720" s="43">
        <v>2021</v>
      </c>
      <c r="I1720" s="12">
        <v>499.5</v>
      </c>
      <c r="K1720" s="12" t="s">
        <v>2604</v>
      </c>
      <c r="L1720" s="12">
        <f t="shared" si="78"/>
        <v>499.5</v>
      </c>
      <c r="M1720" s="12">
        <f t="shared" si="79"/>
        <v>499.5</v>
      </c>
    </row>
    <row r="1721" spans="1:13" x14ac:dyDescent="0.25">
      <c r="A1721" s="15" t="s">
        <v>2285</v>
      </c>
      <c r="B1721" s="15" t="s">
        <v>121</v>
      </c>
      <c r="C1721" s="15" t="s">
        <v>40</v>
      </c>
      <c r="D1721" s="15" t="s">
        <v>1868</v>
      </c>
      <c r="E1721" s="41">
        <f t="shared" si="80"/>
        <v>0.68329999999999991</v>
      </c>
      <c r="F1721" s="42">
        <f>M1721</f>
        <v>683.3</v>
      </c>
      <c r="G1721" s="43">
        <v>2021</v>
      </c>
      <c r="I1721" s="12">
        <v>683.3</v>
      </c>
      <c r="K1721" s="12" t="s">
        <v>2604</v>
      </c>
      <c r="L1721" s="12">
        <f t="shared" si="78"/>
        <v>683.3</v>
      </c>
      <c r="M1721" s="12">
        <f t="shared" si="79"/>
        <v>683.3</v>
      </c>
    </row>
    <row r="1722" spans="1:13" x14ac:dyDescent="0.25">
      <c r="A1722" s="15" t="s">
        <v>2286</v>
      </c>
      <c r="B1722" s="15" t="s">
        <v>2519</v>
      </c>
      <c r="C1722" s="15" t="s">
        <v>40</v>
      </c>
      <c r="D1722" s="15" t="s">
        <v>1868</v>
      </c>
      <c r="E1722" s="41">
        <f t="shared" si="80"/>
        <v>0.76660000000000006</v>
      </c>
      <c r="F1722" s="42">
        <f>M1722</f>
        <v>766.6</v>
      </c>
      <c r="G1722" s="43">
        <v>2021</v>
      </c>
      <c r="I1722" s="12">
        <v>766.6</v>
      </c>
      <c r="K1722" s="12" t="s">
        <v>2604</v>
      </c>
      <c r="L1722" s="12">
        <f t="shared" si="78"/>
        <v>766.6</v>
      </c>
      <c r="M1722" s="12">
        <f t="shared" si="79"/>
        <v>766.6</v>
      </c>
    </row>
    <row r="1723" spans="1:13" x14ac:dyDescent="0.25">
      <c r="A1723" s="15" t="s">
        <v>2291</v>
      </c>
      <c r="B1723" s="15" t="s">
        <v>225</v>
      </c>
      <c r="C1723" s="15" t="s">
        <v>40</v>
      </c>
      <c r="D1723" s="15" t="s">
        <v>1868</v>
      </c>
      <c r="E1723" s="41">
        <f t="shared" si="80"/>
        <v>0.96660000000000001</v>
      </c>
      <c r="F1723" s="42">
        <f>M1723</f>
        <v>966.6</v>
      </c>
      <c r="G1723" s="43">
        <v>2021</v>
      </c>
      <c r="I1723" s="12">
        <v>966.6</v>
      </c>
      <c r="K1723" s="12" t="s">
        <v>2604</v>
      </c>
      <c r="L1723" s="12">
        <f t="shared" si="78"/>
        <v>966.6</v>
      </c>
      <c r="M1723" s="12">
        <f t="shared" si="79"/>
        <v>966.6</v>
      </c>
    </row>
    <row r="1724" spans="1:13" x14ac:dyDescent="0.25">
      <c r="A1724" s="15" t="s">
        <v>2298</v>
      </c>
      <c r="B1724" s="15" t="s">
        <v>185</v>
      </c>
      <c r="C1724" s="15" t="s">
        <v>40</v>
      </c>
      <c r="D1724" s="15" t="s">
        <v>1868</v>
      </c>
      <c r="E1724" s="41">
        <f t="shared" si="80"/>
        <v>1</v>
      </c>
      <c r="F1724" s="42">
        <f>M1724</f>
        <v>1000</v>
      </c>
      <c r="G1724" s="43">
        <v>2021</v>
      </c>
      <c r="I1724" s="12">
        <v>1000</v>
      </c>
      <c r="K1724" s="12" t="s">
        <v>2604</v>
      </c>
      <c r="L1724" s="12">
        <f t="shared" si="78"/>
        <v>1000</v>
      </c>
      <c r="M1724" s="12">
        <f t="shared" si="79"/>
        <v>1000</v>
      </c>
    </row>
    <row r="1725" spans="1:13" x14ac:dyDescent="0.25">
      <c r="A1725" s="15" t="s">
        <v>2300</v>
      </c>
      <c r="B1725" s="15" t="s">
        <v>69</v>
      </c>
      <c r="C1725" s="15" t="s">
        <v>40</v>
      </c>
      <c r="D1725" s="15" t="s">
        <v>1868</v>
      </c>
      <c r="E1725" s="41">
        <f t="shared" si="80"/>
        <v>2.5920000000000001</v>
      </c>
      <c r="F1725" s="42">
        <f>M1725</f>
        <v>2592</v>
      </c>
      <c r="G1725" s="43">
        <v>2021</v>
      </c>
      <c r="I1725" s="12">
        <v>2592</v>
      </c>
      <c r="K1725" s="12" t="s">
        <v>2604</v>
      </c>
      <c r="L1725" s="12">
        <f t="shared" si="78"/>
        <v>2592</v>
      </c>
      <c r="M1725" s="12">
        <f t="shared" si="79"/>
        <v>2592</v>
      </c>
    </row>
    <row r="1726" spans="1:13" x14ac:dyDescent="0.25">
      <c r="A1726" s="15" t="s">
        <v>2288</v>
      </c>
      <c r="B1726" s="15" t="s">
        <v>178</v>
      </c>
      <c r="C1726" s="15" t="s">
        <v>40</v>
      </c>
      <c r="D1726" s="15" t="s">
        <v>1868</v>
      </c>
      <c r="E1726" s="41">
        <f t="shared" si="80"/>
        <v>3</v>
      </c>
      <c r="F1726" s="42">
        <f>M1726</f>
        <v>3000</v>
      </c>
      <c r="G1726" s="43">
        <v>2021</v>
      </c>
      <c r="I1726" s="12">
        <v>3000</v>
      </c>
      <c r="K1726" s="12" t="s">
        <v>2604</v>
      </c>
      <c r="L1726" s="12">
        <f t="shared" si="78"/>
        <v>3000</v>
      </c>
      <c r="M1726" s="12">
        <f t="shared" si="79"/>
        <v>3000</v>
      </c>
    </row>
    <row r="1727" spans="1:13" x14ac:dyDescent="0.25">
      <c r="A1727" s="15" t="s">
        <v>2299</v>
      </c>
      <c r="B1727" s="15" t="s">
        <v>1166</v>
      </c>
      <c r="C1727" s="15" t="s">
        <v>40</v>
      </c>
      <c r="D1727" s="15" t="s">
        <v>1868</v>
      </c>
      <c r="E1727" s="41">
        <f t="shared" si="80"/>
        <v>3.875</v>
      </c>
      <c r="F1727" s="42">
        <f>M1727</f>
        <v>3875</v>
      </c>
      <c r="G1727" s="43">
        <v>2021</v>
      </c>
      <c r="I1727" s="12">
        <v>3875</v>
      </c>
      <c r="K1727" s="12" t="s">
        <v>2604</v>
      </c>
      <c r="L1727" s="12">
        <f t="shared" si="78"/>
        <v>3875</v>
      </c>
      <c r="M1727" s="12">
        <f t="shared" si="79"/>
        <v>3875</v>
      </c>
    </row>
    <row r="1728" spans="1:13" x14ac:dyDescent="0.25">
      <c r="A1728" s="15" t="s">
        <v>2301</v>
      </c>
      <c r="B1728" s="15" t="s">
        <v>2524</v>
      </c>
      <c r="C1728" s="15" t="s">
        <v>40</v>
      </c>
      <c r="D1728" s="15" t="s">
        <v>1868</v>
      </c>
      <c r="E1728" s="41">
        <f t="shared" si="80"/>
        <v>4.9302000000000001</v>
      </c>
      <c r="F1728" s="42">
        <f>M1728</f>
        <v>4930.2</v>
      </c>
      <c r="G1728" s="43">
        <v>2021</v>
      </c>
      <c r="I1728" s="12">
        <v>4930.2</v>
      </c>
      <c r="K1728" s="12" t="s">
        <v>2604</v>
      </c>
      <c r="L1728" s="12">
        <f t="shared" si="78"/>
        <v>4930.2</v>
      </c>
      <c r="M1728" s="12">
        <f t="shared" si="79"/>
        <v>4930.2</v>
      </c>
    </row>
    <row r="1729" spans="1:13" x14ac:dyDescent="0.25">
      <c r="A1729" s="15" t="s">
        <v>2295</v>
      </c>
      <c r="B1729" s="15" t="s">
        <v>1166</v>
      </c>
      <c r="C1729" s="15" t="s">
        <v>40</v>
      </c>
      <c r="D1729" s="15" t="s">
        <v>1868</v>
      </c>
      <c r="E1729" s="41">
        <f t="shared" si="80"/>
        <v>4.95</v>
      </c>
      <c r="F1729" s="42">
        <f>M1729</f>
        <v>4950</v>
      </c>
      <c r="G1729" s="43">
        <v>2021</v>
      </c>
      <c r="I1729" s="12">
        <v>4950</v>
      </c>
      <c r="K1729" s="12" t="s">
        <v>2604</v>
      </c>
      <c r="L1729" s="12">
        <f t="shared" ref="L1729:L1791" si="81">IF(K1729="DC",I1729/1.3,I1729)</f>
        <v>4950</v>
      </c>
      <c r="M1729" s="12">
        <f t="shared" ref="M1729:M1791" si="82">IFERROR(VALUE(L1729),VALUE(J1729))</f>
        <v>4950</v>
      </c>
    </row>
    <row r="1730" spans="1:13" x14ac:dyDescent="0.25">
      <c r="A1730" s="15" t="s">
        <v>2292</v>
      </c>
      <c r="B1730" s="15" t="s">
        <v>2522</v>
      </c>
      <c r="C1730" s="15" t="s">
        <v>40</v>
      </c>
      <c r="D1730" s="15" t="s">
        <v>1868</v>
      </c>
      <c r="E1730" s="41">
        <f t="shared" si="80"/>
        <v>4.9800000000000004</v>
      </c>
      <c r="F1730" s="42">
        <f>M1730</f>
        <v>4980</v>
      </c>
      <c r="G1730" s="43">
        <v>2021</v>
      </c>
      <c r="I1730" s="12">
        <v>4980</v>
      </c>
      <c r="K1730" s="12" t="s">
        <v>2604</v>
      </c>
      <c r="L1730" s="12">
        <f t="shared" si="81"/>
        <v>4980</v>
      </c>
      <c r="M1730" s="12">
        <f t="shared" si="82"/>
        <v>4980</v>
      </c>
    </row>
    <row r="1731" spans="1:13" x14ac:dyDescent="0.25">
      <c r="A1731" s="15" t="s">
        <v>2293</v>
      </c>
      <c r="B1731" s="15" t="s">
        <v>2522</v>
      </c>
      <c r="C1731" s="15" t="s">
        <v>40</v>
      </c>
      <c r="D1731" s="15" t="s">
        <v>1868</v>
      </c>
      <c r="E1731" s="41">
        <f t="shared" ref="E1731:E1794" si="83">F1731/1000</f>
        <v>4.9800000000000004</v>
      </c>
      <c r="F1731" s="42">
        <f>M1731</f>
        <v>4980</v>
      </c>
      <c r="G1731" s="43">
        <v>2021</v>
      </c>
      <c r="I1731" s="12">
        <v>4980</v>
      </c>
      <c r="K1731" s="12" t="s">
        <v>2604</v>
      </c>
      <c r="L1731" s="12">
        <f t="shared" si="81"/>
        <v>4980</v>
      </c>
      <c r="M1731" s="12">
        <f t="shared" si="82"/>
        <v>4980</v>
      </c>
    </row>
    <row r="1732" spans="1:13" x14ac:dyDescent="0.25">
      <c r="A1732" s="15" t="s">
        <v>2296</v>
      </c>
      <c r="B1732" s="15" t="s">
        <v>2522</v>
      </c>
      <c r="C1732" s="15" t="s">
        <v>40</v>
      </c>
      <c r="D1732" s="15" t="s">
        <v>1868</v>
      </c>
      <c r="E1732" s="41">
        <f t="shared" si="83"/>
        <v>4.9800000000000004</v>
      </c>
      <c r="F1732" s="42">
        <f>M1732</f>
        <v>4980</v>
      </c>
      <c r="G1732" s="43">
        <v>2021</v>
      </c>
      <c r="I1732" s="12">
        <v>4980</v>
      </c>
      <c r="K1732" s="12" t="s">
        <v>2604</v>
      </c>
      <c r="L1732" s="12">
        <f t="shared" si="81"/>
        <v>4980</v>
      </c>
      <c r="M1732" s="12">
        <f t="shared" si="82"/>
        <v>4980</v>
      </c>
    </row>
    <row r="1733" spans="1:13" x14ac:dyDescent="0.25">
      <c r="A1733" s="15">
        <v>4948903</v>
      </c>
      <c r="B1733" s="15" t="s">
        <v>2528</v>
      </c>
      <c r="C1733" s="15" t="s">
        <v>340</v>
      </c>
      <c r="D1733" s="15" t="s">
        <v>341</v>
      </c>
      <c r="E1733" s="41">
        <f t="shared" si="83"/>
        <v>0.2666</v>
      </c>
      <c r="F1733" s="42">
        <f>M1733</f>
        <v>266.60000000000002</v>
      </c>
      <c r="G1733" s="43">
        <v>2021</v>
      </c>
      <c r="I1733" s="12">
        <v>266.60000000000002</v>
      </c>
      <c r="K1733" s="12" t="s">
        <v>2604</v>
      </c>
      <c r="L1733" s="12">
        <f t="shared" si="81"/>
        <v>266.60000000000002</v>
      </c>
      <c r="M1733" s="12">
        <f t="shared" si="82"/>
        <v>266.60000000000002</v>
      </c>
    </row>
    <row r="1734" spans="1:13" x14ac:dyDescent="0.25">
      <c r="A1734" s="15">
        <v>48934831</v>
      </c>
      <c r="B1734" s="15" t="s">
        <v>2449</v>
      </c>
      <c r="C1734" s="15" t="s">
        <v>340</v>
      </c>
      <c r="D1734" s="15" t="s">
        <v>341</v>
      </c>
      <c r="E1734" s="41">
        <f t="shared" si="83"/>
        <v>1.08</v>
      </c>
      <c r="F1734" s="42">
        <f>M1734</f>
        <v>1080</v>
      </c>
      <c r="G1734" s="43">
        <v>2021</v>
      </c>
      <c r="I1734" s="12">
        <v>1080</v>
      </c>
      <c r="K1734" s="12" t="s">
        <v>2604</v>
      </c>
      <c r="L1734" s="12">
        <f t="shared" si="81"/>
        <v>1080</v>
      </c>
      <c r="M1734" s="12">
        <f t="shared" si="82"/>
        <v>1080</v>
      </c>
    </row>
    <row r="1735" spans="1:13" x14ac:dyDescent="0.25">
      <c r="A1735" s="15">
        <v>4705997</v>
      </c>
      <c r="B1735" s="15" t="s">
        <v>2527</v>
      </c>
      <c r="C1735" s="15" t="s">
        <v>340</v>
      </c>
      <c r="D1735" s="15" t="s">
        <v>341</v>
      </c>
      <c r="E1735" s="41">
        <f t="shared" si="83"/>
        <v>1.9</v>
      </c>
      <c r="F1735" s="42">
        <f>M1735</f>
        <v>1900</v>
      </c>
      <c r="G1735" s="43">
        <v>2021</v>
      </c>
      <c r="I1735" s="12">
        <v>1900</v>
      </c>
      <c r="K1735" s="12" t="s">
        <v>2604</v>
      </c>
      <c r="L1735" s="12">
        <f t="shared" si="81"/>
        <v>1900</v>
      </c>
      <c r="M1735" s="12">
        <f t="shared" si="82"/>
        <v>1900</v>
      </c>
    </row>
    <row r="1736" spans="1:13" x14ac:dyDescent="0.25">
      <c r="A1736" s="15">
        <v>548</v>
      </c>
      <c r="B1736" s="15" t="s">
        <v>1941</v>
      </c>
      <c r="C1736" s="15" t="s">
        <v>340</v>
      </c>
      <c r="D1736" s="15" t="s">
        <v>341</v>
      </c>
      <c r="E1736" s="41">
        <f t="shared" si="83"/>
        <v>1.98</v>
      </c>
      <c r="F1736" s="42">
        <f>M1736</f>
        <v>1980</v>
      </c>
      <c r="G1736" s="43">
        <v>2021</v>
      </c>
      <c r="I1736" s="12">
        <v>1980</v>
      </c>
      <c r="K1736" s="12" t="s">
        <v>2604</v>
      </c>
      <c r="L1736" s="12">
        <f t="shared" si="81"/>
        <v>1980</v>
      </c>
      <c r="M1736" s="12">
        <f t="shared" si="82"/>
        <v>1980</v>
      </c>
    </row>
    <row r="1737" spans="1:13" x14ac:dyDescent="0.25">
      <c r="A1737" s="15" t="s">
        <v>2351</v>
      </c>
      <c r="B1737" s="15" t="s">
        <v>2559</v>
      </c>
      <c r="C1737" s="15" t="s">
        <v>1356</v>
      </c>
      <c r="D1737" s="15" t="s">
        <v>1359</v>
      </c>
      <c r="E1737" s="41">
        <f t="shared" si="83"/>
        <v>1</v>
      </c>
      <c r="F1737" s="42">
        <f>M1737</f>
        <v>1000</v>
      </c>
      <c r="G1737" s="43">
        <v>2021</v>
      </c>
      <c r="I1737" s="12">
        <v>1300</v>
      </c>
      <c r="K1737" s="12" t="s">
        <v>1298</v>
      </c>
      <c r="L1737" s="12">
        <f t="shared" si="81"/>
        <v>1000</v>
      </c>
      <c r="M1737" s="12">
        <f t="shared" si="82"/>
        <v>1000</v>
      </c>
    </row>
    <row r="1738" spans="1:13" x14ac:dyDescent="0.25">
      <c r="A1738" s="15" t="s">
        <v>2350</v>
      </c>
      <c r="B1738" s="15" t="s">
        <v>2350</v>
      </c>
      <c r="C1738" s="15" t="s">
        <v>1356</v>
      </c>
      <c r="D1738" s="15" t="s">
        <v>1359</v>
      </c>
      <c r="E1738" s="41">
        <f t="shared" si="83"/>
        <v>5.384615384615385</v>
      </c>
      <c r="F1738" s="42">
        <f>M1738</f>
        <v>5384.6153846153848</v>
      </c>
      <c r="G1738" s="43">
        <v>2021</v>
      </c>
      <c r="I1738" s="12">
        <v>7000</v>
      </c>
      <c r="K1738" s="12" t="s">
        <v>1298</v>
      </c>
      <c r="L1738" s="12">
        <f t="shared" si="81"/>
        <v>5384.6153846153848</v>
      </c>
      <c r="M1738" s="12">
        <f t="shared" si="82"/>
        <v>5384.6153846153848</v>
      </c>
    </row>
    <row r="1739" spans="1:13" x14ac:dyDescent="0.25">
      <c r="A1739" s="15" t="s">
        <v>2132</v>
      </c>
      <c r="B1739" s="15" t="s">
        <v>2443</v>
      </c>
      <c r="C1739" s="15" t="s">
        <v>2124</v>
      </c>
      <c r="D1739" s="15" t="s">
        <v>2117</v>
      </c>
      <c r="E1739" s="41">
        <f t="shared" si="83"/>
        <v>3.099755</v>
      </c>
      <c r="F1739" s="42">
        <f>M1739</f>
        <v>3099.7550000000001</v>
      </c>
      <c r="G1739" s="43">
        <v>2021</v>
      </c>
      <c r="I1739" s="12">
        <v>3099.7550000000001</v>
      </c>
      <c r="J1739" s="12">
        <v>3099.7550000000001</v>
      </c>
      <c r="K1739" s="12" t="s">
        <v>2604</v>
      </c>
      <c r="L1739" s="12">
        <f t="shared" si="81"/>
        <v>3099.7550000000001</v>
      </c>
      <c r="M1739" s="12">
        <f t="shared" si="82"/>
        <v>3099.7550000000001</v>
      </c>
    </row>
    <row r="1740" spans="1:13" x14ac:dyDescent="0.25">
      <c r="A1740" s="15" t="s">
        <v>2349</v>
      </c>
      <c r="B1740" s="15" t="s">
        <v>2558</v>
      </c>
      <c r="C1740" s="15" t="s">
        <v>2124</v>
      </c>
      <c r="D1740" s="15" t="s">
        <v>2123</v>
      </c>
      <c r="E1740" s="41">
        <f t="shared" si="83"/>
        <v>0.7277538461538462</v>
      </c>
      <c r="F1740" s="42">
        <f>M1740</f>
        <v>727.75384615384621</v>
      </c>
      <c r="G1740" s="43">
        <v>2021</v>
      </c>
      <c r="I1740" s="12">
        <v>946.08</v>
      </c>
      <c r="K1740" s="12" t="s">
        <v>1298</v>
      </c>
      <c r="L1740" s="12">
        <f t="shared" si="81"/>
        <v>727.75384615384621</v>
      </c>
      <c r="M1740" s="12">
        <f t="shared" si="82"/>
        <v>727.75384615384621</v>
      </c>
    </row>
    <row r="1741" spans="1:13" x14ac:dyDescent="0.25">
      <c r="A1741" s="15" t="s">
        <v>2346</v>
      </c>
      <c r="B1741" s="15" t="s">
        <v>2556</v>
      </c>
      <c r="C1741" s="15" t="s">
        <v>2124</v>
      </c>
      <c r="D1741" s="15" t="s">
        <v>2123</v>
      </c>
      <c r="E1741" s="41">
        <f t="shared" si="83"/>
        <v>1.0308846153846154</v>
      </c>
      <c r="F1741" s="42">
        <f>M1741</f>
        <v>1030.8846153846155</v>
      </c>
      <c r="G1741" s="43">
        <v>2021</v>
      </c>
      <c r="I1741" s="12">
        <v>1340.15</v>
      </c>
      <c r="K1741" s="12" t="s">
        <v>1298</v>
      </c>
      <c r="L1741" s="12">
        <f t="shared" si="81"/>
        <v>1030.8846153846155</v>
      </c>
      <c r="M1741" s="12">
        <f t="shared" si="82"/>
        <v>1030.8846153846155</v>
      </c>
    </row>
    <row r="1742" spans="1:13" x14ac:dyDescent="0.25">
      <c r="A1742" s="15" t="s">
        <v>2347</v>
      </c>
      <c r="B1742" s="15" t="s">
        <v>2557</v>
      </c>
      <c r="C1742" s="15" t="s">
        <v>2124</v>
      </c>
      <c r="D1742" s="15" t="s">
        <v>2123</v>
      </c>
      <c r="E1742" s="41">
        <f t="shared" si="83"/>
        <v>1.5009923076923075</v>
      </c>
      <c r="F1742" s="42">
        <f>M1742</f>
        <v>1500.9923076923076</v>
      </c>
      <c r="G1742" s="43">
        <v>2021</v>
      </c>
      <c r="I1742" s="12">
        <v>1951.29</v>
      </c>
      <c r="K1742" s="12" t="s">
        <v>1298</v>
      </c>
      <c r="L1742" s="12">
        <f t="shared" si="81"/>
        <v>1500.9923076923076</v>
      </c>
      <c r="M1742" s="12">
        <f t="shared" si="82"/>
        <v>1500.9923076923076</v>
      </c>
    </row>
    <row r="1743" spans="1:13" x14ac:dyDescent="0.25">
      <c r="A1743" s="15" t="s">
        <v>2348</v>
      </c>
      <c r="B1743" s="15" t="s">
        <v>1524</v>
      </c>
      <c r="C1743" s="15" t="s">
        <v>2124</v>
      </c>
      <c r="D1743" s="15" t="s">
        <v>2123</v>
      </c>
      <c r="E1743" s="41">
        <f t="shared" si="83"/>
        <v>1.5209307692307692</v>
      </c>
      <c r="F1743" s="42">
        <f>M1743</f>
        <v>1520.9307692307691</v>
      </c>
      <c r="G1743" s="43">
        <v>2021</v>
      </c>
      <c r="I1743" s="12">
        <v>1977.21</v>
      </c>
      <c r="K1743" s="12" t="s">
        <v>1298</v>
      </c>
      <c r="L1743" s="12">
        <f t="shared" si="81"/>
        <v>1520.9307692307691</v>
      </c>
      <c r="M1743" s="12">
        <f t="shared" si="82"/>
        <v>1520.9307692307691</v>
      </c>
    </row>
    <row r="1744" spans="1:13" x14ac:dyDescent="0.25">
      <c r="A1744" s="15">
        <v>256775</v>
      </c>
      <c r="B1744" s="15" t="s">
        <v>1737</v>
      </c>
      <c r="C1744" s="15" t="s">
        <v>707</v>
      </c>
      <c r="D1744" s="15" t="s">
        <v>708</v>
      </c>
      <c r="E1744" s="41">
        <f t="shared" si="83"/>
        <v>0.2274153846153846</v>
      </c>
      <c r="F1744" s="42">
        <f>M1744</f>
        <v>227.4153846153846</v>
      </c>
      <c r="G1744" s="43">
        <v>2021</v>
      </c>
      <c r="I1744" s="12">
        <v>295.64</v>
      </c>
      <c r="K1744" s="12" t="s">
        <v>1298</v>
      </c>
      <c r="L1744" s="12">
        <f t="shared" si="81"/>
        <v>227.4153846153846</v>
      </c>
      <c r="M1744" s="12">
        <f t="shared" si="82"/>
        <v>227.4153846153846</v>
      </c>
    </row>
    <row r="1745" spans="1:13" x14ac:dyDescent="0.25">
      <c r="A1745" s="15">
        <v>93073</v>
      </c>
      <c r="B1745" s="15" t="s">
        <v>2484</v>
      </c>
      <c r="C1745" s="15" t="s">
        <v>707</v>
      </c>
      <c r="D1745" s="15" t="s">
        <v>708</v>
      </c>
      <c r="E1745" s="41">
        <f t="shared" si="83"/>
        <v>0.55341538461538464</v>
      </c>
      <c r="F1745" s="42">
        <f>M1745</f>
        <v>553.4153846153846</v>
      </c>
      <c r="G1745" s="43">
        <v>2021</v>
      </c>
      <c r="I1745" s="12">
        <v>719.44</v>
      </c>
      <c r="K1745" s="12" t="s">
        <v>1298</v>
      </c>
      <c r="L1745" s="12">
        <f t="shared" si="81"/>
        <v>553.4153846153846</v>
      </c>
      <c r="M1745" s="12">
        <f t="shared" si="82"/>
        <v>553.4153846153846</v>
      </c>
    </row>
    <row r="1746" spans="1:13" x14ac:dyDescent="0.25">
      <c r="A1746" s="15">
        <v>208910</v>
      </c>
      <c r="B1746" s="15" t="s">
        <v>2435</v>
      </c>
      <c r="C1746" s="15" t="s">
        <v>707</v>
      </c>
      <c r="D1746" s="15" t="s">
        <v>708</v>
      </c>
      <c r="E1746" s="41">
        <f t="shared" si="83"/>
        <v>0.57207692307692315</v>
      </c>
      <c r="F1746" s="42">
        <f>M1746</f>
        <v>572.07692307692309</v>
      </c>
      <c r="G1746" s="43">
        <v>2021</v>
      </c>
      <c r="I1746" s="12">
        <v>743.7</v>
      </c>
      <c r="K1746" s="12" t="s">
        <v>1298</v>
      </c>
      <c r="L1746" s="12">
        <f t="shared" si="81"/>
        <v>572.07692307692309</v>
      </c>
      <c r="M1746" s="12">
        <f t="shared" si="82"/>
        <v>572.07692307692309</v>
      </c>
    </row>
    <row r="1747" spans="1:13" x14ac:dyDescent="0.25">
      <c r="A1747" s="15">
        <v>94232</v>
      </c>
      <c r="B1747" s="15" t="s">
        <v>1895</v>
      </c>
      <c r="C1747" s="15" t="s">
        <v>707</v>
      </c>
      <c r="D1747" s="15" t="s">
        <v>708</v>
      </c>
      <c r="E1747" s="41">
        <f t="shared" si="83"/>
        <v>2.0825307692307691</v>
      </c>
      <c r="F1747" s="42">
        <f>M1747</f>
        <v>2082.5307692307692</v>
      </c>
      <c r="G1747" s="43">
        <v>2021</v>
      </c>
      <c r="I1747" s="17">
        <v>2707.29</v>
      </c>
      <c r="J1747" s="17"/>
      <c r="K1747" s="12" t="s">
        <v>1298</v>
      </c>
      <c r="L1747" s="12">
        <f t="shared" si="81"/>
        <v>2082.5307692307692</v>
      </c>
      <c r="M1747" s="12">
        <f t="shared" si="82"/>
        <v>2082.5307692307692</v>
      </c>
    </row>
    <row r="1748" spans="1:13" x14ac:dyDescent="0.25">
      <c r="A1748" s="15">
        <v>175408</v>
      </c>
      <c r="B1748" s="15" t="s">
        <v>2483</v>
      </c>
      <c r="C1748" s="15" t="s">
        <v>707</v>
      </c>
      <c r="D1748" s="15" t="s">
        <v>708</v>
      </c>
      <c r="E1748" s="41">
        <f t="shared" si="83"/>
        <v>2.2439076923076922</v>
      </c>
      <c r="F1748" s="42">
        <f>M1748</f>
        <v>2243.9076923076923</v>
      </c>
      <c r="G1748" s="43">
        <v>2021</v>
      </c>
      <c r="I1748" s="17">
        <v>2917.08</v>
      </c>
      <c r="J1748" s="17"/>
      <c r="K1748" s="12" t="s">
        <v>1298</v>
      </c>
      <c r="L1748" s="12">
        <f t="shared" si="81"/>
        <v>2243.9076923076923</v>
      </c>
      <c r="M1748" s="12">
        <f t="shared" si="82"/>
        <v>2243.9076923076923</v>
      </c>
    </row>
    <row r="1749" spans="1:13" x14ac:dyDescent="0.25">
      <c r="A1749" s="15">
        <v>277758</v>
      </c>
      <c r="B1749" s="15" t="s">
        <v>711</v>
      </c>
      <c r="C1749" s="15" t="s">
        <v>707</v>
      </c>
      <c r="D1749" s="15" t="s">
        <v>710</v>
      </c>
      <c r="E1749" s="41">
        <f t="shared" si="83"/>
        <v>5.7692307692307696E-3</v>
      </c>
      <c r="F1749" s="42">
        <f>M1749</f>
        <v>5.7692307692307692</v>
      </c>
      <c r="G1749" s="43">
        <v>2021</v>
      </c>
      <c r="I1749" s="12">
        <v>7.5</v>
      </c>
      <c r="K1749" s="12" t="s">
        <v>1298</v>
      </c>
      <c r="L1749" s="12">
        <f t="shared" si="81"/>
        <v>5.7692307692307692</v>
      </c>
      <c r="M1749" s="12">
        <f t="shared" si="82"/>
        <v>5.7692307692307692</v>
      </c>
    </row>
    <row r="1750" spans="1:13" x14ac:dyDescent="0.25">
      <c r="A1750" s="15">
        <v>248749</v>
      </c>
      <c r="B1750" s="15" t="s">
        <v>711</v>
      </c>
      <c r="C1750" s="15" t="s">
        <v>707</v>
      </c>
      <c r="D1750" s="15" t="s">
        <v>710</v>
      </c>
      <c r="E1750" s="41">
        <f t="shared" si="83"/>
        <v>6.9000000000000008E-3</v>
      </c>
      <c r="F1750" s="42">
        <f>M1750</f>
        <v>6.9</v>
      </c>
      <c r="G1750" s="43">
        <v>2021</v>
      </c>
      <c r="I1750" s="12">
        <v>8.9700000000000006</v>
      </c>
      <c r="K1750" s="12" t="s">
        <v>1298</v>
      </c>
      <c r="L1750" s="12">
        <f t="shared" si="81"/>
        <v>6.9</v>
      </c>
      <c r="M1750" s="12">
        <f t="shared" si="82"/>
        <v>6.9</v>
      </c>
    </row>
    <row r="1751" spans="1:13" x14ac:dyDescent="0.25">
      <c r="A1751" s="15">
        <v>248932</v>
      </c>
      <c r="B1751" s="15" t="s">
        <v>711</v>
      </c>
      <c r="C1751" s="15" t="s">
        <v>707</v>
      </c>
      <c r="D1751" s="15" t="s">
        <v>710</v>
      </c>
      <c r="E1751" s="41">
        <f t="shared" si="83"/>
        <v>8.6999999999999994E-3</v>
      </c>
      <c r="F1751" s="42">
        <f>M1751</f>
        <v>8.6999999999999993</v>
      </c>
      <c r="G1751" s="43">
        <v>2021</v>
      </c>
      <c r="I1751" s="12">
        <v>11.31</v>
      </c>
      <c r="K1751" s="12" t="s">
        <v>1298</v>
      </c>
      <c r="L1751" s="12">
        <f t="shared" si="81"/>
        <v>8.6999999999999993</v>
      </c>
      <c r="M1751" s="12">
        <f t="shared" si="82"/>
        <v>8.6999999999999993</v>
      </c>
    </row>
    <row r="1752" spans="1:13" x14ac:dyDescent="0.25">
      <c r="A1752" s="15">
        <v>248778</v>
      </c>
      <c r="B1752" s="15" t="s">
        <v>711</v>
      </c>
      <c r="C1752" s="15" t="s">
        <v>707</v>
      </c>
      <c r="D1752" s="15" t="s">
        <v>710</v>
      </c>
      <c r="E1752" s="41">
        <f t="shared" si="83"/>
        <v>8.6999999999999994E-3</v>
      </c>
      <c r="F1752" s="42">
        <f>M1752</f>
        <v>8.6999999999999993</v>
      </c>
      <c r="G1752" s="43">
        <v>2021</v>
      </c>
      <c r="I1752" s="12">
        <v>11.31</v>
      </c>
      <c r="K1752" s="12" t="s">
        <v>1298</v>
      </c>
      <c r="L1752" s="12">
        <f t="shared" si="81"/>
        <v>8.6999999999999993</v>
      </c>
      <c r="M1752" s="12">
        <f t="shared" si="82"/>
        <v>8.6999999999999993</v>
      </c>
    </row>
    <row r="1753" spans="1:13" x14ac:dyDescent="0.25">
      <c r="A1753" s="15">
        <v>236227</v>
      </c>
      <c r="B1753" s="15" t="s">
        <v>712</v>
      </c>
      <c r="C1753" s="15" t="s">
        <v>707</v>
      </c>
      <c r="D1753" s="15" t="s">
        <v>710</v>
      </c>
      <c r="E1753" s="41">
        <f t="shared" si="83"/>
        <v>1.4646153846153845E-2</v>
      </c>
      <c r="F1753" s="42">
        <f>M1753</f>
        <v>14.646153846153846</v>
      </c>
      <c r="G1753" s="43">
        <v>2021</v>
      </c>
      <c r="I1753" s="12">
        <v>19.04</v>
      </c>
      <c r="K1753" s="12" t="s">
        <v>1298</v>
      </c>
      <c r="L1753" s="12">
        <f t="shared" si="81"/>
        <v>14.646153846153846</v>
      </c>
      <c r="M1753" s="12">
        <f t="shared" si="82"/>
        <v>14.646153846153846</v>
      </c>
    </row>
    <row r="1754" spans="1:13" x14ac:dyDescent="0.25">
      <c r="A1754" s="15">
        <v>236205</v>
      </c>
      <c r="B1754" s="15" t="s">
        <v>712</v>
      </c>
      <c r="C1754" s="15" t="s">
        <v>707</v>
      </c>
      <c r="D1754" s="15" t="s">
        <v>710</v>
      </c>
      <c r="E1754" s="41">
        <f t="shared" si="83"/>
        <v>2.0138461538461539E-2</v>
      </c>
      <c r="F1754" s="42">
        <f>M1754</f>
        <v>20.138461538461538</v>
      </c>
      <c r="G1754" s="43">
        <v>2021</v>
      </c>
      <c r="I1754" s="12">
        <v>26.18</v>
      </c>
      <c r="K1754" s="12" t="s">
        <v>1298</v>
      </c>
      <c r="L1754" s="12">
        <f t="shared" si="81"/>
        <v>20.138461538461538</v>
      </c>
      <c r="M1754" s="12">
        <f t="shared" si="82"/>
        <v>20.138461538461538</v>
      </c>
    </row>
    <row r="1755" spans="1:13" x14ac:dyDescent="0.25">
      <c r="A1755" s="15">
        <v>235352</v>
      </c>
      <c r="B1755" s="15" t="s">
        <v>712</v>
      </c>
      <c r="C1755" s="15" t="s">
        <v>707</v>
      </c>
      <c r="D1755" s="15" t="s">
        <v>710</v>
      </c>
      <c r="E1755" s="41">
        <f t="shared" si="83"/>
        <v>2.2076923076923077E-2</v>
      </c>
      <c r="F1755" s="42">
        <f>M1755</f>
        <v>22.076923076923077</v>
      </c>
      <c r="G1755" s="43">
        <v>2021</v>
      </c>
      <c r="I1755" s="12">
        <v>28.7</v>
      </c>
      <c r="K1755" s="12" t="s">
        <v>1298</v>
      </c>
      <c r="L1755" s="12">
        <f t="shared" si="81"/>
        <v>22.076923076923077</v>
      </c>
      <c r="M1755" s="12">
        <f t="shared" si="82"/>
        <v>22.076923076923077</v>
      </c>
    </row>
    <row r="1756" spans="1:13" x14ac:dyDescent="0.25">
      <c r="A1756" s="15">
        <v>236209</v>
      </c>
      <c r="B1756" s="15" t="s">
        <v>712</v>
      </c>
      <c r="C1756" s="15" t="s">
        <v>707</v>
      </c>
      <c r="D1756" s="15" t="s">
        <v>710</v>
      </c>
      <c r="E1756" s="41">
        <f t="shared" si="83"/>
        <v>2.2753846153846152E-2</v>
      </c>
      <c r="F1756" s="42">
        <f>M1756</f>
        <v>22.753846153846151</v>
      </c>
      <c r="G1756" s="43">
        <v>2021</v>
      </c>
      <c r="I1756" s="12">
        <v>29.58</v>
      </c>
      <c r="K1756" s="12" t="s">
        <v>1298</v>
      </c>
      <c r="L1756" s="12">
        <f t="shared" si="81"/>
        <v>22.753846153846151</v>
      </c>
      <c r="M1756" s="12">
        <f t="shared" si="82"/>
        <v>22.753846153846151</v>
      </c>
    </row>
    <row r="1757" spans="1:13" x14ac:dyDescent="0.25">
      <c r="A1757" s="15">
        <v>236208</v>
      </c>
      <c r="B1757" s="15" t="s">
        <v>712</v>
      </c>
      <c r="C1757" s="15" t="s">
        <v>707</v>
      </c>
      <c r="D1757" s="15" t="s">
        <v>710</v>
      </c>
      <c r="E1757" s="41">
        <f t="shared" si="83"/>
        <v>2.6153846153846153E-2</v>
      </c>
      <c r="F1757" s="42">
        <f>M1757</f>
        <v>26.153846153846153</v>
      </c>
      <c r="G1757" s="43">
        <v>2021</v>
      </c>
      <c r="I1757" s="12">
        <v>34</v>
      </c>
      <c r="K1757" s="12" t="s">
        <v>1298</v>
      </c>
      <c r="L1757" s="12">
        <f t="shared" si="81"/>
        <v>26.153846153846153</v>
      </c>
      <c r="M1757" s="12">
        <f t="shared" si="82"/>
        <v>26.153846153846153</v>
      </c>
    </row>
    <row r="1758" spans="1:13" x14ac:dyDescent="0.25">
      <c r="A1758" s="15">
        <v>230289</v>
      </c>
      <c r="B1758" s="15" t="s">
        <v>711</v>
      </c>
      <c r="C1758" s="15" t="s">
        <v>707</v>
      </c>
      <c r="D1758" s="15" t="s">
        <v>710</v>
      </c>
      <c r="E1758" s="41">
        <f t="shared" si="83"/>
        <v>2.825384615384615E-2</v>
      </c>
      <c r="F1758" s="42">
        <f>M1758</f>
        <v>28.253846153846151</v>
      </c>
      <c r="G1758" s="43">
        <v>2021</v>
      </c>
      <c r="I1758" s="12">
        <v>36.729999999999997</v>
      </c>
      <c r="K1758" s="12" t="s">
        <v>1298</v>
      </c>
      <c r="L1758" s="12">
        <f t="shared" si="81"/>
        <v>28.253846153846151</v>
      </c>
      <c r="M1758" s="12">
        <f t="shared" si="82"/>
        <v>28.253846153846151</v>
      </c>
    </row>
    <row r="1759" spans="1:13" x14ac:dyDescent="0.25">
      <c r="A1759" s="15">
        <v>235189</v>
      </c>
      <c r="B1759" s="15" t="s">
        <v>712</v>
      </c>
      <c r="C1759" s="15" t="s">
        <v>707</v>
      </c>
      <c r="D1759" s="15" t="s">
        <v>710</v>
      </c>
      <c r="E1759" s="41">
        <f t="shared" si="83"/>
        <v>3.3653846153846152E-2</v>
      </c>
      <c r="F1759" s="42">
        <f>M1759</f>
        <v>33.653846153846153</v>
      </c>
      <c r="G1759" s="43">
        <v>2021</v>
      </c>
      <c r="I1759" s="12">
        <v>43.75</v>
      </c>
      <c r="K1759" s="12" t="s">
        <v>1298</v>
      </c>
      <c r="L1759" s="12">
        <f t="shared" si="81"/>
        <v>33.653846153846153</v>
      </c>
      <c r="M1759" s="12">
        <f t="shared" si="82"/>
        <v>33.653846153846153</v>
      </c>
    </row>
    <row r="1760" spans="1:13" x14ac:dyDescent="0.25">
      <c r="A1760" s="15">
        <v>236097</v>
      </c>
      <c r="B1760" s="15" t="s">
        <v>712</v>
      </c>
      <c r="C1760" s="15" t="s">
        <v>707</v>
      </c>
      <c r="D1760" s="15" t="s">
        <v>710</v>
      </c>
      <c r="E1760" s="41">
        <f t="shared" si="83"/>
        <v>3.8446153846153838E-2</v>
      </c>
      <c r="F1760" s="42">
        <f>M1760</f>
        <v>38.446153846153841</v>
      </c>
      <c r="G1760" s="43">
        <v>2021</v>
      </c>
      <c r="I1760" s="12">
        <v>49.98</v>
      </c>
      <c r="K1760" s="12" t="s">
        <v>1298</v>
      </c>
      <c r="L1760" s="12">
        <f t="shared" si="81"/>
        <v>38.446153846153841</v>
      </c>
      <c r="M1760" s="12">
        <f t="shared" si="82"/>
        <v>38.446153846153841</v>
      </c>
    </row>
    <row r="1761" spans="1:13" x14ac:dyDescent="0.25">
      <c r="A1761" s="15">
        <v>249957</v>
      </c>
      <c r="B1761" s="15" t="s">
        <v>1442</v>
      </c>
      <c r="C1761" s="15" t="s">
        <v>707</v>
      </c>
      <c r="D1761" s="15" t="s">
        <v>710</v>
      </c>
      <c r="E1761" s="41">
        <f t="shared" si="83"/>
        <v>4.486153846153846E-2</v>
      </c>
      <c r="F1761" s="42">
        <f>M1761</f>
        <v>44.861538461538458</v>
      </c>
      <c r="G1761" s="43">
        <v>2021</v>
      </c>
      <c r="I1761" s="12">
        <v>58.32</v>
      </c>
      <c r="K1761" s="12" t="s">
        <v>1298</v>
      </c>
      <c r="L1761" s="12">
        <f t="shared" si="81"/>
        <v>44.861538461538458</v>
      </c>
      <c r="M1761" s="12">
        <f t="shared" si="82"/>
        <v>44.861538461538458</v>
      </c>
    </row>
    <row r="1762" spans="1:13" x14ac:dyDescent="0.25">
      <c r="A1762" s="15">
        <v>235346</v>
      </c>
      <c r="B1762" s="15" t="s">
        <v>712</v>
      </c>
      <c r="C1762" s="15" t="s">
        <v>707</v>
      </c>
      <c r="D1762" s="15" t="s">
        <v>710</v>
      </c>
      <c r="E1762" s="41">
        <f t="shared" si="83"/>
        <v>4.5769230769230763E-2</v>
      </c>
      <c r="F1762" s="42">
        <f>M1762</f>
        <v>45.769230769230766</v>
      </c>
      <c r="G1762" s="43">
        <v>2021</v>
      </c>
      <c r="I1762" s="12">
        <v>59.5</v>
      </c>
      <c r="K1762" s="12" t="s">
        <v>1298</v>
      </c>
      <c r="L1762" s="12">
        <f t="shared" si="81"/>
        <v>45.769230769230766</v>
      </c>
      <c r="M1762" s="12">
        <f t="shared" si="82"/>
        <v>45.769230769230766</v>
      </c>
    </row>
    <row r="1763" spans="1:13" x14ac:dyDescent="0.25">
      <c r="A1763" s="15">
        <v>236186</v>
      </c>
      <c r="B1763" s="15" t="s">
        <v>712</v>
      </c>
      <c r="C1763" s="15" t="s">
        <v>707</v>
      </c>
      <c r="D1763" s="15" t="s">
        <v>710</v>
      </c>
      <c r="E1763" s="41">
        <f t="shared" si="83"/>
        <v>6.1723076923076915E-2</v>
      </c>
      <c r="F1763" s="42">
        <f>M1763</f>
        <v>61.723076923076917</v>
      </c>
      <c r="G1763" s="43">
        <v>2021</v>
      </c>
      <c r="I1763" s="12">
        <v>80.239999999999995</v>
      </c>
      <c r="K1763" s="12" t="s">
        <v>1298</v>
      </c>
      <c r="L1763" s="12">
        <f t="shared" si="81"/>
        <v>61.723076923076917</v>
      </c>
      <c r="M1763" s="12">
        <f t="shared" si="82"/>
        <v>61.723076923076917</v>
      </c>
    </row>
    <row r="1764" spans="1:13" x14ac:dyDescent="0.25">
      <c r="A1764" s="15">
        <v>254410</v>
      </c>
      <c r="B1764" s="15" t="s">
        <v>1442</v>
      </c>
      <c r="C1764" s="15" t="s">
        <v>707</v>
      </c>
      <c r="D1764" s="15" t="s">
        <v>710</v>
      </c>
      <c r="E1764" s="41">
        <f t="shared" si="83"/>
        <v>6.4799999999999996E-2</v>
      </c>
      <c r="F1764" s="42">
        <f>M1764</f>
        <v>64.8</v>
      </c>
      <c r="G1764" s="43">
        <v>2021</v>
      </c>
      <c r="I1764" s="12">
        <v>84.24</v>
      </c>
      <c r="K1764" s="12" t="s">
        <v>1298</v>
      </c>
      <c r="L1764" s="12">
        <f t="shared" si="81"/>
        <v>64.8</v>
      </c>
      <c r="M1764" s="12">
        <f t="shared" si="82"/>
        <v>64.8</v>
      </c>
    </row>
    <row r="1765" spans="1:13" x14ac:dyDescent="0.25">
      <c r="A1765" s="15">
        <v>250270</v>
      </c>
      <c r="B1765" s="15" t="s">
        <v>2437</v>
      </c>
      <c r="C1765" s="15" t="s">
        <v>707</v>
      </c>
      <c r="D1765" s="15" t="s">
        <v>710</v>
      </c>
      <c r="E1765" s="41">
        <f t="shared" si="83"/>
        <v>0.2299153846153846</v>
      </c>
      <c r="F1765" s="42">
        <f>M1765</f>
        <v>229.9153846153846</v>
      </c>
      <c r="G1765" s="43">
        <v>2021</v>
      </c>
      <c r="I1765" s="12">
        <v>298.89</v>
      </c>
      <c r="K1765" s="12" t="s">
        <v>1298</v>
      </c>
      <c r="L1765" s="12">
        <f t="shared" si="81"/>
        <v>229.9153846153846</v>
      </c>
      <c r="M1765" s="12">
        <f t="shared" si="82"/>
        <v>229.9153846153846</v>
      </c>
    </row>
    <row r="1766" spans="1:13" x14ac:dyDescent="0.25">
      <c r="A1766" s="15">
        <v>211621</v>
      </c>
      <c r="B1766" s="15" t="s">
        <v>1447</v>
      </c>
      <c r="C1766" s="15" t="s">
        <v>707</v>
      </c>
      <c r="D1766" s="15" t="s">
        <v>710</v>
      </c>
      <c r="E1766" s="41">
        <f t="shared" si="83"/>
        <v>0.23396153846153842</v>
      </c>
      <c r="F1766" s="42">
        <f>M1766</f>
        <v>233.96153846153842</v>
      </c>
      <c r="G1766" s="43">
        <v>2021</v>
      </c>
      <c r="I1766" s="12">
        <v>304.14999999999998</v>
      </c>
      <c r="K1766" s="12" t="s">
        <v>1298</v>
      </c>
      <c r="L1766" s="12">
        <f t="shared" si="81"/>
        <v>233.96153846153842</v>
      </c>
      <c r="M1766" s="12">
        <f t="shared" si="82"/>
        <v>233.96153846153842</v>
      </c>
    </row>
    <row r="1767" spans="1:13" x14ac:dyDescent="0.25">
      <c r="A1767" s="15">
        <v>189561</v>
      </c>
      <c r="B1767" s="15" t="s">
        <v>1447</v>
      </c>
      <c r="C1767" s="15" t="s">
        <v>707</v>
      </c>
      <c r="D1767" s="15" t="s">
        <v>710</v>
      </c>
      <c r="E1767" s="41">
        <f t="shared" si="83"/>
        <v>0.52172307692307685</v>
      </c>
      <c r="F1767" s="42">
        <f>M1767</f>
        <v>521.72307692307686</v>
      </c>
      <c r="G1767" s="43">
        <v>2021</v>
      </c>
      <c r="I1767" s="12">
        <v>678.24</v>
      </c>
      <c r="K1767" s="12" t="s">
        <v>1298</v>
      </c>
      <c r="L1767" s="12">
        <f t="shared" si="81"/>
        <v>521.72307692307686</v>
      </c>
      <c r="M1767" s="12">
        <f t="shared" si="82"/>
        <v>521.72307692307686</v>
      </c>
    </row>
    <row r="1768" spans="1:13" x14ac:dyDescent="0.25">
      <c r="A1768" s="15">
        <v>310924</v>
      </c>
      <c r="B1768" s="15" t="s">
        <v>711</v>
      </c>
      <c r="C1768" s="15" t="s">
        <v>707</v>
      </c>
      <c r="D1768" s="15" t="s">
        <v>2120</v>
      </c>
      <c r="E1768" s="41">
        <f t="shared" si="83"/>
        <v>6.3E-3</v>
      </c>
      <c r="F1768" s="42">
        <f>M1768</f>
        <v>6.3</v>
      </c>
      <c r="G1768" s="43">
        <v>2021</v>
      </c>
      <c r="I1768" s="12">
        <v>8.19</v>
      </c>
      <c r="K1768" s="12" t="s">
        <v>1298</v>
      </c>
      <c r="L1768" s="12">
        <f t="shared" si="81"/>
        <v>6.3</v>
      </c>
      <c r="M1768" s="12">
        <f t="shared" si="82"/>
        <v>6.3</v>
      </c>
    </row>
    <row r="1769" spans="1:13" x14ac:dyDescent="0.25">
      <c r="A1769" s="15">
        <v>248727</v>
      </c>
      <c r="B1769" s="15" t="s">
        <v>711</v>
      </c>
      <c r="C1769" s="15" t="s">
        <v>707</v>
      </c>
      <c r="D1769" s="15" t="s">
        <v>2120</v>
      </c>
      <c r="E1769" s="41">
        <f t="shared" si="83"/>
        <v>7.1999999999999989E-3</v>
      </c>
      <c r="F1769" s="42">
        <f>M1769</f>
        <v>7.1999999999999993</v>
      </c>
      <c r="G1769" s="43">
        <v>2021</v>
      </c>
      <c r="I1769" s="12">
        <v>9.36</v>
      </c>
      <c r="K1769" s="12" t="s">
        <v>1298</v>
      </c>
      <c r="L1769" s="12">
        <f t="shared" si="81"/>
        <v>7.1999999999999993</v>
      </c>
      <c r="M1769" s="12">
        <f t="shared" si="82"/>
        <v>7.1999999999999993</v>
      </c>
    </row>
    <row r="1770" spans="1:13" x14ac:dyDescent="0.25">
      <c r="A1770" s="15">
        <v>282435</v>
      </c>
      <c r="B1770" s="15" t="s">
        <v>2486</v>
      </c>
      <c r="C1770" s="15" t="s">
        <v>707</v>
      </c>
      <c r="D1770" s="15" t="s">
        <v>2120</v>
      </c>
      <c r="E1770" s="41">
        <f t="shared" si="83"/>
        <v>7.792307692307693E-3</v>
      </c>
      <c r="F1770" s="42">
        <f>M1770</f>
        <v>7.792307692307693</v>
      </c>
      <c r="G1770" s="43">
        <v>2021</v>
      </c>
      <c r="I1770" s="12">
        <v>10.130000000000001</v>
      </c>
      <c r="K1770" s="12" t="s">
        <v>1298</v>
      </c>
      <c r="L1770" s="12">
        <f t="shared" si="81"/>
        <v>7.792307692307693</v>
      </c>
      <c r="M1770" s="12">
        <f t="shared" si="82"/>
        <v>7.792307692307693</v>
      </c>
    </row>
    <row r="1771" spans="1:13" x14ac:dyDescent="0.25">
      <c r="A1771" s="15">
        <v>313574</v>
      </c>
      <c r="B1771" s="15" t="s">
        <v>711</v>
      </c>
      <c r="C1771" s="15" t="s">
        <v>707</v>
      </c>
      <c r="D1771" s="15" t="s">
        <v>2120</v>
      </c>
      <c r="E1771" s="41">
        <f t="shared" si="83"/>
        <v>7.7999999999999996E-3</v>
      </c>
      <c r="F1771" s="42">
        <f>M1771</f>
        <v>7.8</v>
      </c>
      <c r="G1771" s="43">
        <v>2021</v>
      </c>
      <c r="I1771" s="12">
        <v>10.14</v>
      </c>
      <c r="K1771" s="12" t="s">
        <v>1298</v>
      </c>
      <c r="L1771" s="12">
        <f t="shared" si="81"/>
        <v>7.8</v>
      </c>
      <c r="M1771" s="12">
        <f t="shared" si="82"/>
        <v>7.8</v>
      </c>
    </row>
    <row r="1772" spans="1:13" x14ac:dyDescent="0.25">
      <c r="A1772" s="15">
        <v>235969</v>
      </c>
      <c r="B1772" s="15" t="s">
        <v>2498</v>
      </c>
      <c r="C1772" s="15" t="s">
        <v>707</v>
      </c>
      <c r="D1772" s="15" t="s">
        <v>2120</v>
      </c>
      <c r="E1772" s="41">
        <f t="shared" si="83"/>
        <v>1.0461538461538461E-2</v>
      </c>
      <c r="F1772" s="42">
        <f>M1772</f>
        <v>10.461538461538462</v>
      </c>
      <c r="G1772" s="43">
        <v>2021</v>
      </c>
      <c r="I1772" s="12">
        <v>13.6</v>
      </c>
      <c r="K1772" s="12" t="s">
        <v>1298</v>
      </c>
      <c r="L1772" s="12">
        <f t="shared" si="81"/>
        <v>10.461538461538462</v>
      </c>
      <c r="M1772" s="12">
        <f t="shared" si="82"/>
        <v>10.461538461538462</v>
      </c>
    </row>
    <row r="1773" spans="1:13" x14ac:dyDescent="0.25">
      <c r="A1773" s="15">
        <v>166421</v>
      </c>
      <c r="B1773" s="15" t="s">
        <v>1727</v>
      </c>
      <c r="C1773" s="15" t="s">
        <v>707</v>
      </c>
      <c r="D1773" s="15" t="s">
        <v>2120</v>
      </c>
      <c r="E1773" s="41">
        <f t="shared" si="83"/>
        <v>1.3538461538461539E-2</v>
      </c>
      <c r="F1773" s="42">
        <f>M1773</f>
        <v>13.538461538461538</v>
      </c>
      <c r="G1773" s="43">
        <v>2021</v>
      </c>
      <c r="I1773" s="12">
        <v>17.600000000000001</v>
      </c>
      <c r="K1773" s="12" t="s">
        <v>1298</v>
      </c>
      <c r="L1773" s="12">
        <f t="shared" si="81"/>
        <v>13.538461538461538</v>
      </c>
      <c r="M1773" s="12">
        <f t="shared" si="82"/>
        <v>13.538461538461538</v>
      </c>
    </row>
    <row r="1774" spans="1:13" x14ac:dyDescent="0.25">
      <c r="A1774" s="15">
        <v>236198</v>
      </c>
      <c r="B1774" s="15" t="s">
        <v>2498</v>
      </c>
      <c r="C1774" s="15" t="s">
        <v>707</v>
      </c>
      <c r="D1774" s="15" t="s">
        <v>2120</v>
      </c>
      <c r="E1774" s="41">
        <f t="shared" si="83"/>
        <v>1.386153846153846E-2</v>
      </c>
      <c r="F1774" s="42">
        <f>M1774</f>
        <v>13.86153846153846</v>
      </c>
      <c r="G1774" s="43">
        <v>2021</v>
      </c>
      <c r="I1774" s="12">
        <v>18.02</v>
      </c>
      <c r="K1774" s="12" t="s">
        <v>1298</v>
      </c>
      <c r="L1774" s="12">
        <f t="shared" si="81"/>
        <v>13.86153846153846</v>
      </c>
      <c r="M1774" s="12">
        <f t="shared" si="82"/>
        <v>13.86153846153846</v>
      </c>
    </row>
    <row r="1775" spans="1:13" x14ac:dyDescent="0.25">
      <c r="A1775" s="15">
        <v>248939</v>
      </c>
      <c r="B1775" s="15" t="s">
        <v>711</v>
      </c>
      <c r="C1775" s="15" t="s">
        <v>707</v>
      </c>
      <c r="D1775" s="15" t="s">
        <v>2120</v>
      </c>
      <c r="E1775" s="41">
        <f t="shared" si="83"/>
        <v>1.77E-2</v>
      </c>
      <c r="F1775" s="42">
        <f>M1775</f>
        <v>17.7</v>
      </c>
      <c r="G1775" s="43">
        <v>2021</v>
      </c>
      <c r="I1775" s="12">
        <v>23.01</v>
      </c>
      <c r="K1775" s="12" t="s">
        <v>1298</v>
      </c>
      <c r="L1775" s="12">
        <f t="shared" si="81"/>
        <v>17.7</v>
      </c>
      <c r="M1775" s="12">
        <f t="shared" si="82"/>
        <v>17.7</v>
      </c>
    </row>
    <row r="1776" spans="1:13" x14ac:dyDescent="0.25">
      <c r="A1776" s="15">
        <v>236203</v>
      </c>
      <c r="B1776" s="15" t="s">
        <v>2498</v>
      </c>
      <c r="C1776" s="15" t="s">
        <v>707</v>
      </c>
      <c r="D1776" s="15" t="s">
        <v>2120</v>
      </c>
      <c r="E1776" s="41">
        <f t="shared" si="83"/>
        <v>2.2230769230769231E-2</v>
      </c>
      <c r="F1776" s="42">
        <f>M1776</f>
        <v>22.23076923076923</v>
      </c>
      <c r="G1776" s="43">
        <v>2021</v>
      </c>
      <c r="I1776" s="12">
        <v>28.9</v>
      </c>
      <c r="K1776" s="12" t="s">
        <v>1298</v>
      </c>
      <c r="L1776" s="12">
        <f t="shared" si="81"/>
        <v>22.23076923076923</v>
      </c>
      <c r="M1776" s="12">
        <f t="shared" si="82"/>
        <v>22.23076923076923</v>
      </c>
    </row>
    <row r="1777" spans="1:13" x14ac:dyDescent="0.25">
      <c r="A1777" s="15">
        <v>236179</v>
      </c>
      <c r="B1777" s="15" t="s">
        <v>2498</v>
      </c>
      <c r="C1777" s="15" t="s">
        <v>707</v>
      </c>
      <c r="D1777" s="15" t="s">
        <v>2120</v>
      </c>
      <c r="E1777" s="41">
        <f t="shared" si="83"/>
        <v>2.4846153846153844E-2</v>
      </c>
      <c r="F1777" s="42">
        <f>M1777</f>
        <v>24.846153846153843</v>
      </c>
      <c r="G1777" s="43">
        <v>2021</v>
      </c>
      <c r="I1777" s="12">
        <v>32.299999999999997</v>
      </c>
      <c r="K1777" s="12" t="s">
        <v>1298</v>
      </c>
      <c r="L1777" s="12">
        <f t="shared" si="81"/>
        <v>24.846153846153843</v>
      </c>
      <c r="M1777" s="12">
        <f t="shared" si="82"/>
        <v>24.846153846153843</v>
      </c>
    </row>
    <row r="1778" spans="1:13" x14ac:dyDescent="0.25">
      <c r="A1778" s="15">
        <v>227340</v>
      </c>
      <c r="B1778" s="15" t="s">
        <v>1274</v>
      </c>
      <c r="C1778" s="15" t="s">
        <v>707</v>
      </c>
      <c r="D1778" s="15" t="s">
        <v>2120</v>
      </c>
      <c r="E1778" s="41">
        <f t="shared" si="83"/>
        <v>2.649230769230769E-2</v>
      </c>
      <c r="F1778" s="42">
        <f>M1778</f>
        <v>26.492307692307691</v>
      </c>
      <c r="G1778" s="43">
        <v>2021</v>
      </c>
      <c r="I1778" s="12">
        <v>34.44</v>
      </c>
      <c r="K1778" s="12" t="s">
        <v>1298</v>
      </c>
      <c r="L1778" s="12">
        <f t="shared" si="81"/>
        <v>26.492307692307691</v>
      </c>
      <c r="M1778" s="12">
        <f t="shared" si="82"/>
        <v>26.492307692307691</v>
      </c>
    </row>
    <row r="1779" spans="1:13" x14ac:dyDescent="0.25">
      <c r="A1779" s="15">
        <v>235952</v>
      </c>
      <c r="B1779" s="15" t="s">
        <v>2498</v>
      </c>
      <c r="C1779" s="15" t="s">
        <v>707</v>
      </c>
      <c r="D1779" s="15" t="s">
        <v>2120</v>
      </c>
      <c r="E1779" s="41">
        <f t="shared" si="83"/>
        <v>2.7199999999999998E-2</v>
      </c>
      <c r="F1779" s="42">
        <f>M1779</f>
        <v>27.2</v>
      </c>
      <c r="G1779" s="43">
        <v>2021</v>
      </c>
      <c r="I1779" s="12">
        <v>35.36</v>
      </c>
      <c r="K1779" s="12" t="s">
        <v>1298</v>
      </c>
      <c r="L1779" s="12">
        <f t="shared" si="81"/>
        <v>27.2</v>
      </c>
      <c r="M1779" s="12">
        <f t="shared" si="82"/>
        <v>27.2</v>
      </c>
    </row>
    <row r="1780" spans="1:13" x14ac:dyDescent="0.25">
      <c r="A1780" s="15">
        <v>237891</v>
      </c>
      <c r="B1780" s="15" t="s">
        <v>1442</v>
      </c>
      <c r="C1780" s="15" t="s">
        <v>707</v>
      </c>
      <c r="D1780" s="15" t="s">
        <v>2120</v>
      </c>
      <c r="E1780" s="41">
        <f t="shared" si="83"/>
        <v>2.9630769230769231E-2</v>
      </c>
      <c r="F1780" s="42">
        <f>M1780</f>
        <v>29.630769230769232</v>
      </c>
      <c r="G1780" s="43">
        <v>2021</v>
      </c>
      <c r="I1780" s="12">
        <v>38.520000000000003</v>
      </c>
      <c r="K1780" s="12" t="s">
        <v>1298</v>
      </c>
      <c r="L1780" s="12">
        <f t="shared" si="81"/>
        <v>29.630769230769232</v>
      </c>
      <c r="M1780" s="12">
        <f t="shared" si="82"/>
        <v>29.630769230769232</v>
      </c>
    </row>
    <row r="1781" spans="1:13" x14ac:dyDescent="0.25">
      <c r="A1781" s="15">
        <v>234968</v>
      </c>
      <c r="B1781" s="15" t="s">
        <v>2494</v>
      </c>
      <c r="C1781" s="15" t="s">
        <v>707</v>
      </c>
      <c r="D1781" s="15" t="s">
        <v>2120</v>
      </c>
      <c r="E1781" s="41">
        <f t="shared" si="83"/>
        <v>3.2730769230769223E-2</v>
      </c>
      <c r="F1781" s="42">
        <f>M1781</f>
        <v>32.730769230769226</v>
      </c>
      <c r="G1781" s="43">
        <v>2021</v>
      </c>
      <c r="I1781" s="12">
        <v>42.55</v>
      </c>
      <c r="K1781" s="12" t="s">
        <v>1298</v>
      </c>
      <c r="L1781" s="12">
        <f t="shared" si="81"/>
        <v>32.730769230769226</v>
      </c>
      <c r="M1781" s="12">
        <f t="shared" si="82"/>
        <v>32.730769230769226</v>
      </c>
    </row>
    <row r="1782" spans="1:13" x14ac:dyDescent="0.25">
      <c r="A1782" s="15">
        <v>237903</v>
      </c>
      <c r="B1782" s="15" t="s">
        <v>1442</v>
      </c>
      <c r="C1782" s="15" t="s">
        <v>707</v>
      </c>
      <c r="D1782" s="15" t="s">
        <v>2120</v>
      </c>
      <c r="E1782" s="41">
        <f t="shared" si="83"/>
        <v>3.295384615384616E-2</v>
      </c>
      <c r="F1782" s="42">
        <f>M1782</f>
        <v>32.953846153846158</v>
      </c>
      <c r="G1782" s="43">
        <v>2021</v>
      </c>
      <c r="I1782" s="12">
        <v>42.84</v>
      </c>
      <c r="K1782" s="12" t="s">
        <v>1298</v>
      </c>
      <c r="L1782" s="12">
        <f t="shared" si="81"/>
        <v>32.953846153846158</v>
      </c>
      <c r="M1782" s="12">
        <f t="shared" si="82"/>
        <v>32.953846153846158</v>
      </c>
    </row>
    <row r="1783" spans="1:13" x14ac:dyDescent="0.25">
      <c r="A1783" s="15">
        <v>234995</v>
      </c>
      <c r="B1783" s="15" t="s">
        <v>2494</v>
      </c>
      <c r="C1783" s="15" t="s">
        <v>707</v>
      </c>
      <c r="D1783" s="15" t="s">
        <v>2120</v>
      </c>
      <c r="E1783" s="41">
        <f t="shared" si="83"/>
        <v>3.3761538461538461E-2</v>
      </c>
      <c r="F1783" s="42">
        <f>M1783</f>
        <v>33.761538461538464</v>
      </c>
      <c r="G1783" s="43">
        <v>2021</v>
      </c>
      <c r="I1783" s="12">
        <v>43.89</v>
      </c>
      <c r="K1783" s="12" t="s">
        <v>1298</v>
      </c>
      <c r="L1783" s="12">
        <f t="shared" si="81"/>
        <v>33.761538461538464</v>
      </c>
      <c r="M1783" s="12">
        <f t="shared" si="82"/>
        <v>33.761538461538464</v>
      </c>
    </row>
    <row r="1784" spans="1:13" x14ac:dyDescent="0.25">
      <c r="A1784" s="15">
        <v>237847</v>
      </c>
      <c r="B1784" s="15" t="s">
        <v>1442</v>
      </c>
      <c r="C1784" s="15" t="s">
        <v>707</v>
      </c>
      <c r="D1784" s="15" t="s">
        <v>2120</v>
      </c>
      <c r="E1784" s="41">
        <f t="shared" si="83"/>
        <v>3.461538461538461E-2</v>
      </c>
      <c r="F1784" s="42">
        <f>M1784</f>
        <v>34.615384615384613</v>
      </c>
      <c r="G1784" s="43">
        <v>2021</v>
      </c>
      <c r="I1784" s="12">
        <v>45</v>
      </c>
      <c r="K1784" s="12" t="s">
        <v>1298</v>
      </c>
      <c r="L1784" s="12">
        <f t="shared" si="81"/>
        <v>34.615384615384613</v>
      </c>
      <c r="M1784" s="12">
        <f t="shared" si="82"/>
        <v>34.615384615384613</v>
      </c>
    </row>
    <row r="1785" spans="1:13" x14ac:dyDescent="0.25">
      <c r="A1785" s="15">
        <v>236177</v>
      </c>
      <c r="B1785" s="15" t="s">
        <v>2498</v>
      </c>
      <c r="C1785" s="15" t="s">
        <v>707</v>
      </c>
      <c r="D1785" s="15" t="s">
        <v>2120</v>
      </c>
      <c r="E1785" s="41">
        <f t="shared" si="83"/>
        <v>3.5046153846153852E-2</v>
      </c>
      <c r="F1785" s="42">
        <f>M1785</f>
        <v>35.04615384615385</v>
      </c>
      <c r="G1785" s="43">
        <v>2021</v>
      </c>
      <c r="I1785" s="12">
        <v>45.56</v>
      </c>
      <c r="K1785" s="12" t="s">
        <v>1298</v>
      </c>
      <c r="L1785" s="12">
        <f t="shared" si="81"/>
        <v>35.04615384615385</v>
      </c>
      <c r="M1785" s="12">
        <f t="shared" si="82"/>
        <v>35.04615384615385</v>
      </c>
    </row>
    <row r="1786" spans="1:13" x14ac:dyDescent="0.25">
      <c r="A1786" s="15">
        <v>233134</v>
      </c>
      <c r="B1786" s="15" t="s">
        <v>2507</v>
      </c>
      <c r="C1786" s="15" t="s">
        <v>707</v>
      </c>
      <c r="D1786" s="15" t="s">
        <v>2120</v>
      </c>
      <c r="E1786" s="41">
        <f t="shared" si="83"/>
        <v>3.5323076923076922E-2</v>
      </c>
      <c r="F1786" s="42">
        <f>M1786</f>
        <v>35.323076923076925</v>
      </c>
      <c r="G1786" s="43">
        <v>2021</v>
      </c>
      <c r="I1786" s="12">
        <v>45.92</v>
      </c>
      <c r="K1786" s="12" t="s">
        <v>1298</v>
      </c>
      <c r="L1786" s="12">
        <f t="shared" si="81"/>
        <v>35.323076923076925</v>
      </c>
      <c r="M1786" s="12">
        <f t="shared" si="82"/>
        <v>35.323076923076925</v>
      </c>
    </row>
    <row r="1787" spans="1:13" x14ac:dyDescent="0.25">
      <c r="A1787" s="15">
        <v>233174</v>
      </c>
      <c r="B1787" s="15" t="s">
        <v>2507</v>
      </c>
      <c r="C1787" s="15" t="s">
        <v>707</v>
      </c>
      <c r="D1787" s="15" t="s">
        <v>2120</v>
      </c>
      <c r="E1787" s="41">
        <f t="shared" si="83"/>
        <v>3.5953846153846156E-2</v>
      </c>
      <c r="F1787" s="42">
        <f>M1787</f>
        <v>35.953846153846158</v>
      </c>
      <c r="G1787" s="43">
        <v>2021</v>
      </c>
      <c r="I1787" s="12">
        <v>46.74</v>
      </c>
      <c r="K1787" s="12" t="s">
        <v>1298</v>
      </c>
      <c r="L1787" s="12">
        <f t="shared" si="81"/>
        <v>35.953846153846158</v>
      </c>
      <c r="M1787" s="12">
        <f t="shared" si="82"/>
        <v>35.953846153846158</v>
      </c>
    </row>
    <row r="1788" spans="1:13" x14ac:dyDescent="0.25">
      <c r="A1788" s="15">
        <v>233120</v>
      </c>
      <c r="B1788" s="15" t="s">
        <v>2507</v>
      </c>
      <c r="C1788" s="15" t="s">
        <v>707</v>
      </c>
      <c r="D1788" s="15" t="s">
        <v>2120</v>
      </c>
      <c r="E1788" s="41">
        <f t="shared" si="83"/>
        <v>3.7215384615384615E-2</v>
      </c>
      <c r="F1788" s="42">
        <f>M1788</f>
        <v>37.215384615384615</v>
      </c>
      <c r="G1788" s="43">
        <v>2021</v>
      </c>
      <c r="I1788" s="12">
        <v>48.38</v>
      </c>
      <c r="K1788" s="12" t="s">
        <v>1298</v>
      </c>
      <c r="L1788" s="12">
        <f t="shared" si="81"/>
        <v>37.215384615384615</v>
      </c>
      <c r="M1788" s="12">
        <f t="shared" si="82"/>
        <v>37.215384615384615</v>
      </c>
    </row>
    <row r="1789" spans="1:13" x14ac:dyDescent="0.25">
      <c r="A1789" s="15">
        <v>286439</v>
      </c>
      <c r="B1789" s="15" t="s">
        <v>711</v>
      </c>
      <c r="C1789" s="15" t="s">
        <v>707</v>
      </c>
      <c r="D1789" s="15" t="s">
        <v>2120</v>
      </c>
      <c r="E1789" s="41">
        <f t="shared" si="83"/>
        <v>4.2092307692307693E-2</v>
      </c>
      <c r="F1789" s="42">
        <f>M1789</f>
        <v>42.092307692307692</v>
      </c>
      <c r="G1789" s="43">
        <v>2021</v>
      </c>
      <c r="I1789" s="12">
        <v>54.72</v>
      </c>
      <c r="K1789" s="12" t="s">
        <v>1298</v>
      </c>
      <c r="L1789" s="12">
        <f t="shared" si="81"/>
        <v>42.092307692307692</v>
      </c>
      <c r="M1789" s="12">
        <f t="shared" si="82"/>
        <v>42.092307692307692</v>
      </c>
    </row>
    <row r="1790" spans="1:13" x14ac:dyDescent="0.25">
      <c r="A1790" s="15">
        <v>249958</v>
      </c>
      <c r="B1790" s="15" t="s">
        <v>1442</v>
      </c>
      <c r="C1790" s="15" t="s">
        <v>707</v>
      </c>
      <c r="D1790" s="15" t="s">
        <v>2120</v>
      </c>
      <c r="E1790" s="41">
        <f t="shared" si="83"/>
        <v>4.2646153846153841E-2</v>
      </c>
      <c r="F1790" s="42">
        <f>M1790</f>
        <v>42.646153846153844</v>
      </c>
      <c r="G1790" s="43">
        <v>2021</v>
      </c>
      <c r="I1790" s="12">
        <v>55.44</v>
      </c>
      <c r="K1790" s="12" t="s">
        <v>1298</v>
      </c>
      <c r="L1790" s="12">
        <f t="shared" si="81"/>
        <v>42.646153846153844</v>
      </c>
      <c r="M1790" s="12">
        <f t="shared" si="82"/>
        <v>42.646153846153844</v>
      </c>
    </row>
    <row r="1791" spans="1:13" x14ac:dyDescent="0.25">
      <c r="A1791" s="15">
        <v>274957</v>
      </c>
      <c r="B1791" s="15" t="s">
        <v>1274</v>
      </c>
      <c r="C1791" s="15" t="s">
        <v>707</v>
      </c>
      <c r="D1791" s="15" t="s">
        <v>2120</v>
      </c>
      <c r="E1791" s="41">
        <f t="shared" si="83"/>
        <v>4.347692307692308E-2</v>
      </c>
      <c r="F1791" s="42">
        <f>M1791</f>
        <v>43.476923076923079</v>
      </c>
      <c r="G1791" s="43">
        <v>2021</v>
      </c>
      <c r="I1791" s="12">
        <v>56.52</v>
      </c>
      <c r="K1791" s="12" t="s">
        <v>1298</v>
      </c>
      <c r="L1791" s="12">
        <f t="shared" si="81"/>
        <v>43.476923076923079</v>
      </c>
      <c r="M1791" s="12">
        <f t="shared" si="82"/>
        <v>43.476923076923079</v>
      </c>
    </row>
    <row r="1792" spans="1:13" x14ac:dyDescent="0.25">
      <c r="A1792" s="15">
        <v>233107</v>
      </c>
      <c r="B1792" s="15" t="s">
        <v>2507</v>
      </c>
      <c r="C1792" s="15" t="s">
        <v>707</v>
      </c>
      <c r="D1792" s="15" t="s">
        <v>2120</v>
      </c>
      <c r="E1792" s="41">
        <f t="shared" si="83"/>
        <v>4.6361538461538468E-2</v>
      </c>
      <c r="F1792" s="42">
        <f>M1792</f>
        <v>46.361538461538466</v>
      </c>
      <c r="G1792" s="43">
        <v>2021</v>
      </c>
      <c r="I1792" s="12">
        <v>60.27</v>
      </c>
      <c r="K1792" s="12" t="s">
        <v>1298</v>
      </c>
      <c r="L1792" s="12">
        <f t="shared" ref="L1792:L1855" si="84">IF(K1792="DC",I1792/1.3,I1792)</f>
        <v>46.361538461538466</v>
      </c>
      <c r="M1792" s="12">
        <f t="shared" ref="M1792:M1855" si="85">IFERROR(VALUE(L1792),VALUE(J1792))</f>
        <v>46.361538461538466</v>
      </c>
    </row>
    <row r="1793" spans="1:13" x14ac:dyDescent="0.25">
      <c r="A1793" s="15">
        <v>233146</v>
      </c>
      <c r="B1793" s="15" t="s">
        <v>2507</v>
      </c>
      <c r="C1793" s="15" t="s">
        <v>707</v>
      </c>
      <c r="D1793" s="15" t="s">
        <v>2120</v>
      </c>
      <c r="E1793" s="41">
        <f t="shared" si="83"/>
        <v>4.7307692307692308E-2</v>
      </c>
      <c r="F1793" s="42">
        <f>M1793</f>
        <v>47.307692307692307</v>
      </c>
      <c r="G1793" s="43">
        <v>2021</v>
      </c>
      <c r="I1793" s="12">
        <v>61.5</v>
      </c>
      <c r="K1793" s="12" t="s">
        <v>1298</v>
      </c>
      <c r="L1793" s="12">
        <f t="shared" si="84"/>
        <v>47.307692307692307</v>
      </c>
      <c r="M1793" s="12">
        <f t="shared" si="85"/>
        <v>47.307692307692307</v>
      </c>
    </row>
    <row r="1794" spans="1:13" x14ac:dyDescent="0.25">
      <c r="A1794" s="15">
        <v>249919</v>
      </c>
      <c r="B1794" s="15" t="s">
        <v>1442</v>
      </c>
      <c r="C1794" s="15" t="s">
        <v>707</v>
      </c>
      <c r="D1794" s="15" t="s">
        <v>2120</v>
      </c>
      <c r="E1794" s="41">
        <f t="shared" si="83"/>
        <v>4.7353846153846156E-2</v>
      </c>
      <c r="F1794" s="42">
        <f>M1794</f>
        <v>47.353846153846156</v>
      </c>
      <c r="G1794" s="43">
        <v>2021</v>
      </c>
      <c r="I1794" s="12">
        <v>61.56</v>
      </c>
      <c r="K1794" s="12" t="s">
        <v>1298</v>
      </c>
      <c r="L1794" s="12">
        <f t="shared" si="84"/>
        <v>47.353846153846156</v>
      </c>
      <c r="M1794" s="12">
        <f t="shared" si="85"/>
        <v>47.353846153846156</v>
      </c>
    </row>
    <row r="1795" spans="1:13" x14ac:dyDescent="0.25">
      <c r="A1795" s="15">
        <v>264738</v>
      </c>
      <c r="B1795" s="15" t="s">
        <v>2496</v>
      </c>
      <c r="C1795" s="15" t="s">
        <v>707</v>
      </c>
      <c r="D1795" s="15" t="s">
        <v>2120</v>
      </c>
      <c r="E1795" s="41">
        <f t="shared" ref="E1795:E1858" si="86">F1795/1000</f>
        <v>4.7907692307692311E-2</v>
      </c>
      <c r="F1795" s="42">
        <f>M1795</f>
        <v>47.907692307692308</v>
      </c>
      <c r="G1795" s="43">
        <v>2021</v>
      </c>
      <c r="I1795" s="12">
        <v>62.28</v>
      </c>
      <c r="K1795" s="12" t="s">
        <v>1298</v>
      </c>
      <c r="L1795" s="12">
        <f t="shared" si="84"/>
        <v>47.907692307692308</v>
      </c>
      <c r="M1795" s="12">
        <f t="shared" si="85"/>
        <v>47.907692307692308</v>
      </c>
    </row>
    <row r="1796" spans="1:13" x14ac:dyDescent="0.25">
      <c r="A1796" s="15">
        <v>264726</v>
      </c>
      <c r="B1796" s="15" t="s">
        <v>2496</v>
      </c>
      <c r="C1796" s="15" t="s">
        <v>707</v>
      </c>
      <c r="D1796" s="15" t="s">
        <v>2120</v>
      </c>
      <c r="E1796" s="41">
        <f t="shared" si="86"/>
        <v>4.8738461538461536E-2</v>
      </c>
      <c r="F1796" s="42">
        <f>M1796</f>
        <v>48.738461538461536</v>
      </c>
      <c r="G1796" s="43">
        <v>2021</v>
      </c>
      <c r="I1796" s="12">
        <v>63.36</v>
      </c>
      <c r="K1796" s="12" t="s">
        <v>1298</v>
      </c>
      <c r="L1796" s="12">
        <f t="shared" si="84"/>
        <v>48.738461538461536</v>
      </c>
      <c r="M1796" s="12">
        <f t="shared" si="85"/>
        <v>48.738461538461536</v>
      </c>
    </row>
    <row r="1797" spans="1:13" x14ac:dyDescent="0.25">
      <c r="A1797" s="15">
        <v>249916</v>
      </c>
      <c r="B1797" s="15" t="s">
        <v>1442</v>
      </c>
      <c r="C1797" s="15" t="s">
        <v>707</v>
      </c>
      <c r="D1797" s="15" t="s">
        <v>2120</v>
      </c>
      <c r="E1797" s="41">
        <f t="shared" si="86"/>
        <v>4.9015384615384613E-2</v>
      </c>
      <c r="F1797" s="42">
        <f>M1797</f>
        <v>49.015384615384612</v>
      </c>
      <c r="G1797" s="43">
        <v>2021</v>
      </c>
      <c r="I1797" s="12">
        <v>63.72</v>
      </c>
      <c r="K1797" s="12" t="s">
        <v>1298</v>
      </c>
      <c r="L1797" s="12">
        <f t="shared" si="84"/>
        <v>49.015384615384612</v>
      </c>
      <c r="M1797" s="12">
        <f t="shared" si="85"/>
        <v>49.015384615384612</v>
      </c>
    </row>
    <row r="1798" spans="1:13" x14ac:dyDescent="0.25">
      <c r="A1798" s="15">
        <v>249951</v>
      </c>
      <c r="B1798" s="15" t="s">
        <v>1442</v>
      </c>
      <c r="C1798" s="15" t="s">
        <v>707</v>
      </c>
      <c r="D1798" s="15" t="s">
        <v>2120</v>
      </c>
      <c r="E1798" s="41">
        <f t="shared" si="86"/>
        <v>4.9015384615384613E-2</v>
      </c>
      <c r="F1798" s="42">
        <f>M1798</f>
        <v>49.015384615384612</v>
      </c>
      <c r="G1798" s="43">
        <v>2021</v>
      </c>
      <c r="I1798" s="12">
        <v>63.72</v>
      </c>
      <c r="K1798" s="12" t="s">
        <v>1298</v>
      </c>
      <c r="L1798" s="12">
        <f t="shared" si="84"/>
        <v>49.015384615384612</v>
      </c>
      <c r="M1798" s="12">
        <f t="shared" si="85"/>
        <v>49.015384615384612</v>
      </c>
    </row>
    <row r="1799" spans="1:13" x14ac:dyDescent="0.25">
      <c r="A1799" s="15">
        <v>249956</v>
      </c>
      <c r="B1799" s="15" t="s">
        <v>1442</v>
      </c>
      <c r="C1799" s="15" t="s">
        <v>707</v>
      </c>
      <c r="D1799" s="15" t="s">
        <v>2120</v>
      </c>
      <c r="E1799" s="41">
        <f t="shared" si="86"/>
        <v>4.9015384615384613E-2</v>
      </c>
      <c r="F1799" s="42">
        <f>M1799</f>
        <v>49.015384615384612</v>
      </c>
      <c r="G1799" s="43">
        <v>2021</v>
      </c>
      <c r="I1799" s="12">
        <v>63.72</v>
      </c>
      <c r="K1799" s="12" t="s">
        <v>1298</v>
      </c>
      <c r="L1799" s="12">
        <f t="shared" si="84"/>
        <v>49.015384615384612</v>
      </c>
      <c r="M1799" s="12">
        <f t="shared" si="85"/>
        <v>49.015384615384612</v>
      </c>
    </row>
    <row r="1800" spans="1:13" x14ac:dyDescent="0.25">
      <c r="A1800" s="15">
        <v>309815</v>
      </c>
      <c r="B1800" s="15" t="s">
        <v>712</v>
      </c>
      <c r="C1800" s="15" t="s">
        <v>707</v>
      </c>
      <c r="D1800" s="15" t="s">
        <v>2120</v>
      </c>
      <c r="E1800" s="41">
        <f t="shared" si="86"/>
        <v>4.9430769230769236E-2</v>
      </c>
      <c r="F1800" s="42">
        <f>M1800</f>
        <v>49.430769230769236</v>
      </c>
      <c r="G1800" s="43">
        <v>2021</v>
      </c>
      <c r="I1800" s="12">
        <v>64.260000000000005</v>
      </c>
      <c r="K1800" s="12" t="s">
        <v>1298</v>
      </c>
      <c r="L1800" s="12">
        <f t="shared" si="84"/>
        <v>49.430769230769236</v>
      </c>
      <c r="M1800" s="12">
        <f t="shared" si="85"/>
        <v>49.430769230769236</v>
      </c>
    </row>
    <row r="1801" spans="1:13" x14ac:dyDescent="0.25">
      <c r="A1801" s="15">
        <v>240651</v>
      </c>
      <c r="B1801" s="15" t="s">
        <v>712</v>
      </c>
      <c r="C1801" s="15" t="s">
        <v>707</v>
      </c>
      <c r="D1801" s="15" t="s">
        <v>2120</v>
      </c>
      <c r="E1801" s="41">
        <f t="shared" si="86"/>
        <v>4.9569230769230761E-2</v>
      </c>
      <c r="F1801" s="42">
        <f>M1801</f>
        <v>49.569230769230764</v>
      </c>
      <c r="G1801" s="43">
        <v>2021</v>
      </c>
      <c r="I1801" s="12">
        <v>64.44</v>
      </c>
      <c r="K1801" s="12" t="s">
        <v>1298</v>
      </c>
      <c r="L1801" s="12">
        <f t="shared" si="84"/>
        <v>49.569230769230764</v>
      </c>
      <c r="M1801" s="12">
        <f t="shared" si="85"/>
        <v>49.569230769230764</v>
      </c>
    </row>
    <row r="1802" spans="1:13" x14ac:dyDescent="0.25">
      <c r="A1802" s="15">
        <v>309823</v>
      </c>
      <c r="B1802" s="15" t="s">
        <v>712</v>
      </c>
      <c r="C1802" s="15" t="s">
        <v>707</v>
      </c>
      <c r="D1802" s="15" t="s">
        <v>2120</v>
      </c>
      <c r="E1802" s="41">
        <f t="shared" si="86"/>
        <v>5.0076923076923074E-2</v>
      </c>
      <c r="F1802" s="42">
        <f>M1802</f>
        <v>50.076923076923073</v>
      </c>
      <c r="G1802" s="43">
        <v>2021</v>
      </c>
      <c r="I1802" s="12">
        <v>65.099999999999994</v>
      </c>
      <c r="K1802" s="12" t="s">
        <v>1298</v>
      </c>
      <c r="L1802" s="12">
        <f t="shared" si="84"/>
        <v>50.076923076923073</v>
      </c>
      <c r="M1802" s="12">
        <f t="shared" si="85"/>
        <v>50.076923076923073</v>
      </c>
    </row>
    <row r="1803" spans="1:13" x14ac:dyDescent="0.25">
      <c r="A1803" s="15">
        <v>249843</v>
      </c>
      <c r="B1803" s="15" t="s">
        <v>1442</v>
      </c>
      <c r="C1803" s="15" t="s">
        <v>707</v>
      </c>
      <c r="D1803" s="15" t="s">
        <v>2120</v>
      </c>
      <c r="E1803" s="41">
        <f t="shared" si="86"/>
        <v>5.0123076923076916E-2</v>
      </c>
      <c r="F1803" s="42">
        <f>M1803</f>
        <v>50.123076923076916</v>
      </c>
      <c r="G1803" s="43">
        <v>2021</v>
      </c>
      <c r="I1803" s="12">
        <v>65.16</v>
      </c>
      <c r="K1803" s="12" t="s">
        <v>1298</v>
      </c>
      <c r="L1803" s="12">
        <f t="shared" si="84"/>
        <v>50.123076923076916</v>
      </c>
      <c r="M1803" s="12">
        <f t="shared" si="85"/>
        <v>50.123076923076916</v>
      </c>
    </row>
    <row r="1804" spans="1:13" x14ac:dyDescent="0.25">
      <c r="A1804" s="15">
        <v>249953</v>
      </c>
      <c r="B1804" s="15" t="s">
        <v>1442</v>
      </c>
      <c r="C1804" s="15" t="s">
        <v>707</v>
      </c>
      <c r="D1804" s="15" t="s">
        <v>2120</v>
      </c>
      <c r="E1804" s="41">
        <f t="shared" si="86"/>
        <v>5.04E-2</v>
      </c>
      <c r="F1804" s="42">
        <f>M1804</f>
        <v>50.4</v>
      </c>
      <c r="G1804" s="43">
        <v>2021</v>
      </c>
      <c r="I1804" s="12">
        <v>65.52</v>
      </c>
      <c r="K1804" s="12" t="s">
        <v>1298</v>
      </c>
      <c r="L1804" s="12">
        <f t="shared" si="84"/>
        <v>50.4</v>
      </c>
      <c r="M1804" s="12">
        <f t="shared" si="85"/>
        <v>50.4</v>
      </c>
    </row>
    <row r="1805" spans="1:13" x14ac:dyDescent="0.25">
      <c r="A1805" s="15">
        <v>254518</v>
      </c>
      <c r="B1805" s="15" t="s">
        <v>2485</v>
      </c>
      <c r="C1805" s="15" t="s">
        <v>707</v>
      </c>
      <c r="D1805" s="15" t="s">
        <v>2120</v>
      </c>
      <c r="E1805" s="41">
        <f t="shared" si="86"/>
        <v>5.0746153846153844E-2</v>
      </c>
      <c r="F1805" s="42">
        <f>M1805</f>
        <v>50.746153846153845</v>
      </c>
      <c r="G1805" s="43">
        <v>2021</v>
      </c>
      <c r="I1805" s="12">
        <v>65.97</v>
      </c>
      <c r="K1805" s="12" t="s">
        <v>1298</v>
      </c>
      <c r="L1805" s="12">
        <f t="shared" si="84"/>
        <v>50.746153846153845</v>
      </c>
      <c r="M1805" s="12">
        <f t="shared" si="85"/>
        <v>50.746153846153845</v>
      </c>
    </row>
    <row r="1806" spans="1:13" x14ac:dyDescent="0.25">
      <c r="A1806" s="15">
        <v>240761</v>
      </c>
      <c r="B1806" s="15" t="s">
        <v>2506</v>
      </c>
      <c r="C1806" s="15" t="s">
        <v>707</v>
      </c>
      <c r="D1806" s="15" t="s">
        <v>2120</v>
      </c>
      <c r="E1806" s="41">
        <f t="shared" si="86"/>
        <v>5.4830769230769225E-2</v>
      </c>
      <c r="F1806" s="42">
        <f>M1806</f>
        <v>54.830769230769228</v>
      </c>
      <c r="G1806" s="43">
        <v>2021</v>
      </c>
      <c r="I1806" s="12">
        <v>71.28</v>
      </c>
      <c r="K1806" s="12" t="s">
        <v>1298</v>
      </c>
      <c r="L1806" s="12">
        <f t="shared" si="84"/>
        <v>54.830769230769228</v>
      </c>
      <c r="M1806" s="12">
        <f t="shared" si="85"/>
        <v>54.830769230769228</v>
      </c>
    </row>
    <row r="1807" spans="1:13" x14ac:dyDescent="0.25">
      <c r="A1807" s="15">
        <v>244195</v>
      </c>
      <c r="B1807" s="15" t="s">
        <v>1442</v>
      </c>
      <c r="C1807" s="15" t="s">
        <v>707</v>
      </c>
      <c r="D1807" s="15" t="s">
        <v>2120</v>
      </c>
      <c r="E1807" s="41">
        <f t="shared" si="86"/>
        <v>5.5215384615384618E-2</v>
      </c>
      <c r="F1807" s="42">
        <f>M1807</f>
        <v>55.215384615384615</v>
      </c>
      <c r="G1807" s="43">
        <v>2021</v>
      </c>
      <c r="I1807" s="12">
        <v>71.78</v>
      </c>
      <c r="K1807" s="12" t="s">
        <v>1298</v>
      </c>
      <c r="L1807" s="12">
        <f t="shared" si="84"/>
        <v>55.215384615384615</v>
      </c>
      <c r="M1807" s="12">
        <f t="shared" si="85"/>
        <v>55.215384615384615</v>
      </c>
    </row>
    <row r="1808" spans="1:13" x14ac:dyDescent="0.25">
      <c r="A1808" s="15">
        <v>254524</v>
      </c>
      <c r="B1808" s="15" t="s">
        <v>1442</v>
      </c>
      <c r="C1808" s="15" t="s">
        <v>707</v>
      </c>
      <c r="D1808" s="15" t="s">
        <v>2120</v>
      </c>
      <c r="E1808" s="41">
        <f t="shared" si="86"/>
        <v>5.8430769230769224E-2</v>
      </c>
      <c r="F1808" s="42">
        <f>M1808</f>
        <v>58.430769230769222</v>
      </c>
      <c r="G1808" s="43">
        <v>2021</v>
      </c>
      <c r="I1808" s="12">
        <v>75.959999999999994</v>
      </c>
      <c r="K1808" s="12" t="s">
        <v>1298</v>
      </c>
      <c r="L1808" s="12">
        <f t="shared" si="84"/>
        <v>58.430769230769222</v>
      </c>
      <c r="M1808" s="12">
        <f t="shared" si="85"/>
        <v>58.430769230769222</v>
      </c>
    </row>
    <row r="1809" spans="1:13" x14ac:dyDescent="0.25">
      <c r="A1809" s="15">
        <v>268403</v>
      </c>
      <c r="B1809" s="15" t="s">
        <v>2496</v>
      </c>
      <c r="C1809" s="15" t="s">
        <v>707</v>
      </c>
      <c r="D1809" s="15" t="s">
        <v>2120</v>
      </c>
      <c r="E1809" s="41">
        <f t="shared" si="86"/>
        <v>6.2307692307692307E-2</v>
      </c>
      <c r="F1809" s="42">
        <f>M1809</f>
        <v>62.307692307692307</v>
      </c>
      <c r="G1809" s="43">
        <v>2021</v>
      </c>
      <c r="I1809" s="12">
        <v>81</v>
      </c>
      <c r="K1809" s="12" t="s">
        <v>1298</v>
      </c>
      <c r="L1809" s="12">
        <f t="shared" si="84"/>
        <v>62.307692307692307</v>
      </c>
      <c r="M1809" s="12">
        <f t="shared" si="85"/>
        <v>62.307692307692307</v>
      </c>
    </row>
    <row r="1810" spans="1:13" x14ac:dyDescent="0.25">
      <c r="A1810" s="15">
        <v>256575</v>
      </c>
      <c r="B1810" s="15" t="s">
        <v>1442</v>
      </c>
      <c r="C1810" s="15" t="s">
        <v>707</v>
      </c>
      <c r="D1810" s="15" t="s">
        <v>2120</v>
      </c>
      <c r="E1810" s="41">
        <f t="shared" si="86"/>
        <v>6.341538461538461E-2</v>
      </c>
      <c r="F1810" s="42">
        <f>M1810</f>
        <v>63.41538461538461</v>
      </c>
      <c r="G1810" s="43">
        <v>2021</v>
      </c>
      <c r="I1810" s="12">
        <v>82.44</v>
      </c>
      <c r="K1810" s="12" t="s">
        <v>1298</v>
      </c>
      <c r="L1810" s="12">
        <f t="shared" si="84"/>
        <v>63.41538461538461</v>
      </c>
      <c r="M1810" s="12">
        <f t="shared" si="85"/>
        <v>63.41538461538461</v>
      </c>
    </row>
    <row r="1811" spans="1:13" x14ac:dyDescent="0.25">
      <c r="A1811" s="15">
        <v>256301</v>
      </c>
      <c r="B1811" s="15" t="s">
        <v>1442</v>
      </c>
      <c r="C1811" s="15" t="s">
        <v>707</v>
      </c>
      <c r="D1811" s="15" t="s">
        <v>2120</v>
      </c>
      <c r="E1811" s="41">
        <f t="shared" si="86"/>
        <v>6.341538461538461E-2</v>
      </c>
      <c r="F1811" s="42">
        <f>M1811</f>
        <v>63.41538461538461</v>
      </c>
      <c r="G1811" s="43">
        <v>2021</v>
      </c>
      <c r="I1811" s="12">
        <v>82.44</v>
      </c>
      <c r="K1811" s="12" t="s">
        <v>1298</v>
      </c>
      <c r="L1811" s="12">
        <f t="shared" si="84"/>
        <v>63.41538461538461</v>
      </c>
      <c r="M1811" s="12">
        <f t="shared" si="85"/>
        <v>63.41538461538461</v>
      </c>
    </row>
    <row r="1812" spans="1:13" x14ac:dyDescent="0.25">
      <c r="A1812" s="15">
        <v>255396</v>
      </c>
      <c r="B1812" s="15" t="s">
        <v>2505</v>
      </c>
      <c r="C1812" s="15" t="s">
        <v>707</v>
      </c>
      <c r="D1812" s="15" t="s">
        <v>2120</v>
      </c>
      <c r="E1812" s="41">
        <f t="shared" si="86"/>
        <v>6.4246153846153842E-2</v>
      </c>
      <c r="F1812" s="42">
        <f>M1812</f>
        <v>64.246153846153845</v>
      </c>
      <c r="G1812" s="43">
        <v>2021</v>
      </c>
      <c r="I1812" s="12">
        <v>83.52</v>
      </c>
      <c r="K1812" s="12" t="s">
        <v>1298</v>
      </c>
      <c r="L1812" s="12">
        <f t="shared" si="84"/>
        <v>64.246153846153845</v>
      </c>
      <c r="M1812" s="12">
        <f t="shared" si="85"/>
        <v>64.246153846153845</v>
      </c>
    </row>
    <row r="1813" spans="1:13" x14ac:dyDescent="0.25">
      <c r="A1813" s="15">
        <v>264500</v>
      </c>
      <c r="B1813" s="15" t="s">
        <v>2496</v>
      </c>
      <c r="C1813" s="15" t="s">
        <v>707</v>
      </c>
      <c r="D1813" s="15" t="s">
        <v>2120</v>
      </c>
      <c r="E1813" s="41">
        <f t="shared" si="86"/>
        <v>6.4246153846153842E-2</v>
      </c>
      <c r="F1813" s="42">
        <f>M1813</f>
        <v>64.246153846153845</v>
      </c>
      <c r="G1813" s="43">
        <v>2021</v>
      </c>
      <c r="I1813" s="12">
        <v>83.52</v>
      </c>
      <c r="K1813" s="12" t="s">
        <v>1298</v>
      </c>
      <c r="L1813" s="12">
        <f t="shared" si="84"/>
        <v>64.246153846153845</v>
      </c>
      <c r="M1813" s="12">
        <f t="shared" si="85"/>
        <v>64.246153846153845</v>
      </c>
    </row>
    <row r="1814" spans="1:13" x14ac:dyDescent="0.25">
      <c r="A1814" s="15">
        <v>274798</v>
      </c>
      <c r="B1814" s="15" t="s">
        <v>2496</v>
      </c>
      <c r="C1814" s="15" t="s">
        <v>707</v>
      </c>
      <c r="D1814" s="15" t="s">
        <v>2120</v>
      </c>
      <c r="E1814" s="41">
        <f t="shared" si="86"/>
        <v>6.4523076923076919E-2</v>
      </c>
      <c r="F1814" s="42">
        <f>M1814</f>
        <v>64.523076923076914</v>
      </c>
      <c r="G1814" s="43">
        <v>2021</v>
      </c>
      <c r="I1814" s="12">
        <v>83.88</v>
      </c>
      <c r="K1814" s="12" t="s">
        <v>1298</v>
      </c>
      <c r="L1814" s="12">
        <f t="shared" si="84"/>
        <v>64.523076923076914</v>
      </c>
      <c r="M1814" s="12">
        <f t="shared" si="85"/>
        <v>64.523076923076914</v>
      </c>
    </row>
    <row r="1815" spans="1:13" x14ac:dyDescent="0.25">
      <c r="A1815" s="15">
        <v>293767</v>
      </c>
      <c r="B1815" s="15" t="s">
        <v>1447</v>
      </c>
      <c r="C1815" s="15" t="s">
        <v>707</v>
      </c>
      <c r="D1815" s="15" t="s">
        <v>2120</v>
      </c>
      <c r="E1815" s="41">
        <f t="shared" si="86"/>
        <v>6.4599999999999991E-2</v>
      </c>
      <c r="F1815" s="42">
        <f>M1815</f>
        <v>64.599999999999994</v>
      </c>
      <c r="G1815" s="43">
        <v>2021</v>
      </c>
      <c r="I1815" s="12">
        <v>83.98</v>
      </c>
      <c r="K1815" s="12" t="s">
        <v>1298</v>
      </c>
      <c r="L1815" s="12">
        <f t="shared" si="84"/>
        <v>64.599999999999994</v>
      </c>
      <c r="M1815" s="12">
        <f t="shared" si="85"/>
        <v>64.599999999999994</v>
      </c>
    </row>
    <row r="1816" spans="1:13" x14ac:dyDescent="0.25">
      <c r="A1816" s="15">
        <v>274770</v>
      </c>
      <c r="B1816" s="15" t="s">
        <v>2496</v>
      </c>
      <c r="C1816" s="15" t="s">
        <v>707</v>
      </c>
      <c r="D1816" s="15" t="s">
        <v>2120</v>
      </c>
      <c r="E1816" s="41">
        <f t="shared" si="86"/>
        <v>6.4799999999999996E-2</v>
      </c>
      <c r="F1816" s="42">
        <f>M1816</f>
        <v>64.8</v>
      </c>
      <c r="G1816" s="43">
        <v>2021</v>
      </c>
      <c r="I1816" s="12">
        <v>84.24</v>
      </c>
      <c r="K1816" s="12" t="s">
        <v>1298</v>
      </c>
      <c r="L1816" s="12">
        <f t="shared" si="84"/>
        <v>64.8</v>
      </c>
      <c r="M1816" s="12">
        <f t="shared" si="85"/>
        <v>64.8</v>
      </c>
    </row>
    <row r="1817" spans="1:13" x14ac:dyDescent="0.25">
      <c r="A1817" s="15">
        <v>273677</v>
      </c>
      <c r="B1817" s="15" t="s">
        <v>2496</v>
      </c>
      <c r="C1817" s="15" t="s">
        <v>707</v>
      </c>
      <c r="D1817" s="15" t="s">
        <v>2120</v>
      </c>
      <c r="E1817" s="41">
        <f t="shared" si="86"/>
        <v>6.507692307692306E-2</v>
      </c>
      <c r="F1817" s="42">
        <f>M1817</f>
        <v>65.076923076923066</v>
      </c>
      <c r="G1817" s="43">
        <v>2021</v>
      </c>
      <c r="I1817" s="12">
        <v>84.6</v>
      </c>
      <c r="K1817" s="12" t="s">
        <v>1298</v>
      </c>
      <c r="L1817" s="12">
        <f t="shared" si="84"/>
        <v>65.076923076923066</v>
      </c>
      <c r="M1817" s="12">
        <f t="shared" si="85"/>
        <v>65.076923076923066</v>
      </c>
    </row>
    <row r="1818" spans="1:13" x14ac:dyDescent="0.25">
      <c r="A1818" s="15">
        <v>185988</v>
      </c>
      <c r="B1818" s="15" t="s">
        <v>712</v>
      </c>
      <c r="C1818" s="15" t="s">
        <v>707</v>
      </c>
      <c r="D1818" s="15" t="s">
        <v>2120</v>
      </c>
      <c r="E1818" s="41">
        <f t="shared" si="86"/>
        <v>7.601538461538461E-2</v>
      </c>
      <c r="F1818" s="42">
        <f>M1818</f>
        <v>76.015384615384605</v>
      </c>
      <c r="G1818" s="43">
        <v>2021</v>
      </c>
      <c r="I1818" s="12">
        <v>98.82</v>
      </c>
      <c r="K1818" s="12" t="s">
        <v>1298</v>
      </c>
      <c r="L1818" s="12">
        <f t="shared" si="84"/>
        <v>76.015384615384605</v>
      </c>
      <c r="M1818" s="12">
        <f t="shared" si="85"/>
        <v>76.015384615384605</v>
      </c>
    </row>
    <row r="1819" spans="1:13" x14ac:dyDescent="0.25">
      <c r="A1819" s="15">
        <v>240731</v>
      </c>
      <c r="B1819" s="15" t="s">
        <v>2506</v>
      </c>
      <c r="C1819" s="15" t="s">
        <v>707</v>
      </c>
      <c r="D1819" s="15" t="s">
        <v>2120</v>
      </c>
      <c r="E1819" s="41">
        <f t="shared" si="86"/>
        <v>7.7538461538461528E-2</v>
      </c>
      <c r="F1819" s="42">
        <f>M1819</f>
        <v>77.538461538461533</v>
      </c>
      <c r="G1819" s="43">
        <v>2021</v>
      </c>
      <c r="I1819" s="12">
        <v>100.8</v>
      </c>
      <c r="K1819" s="12" t="s">
        <v>1298</v>
      </c>
      <c r="L1819" s="12">
        <f t="shared" si="84"/>
        <v>77.538461538461533</v>
      </c>
      <c r="M1819" s="12">
        <f t="shared" si="85"/>
        <v>77.538461538461533</v>
      </c>
    </row>
    <row r="1820" spans="1:13" x14ac:dyDescent="0.25">
      <c r="A1820" s="15">
        <v>276399</v>
      </c>
      <c r="B1820" s="15" t="s">
        <v>711</v>
      </c>
      <c r="C1820" s="15" t="s">
        <v>707</v>
      </c>
      <c r="D1820" s="15" t="s">
        <v>2120</v>
      </c>
      <c r="E1820" s="41">
        <f t="shared" si="86"/>
        <v>8.924615384615385E-2</v>
      </c>
      <c r="F1820" s="42">
        <f>M1820</f>
        <v>89.246153846153845</v>
      </c>
      <c r="G1820" s="43">
        <v>2021</v>
      </c>
      <c r="I1820" s="12">
        <v>116.02</v>
      </c>
      <c r="K1820" s="12" t="s">
        <v>1298</v>
      </c>
      <c r="L1820" s="12">
        <f t="shared" si="84"/>
        <v>89.246153846153845</v>
      </c>
      <c r="M1820" s="12">
        <f t="shared" si="85"/>
        <v>89.246153846153845</v>
      </c>
    </row>
    <row r="1821" spans="1:13" x14ac:dyDescent="0.25">
      <c r="A1821" s="15">
        <v>261463</v>
      </c>
      <c r="B1821" s="15" t="s">
        <v>2500</v>
      </c>
      <c r="C1821" s="15" t="s">
        <v>707</v>
      </c>
      <c r="D1821" s="15" t="s">
        <v>2120</v>
      </c>
      <c r="E1821" s="41">
        <f t="shared" si="86"/>
        <v>0.10883076923076922</v>
      </c>
      <c r="F1821" s="42">
        <f>M1821</f>
        <v>108.83076923076922</v>
      </c>
      <c r="G1821" s="43">
        <v>2021</v>
      </c>
      <c r="I1821" s="12">
        <v>141.47999999999999</v>
      </c>
      <c r="K1821" s="12" t="s">
        <v>1298</v>
      </c>
      <c r="L1821" s="12">
        <f t="shared" si="84"/>
        <v>108.83076923076922</v>
      </c>
      <c r="M1821" s="12">
        <f t="shared" si="85"/>
        <v>108.83076923076922</v>
      </c>
    </row>
    <row r="1822" spans="1:13" x14ac:dyDescent="0.25">
      <c r="A1822" s="15">
        <v>252675</v>
      </c>
      <c r="B1822" s="15" t="s">
        <v>711</v>
      </c>
      <c r="C1822" s="15" t="s">
        <v>707</v>
      </c>
      <c r="D1822" s="15" t="s">
        <v>2120</v>
      </c>
      <c r="E1822" s="41">
        <f t="shared" si="86"/>
        <v>0.11270769230769231</v>
      </c>
      <c r="F1822" s="42">
        <f>M1822</f>
        <v>112.70769230769231</v>
      </c>
      <c r="G1822" s="43">
        <v>2021</v>
      </c>
      <c r="I1822" s="12">
        <v>146.52000000000001</v>
      </c>
      <c r="K1822" s="12" t="s">
        <v>1298</v>
      </c>
      <c r="L1822" s="12">
        <f t="shared" si="84"/>
        <v>112.70769230769231</v>
      </c>
      <c r="M1822" s="12">
        <f t="shared" si="85"/>
        <v>112.70769230769231</v>
      </c>
    </row>
    <row r="1823" spans="1:13" x14ac:dyDescent="0.25">
      <c r="A1823" s="15">
        <v>276147</v>
      </c>
      <c r="B1823" s="15" t="s">
        <v>711</v>
      </c>
      <c r="C1823" s="15" t="s">
        <v>707</v>
      </c>
      <c r="D1823" s="15" t="s">
        <v>2120</v>
      </c>
      <c r="E1823" s="41">
        <f t="shared" si="86"/>
        <v>0.12978461538461539</v>
      </c>
      <c r="F1823" s="42">
        <f>M1823</f>
        <v>129.78461538461539</v>
      </c>
      <c r="G1823" s="43">
        <v>2021</v>
      </c>
      <c r="I1823" s="12">
        <v>168.72</v>
      </c>
      <c r="K1823" s="12" t="s">
        <v>1298</v>
      </c>
      <c r="L1823" s="12">
        <f t="shared" si="84"/>
        <v>129.78461538461539</v>
      </c>
      <c r="M1823" s="12">
        <f t="shared" si="85"/>
        <v>129.78461538461539</v>
      </c>
    </row>
    <row r="1824" spans="1:13" x14ac:dyDescent="0.25">
      <c r="A1824" s="15">
        <v>188854</v>
      </c>
      <c r="B1824" s="15" t="s">
        <v>2498</v>
      </c>
      <c r="C1824" s="15" t="s">
        <v>707</v>
      </c>
      <c r="D1824" s="15" t="s">
        <v>2120</v>
      </c>
      <c r="E1824" s="41">
        <f t="shared" si="86"/>
        <v>0.16165384615384615</v>
      </c>
      <c r="F1824" s="42">
        <f>M1824</f>
        <v>161.65384615384616</v>
      </c>
      <c r="G1824" s="43">
        <v>2021</v>
      </c>
      <c r="I1824" s="12">
        <v>210.15</v>
      </c>
      <c r="K1824" s="12" t="s">
        <v>1298</v>
      </c>
      <c r="L1824" s="12">
        <f t="shared" si="84"/>
        <v>161.65384615384616</v>
      </c>
      <c r="M1824" s="12">
        <f t="shared" si="85"/>
        <v>161.65384615384616</v>
      </c>
    </row>
    <row r="1825" spans="1:13" x14ac:dyDescent="0.25">
      <c r="A1825" s="15">
        <v>259124</v>
      </c>
      <c r="B1825" s="15" t="s">
        <v>1447</v>
      </c>
      <c r="C1825" s="15" t="s">
        <v>707</v>
      </c>
      <c r="D1825" s="15" t="s">
        <v>2120</v>
      </c>
      <c r="E1825" s="41">
        <f t="shared" si="86"/>
        <v>0.16836923076923077</v>
      </c>
      <c r="F1825" s="42">
        <f>M1825</f>
        <v>168.36923076923077</v>
      </c>
      <c r="G1825" s="43">
        <v>2021</v>
      </c>
      <c r="I1825" s="12">
        <v>218.88</v>
      </c>
      <c r="K1825" s="12" t="s">
        <v>1298</v>
      </c>
      <c r="L1825" s="12">
        <f t="shared" si="84"/>
        <v>168.36923076923077</v>
      </c>
      <c r="M1825" s="12">
        <f t="shared" si="85"/>
        <v>168.36923076923077</v>
      </c>
    </row>
    <row r="1826" spans="1:13" x14ac:dyDescent="0.25">
      <c r="A1826" s="15">
        <v>241599</v>
      </c>
      <c r="B1826" s="15" t="s">
        <v>2495</v>
      </c>
      <c r="C1826" s="15" t="s">
        <v>707</v>
      </c>
      <c r="D1826" s="15" t="s">
        <v>2120</v>
      </c>
      <c r="E1826" s="41">
        <f t="shared" si="86"/>
        <v>0.17015384615384613</v>
      </c>
      <c r="F1826" s="42">
        <f>M1826</f>
        <v>170.15384615384613</v>
      </c>
      <c r="G1826" s="43">
        <v>2021</v>
      </c>
      <c r="I1826" s="12">
        <v>221.2</v>
      </c>
      <c r="K1826" s="12" t="s">
        <v>1298</v>
      </c>
      <c r="L1826" s="12">
        <f t="shared" si="84"/>
        <v>170.15384615384613</v>
      </c>
      <c r="M1826" s="12">
        <f t="shared" si="85"/>
        <v>170.15384615384613</v>
      </c>
    </row>
    <row r="1827" spans="1:13" x14ac:dyDescent="0.25">
      <c r="A1827" s="15">
        <v>234886</v>
      </c>
      <c r="B1827" s="15" t="s">
        <v>2497</v>
      </c>
      <c r="C1827" s="15" t="s">
        <v>707</v>
      </c>
      <c r="D1827" s="15" t="s">
        <v>2120</v>
      </c>
      <c r="E1827" s="41">
        <f t="shared" si="86"/>
        <v>0.18793846153846153</v>
      </c>
      <c r="F1827" s="42">
        <f>M1827</f>
        <v>187.93846153846152</v>
      </c>
      <c r="G1827" s="43">
        <v>2021</v>
      </c>
      <c r="I1827" s="12">
        <v>244.32</v>
      </c>
      <c r="K1827" s="12" t="s">
        <v>1298</v>
      </c>
      <c r="L1827" s="12">
        <f t="shared" si="84"/>
        <v>187.93846153846152</v>
      </c>
      <c r="M1827" s="12">
        <f t="shared" si="85"/>
        <v>187.93846153846152</v>
      </c>
    </row>
    <row r="1828" spans="1:13" x14ac:dyDescent="0.25">
      <c r="A1828" s="15">
        <v>188852</v>
      </c>
      <c r="B1828" s="15" t="s">
        <v>2498</v>
      </c>
      <c r="C1828" s="15" t="s">
        <v>707</v>
      </c>
      <c r="D1828" s="15" t="s">
        <v>2120</v>
      </c>
      <c r="E1828" s="41">
        <f t="shared" si="86"/>
        <v>0.19215384615384615</v>
      </c>
      <c r="F1828" s="42">
        <f>M1828</f>
        <v>192.15384615384616</v>
      </c>
      <c r="G1828" s="43">
        <v>2021</v>
      </c>
      <c r="I1828" s="12">
        <v>249.8</v>
      </c>
      <c r="K1828" s="12" t="s">
        <v>1298</v>
      </c>
      <c r="L1828" s="12">
        <f t="shared" si="84"/>
        <v>192.15384615384616</v>
      </c>
      <c r="M1828" s="12">
        <f t="shared" si="85"/>
        <v>192.15384615384616</v>
      </c>
    </row>
    <row r="1829" spans="1:13" x14ac:dyDescent="0.25">
      <c r="A1829" s="15">
        <v>245178</v>
      </c>
      <c r="B1829" s="15" t="s">
        <v>2014</v>
      </c>
      <c r="C1829" s="15" t="s">
        <v>707</v>
      </c>
      <c r="D1829" s="15" t="s">
        <v>2120</v>
      </c>
      <c r="E1829" s="41">
        <f t="shared" si="86"/>
        <v>0.20418461538461538</v>
      </c>
      <c r="F1829" s="42">
        <f>M1829</f>
        <v>204.18461538461537</v>
      </c>
      <c r="G1829" s="43">
        <v>2021</v>
      </c>
      <c r="I1829" s="12">
        <v>265.44</v>
      </c>
      <c r="K1829" s="12" t="s">
        <v>1298</v>
      </c>
      <c r="L1829" s="12">
        <f t="shared" si="84"/>
        <v>204.18461538461537</v>
      </c>
      <c r="M1829" s="12">
        <f t="shared" si="85"/>
        <v>204.18461538461537</v>
      </c>
    </row>
    <row r="1830" spans="1:13" x14ac:dyDescent="0.25">
      <c r="A1830" s="15">
        <v>267265</v>
      </c>
      <c r="B1830" s="15" t="s">
        <v>711</v>
      </c>
      <c r="C1830" s="15" t="s">
        <v>707</v>
      </c>
      <c r="D1830" s="15" t="s">
        <v>2120</v>
      </c>
      <c r="E1830" s="41">
        <f t="shared" si="86"/>
        <v>0.22029230769230768</v>
      </c>
      <c r="F1830" s="42">
        <f>M1830</f>
        <v>220.29230769230767</v>
      </c>
      <c r="G1830" s="43">
        <v>2021</v>
      </c>
      <c r="I1830" s="12">
        <v>286.38</v>
      </c>
      <c r="K1830" s="12" t="s">
        <v>1298</v>
      </c>
      <c r="L1830" s="12">
        <f t="shared" si="84"/>
        <v>220.29230769230767</v>
      </c>
      <c r="M1830" s="12">
        <f t="shared" si="85"/>
        <v>220.29230769230767</v>
      </c>
    </row>
    <row r="1831" spans="1:13" x14ac:dyDescent="0.25">
      <c r="A1831" s="15">
        <v>262574</v>
      </c>
      <c r="B1831" s="15" t="s">
        <v>711</v>
      </c>
      <c r="C1831" s="15" t="s">
        <v>707</v>
      </c>
      <c r="D1831" s="15" t="s">
        <v>2120</v>
      </c>
      <c r="E1831" s="41">
        <f t="shared" si="86"/>
        <v>0.26639999999999997</v>
      </c>
      <c r="F1831" s="42">
        <f>M1831</f>
        <v>266.39999999999998</v>
      </c>
      <c r="G1831" s="43">
        <v>2021</v>
      </c>
      <c r="I1831" s="12">
        <v>346.32</v>
      </c>
      <c r="K1831" s="12" t="s">
        <v>1298</v>
      </c>
      <c r="L1831" s="12">
        <f t="shared" si="84"/>
        <v>266.39999999999998</v>
      </c>
      <c r="M1831" s="12">
        <f t="shared" si="85"/>
        <v>266.39999999999998</v>
      </c>
    </row>
    <row r="1832" spans="1:13" x14ac:dyDescent="0.25">
      <c r="A1832" s="15">
        <v>280580</v>
      </c>
      <c r="B1832" s="15" t="s">
        <v>2496</v>
      </c>
      <c r="C1832" s="15" t="s">
        <v>707</v>
      </c>
      <c r="D1832" s="15" t="s">
        <v>2120</v>
      </c>
      <c r="E1832" s="41">
        <f t="shared" si="86"/>
        <v>0.26676923076923076</v>
      </c>
      <c r="F1832" s="42">
        <f>M1832</f>
        <v>266.76923076923077</v>
      </c>
      <c r="G1832" s="43">
        <v>2021</v>
      </c>
      <c r="I1832" s="12">
        <v>346.8</v>
      </c>
      <c r="K1832" s="12" t="s">
        <v>1298</v>
      </c>
      <c r="L1832" s="12">
        <f t="shared" si="84"/>
        <v>266.76923076923077</v>
      </c>
      <c r="M1832" s="12">
        <f t="shared" si="85"/>
        <v>266.76923076923077</v>
      </c>
    </row>
    <row r="1833" spans="1:13" x14ac:dyDescent="0.25">
      <c r="A1833" s="15">
        <v>247317</v>
      </c>
      <c r="B1833" s="15" t="s">
        <v>712</v>
      </c>
      <c r="C1833" s="15" t="s">
        <v>707</v>
      </c>
      <c r="D1833" s="15" t="s">
        <v>2120</v>
      </c>
      <c r="E1833" s="41">
        <f t="shared" si="86"/>
        <v>0.27692307692307688</v>
      </c>
      <c r="F1833" s="42">
        <f>M1833</f>
        <v>276.92307692307691</v>
      </c>
      <c r="G1833" s="43">
        <v>2021</v>
      </c>
      <c r="I1833" s="12">
        <v>360</v>
      </c>
      <c r="J1833" s="12">
        <v>360</v>
      </c>
      <c r="K1833" s="12" t="s">
        <v>1298</v>
      </c>
      <c r="L1833" s="12">
        <f t="shared" si="84"/>
        <v>276.92307692307691</v>
      </c>
      <c r="M1833" s="12">
        <f t="shared" si="85"/>
        <v>276.92307692307691</v>
      </c>
    </row>
    <row r="1834" spans="1:13" x14ac:dyDescent="0.25">
      <c r="A1834" s="15">
        <v>246358</v>
      </c>
      <c r="B1834" s="15" t="s">
        <v>712</v>
      </c>
      <c r="C1834" s="15" t="s">
        <v>707</v>
      </c>
      <c r="D1834" s="15" t="s">
        <v>2120</v>
      </c>
      <c r="E1834" s="41">
        <f t="shared" si="86"/>
        <v>0.3446153846153846</v>
      </c>
      <c r="F1834" s="42">
        <f>M1834</f>
        <v>344.61538461538458</v>
      </c>
      <c r="G1834" s="43">
        <v>2021</v>
      </c>
      <c r="I1834" s="12">
        <v>448</v>
      </c>
      <c r="K1834" s="12" t="s">
        <v>1298</v>
      </c>
      <c r="L1834" s="12">
        <f t="shared" si="84"/>
        <v>344.61538461538458</v>
      </c>
      <c r="M1834" s="12">
        <f t="shared" si="85"/>
        <v>344.61538461538458</v>
      </c>
    </row>
    <row r="1835" spans="1:13" x14ac:dyDescent="0.25">
      <c r="A1835" s="15">
        <v>249044</v>
      </c>
      <c r="B1835" s="15" t="s">
        <v>2511</v>
      </c>
      <c r="C1835" s="15" t="s">
        <v>707</v>
      </c>
      <c r="D1835" s="15" t="s">
        <v>2120</v>
      </c>
      <c r="E1835" s="41">
        <f t="shared" si="86"/>
        <v>0.4360230769230769</v>
      </c>
      <c r="F1835" s="42">
        <f>M1835</f>
        <v>436.02307692307693</v>
      </c>
      <c r="G1835" s="43">
        <v>2021</v>
      </c>
      <c r="I1835" s="12">
        <v>566.83000000000004</v>
      </c>
      <c r="K1835" s="12" t="s">
        <v>1298</v>
      </c>
      <c r="L1835" s="12">
        <f t="shared" si="84"/>
        <v>436.02307692307693</v>
      </c>
      <c r="M1835" s="12">
        <f t="shared" si="85"/>
        <v>436.02307692307693</v>
      </c>
    </row>
    <row r="1836" spans="1:13" x14ac:dyDescent="0.25">
      <c r="A1836" s="15">
        <v>226550</v>
      </c>
      <c r="B1836" s="15" t="s">
        <v>1274</v>
      </c>
      <c r="C1836" s="15" t="s">
        <v>707</v>
      </c>
      <c r="D1836" s="15" t="s">
        <v>2120</v>
      </c>
      <c r="E1836" s="41">
        <f t="shared" si="86"/>
        <v>0.47912307692307687</v>
      </c>
      <c r="F1836" s="42">
        <f>M1836</f>
        <v>479.12307692307689</v>
      </c>
      <c r="G1836" s="43">
        <v>2021</v>
      </c>
      <c r="I1836" s="12">
        <v>622.86</v>
      </c>
      <c r="K1836" s="12" t="s">
        <v>1298</v>
      </c>
      <c r="L1836" s="12">
        <f t="shared" si="84"/>
        <v>479.12307692307689</v>
      </c>
      <c r="M1836" s="12">
        <f t="shared" si="85"/>
        <v>479.12307692307689</v>
      </c>
    </row>
    <row r="1837" spans="1:13" x14ac:dyDescent="0.25">
      <c r="A1837" s="15">
        <v>189389</v>
      </c>
      <c r="B1837" s="15" t="s">
        <v>1447</v>
      </c>
      <c r="C1837" s="15" t="s">
        <v>707</v>
      </c>
      <c r="D1837" s="15" t="s">
        <v>2120</v>
      </c>
      <c r="E1837" s="41">
        <f t="shared" si="86"/>
        <v>0.57156923076923072</v>
      </c>
      <c r="F1837" s="42">
        <f>M1837</f>
        <v>571.56923076923067</v>
      </c>
      <c r="G1837" s="43">
        <v>2021</v>
      </c>
      <c r="I1837" s="12">
        <v>743.04</v>
      </c>
      <c r="K1837" s="12" t="s">
        <v>1298</v>
      </c>
      <c r="L1837" s="12">
        <f t="shared" si="84"/>
        <v>571.56923076923067</v>
      </c>
      <c r="M1837" s="12">
        <f t="shared" si="85"/>
        <v>571.56923076923067</v>
      </c>
    </row>
    <row r="1838" spans="1:13" x14ac:dyDescent="0.25">
      <c r="A1838" s="15">
        <v>228630</v>
      </c>
      <c r="B1838" s="15" t="s">
        <v>1274</v>
      </c>
      <c r="C1838" s="15" t="s">
        <v>707</v>
      </c>
      <c r="D1838" s="15" t="s">
        <v>2120</v>
      </c>
      <c r="E1838" s="41">
        <f t="shared" si="86"/>
        <v>0.58707692307692305</v>
      </c>
      <c r="F1838" s="42">
        <f>M1838</f>
        <v>587.07692307692309</v>
      </c>
      <c r="G1838" s="43">
        <v>2021</v>
      </c>
      <c r="I1838" s="12">
        <v>763.2</v>
      </c>
      <c r="K1838" s="12" t="s">
        <v>1298</v>
      </c>
      <c r="L1838" s="12">
        <f t="shared" si="84"/>
        <v>587.07692307692309</v>
      </c>
      <c r="M1838" s="12">
        <f t="shared" si="85"/>
        <v>587.07692307692309</v>
      </c>
    </row>
    <row r="1839" spans="1:13" x14ac:dyDescent="0.25">
      <c r="A1839" s="15">
        <v>226572</v>
      </c>
      <c r="B1839" s="15" t="s">
        <v>1274</v>
      </c>
      <c r="C1839" s="15" t="s">
        <v>707</v>
      </c>
      <c r="D1839" s="15" t="s">
        <v>2120</v>
      </c>
      <c r="E1839" s="41">
        <f t="shared" si="86"/>
        <v>0.77344615384615378</v>
      </c>
      <c r="F1839" s="42">
        <f>M1839</f>
        <v>773.44615384615383</v>
      </c>
      <c r="G1839" s="43">
        <v>2021</v>
      </c>
      <c r="I1839" s="17">
        <v>1005.48</v>
      </c>
      <c r="J1839" s="17"/>
      <c r="K1839" s="12" t="s">
        <v>1298</v>
      </c>
      <c r="L1839" s="12">
        <f t="shared" si="84"/>
        <v>773.44615384615383</v>
      </c>
      <c r="M1839" s="12">
        <f t="shared" si="85"/>
        <v>773.44615384615383</v>
      </c>
    </row>
    <row r="1840" spans="1:13" x14ac:dyDescent="0.25">
      <c r="A1840" s="15">
        <v>91172</v>
      </c>
      <c r="B1840" s="15" t="s">
        <v>2488</v>
      </c>
      <c r="C1840" s="15" t="s">
        <v>707</v>
      </c>
      <c r="D1840" s="15" t="s">
        <v>63</v>
      </c>
      <c r="E1840" s="41">
        <f t="shared" si="86"/>
        <v>2.016484615384615</v>
      </c>
      <c r="F1840" s="42">
        <f>M1840</f>
        <v>2016.4846153846152</v>
      </c>
      <c r="G1840" s="43">
        <v>2021</v>
      </c>
      <c r="I1840" s="17">
        <v>2621.4299999999998</v>
      </c>
      <c r="J1840" s="17"/>
      <c r="K1840" s="12" t="s">
        <v>1298</v>
      </c>
      <c r="L1840" s="12">
        <f t="shared" si="84"/>
        <v>2016.4846153846152</v>
      </c>
      <c r="M1840" s="12">
        <f t="shared" si="85"/>
        <v>2016.4846153846152</v>
      </c>
    </row>
    <row r="1841" spans="1:13" x14ac:dyDescent="0.25">
      <c r="A1841" s="15">
        <v>262562</v>
      </c>
      <c r="B1841" s="15" t="s">
        <v>2439</v>
      </c>
      <c r="C1841" s="15" t="s">
        <v>707</v>
      </c>
      <c r="D1841" s="15" t="s">
        <v>722</v>
      </c>
      <c r="E1841" s="41">
        <f t="shared" si="86"/>
        <v>5.3792307692307695E-2</v>
      </c>
      <c r="F1841" s="42">
        <f>M1841</f>
        <v>53.792307692307695</v>
      </c>
      <c r="G1841" s="43">
        <v>2021</v>
      </c>
      <c r="I1841" s="12">
        <v>69.930000000000007</v>
      </c>
      <c r="K1841" s="12" t="s">
        <v>1298</v>
      </c>
      <c r="L1841" s="12">
        <f t="shared" si="84"/>
        <v>53.792307692307695</v>
      </c>
      <c r="M1841" s="12">
        <f t="shared" si="85"/>
        <v>53.792307692307695</v>
      </c>
    </row>
    <row r="1842" spans="1:13" x14ac:dyDescent="0.25">
      <c r="A1842" s="15">
        <v>220393</v>
      </c>
      <c r="B1842" s="15" t="s">
        <v>1774</v>
      </c>
      <c r="C1842" s="15" t="s">
        <v>707</v>
      </c>
      <c r="D1842" s="15" t="s">
        <v>722</v>
      </c>
      <c r="E1842" s="41">
        <f t="shared" si="86"/>
        <v>5.6161538461538464E-2</v>
      </c>
      <c r="F1842" s="42">
        <f>M1842</f>
        <v>56.161538461538463</v>
      </c>
      <c r="G1842" s="43">
        <v>2021</v>
      </c>
      <c r="I1842" s="12">
        <v>73.010000000000005</v>
      </c>
      <c r="K1842" s="12" t="s">
        <v>1298</v>
      </c>
      <c r="L1842" s="12">
        <f t="shared" si="84"/>
        <v>56.161538461538463</v>
      </c>
      <c r="M1842" s="12">
        <f t="shared" si="85"/>
        <v>56.161538461538463</v>
      </c>
    </row>
    <row r="1843" spans="1:13" x14ac:dyDescent="0.25">
      <c r="A1843" s="15">
        <v>247104</v>
      </c>
      <c r="B1843" s="15" t="s">
        <v>2082</v>
      </c>
      <c r="C1843" s="15" t="s">
        <v>707</v>
      </c>
      <c r="D1843" s="15" t="s">
        <v>722</v>
      </c>
      <c r="E1843" s="41">
        <f t="shared" si="86"/>
        <v>0.26892307692307693</v>
      </c>
      <c r="F1843" s="42">
        <f>M1843</f>
        <v>268.92307692307691</v>
      </c>
      <c r="G1843" s="43">
        <v>2021</v>
      </c>
      <c r="I1843" s="12">
        <v>349.6</v>
      </c>
      <c r="K1843" s="12" t="s">
        <v>1298</v>
      </c>
      <c r="L1843" s="12">
        <f t="shared" si="84"/>
        <v>268.92307692307691</v>
      </c>
      <c r="M1843" s="12">
        <f t="shared" si="85"/>
        <v>268.92307692307691</v>
      </c>
    </row>
    <row r="1844" spans="1:13" x14ac:dyDescent="0.25">
      <c r="A1844" s="15">
        <v>173558</v>
      </c>
      <c r="B1844" s="15" t="s">
        <v>2492</v>
      </c>
      <c r="C1844" s="15" t="s">
        <v>707</v>
      </c>
      <c r="D1844" s="15" t="s">
        <v>722</v>
      </c>
      <c r="E1844" s="41">
        <f t="shared" si="86"/>
        <v>1.585476923076923</v>
      </c>
      <c r="F1844" s="42">
        <f>M1844</f>
        <v>1585.476923076923</v>
      </c>
      <c r="G1844" s="43">
        <v>2021</v>
      </c>
      <c r="I1844" s="17">
        <v>2061.12</v>
      </c>
      <c r="J1844" s="17"/>
      <c r="K1844" s="12" t="s">
        <v>1298</v>
      </c>
      <c r="L1844" s="12">
        <f t="shared" si="84"/>
        <v>1585.476923076923</v>
      </c>
      <c r="M1844" s="12">
        <f t="shared" si="85"/>
        <v>1585.476923076923</v>
      </c>
    </row>
    <row r="1845" spans="1:13" x14ac:dyDescent="0.25">
      <c r="A1845" s="15">
        <v>169811</v>
      </c>
      <c r="B1845" s="15" t="s">
        <v>2490</v>
      </c>
      <c r="C1845" s="15" t="s">
        <v>707</v>
      </c>
      <c r="D1845" s="15" t="s">
        <v>722</v>
      </c>
      <c r="E1845" s="41">
        <f t="shared" si="86"/>
        <v>2.1945000000000001</v>
      </c>
      <c r="F1845" s="42">
        <f>M1845</f>
        <v>2194.5</v>
      </c>
      <c r="G1845" s="43">
        <v>2021</v>
      </c>
      <c r="I1845" s="17">
        <v>2852.85</v>
      </c>
      <c r="J1845" s="17">
        <v>2852.85</v>
      </c>
      <c r="K1845" s="12" t="s">
        <v>1298</v>
      </c>
      <c r="L1845" s="12">
        <f t="shared" si="84"/>
        <v>2194.5</v>
      </c>
      <c r="M1845" s="12">
        <f t="shared" si="85"/>
        <v>2194.5</v>
      </c>
    </row>
    <row r="1846" spans="1:13" x14ac:dyDescent="0.25">
      <c r="A1846" s="15">
        <v>212949</v>
      </c>
      <c r="B1846" s="15" t="s">
        <v>2508</v>
      </c>
      <c r="C1846" s="15" t="s">
        <v>707</v>
      </c>
      <c r="D1846" s="15" t="s">
        <v>722</v>
      </c>
      <c r="E1846" s="41">
        <f t="shared" si="86"/>
        <v>2.8835999999999999</v>
      </c>
      <c r="F1846" s="42">
        <f>M1846</f>
        <v>2883.6</v>
      </c>
      <c r="G1846" s="43">
        <v>2021</v>
      </c>
      <c r="I1846" s="17">
        <v>3748.68</v>
      </c>
      <c r="J1846" s="17"/>
      <c r="K1846" s="12" t="s">
        <v>1298</v>
      </c>
      <c r="L1846" s="12">
        <f t="shared" si="84"/>
        <v>2883.6</v>
      </c>
      <c r="M1846" s="12">
        <f t="shared" si="85"/>
        <v>2883.6</v>
      </c>
    </row>
    <row r="1847" spans="1:13" x14ac:dyDescent="0.25">
      <c r="A1847" s="15">
        <v>244235</v>
      </c>
      <c r="B1847" s="15" t="s">
        <v>2502</v>
      </c>
      <c r="C1847" s="15" t="s">
        <v>707</v>
      </c>
      <c r="D1847" s="15" t="s">
        <v>722</v>
      </c>
      <c r="E1847" s="41">
        <f t="shared" si="86"/>
        <v>3.1235999999999997</v>
      </c>
      <c r="F1847" s="42">
        <f>M1847</f>
        <v>3123.6</v>
      </c>
      <c r="G1847" s="43">
        <v>2021</v>
      </c>
      <c r="I1847" s="17">
        <v>4060.68</v>
      </c>
      <c r="J1847" s="17"/>
      <c r="K1847" s="12" t="s">
        <v>1298</v>
      </c>
      <c r="L1847" s="12">
        <f t="shared" si="84"/>
        <v>3123.6</v>
      </c>
      <c r="M1847" s="12">
        <f t="shared" si="85"/>
        <v>3123.6</v>
      </c>
    </row>
    <row r="1848" spans="1:13" x14ac:dyDescent="0.25">
      <c r="A1848" s="15">
        <v>211945</v>
      </c>
      <c r="B1848" s="15" t="s">
        <v>2508</v>
      </c>
      <c r="C1848" s="15" t="s">
        <v>707</v>
      </c>
      <c r="D1848" s="15" t="s">
        <v>722</v>
      </c>
      <c r="E1848" s="41">
        <f t="shared" si="86"/>
        <v>4.617</v>
      </c>
      <c r="F1848" s="42">
        <f>M1848</f>
        <v>4617</v>
      </c>
      <c r="G1848" s="43">
        <v>2021</v>
      </c>
      <c r="I1848" s="17">
        <v>6002.1</v>
      </c>
      <c r="J1848" s="17"/>
      <c r="K1848" s="12" t="s">
        <v>1298</v>
      </c>
      <c r="L1848" s="12">
        <f t="shared" si="84"/>
        <v>4617</v>
      </c>
      <c r="M1848" s="12">
        <f t="shared" si="85"/>
        <v>4617</v>
      </c>
    </row>
    <row r="1849" spans="1:13" x14ac:dyDescent="0.25">
      <c r="A1849" s="15">
        <v>243391</v>
      </c>
      <c r="B1849" s="15" t="s">
        <v>2503</v>
      </c>
      <c r="C1849" s="15" t="s">
        <v>707</v>
      </c>
      <c r="D1849" s="15" t="s">
        <v>722</v>
      </c>
      <c r="E1849" s="41">
        <f t="shared" si="86"/>
        <v>4.7271999999999998</v>
      </c>
      <c r="F1849" s="42">
        <f>M1849</f>
        <v>4727.2</v>
      </c>
      <c r="G1849" s="43">
        <v>2021</v>
      </c>
      <c r="I1849" s="17">
        <v>6145.36</v>
      </c>
      <c r="J1849" s="17"/>
      <c r="K1849" s="12" t="s">
        <v>1298</v>
      </c>
      <c r="L1849" s="12">
        <f t="shared" si="84"/>
        <v>4727.2</v>
      </c>
      <c r="M1849" s="12">
        <f t="shared" si="85"/>
        <v>4727.2</v>
      </c>
    </row>
    <row r="1850" spans="1:13" x14ac:dyDescent="0.25">
      <c r="A1850" s="15">
        <v>226244</v>
      </c>
      <c r="B1850" s="15" t="s">
        <v>721</v>
      </c>
      <c r="C1850" s="15" t="s">
        <v>707</v>
      </c>
      <c r="D1850" s="15" t="s">
        <v>722</v>
      </c>
      <c r="E1850" s="41">
        <f t="shared" si="86"/>
        <v>4.7511000000000001</v>
      </c>
      <c r="F1850" s="42">
        <f>M1850</f>
        <v>4751.1000000000004</v>
      </c>
      <c r="G1850" s="43">
        <v>2021</v>
      </c>
      <c r="I1850" s="17">
        <v>6176.43</v>
      </c>
      <c r="J1850" s="17"/>
      <c r="K1850" s="12" t="s">
        <v>1298</v>
      </c>
      <c r="L1850" s="12">
        <f t="shared" si="84"/>
        <v>4751.1000000000004</v>
      </c>
      <c r="M1850" s="12">
        <f t="shared" si="85"/>
        <v>4751.1000000000004</v>
      </c>
    </row>
    <row r="1851" spans="1:13" x14ac:dyDescent="0.25">
      <c r="A1851" s="15">
        <v>185500</v>
      </c>
      <c r="B1851" s="15" t="s">
        <v>2490</v>
      </c>
      <c r="C1851" s="15" t="s">
        <v>707</v>
      </c>
      <c r="D1851" s="15" t="s">
        <v>722</v>
      </c>
      <c r="E1851" s="41">
        <f t="shared" si="86"/>
        <v>5.2649999999999997</v>
      </c>
      <c r="F1851" s="42">
        <f>M1851</f>
        <v>5265</v>
      </c>
      <c r="G1851" s="43">
        <v>2021</v>
      </c>
      <c r="I1851" s="17">
        <v>6844.5</v>
      </c>
      <c r="J1851" s="17"/>
      <c r="K1851" s="12" t="s">
        <v>1298</v>
      </c>
      <c r="L1851" s="12">
        <f t="shared" si="84"/>
        <v>5265</v>
      </c>
      <c r="M1851" s="12">
        <f t="shared" si="85"/>
        <v>5265</v>
      </c>
    </row>
    <row r="1852" spans="1:13" x14ac:dyDescent="0.25">
      <c r="A1852" s="15">
        <v>90743</v>
      </c>
      <c r="B1852" s="15" t="s">
        <v>1651</v>
      </c>
      <c r="C1852" s="15" t="s">
        <v>707</v>
      </c>
      <c r="D1852" s="15" t="s">
        <v>722</v>
      </c>
      <c r="E1852" s="41">
        <f t="shared" si="86"/>
        <v>5.2978153846153848</v>
      </c>
      <c r="F1852" s="42">
        <f>M1852</f>
        <v>5297.8153846153846</v>
      </c>
      <c r="G1852" s="43">
        <v>2021</v>
      </c>
      <c r="I1852" s="17">
        <v>6887.16</v>
      </c>
      <c r="J1852" s="17"/>
      <c r="K1852" s="12" t="s">
        <v>1298</v>
      </c>
      <c r="L1852" s="12">
        <f t="shared" si="84"/>
        <v>5297.8153846153846</v>
      </c>
      <c r="M1852" s="12">
        <f t="shared" si="85"/>
        <v>5297.8153846153846</v>
      </c>
    </row>
    <row r="1853" spans="1:13" x14ac:dyDescent="0.25">
      <c r="A1853" s="15">
        <v>162218</v>
      </c>
      <c r="B1853" s="15" t="s">
        <v>2493</v>
      </c>
      <c r="C1853" s="15" t="s">
        <v>707</v>
      </c>
      <c r="D1853" s="15" t="s">
        <v>722</v>
      </c>
      <c r="E1853" s="41">
        <f t="shared" si="86"/>
        <v>5.3174461538461539</v>
      </c>
      <c r="F1853" s="42">
        <f>M1853</f>
        <v>5317.4461538461537</v>
      </c>
      <c r="G1853" s="43">
        <v>2021</v>
      </c>
      <c r="I1853" s="17">
        <v>6912.68</v>
      </c>
      <c r="J1853" s="17">
        <v>6912.6750000000002</v>
      </c>
      <c r="K1853" s="12" t="s">
        <v>1298</v>
      </c>
      <c r="L1853" s="12">
        <f t="shared" si="84"/>
        <v>5317.4461538461537</v>
      </c>
      <c r="M1853" s="12">
        <f t="shared" si="85"/>
        <v>5317.4461538461537</v>
      </c>
    </row>
    <row r="1854" spans="1:13" x14ac:dyDescent="0.25">
      <c r="A1854" s="15">
        <v>184312</v>
      </c>
      <c r="B1854" s="15" t="s">
        <v>2438</v>
      </c>
      <c r="C1854" s="15" t="s">
        <v>707</v>
      </c>
      <c r="D1854" s="15" t="s">
        <v>722</v>
      </c>
      <c r="E1854" s="41">
        <f t="shared" si="86"/>
        <v>5.7572307692307687</v>
      </c>
      <c r="F1854" s="42">
        <f>M1854</f>
        <v>5757.2307692307686</v>
      </c>
      <c r="G1854" s="43">
        <v>2021</v>
      </c>
      <c r="I1854" s="17">
        <v>7484.4</v>
      </c>
      <c r="J1854" s="17"/>
      <c r="K1854" s="12" t="s">
        <v>1298</v>
      </c>
      <c r="L1854" s="12">
        <f t="shared" si="84"/>
        <v>5757.2307692307686</v>
      </c>
      <c r="M1854" s="12">
        <f t="shared" si="85"/>
        <v>5757.2307692307686</v>
      </c>
    </row>
    <row r="1855" spans="1:13" x14ac:dyDescent="0.25">
      <c r="A1855" s="15">
        <v>165459</v>
      </c>
      <c r="B1855" s="15" t="s">
        <v>2490</v>
      </c>
      <c r="C1855" s="15" t="s">
        <v>707</v>
      </c>
      <c r="D1855" s="15" t="s">
        <v>722</v>
      </c>
      <c r="E1855" s="41">
        <f t="shared" si="86"/>
        <v>5.7672999999999996</v>
      </c>
      <c r="F1855" s="42">
        <f>M1855</f>
        <v>5767.2999999999993</v>
      </c>
      <c r="G1855" s="43">
        <v>2021</v>
      </c>
      <c r="I1855" s="17">
        <v>7497.49</v>
      </c>
      <c r="J1855" s="17">
        <v>7497.49</v>
      </c>
      <c r="K1855" s="12" t="s">
        <v>1298</v>
      </c>
      <c r="L1855" s="12">
        <f t="shared" si="84"/>
        <v>5767.2999999999993</v>
      </c>
      <c r="M1855" s="12">
        <f t="shared" si="85"/>
        <v>5767.2999999999993</v>
      </c>
    </row>
    <row r="1856" spans="1:13" x14ac:dyDescent="0.25">
      <c r="A1856" s="15">
        <v>262563</v>
      </c>
      <c r="B1856" s="15" t="s">
        <v>2504</v>
      </c>
      <c r="C1856" s="15" t="s">
        <v>707</v>
      </c>
      <c r="D1856" s="15" t="s">
        <v>735</v>
      </c>
      <c r="E1856" s="41">
        <f t="shared" si="86"/>
        <v>0.25421538461538462</v>
      </c>
      <c r="F1856" s="42">
        <f>M1856</f>
        <v>254.21538461538461</v>
      </c>
      <c r="G1856" s="43">
        <v>2021</v>
      </c>
      <c r="I1856" s="12">
        <v>330.48</v>
      </c>
      <c r="K1856" s="12" t="s">
        <v>1298</v>
      </c>
      <c r="L1856" s="12">
        <f t="shared" ref="L1856:L1894" si="87">IF(K1856="DC",I1856/1.3,I1856)</f>
        <v>254.21538461538461</v>
      </c>
      <c r="M1856" s="12">
        <f t="shared" ref="M1856:M1894" si="88">IFERROR(VALUE(L1856),VALUE(J1856))</f>
        <v>254.21538461538461</v>
      </c>
    </row>
    <row r="1857" spans="1:13" x14ac:dyDescent="0.25">
      <c r="A1857" s="15">
        <v>221131</v>
      </c>
      <c r="B1857" s="15" t="s">
        <v>741</v>
      </c>
      <c r="C1857" s="15" t="s">
        <v>707</v>
      </c>
      <c r="D1857" s="15" t="s">
        <v>735</v>
      </c>
      <c r="E1857" s="41">
        <f t="shared" si="86"/>
        <v>0.26273076923076921</v>
      </c>
      <c r="F1857" s="42">
        <f>M1857</f>
        <v>262.73076923076923</v>
      </c>
      <c r="G1857" s="43">
        <v>2021</v>
      </c>
      <c r="I1857" s="12">
        <v>341.55</v>
      </c>
      <c r="K1857" s="12" t="s">
        <v>1298</v>
      </c>
      <c r="L1857" s="12">
        <f t="shared" si="87"/>
        <v>262.73076923076923</v>
      </c>
      <c r="M1857" s="12">
        <f t="shared" si="88"/>
        <v>262.73076923076923</v>
      </c>
    </row>
    <row r="1858" spans="1:13" x14ac:dyDescent="0.25">
      <c r="A1858" s="15">
        <v>226203</v>
      </c>
      <c r="B1858" s="15" t="s">
        <v>2499</v>
      </c>
      <c r="C1858" s="15" t="s">
        <v>707</v>
      </c>
      <c r="D1858" s="15" t="s">
        <v>735</v>
      </c>
      <c r="E1858" s="41">
        <f t="shared" si="86"/>
        <v>0.26273076923076921</v>
      </c>
      <c r="F1858" s="42">
        <f>M1858</f>
        <v>262.73076923076923</v>
      </c>
      <c r="G1858" s="43">
        <v>2021</v>
      </c>
      <c r="I1858" s="12">
        <v>341.55</v>
      </c>
      <c r="K1858" s="12" t="s">
        <v>1298</v>
      </c>
      <c r="L1858" s="12">
        <f t="shared" si="87"/>
        <v>262.73076923076923</v>
      </c>
      <c r="M1858" s="12">
        <f t="shared" si="88"/>
        <v>262.73076923076923</v>
      </c>
    </row>
    <row r="1859" spans="1:13" x14ac:dyDescent="0.25">
      <c r="A1859" s="15">
        <v>255346</v>
      </c>
      <c r="B1859" s="15" t="s">
        <v>2504</v>
      </c>
      <c r="C1859" s="15" t="s">
        <v>707</v>
      </c>
      <c r="D1859" s="15" t="s">
        <v>735</v>
      </c>
      <c r="E1859" s="41">
        <f t="shared" ref="E1859:E2029" si="89">F1859/1000</f>
        <v>0.2648076923076923</v>
      </c>
      <c r="F1859" s="42">
        <f>M1859</f>
        <v>264.80769230769232</v>
      </c>
      <c r="G1859" s="43">
        <v>2021</v>
      </c>
      <c r="I1859" s="12">
        <v>344.25</v>
      </c>
      <c r="K1859" s="12" t="s">
        <v>1298</v>
      </c>
      <c r="L1859" s="12">
        <f t="shared" si="87"/>
        <v>264.80769230769232</v>
      </c>
      <c r="M1859" s="12">
        <f t="shared" si="88"/>
        <v>264.80769230769232</v>
      </c>
    </row>
    <row r="1860" spans="1:13" x14ac:dyDescent="0.25">
      <c r="A1860" s="15">
        <v>50849</v>
      </c>
      <c r="B1860" s="15" t="s">
        <v>2098</v>
      </c>
      <c r="C1860" s="15" t="s">
        <v>707</v>
      </c>
      <c r="D1860" s="15" t="s">
        <v>735</v>
      </c>
      <c r="E1860" s="41">
        <f t="shared" si="89"/>
        <v>2.1082999999999998</v>
      </c>
      <c r="F1860" s="42">
        <f>M1860</f>
        <v>2108.2999999999997</v>
      </c>
      <c r="G1860" s="43">
        <v>2021</v>
      </c>
      <c r="I1860" s="17">
        <v>2740.79</v>
      </c>
      <c r="J1860" s="17"/>
      <c r="K1860" s="12" t="s">
        <v>1298</v>
      </c>
      <c r="L1860" s="12">
        <f t="shared" si="87"/>
        <v>2108.2999999999997</v>
      </c>
      <c r="M1860" s="12">
        <f t="shared" si="88"/>
        <v>2108.2999999999997</v>
      </c>
    </row>
    <row r="1861" spans="1:13" x14ac:dyDescent="0.25">
      <c r="A1861" s="15">
        <v>50855</v>
      </c>
      <c r="B1861" s="15" t="s">
        <v>2098</v>
      </c>
      <c r="C1861" s="15" t="s">
        <v>707</v>
      </c>
      <c r="D1861" s="15" t="s">
        <v>735</v>
      </c>
      <c r="E1861" s="41">
        <f t="shared" si="89"/>
        <v>2.1082999999999998</v>
      </c>
      <c r="F1861" s="42">
        <f>M1861</f>
        <v>2108.2999999999997</v>
      </c>
      <c r="G1861" s="43">
        <v>2021</v>
      </c>
      <c r="I1861" s="17">
        <v>2740.79</v>
      </c>
      <c r="J1861" s="17"/>
      <c r="K1861" s="12" t="s">
        <v>1298</v>
      </c>
      <c r="L1861" s="12">
        <f t="shared" si="87"/>
        <v>2108.2999999999997</v>
      </c>
      <c r="M1861" s="12">
        <f t="shared" si="88"/>
        <v>2108.2999999999997</v>
      </c>
    </row>
    <row r="1862" spans="1:13" x14ac:dyDescent="0.25">
      <c r="A1862" s="15">
        <v>226756</v>
      </c>
      <c r="B1862" s="15" t="s">
        <v>140</v>
      </c>
      <c r="C1862" s="15" t="s">
        <v>707</v>
      </c>
      <c r="D1862" s="15" t="s">
        <v>735</v>
      </c>
      <c r="E1862" s="41">
        <f t="shared" si="89"/>
        <v>2.2165230769230773</v>
      </c>
      <c r="F1862" s="42">
        <f>M1862</f>
        <v>2216.523076923077</v>
      </c>
      <c r="G1862" s="43">
        <v>2021</v>
      </c>
      <c r="I1862" s="17">
        <v>2881.48</v>
      </c>
      <c r="J1862" s="17"/>
      <c r="K1862" s="12" t="s">
        <v>1298</v>
      </c>
      <c r="L1862" s="12">
        <f t="shared" si="87"/>
        <v>2216.523076923077</v>
      </c>
      <c r="M1862" s="12">
        <f t="shared" si="88"/>
        <v>2216.523076923077</v>
      </c>
    </row>
    <row r="1863" spans="1:13" x14ac:dyDescent="0.25">
      <c r="A1863" s="15">
        <v>77232</v>
      </c>
      <c r="B1863" s="15" t="s">
        <v>1733</v>
      </c>
      <c r="C1863" s="15" t="s">
        <v>707</v>
      </c>
      <c r="D1863" s="15" t="s">
        <v>735</v>
      </c>
      <c r="E1863" s="41">
        <f t="shared" si="89"/>
        <v>2.2596923076923074</v>
      </c>
      <c r="F1863" s="42">
        <f>M1863</f>
        <v>2259.6923076923076</v>
      </c>
      <c r="G1863" s="43">
        <v>2021</v>
      </c>
      <c r="I1863" s="17">
        <v>2937.6</v>
      </c>
      <c r="J1863" s="17"/>
      <c r="K1863" s="12" t="s">
        <v>1298</v>
      </c>
      <c r="L1863" s="12">
        <f t="shared" si="87"/>
        <v>2259.6923076923076</v>
      </c>
      <c r="M1863" s="12">
        <f t="shared" si="88"/>
        <v>2259.6923076923076</v>
      </c>
    </row>
    <row r="1864" spans="1:13" x14ac:dyDescent="0.25">
      <c r="A1864" s="15">
        <v>50805</v>
      </c>
      <c r="B1864" s="15" t="s">
        <v>2436</v>
      </c>
      <c r="C1864" s="15" t="s">
        <v>707</v>
      </c>
      <c r="D1864" s="15" t="s">
        <v>735</v>
      </c>
      <c r="E1864" s="41">
        <f t="shared" si="89"/>
        <v>2.2929230769230773</v>
      </c>
      <c r="F1864" s="42">
        <f>M1864</f>
        <v>2292.9230769230771</v>
      </c>
      <c r="G1864" s="43">
        <v>2021</v>
      </c>
      <c r="I1864" s="17">
        <v>2980.8</v>
      </c>
      <c r="J1864" s="17"/>
      <c r="K1864" s="12" t="s">
        <v>1298</v>
      </c>
      <c r="L1864" s="12">
        <f t="shared" si="87"/>
        <v>2292.9230769230771</v>
      </c>
      <c r="M1864" s="12">
        <f t="shared" si="88"/>
        <v>2292.9230769230771</v>
      </c>
    </row>
    <row r="1865" spans="1:13" x14ac:dyDescent="0.25">
      <c r="A1865" s="15">
        <v>80585</v>
      </c>
      <c r="B1865" s="15" t="s">
        <v>2510</v>
      </c>
      <c r="C1865" s="15" t="s">
        <v>707</v>
      </c>
      <c r="D1865" s="15" t="s">
        <v>735</v>
      </c>
      <c r="E1865" s="41">
        <f t="shared" si="89"/>
        <v>3.1760615384615383</v>
      </c>
      <c r="F1865" s="42">
        <f>M1865</f>
        <v>3176.0615384615385</v>
      </c>
      <c r="G1865" s="43">
        <v>2021</v>
      </c>
      <c r="I1865" s="17">
        <v>4128.88</v>
      </c>
      <c r="J1865" s="17"/>
      <c r="K1865" s="12" t="s">
        <v>1298</v>
      </c>
      <c r="L1865" s="12">
        <f t="shared" si="87"/>
        <v>3176.0615384615385</v>
      </c>
      <c r="M1865" s="12">
        <f t="shared" si="88"/>
        <v>3176.0615384615385</v>
      </c>
    </row>
    <row r="1866" spans="1:13" x14ac:dyDescent="0.25">
      <c r="A1866" s="15">
        <v>77233</v>
      </c>
      <c r="B1866" s="15" t="s">
        <v>1733</v>
      </c>
      <c r="C1866" s="15" t="s">
        <v>707</v>
      </c>
      <c r="D1866" s="15" t="s">
        <v>735</v>
      </c>
      <c r="E1866" s="41">
        <f t="shared" si="89"/>
        <v>3.9295384615384608</v>
      </c>
      <c r="F1866" s="42">
        <f>M1866</f>
        <v>3929.538461538461</v>
      </c>
      <c r="G1866" s="43">
        <v>2021</v>
      </c>
      <c r="I1866" s="17">
        <v>5108.3999999999996</v>
      </c>
      <c r="J1866" s="17"/>
      <c r="K1866" s="12" t="s">
        <v>1298</v>
      </c>
      <c r="L1866" s="12">
        <f t="shared" si="87"/>
        <v>3929.538461538461</v>
      </c>
      <c r="M1866" s="12">
        <f t="shared" si="88"/>
        <v>3929.538461538461</v>
      </c>
    </row>
    <row r="1867" spans="1:13" x14ac:dyDescent="0.25">
      <c r="A1867" s="15">
        <v>221872</v>
      </c>
      <c r="B1867" s="15" t="s">
        <v>2487</v>
      </c>
      <c r="C1867" s="15" t="s">
        <v>707</v>
      </c>
      <c r="D1867" s="15" t="s">
        <v>735</v>
      </c>
      <c r="E1867" s="41">
        <f t="shared" si="89"/>
        <v>4.016</v>
      </c>
      <c r="F1867" s="42">
        <f>M1867</f>
        <v>4016</v>
      </c>
      <c r="G1867" s="43">
        <v>2021</v>
      </c>
      <c r="I1867" s="17">
        <v>5220.8</v>
      </c>
      <c r="J1867" s="17"/>
      <c r="K1867" s="12" t="s">
        <v>1298</v>
      </c>
      <c r="L1867" s="12">
        <f t="shared" si="87"/>
        <v>4016</v>
      </c>
      <c r="M1867" s="12">
        <f t="shared" si="88"/>
        <v>4016</v>
      </c>
    </row>
    <row r="1868" spans="1:13" x14ac:dyDescent="0.25">
      <c r="A1868" s="15">
        <v>77228</v>
      </c>
      <c r="B1868" s="15" t="s">
        <v>1733</v>
      </c>
      <c r="C1868" s="15" t="s">
        <v>707</v>
      </c>
      <c r="D1868" s="15" t="s">
        <v>735</v>
      </c>
      <c r="E1868" s="41">
        <f t="shared" si="89"/>
        <v>4.1764846153846156</v>
      </c>
      <c r="F1868" s="42">
        <f>M1868</f>
        <v>4176.4846153846156</v>
      </c>
      <c r="G1868" s="43">
        <v>2021</v>
      </c>
      <c r="I1868" s="17">
        <v>5429.43</v>
      </c>
      <c r="J1868" s="17"/>
      <c r="K1868" s="12" t="s">
        <v>1298</v>
      </c>
      <c r="L1868" s="12">
        <f t="shared" si="87"/>
        <v>4176.4846153846156</v>
      </c>
      <c r="M1868" s="12">
        <f t="shared" si="88"/>
        <v>4176.4846153846156</v>
      </c>
    </row>
    <row r="1869" spans="1:13" x14ac:dyDescent="0.25">
      <c r="A1869" s="15">
        <v>72536</v>
      </c>
      <c r="B1869" s="15" t="s">
        <v>1285</v>
      </c>
      <c r="C1869" s="15" t="s">
        <v>707</v>
      </c>
      <c r="D1869" s="15" t="s">
        <v>735</v>
      </c>
      <c r="E1869" s="41">
        <f t="shared" si="89"/>
        <v>4.2046384615384618</v>
      </c>
      <c r="F1869" s="42">
        <f>M1869</f>
        <v>4204.6384615384613</v>
      </c>
      <c r="G1869" s="43">
        <v>2021</v>
      </c>
      <c r="I1869" s="17">
        <v>5466.03</v>
      </c>
      <c r="J1869" s="17"/>
      <c r="K1869" s="12" t="s">
        <v>1298</v>
      </c>
      <c r="L1869" s="12">
        <f t="shared" si="87"/>
        <v>4204.6384615384613</v>
      </c>
      <c r="M1869" s="12">
        <f t="shared" si="88"/>
        <v>4204.6384615384613</v>
      </c>
    </row>
    <row r="1870" spans="1:13" x14ac:dyDescent="0.25">
      <c r="A1870" s="15">
        <v>213067</v>
      </c>
      <c r="B1870" s="15" t="s">
        <v>2491</v>
      </c>
      <c r="C1870" s="15" t="s">
        <v>707</v>
      </c>
      <c r="D1870" s="15" t="s">
        <v>735</v>
      </c>
      <c r="E1870" s="41">
        <f t="shared" si="89"/>
        <v>4.2632692307692306</v>
      </c>
      <c r="F1870" s="42">
        <f>M1870</f>
        <v>4263.2692307692305</v>
      </c>
      <c r="G1870" s="43">
        <v>2021</v>
      </c>
      <c r="I1870" s="17">
        <v>5542.25</v>
      </c>
      <c r="J1870" s="17"/>
      <c r="K1870" s="12" t="s">
        <v>1298</v>
      </c>
      <c r="L1870" s="12">
        <f t="shared" si="87"/>
        <v>4263.2692307692305</v>
      </c>
      <c r="M1870" s="12">
        <f t="shared" si="88"/>
        <v>4263.2692307692305</v>
      </c>
    </row>
    <row r="1871" spans="1:13" x14ac:dyDescent="0.25">
      <c r="A1871" s="15">
        <v>223034</v>
      </c>
      <c r="B1871" s="15" t="s">
        <v>2487</v>
      </c>
      <c r="C1871" s="15" t="s">
        <v>707</v>
      </c>
      <c r="D1871" s="15" t="s">
        <v>735</v>
      </c>
      <c r="E1871" s="41">
        <f t="shared" si="89"/>
        <v>4.3098461538461539</v>
      </c>
      <c r="F1871" s="42">
        <f>M1871</f>
        <v>4309.8461538461543</v>
      </c>
      <c r="G1871" s="43">
        <v>2021</v>
      </c>
      <c r="I1871" s="17">
        <v>5602.8</v>
      </c>
      <c r="J1871" s="17"/>
      <c r="K1871" s="12" t="s">
        <v>1298</v>
      </c>
      <c r="L1871" s="12">
        <f t="shared" si="87"/>
        <v>4309.8461538461543</v>
      </c>
      <c r="M1871" s="12">
        <f t="shared" si="88"/>
        <v>4309.8461538461543</v>
      </c>
    </row>
    <row r="1872" spans="1:13" x14ac:dyDescent="0.25">
      <c r="A1872" s="15">
        <v>94815</v>
      </c>
      <c r="B1872" s="15" t="s">
        <v>2501</v>
      </c>
      <c r="C1872" s="15" t="s">
        <v>707</v>
      </c>
      <c r="D1872" s="15" t="s">
        <v>735</v>
      </c>
      <c r="E1872" s="41">
        <f t="shared" si="89"/>
        <v>4.694</v>
      </c>
      <c r="F1872" s="42">
        <f>M1872</f>
        <v>4694</v>
      </c>
      <c r="G1872" s="43">
        <v>2021</v>
      </c>
      <c r="I1872" s="17">
        <v>6102.2</v>
      </c>
      <c r="J1872" s="17"/>
      <c r="K1872" s="12" t="s">
        <v>1298</v>
      </c>
      <c r="L1872" s="12">
        <f t="shared" si="87"/>
        <v>4694</v>
      </c>
      <c r="M1872" s="12">
        <f t="shared" si="88"/>
        <v>4694</v>
      </c>
    </row>
    <row r="1873" spans="1:13" x14ac:dyDescent="0.25">
      <c r="A1873" s="15">
        <v>256444</v>
      </c>
      <c r="B1873" s="15" t="s">
        <v>2512</v>
      </c>
      <c r="C1873" s="15" t="s">
        <v>707</v>
      </c>
      <c r="D1873" s="15" t="s">
        <v>735</v>
      </c>
      <c r="E1873" s="41">
        <f t="shared" si="89"/>
        <v>5.4195999999999991</v>
      </c>
      <c r="F1873" s="42">
        <f>M1873</f>
        <v>5419.5999999999995</v>
      </c>
      <c r="G1873" s="43">
        <v>2021</v>
      </c>
      <c r="I1873" s="17">
        <v>7045.48</v>
      </c>
      <c r="J1873" s="17"/>
      <c r="K1873" s="12" t="s">
        <v>1298</v>
      </c>
      <c r="L1873" s="12">
        <f t="shared" si="87"/>
        <v>5419.5999999999995</v>
      </c>
      <c r="M1873" s="12">
        <f t="shared" si="88"/>
        <v>5419.5999999999995</v>
      </c>
    </row>
    <row r="1874" spans="1:13" x14ac:dyDescent="0.25">
      <c r="A1874" s="15">
        <v>209587</v>
      </c>
      <c r="B1874" s="15" t="s">
        <v>2489</v>
      </c>
      <c r="C1874" s="15" t="s">
        <v>707</v>
      </c>
      <c r="D1874" s="15" t="s">
        <v>735</v>
      </c>
      <c r="E1874" s="41">
        <f t="shared" si="89"/>
        <v>5.6642999999999999</v>
      </c>
      <c r="F1874" s="42">
        <f>M1874</f>
        <v>5664.3</v>
      </c>
      <c r="G1874" s="43">
        <v>2021</v>
      </c>
      <c r="I1874" s="17">
        <v>7363.59</v>
      </c>
      <c r="J1874" s="17"/>
      <c r="K1874" s="12" t="s">
        <v>1298</v>
      </c>
      <c r="L1874" s="12">
        <f t="shared" si="87"/>
        <v>5664.3</v>
      </c>
      <c r="M1874" s="12">
        <f t="shared" si="88"/>
        <v>5664.3</v>
      </c>
    </row>
    <row r="1875" spans="1:13" x14ac:dyDescent="0.25">
      <c r="A1875" s="15">
        <v>97372</v>
      </c>
      <c r="B1875" s="15" t="s">
        <v>1279</v>
      </c>
      <c r="C1875" s="15" t="s">
        <v>707</v>
      </c>
      <c r="D1875" s="15" t="s">
        <v>1280</v>
      </c>
      <c r="E1875" s="41">
        <f t="shared" si="89"/>
        <v>1.3251692307692309</v>
      </c>
      <c r="F1875" s="42">
        <f>M1875</f>
        <v>1325.1692307692308</v>
      </c>
      <c r="G1875" s="43">
        <v>2021</v>
      </c>
      <c r="I1875" s="17">
        <v>1722.72</v>
      </c>
      <c r="J1875" s="17"/>
      <c r="K1875" s="12" t="s">
        <v>1298</v>
      </c>
      <c r="L1875" s="12">
        <f t="shared" si="87"/>
        <v>1325.1692307692308</v>
      </c>
      <c r="M1875" s="12">
        <f t="shared" si="88"/>
        <v>1325.1692307692308</v>
      </c>
    </row>
    <row r="1876" spans="1:13" x14ac:dyDescent="0.25">
      <c r="A1876" s="15">
        <v>50873</v>
      </c>
      <c r="B1876" s="15" t="s">
        <v>1677</v>
      </c>
      <c r="C1876" s="15" t="s">
        <v>707</v>
      </c>
      <c r="D1876" s="15" t="s">
        <v>2122</v>
      </c>
      <c r="E1876" s="41">
        <f t="shared" si="89"/>
        <v>2.3090846153846152</v>
      </c>
      <c r="F1876" s="42">
        <f>M1876</f>
        <v>2309.0846153846151</v>
      </c>
      <c r="G1876" s="43">
        <v>2021</v>
      </c>
      <c r="I1876" s="17">
        <v>3001.81</v>
      </c>
      <c r="J1876" s="17"/>
      <c r="K1876" s="12" t="s">
        <v>1298</v>
      </c>
      <c r="L1876" s="12">
        <f t="shared" si="87"/>
        <v>2309.0846153846151</v>
      </c>
      <c r="M1876" s="12">
        <f t="shared" si="88"/>
        <v>2309.0846153846151</v>
      </c>
    </row>
    <row r="1877" spans="1:13" x14ac:dyDescent="0.25">
      <c r="A1877" s="15">
        <v>202769</v>
      </c>
      <c r="B1877" s="15" t="s">
        <v>1679</v>
      </c>
      <c r="C1877" s="15" t="s">
        <v>707</v>
      </c>
      <c r="D1877" s="15" t="s">
        <v>748</v>
      </c>
      <c r="E1877" s="41">
        <f t="shared" si="89"/>
        <v>1.5341</v>
      </c>
      <c r="F1877" s="42">
        <f>M1877</f>
        <v>1534.1</v>
      </c>
      <c r="G1877" s="43">
        <v>2021</v>
      </c>
      <c r="I1877" s="17">
        <v>1994.33</v>
      </c>
      <c r="J1877" s="17"/>
      <c r="K1877" s="12" t="s">
        <v>1298</v>
      </c>
      <c r="L1877" s="12">
        <f t="shared" si="87"/>
        <v>1534.1</v>
      </c>
      <c r="M1877" s="12">
        <f t="shared" si="88"/>
        <v>1534.1</v>
      </c>
    </row>
    <row r="1878" spans="1:13" x14ac:dyDescent="0.25">
      <c r="A1878" s="15">
        <v>262293</v>
      </c>
      <c r="B1878" s="15" t="s">
        <v>747</v>
      </c>
      <c r="C1878" s="15" t="s">
        <v>707</v>
      </c>
      <c r="D1878" s="15" t="s">
        <v>748</v>
      </c>
      <c r="E1878" s="41">
        <f t="shared" si="89"/>
        <v>1.7081999999999997</v>
      </c>
      <c r="F1878" s="42">
        <f>M1878</f>
        <v>1708.1999999999998</v>
      </c>
      <c r="G1878" s="43">
        <v>2021</v>
      </c>
      <c r="I1878" s="17">
        <v>2220.66</v>
      </c>
      <c r="J1878" s="17"/>
      <c r="K1878" s="12" t="s">
        <v>1298</v>
      </c>
      <c r="L1878" s="12">
        <f t="shared" si="87"/>
        <v>1708.1999999999998</v>
      </c>
      <c r="M1878" s="12">
        <f t="shared" si="88"/>
        <v>1708.1999999999998</v>
      </c>
    </row>
    <row r="1879" spans="1:13" x14ac:dyDescent="0.25">
      <c r="A1879" s="15">
        <v>174104</v>
      </c>
      <c r="B1879" s="15" t="s">
        <v>2509</v>
      </c>
      <c r="C1879" s="15" t="s">
        <v>707</v>
      </c>
      <c r="D1879" s="15" t="s">
        <v>748</v>
      </c>
      <c r="E1879" s="41">
        <f t="shared" si="89"/>
        <v>4.324984615384615</v>
      </c>
      <c r="F1879" s="42">
        <f>M1879</f>
        <v>4324.9846153846147</v>
      </c>
      <c r="G1879" s="43">
        <v>2021</v>
      </c>
      <c r="I1879" s="17">
        <v>5622.48</v>
      </c>
      <c r="J1879" s="17"/>
      <c r="K1879" s="12" t="s">
        <v>1298</v>
      </c>
      <c r="L1879" s="12">
        <f t="shared" si="87"/>
        <v>4324.9846153846147</v>
      </c>
      <c r="M1879" s="12">
        <f t="shared" si="88"/>
        <v>4324.9846153846147</v>
      </c>
    </row>
    <row r="1880" spans="1:13" x14ac:dyDescent="0.25">
      <c r="A1880" s="15">
        <v>174102</v>
      </c>
      <c r="B1880" s="15" t="s">
        <v>2509</v>
      </c>
      <c r="C1880" s="15" t="s">
        <v>707</v>
      </c>
      <c r="D1880" s="15" t="s">
        <v>748</v>
      </c>
      <c r="E1880" s="41">
        <f t="shared" si="89"/>
        <v>4.4986153846153849</v>
      </c>
      <c r="F1880" s="42">
        <f>M1880</f>
        <v>4498.6153846153848</v>
      </c>
      <c r="G1880" s="43">
        <v>2021</v>
      </c>
      <c r="I1880" s="17">
        <v>5848.2</v>
      </c>
      <c r="J1880" s="17"/>
      <c r="K1880" s="12" t="s">
        <v>1298</v>
      </c>
      <c r="L1880" s="12">
        <f t="shared" si="87"/>
        <v>4498.6153846153848</v>
      </c>
      <c r="M1880" s="12">
        <f t="shared" si="88"/>
        <v>4498.6153846153848</v>
      </c>
    </row>
    <row r="1881" spans="1:13" x14ac:dyDescent="0.25">
      <c r="A1881" s="15">
        <v>174097</v>
      </c>
      <c r="B1881" s="15" t="s">
        <v>2509</v>
      </c>
      <c r="C1881" s="15" t="s">
        <v>707</v>
      </c>
      <c r="D1881" s="15" t="s">
        <v>748</v>
      </c>
      <c r="E1881" s="41">
        <f t="shared" si="89"/>
        <v>4.9563692307692309</v>
      </c>
      <c r="F1881" s="42">
        <f>M1881</f>
        <v>4956.3692307692309</v>
      </c>
      <c r="G1881" s="43">
        <v>2021</v>
      </c>
      <c r="I1881" s="17">
        <v>6443.28</v>
      </c>
      <c r="J1881" s="17"/>
      <c r="K1881" s="12" t="s">
        <v>1298</v>
      </c>
      <c r="L1881" s="12">
        <f t="shared" si="87"/>
        <v>4956.3692307692309</v>
      </c>
      <c r="M1881" s="12">
        <f t="shared" si="88"/>
        <v>4956.3692307692309</v>
      </c>
    </row>
    <row r="1882" spans="1:13" x14ac:dyDescent="0.25">
      <c r="A1882" s="15">
        <v>226773</v>
      </c>
      <c r="B1882" s="15" t="s">
        <v>576</v>
      </c>
      <c r="C1882" s="15" t="s">
        <v>707</v>
      </c>
      <c r="D1882" s="15" t="s">
        <v>748</v>
      </c>
      <c r="E1882" s="41">
        <f t="shared" si="89"/>
        <v>5.202</v>
      </c>
      <c r="F1882" s="42">
        <f>M1882</f>
        <v>5202</v>
      </c>
      <c r="G1882" s="43">
        <v>2021</v>
      </c>
      <c r="I1882" s="17">
        <v>6762.6</v>
      </c>
      <c r="J1882" s="17"/>
      <c r="K1882" s="12" t="s">
        <v>1298</v>
      </c>
      <c r="L1882" s="12">
        <f t="shared" si="87"/>
        <v>5202</v>
      </c>
      <c r="M1882" s="12">
        <f t="shared" si="88"/>
        <v>5202</v>
      </c>
    </row>
    <row r="1883" spans="1:13" x14ac:dyDescent="0.25">
      <c r="A1883" s="15">
        <v>212584</v>
      </c>
      <c r="B1883" s="15" t="s">
        <v>747</v>
      </c>
      <c r="C1883" s="15" t="s">
        <v>707</v>
      </c>
      <c r="D1883" s="15" t="s">
        <v>2121</v>
      </c>
      <c r="E1883" s="41">
        <f t="shared" si="89"/>
        <v>3.1121999999999996</v>
      </c>
      <c r="F1883" s="42">
        <f>M1883</f>
        <v>3112.2</v>
      </c>
      <c r="G1883" s="43">
        <v>2021</v>
      </c>
      <c r="I1883" s="17">
        <v>4045.86</v>
      </c>
      <c r="J1883" s="17"/>
      <c r="K1883" s="12" t="s">
        <v>1298</v>
      </c>
      <c r="L1883" s="12">
        <f t="shared" si="87"/>
        <v>3112.2</v>
      </c>
      <c r="M1883" s="12">
        <f t="shared" si="88"/>
        <v>3112.2</v>
      </c>
    </row>
    <row r="1884" spans="1:13" x14ac:dyDescent="0.25">
      <c r="A1884" s="15" t="s">
        <v>2311</v>
      </c>
      <c r="B1884" s="15" t="s">
        <v>2534</v>
      </c>
      <c r="C1884" s="15" t="s">
        <v>996</v>
      </c>
      <c r="D1884" s="15" t="s">
        <v>2119</v>
      </c>
      <c r="E1884" s="41">
        <f t="shared" si="89"/>
        <v>0.36</v>
      </c>
      <c r="F1884" s="42">
        <f>M1884</f>
        <v>360</v>
      </c>
      <c r="G1884" s="43">
        <v>2021</v>
      </c>
      <c r="I1884" s="12">
        <v>360</v>
      </c>
      <c r="K1884" s="12" t="s">
        <v>2604</v>
      </c>
      <c r="L1884" s="12">
        <f t="shared" si="87"/>
        <v>360</v>
      </c>
      <c r="M1884" s="12">
        <f t="shared" si="88"/>
        <v>360</v>
      </c>
    </row>
    <row r="1885" spans="1:13" x14ac:dyDescent="0.25">
      <c r="A1885" s="15" t="s">
        <v>2246</v>
      </c>
      <c r="B1885" s="15" t="s">
        <v>2473</v>
      </c>
      <c r="C1885" s="15" t="s">
        <v>996</v>
      </c>
      <c r="D1885" s="15" t="s">
        <v>2118</v>
      </c>
      <c r="E1885" s="41">
        <f t="shared" si="89"/>
        <v>1.8480000000000001</v>
      </c>
      <c r="F1885" s="42">
        <f>M1885</f>
        <v>1848</v>
      </c>
      <c r="G1885" s="43">
        <v>2021</v>
      </c>
      <c r="I1885" s="12">
        <v>1848</v>
      </c>
      <c r="K1885" s="12" t="s">
        <v>2604</v>
      </c>
      <c r="L1885" s="12">
        <f t="shared" si="87"/>
        <v>1848</v>
      </c>
      <c r="M1885" s="12">
        <f t="shared" si="88"/>
        <v>1848</v>
      </c>
    </row>
    <row r="1886" spans="1:13" x14ac:dyDescent="0.25">
      <c r="A1886" s="15" t="s">
        <v>2247</v>
      </c>
      <c r="B1886" s="15" t="s">
        <v>2474</v>
      </c>
      <c r="C1886" s="15" t="s">
        <v>996</v>
      </c>
      <c r="D1886" s="15" t="s">
        <v>2118</v>
      </c>
      <c r="E1886" s="41">
        <f t="shared" si="89"/>
        <v>2.5019999999999998</v>
      </c>
      <c r="F1886" s="42">
        <f>M1886</f>
        <v>2502</v>
      </c>
      <c r="G1886" s="43">
        <v>2021</v>
      </c>
      <c r="I1886" s="18">
        <v>2502</v>
      </c>
      <c r="J1886" s="18"/>
      <c r="K1886" s="12" t="s">
        <v>2604</v>
      </c>
      <c r="L1886" s="12">
        <f t="shared" si="87"/>
        <v>2502</v>
      </c>
      <c r="M1886" s="12">
        <f t="shared" si="88"/>
        <v>2502</v>
      </c>
    </row>
    <row r="1887" spans="1:13" x14ac:dyDescent="0.25">
      <c r="A1887" s="15" t="s">
        <v>2248</v>
      </c>
      <c r="B1887" s="15" t="s">
        <v>2475</v>
      </c>
      <c r="C1887" s="15" t="s">
        <v>996</v>
      </c>
      <c r="D1887" s="15" t="s">
        <v>2118</v>
      </c>
      <c r="E1887" s="41">
        <f t="shared" si="89"/>
        <v>2.5019999999999998</v>
      </c>
      <c r="F1887" s="42">
        <f>M1887</f>
        <v>2502</v>
      </c>
      <c r="G1887" s="43">
        <v>2021</v>
      </c>
      <c r="I1887" s="18">
        <v>2502</v>
      </c>
      <c r="J1887" s="18"/>
      <c r="K1887" s="12" t="s">
        <v>2604</v>
      </c>
      <c r="L1887" s="12">
        <f t="shared" si="87"/>
        <v>2502</v>
      </c>
      <c r="M1887" s="12">
        <f t="shared" si="88"/>
        <v>2502</v>
      </c>
    </row>
    <row r="1888" spans="1:13" x14ac:dyDescent="0.25">
      <c r="A1888" s="15" t="s">
        <v>2130</v>
      </c>
      <c r="B1888" s="15" t="s">
        <v>1587</v>
      </c>
      <c r="C1888" s="15" t="s">
        <v>1584</v>
      </c>
      <c r="D1888" s="15" t="s">
        <v>1585</v>
      </c>
      <c r="E1888" s="41">
        <f t="shared" si="89"/>
        <v>0.997</v>
      </c>
      <c r="F1888" s="42">
        <f>M1888</f>
        <v>997</v>
      </c>
      <c r="G1888" s="43">
        <v>2021</v>
      </c>
      <c r="I1888" s="12">
        <v>997</v>
      </c>
      <c r="K1888" s="12" t="s">
        <v>2604</v>
      </c>
      <c r="L1888" s="12">
        <f t="shared" si="87"/>
        <v>997</v>
      </c>
      <c r="M1888" s="12">
        <f t="shared" si="88"/>
        <v>997</v>
      </c>
    </row>
    <row r="1889" spans="1:13" x14ac:dyDescent="0.25">
      <c r="A1889" s="15" t="s">
        <v>2128</v>
      </c>
      <c r="B1889" s="15" t="s">
        <v>1583</v>
      </c>
      <c r="C1889" s="15" t="s">
        <v>1584</v>
      </c>
      <c r="D1889" s="15" t="s">
        <v>1585</v>
      </c>
      <c r="E1889" s="41">
        <f t="shared" si="89"/>
        <v>1.8</v>
      </c>
      <c r="F1889" s="42">
        <f>M1889</f>
        <v>1800</v>
      </c>
      <c r="G1889" s="43">
        <v>2021</v>
      </c>
      <c r="I1889" s="12">
        <v>2340</v>
      </c>
      <c r="K1889" s="12" t="s">
        <v>1298</v>
      </c>
      <c r="L1889" s="12">
        <f t="shared" si="87"/>
        <v>1800</v>
      </c>
      <c r="M1889" s="12">
        <f t="shared" si="88"/>
        <v>1800</v>
      </c>
    </row>
    <row r="1890" spans="1:13" x14ac:dyDescent="0.25">
      <c r="A1890" s="15" t="s">
        <v>2308</v>
      </c>
      <c r="B1890" s="15" t="s">
        <v>2531</v>
      </c>
      <c r="C1890" s="15" t="s">
        <v>1584</v>
      </c>
      <c r="D1890" s="15" t="s">
        <v>1585</v>
      </c>
      <c r="E1890" s="41">
        <f t="shared" si="89"/>
        <v>3.3490000000000002</v>
      </c>
      <c r="F1890" s="42">
        <f>M1890</f>
        <v>3349</v>
      </c>
      <c r="G1890" s="43">
        <v>2021</v>
      </c>
      <c r="I1890" s="17">
        <v>3349</v>
      </c>
      <c r="J1890" s="17"/>
      <c r="K1890" s="12" t="s">
        <v>2604</v>
      </c>
      <c r="L1890" s="12">
        <f t="shared" si="87"/>
        <v>3349</v>
      </c>
      <c r="M1890" s="12">
        <f t="shared" si="88"/>
        <v>3349</v>
      </c>
    </row>
    <row r="1891" spans="1:13" x14ac:dyDescent="0.25">
      <c r="A1891" s="15" t="s">
        <v>2309</v>
      </c>
      <c r="B1891" s="15" t="s">
        <v>2532</v>
      </c>
      <c r="C1891" s="15" t="s">
        <v>1584</v>
      </c>
      <c r="D1891" s="15" t="s">
        <v>1585</v>
      </c>
      <c r="E1891" s="41">
        <f t="shared" si="89"/>
        <v>12.44</v>
      </c>
      <c r="F1891" s="42">
        <f>M1891</f>
        <v>12440</v>
      </c>
      <c r="G1891" s="43">
        <v>2021</v>
      </c>
      <c r="I1891" s="17">
        <v>12440</v>
      </c>
      <c r="J1891" s="17"/>
      <c r="K1891" s="12" t="s">
        <v>2604</v>
      </c>
      <c r="L1891" s="12">
        <f t="shared" si="87"/>
        <v>12440</v>
      </c>
      <c r="M1891" s="12">
        <f t="shared" si="88"/>
        <v>12440</v>
      </c>
    </row>
    <row r="1892" spans="1:13" x14ac:dyDescent="0.25">
      <c r="A1892" s="15" t="s">
        <v>2127</v>
      </c>
      <c r="B1892" s="15" t="s">
        <v>290</v>
      </c>
      <c r="C1892" s="15" t="s">
        <v>1584</v>
      </c>
      <c r="D1892" s="15" t="s">
        <v>2027</v>
      </c>
      <c r="E1892" s="41">
        <f t="shared" si="89"/>
        <v>0.997</v>
      </c>
      <c r="F1892" s="42">
        <f>M1892</f>
        <v>997</v>
      </c>
      <c r="G1892" s="43">
        <v>2021</v>
      </c>
      <c r="I1892" s="12">
        <v>997</v>
      </c>
      <c r="K1892" s="12" t="s">
        <v>2604</v>
      </c>
      <c r="L1892" s="12">
        <f t="shared" si="87"/>
        <v>997</v>
      </c>
      <c r="M1892" s="12">
        <f t="shared" si="88"/>
        <v>997</v>
      </c>
    </row>
    <row r="1893" spans="1:13" x14ac:dyDescent="0.25">
      <c r="A1893" s="15" t="s">
        <v>2131</v>
      </c>
      <c r="B1893" s="15" t="s">
        <v>2441</v>
      </c>
      <c r="C1893" s="15" t="s">
        <v>753</v>
      </c>
      <c r="D1893" s="15" t="s">
        <v>769</v>
      </c>
      <c r="E1893" s="41">
        <f t="shared" si="89"/>
        <v>228.4</v>
      </c>
      <c r="F1893" s="42">
        <f>M1893</f>
        <v>228400</v>
      </c>
      <c r="G1893" s="43">
        <v>2021</v>
      </c>
      <c r="I1893" s="12">
        <v>228400</v>
      </c>
      <c r="K1893" s="12" t="s">
        <v>2604</v>
      </c>
      <c r="L1893" s="12">
        <f t="shared" si="87"/>
        <v>228400</v>
      </c>
      <c r="M1893" s="12">
        <f t="shared" si="88"/>
        <v>228400</v>
      </c>
    </row>
    <row r="1894" spans="1:13" x14ac:dyDescent="0.25">
      <c r="A1894" s="15" t="s">
        <v>2305</v>
      </c>
      <c r="B1894" s="15" t="s">
        <v>2529</v>
      </c>
      <c r="C1894" s="15" t="s">
        <v>340</v>
      </c>
      <c r="D1894" s="15" t="s">
        <v>2114</v>
      </c>
      <c r="E1894" s="41">
        <f t="shared" si="89"/>
        <v>2</v>
      </c>
      <c r="F1894" s="42">
        <f>M1894</f>
        <v>2000</v>
      </c>
      <c r="G1894" s="43">
        <v>2020</v>
      </c>
      <c r="I1894" s="12">
        <v>2000</v>
      </c>
      <c r="K1894" s="12" t="s">
        <v>2604</v>
      </c>
      <c r="L1894" s="12">
        <f t="shared" si="87"/>
        <v>2000</v>
      </c>
      <c r="M1894" s="12">
        <f t="shared" si="88"/>
        <v>2000</v>
      </c>
    </row>
    <row r="1895" spans="1:13" x14ac:dyDescent="0.25">
      <c r="A1895" s="15">
        <v>209183</v>
      </c>
      <c r="B1895" s="15" t="s">
        <v>2508</v>
      </c>
      <c r="C1895" s="15" t="s">
        <v>707</v>
      </c>
      <c r="D1895" s="15" t="s">
        <v>722</v>
      </c>
      <c r="E1895" s="41">
        <f t="shared" si="89"/>
        <v>5.3129999999999988</v>
      </c>
      <c r="F1895" s="42">
        <f>M1895</f>
        <v>5312.9999999999991</v>
      </c>
      <c r="G1895" s="43">
        <v>2021</v>
      </c>
      <c r="I1895" s="17">
        <v>6906.9</v>
      </c>
      <c r="K1895" s="12" t="s">
        <v>1298</v>
      </c>
      <c r="L1895" s="12">
        <f t="shared" ref="L1895:L1958" si="90">IF(K1895="DC",I1895/1.3,I1895)</f>
        <v>5312.9999999999991</v>
      </c>
      <c r="M1895" s="12">
        <f t="shared" ref="M1895:M1958" si="91">IFERROR(VALUE(L1895),VALUE(J1895))</f>
        <v>5312.9999999999991</v>
      </c>
    </row>
    <row r="1896" spans="1:13" x14ac:dyDescent="0.25">
      <c r="A1896" s="15">
        <v>274198</v>
      </c>
      <c r="B1896" s="15" t="s">
        <v>711</v>
      </c>
      <c r="C1896" s="15" t="s">
        <v>707</v>
      </c>
      <c r="D1896" s="15" t="s">
        <v>2120</v>
      </c>
      <c r="E1896" s="41">
        <f t="shared" si="89"/>
        <v>3.792307692307692E-2</v>
      </c>
      <c r="F1896" s="42">
        <f>M1896</f>
        <v>37.92307692307692</v>
      </c>
      <c r="G1896" s="43">
        <v>2021</v>
      </c>
      <c r="I1896" s="12">
        <v>49.3</v>
      </c>
      <c r="K1896" s="12" t="s">
        <v>1298</v>
      </c>
      <c r="L1896" s="12">
        <f t="shared" si="90"/>
        <v>37.92307692307692</v>
      </c>
      <c r="M1896" s="12">
        <f t="shared" si="91"/>
        <v>37.92307692307692</v>
      </c>
    </row>
    <row r="1897" spans="1:13" x14ac:dyDescent="0.25">
      <c r="A1897" s="15">
        <v>212955</v>
      </c>
      <c r="B1897" s="15" t="s">
        <v>2982</v>
      </c>
      <c r="C1897" s="15" t="s">
        <v>707</v>
      </c>
      <c r="D1897" s="15" t="s">
        <v>722</v>
      </c>
      <c r="E1897" s="41">
        <f t="shared" si="89"/>
        <v>5.6315999999999997</v>
      </c>
      <c r="F1897" s="42">
        <f>M1897</f>
        <v>5631.5999999999995</v>
      </c>
      <c r="G1897" s="43">
        <v>2021</v>
      </c>
      <c r="I1897" s="17">
        <v>7321.08</v>
      </c>
      <c r="K1897" s="12" t="s">
        <v>1298</v>
      </c>
      <c r="L1897" s="12">
        <f t="shared" si="90"/>
        <v>5631.5999999999995</v>
      </c>
      <c r="M1897" s="12">
        <f t="shared" si="91"/>
        <v>5631.5999999999995</v>
      </c>
    </row>
    <row r="1898" spans="1:13" x14ac:dyDescent="0.25">
      <c r="A1898" s="15">
        <v>236171</v>
      </c>
      <c r="B1898" s="15" t="s">
        <v>2498</v>
      </c>
      <c r="C1898" s="15" t="s">
        <v>707</v>
      </c>
      <c r="D1898" s="15" t="s">
        <v>2120</v>
      </c>
      <c r="E1898" s="41">
        <f t="shared" si="89"/>
        <v>2.3538461538461539E-2</v>
      </c>
      <c r="F1898" s="42">
        <f>M1898</f>
        <v>23.53846153846154</v>
      </c>
      <c r="G1898" s="43">
        <v>2021</v>
      </c>
      <c r="I1898" s="12">
        <v>30.6</v>
      </c>
      <c r="K1898" s="12" t="s">
        <v>1298</v>
      </c>
      <c r="L1898" s="12">
        <f t="shared" si="90"/>
        <v>23.53846153846154</v>
      </c>
      <c r="M1898" s="12">
        <f t="shared" si="91"/>
        <v>23.53846153846154</v>
      </c>
    </row>
    <row r="1899" spans="1:13" x14ac:dyDescent="0.25">
      <c r="A1899" s="15">
        <v>226570</v>
      </c>
      <c r="B1899" s="15" t="s">
        <v>1274</v>
      </c>
      <c r="C1899" s="15" t="s">
        <v>707</v>
      </c>
      <c r="D1899" s="15" t="s">
        <v>2120</v>
      </c>
      <c r="E1899" s="41">
        <f t="shared" si="89"/>
        <v>0.44487692307692311</v>
      </c>
      <c r="F1899" s="42">
        <f>M1899</f>
        <v>444.87692307692311</v>
      </c>
      <c r="G1899" s="43">
        <v>2021</v>
      </c>
      <c r="I1899" s="12">
        <v>578.34</v>
      </c>
      <c r="K1899" s="12" t="s">
        <v>1298</v>
      </c>
      <c r="L1899" s="12">
        <f t="shared" si="90"/>
        <v>444.87692307692311</v>
      </c>
      <c r="M1899" s="12">
        <f t="shared" si="91"/>
        <v>444.87692307692311</v>
      </c>
    </row>
    <row r="1900" spans="1:13" x14ac:dyDescent="0.25">
      <c r="A1900" s="15">
        <v>226568</v>
      </c>
      <c r="B1900" s="15" t="s">
        <v>1274</v>
      </c>
      <c r="C1900" s="15" t="s">
        <v>707</v>
      </c>
      <c r="D1900" s="15" t="s">
        <v>2120</v>
      </c>
      <c r="E1900" s="41">
        <f t="shared" si="89"/>
        <v>0.53824615384615393</v>
      </c>
      <c r="F1900" s="42">
        <f>M1900</f>
        <v>538.2461538461539</v>
      </c>
      <c r="G1900" s="43">
        <v>2021</v>
      </c>
      <c r="I1900" s="12">
        <v>699.72</v>
      </c>
      <c r="K1900" s="12" t="s">
        <v>1298</v>
      </c>
      <c r="L1900" s="12">
        <f t="shared" si="90"/>
        <v>538.2461538461539</v>
      </c>
      <c r="M1900" s="12">
        <f t="shared" si="91"/>
        <v>538.2461538461539</v>
      </c>
    </row>
    <row r="1901" spans="1:13" x14ac:dyDescent="0.25">
      <c r="A1901" s="15">
        <v>287769</v>
      </c>
      <c r="B1901" s="15" t="s">
        <v>711</v>
      </c>
      <c r="C1901" s="15" t="s">
        <v>707</v>
      </c>
      <c r="D1901" s="15" t="s">
        <v>2120</v>
      </c>
      <c r="E1901" s="41">
        <f t="shared" si="89"/>
        <v>5.3169230769230774E-2</v>
      </c>
      <c r="F1901" s="42">
        <f>M1901</f>
        <v>53.169230769230772</v>
      </c>
      <c r="G1901" s="43">
        <v>2021</v>
      </c>
      <c r="I1901" s="12">
        <v>69.12</v>
      </c>
      <c r="K1901" s="12" t="s">
        <v>1298</v>
      </c>
      <c r="L1901" s="12">
        <f t="shared" si="90"/>
        <v>53.169230769230772</v>
      </c>
      <c r="M1901" s="12">
        <f t="shared" si="91"/>
        <v>53.169230769230772</v>
      </c>
    </row>
    <row r="1902" spans="1:13" x14ac:dyDescent="0.25">
      <c r="A1902" s="15">
        <v>279417</v>
      </c>
      <c r="B1902" s="15" t="s">
        <v>1274</v>
      </c>
      <c r="C1902" s="15" t="s">
        <v>707</v>
      </c>
      <c r="D1902" s="15" t="s">
        <v>2120</v>
      </c>
      <c r="E1902" s="41">
        <f t="shared" si="89"/>
        <v>1.9746153846153844E-2</v>
      </c>
      <c r="F1902" s="42">
        <f>M1902</f>
        <v>19.746153846153845</v>
      </c>
      <c r="G1902" s="43">
        <v>2021</v>
      </c>
      <c r="I1902" s="12">
        <v>25.67</v>
      </c>
      <c r="K1902" s="12" t="s">
        <v>1298</v>
      </c>
      <c r="L1902" s="12">
        <f t="shared" si="90"/>
        <v>19.746153846153845</v>
      </c>
      <c r="M1902" s="12">
        <f t="shared" si="91"/>
        <v>19.746153846153845</v>
      </c>
    </row>
    <row r="1903" spans="1:13" x14ac:dyDescent="0.25">
      <c r="A1903" s="15">
        <v>301910</v>
      </c>
      <c r="B1903" s="15" t="s">
        <v>712</v>
      </c>
      <c r="C1903" s="15" t="s">
        <v>707</v>
      </c>
      <c r="D1903" s="15" t="s">
        <v>2120</v>
      </c>
      <c r="E1903" s="41">
        <f t="shared" si="89"/>
        <v>4.9430769230769236E-2</v>
      </c>
      <c r="F1903" s="42">
        <f>M1903</f>
        <v>49.430769230769236</v>
      </c>
      <c r="G1903" s="43">
        <v>2021</v>
      </c>
      <c r="I1903" s="12">
        <v>64.260000000000005</v>
      </c>
      <c r="K1903" s="12" t="s">
        <v>1298</v>
      </c>
      <c r="L1903" s="12">
        <f t="shared" si="90"/>
        <v>49.430769230769236</v>
      </c>
      <c r="M1903" s="12">
        <f t="shared" si="91"/>
        <v>49.430769230769236</v>
      </c>
    </row>
    <row r="1904" spans="1:13" x14ac:dyDescent="0.25">
      <c r="A1904" s="15">
        <v>301492</v>
      </c>
      <c r="B1904" s="15" t="s">
        <v>712</v>
      </c>
      <c r="C1904" s="15" t="s">
        <v>707</v>
      </c>
      <c r="D1904" s="15" t="s">
        <v>2120</v>
      </c>
      <c r="E1904" s="41">
        <f t="shared" si="89"/>
        <v>5.0076923076923074E-2</v>
      </c>
      <c r="F1904" s="42">
        <f>M1904</f>
        <v>50.076923076923073</v>
      </c>
      <c r="G1904" s="43">
        <v>2021</v>
      </c>
      <c r="I1904" s="12">
        <v>65.099999999999994</v>
      </c>
      <c r="K1904" s="12" t="s">
        <v>1298</v>
      </c>
      <c r="L1904" s="12">
        <f t="shared" si="90"/>
        <v>50.076923076923073</v>
      </c>
      <c r="M1904" s="12">
        <f t="shared" si="91"/>
        <v>50.076923076923073</v>
      </c>
    </row>
    <row r="1905" spans="1:13" x14ac:dyDescent="0.25">
      <c r="A1905" s="15">
        <v>274953</v>
      </c>
      <c r="B1905" s="15" t="s">
        <v>1453</v>
      </c>
      <c r="C1905" s="15" t="s">
        <v>707</v>
      </c>
      <c r="D1905" s="15" t="s">
        <v>2120</v>
      </c>
      <c r="E1905" s="41">
        <f t="shared" si="89"/>
        <v>0.17261538461538461</v>
      </c>
      <c r="F1905" s="42">
        <f>M1905</f>
        <v>172.61538461538461</v>
      </c>
      <c r="G1905" s="43">
        <v>2021</v>
      </c>
      <c r="I1905" s="12">
        <v>224.4</v>
      </c>
      <c r="K1905" s="12" t="s">
        <v>1298</v>
      </c>
      <c r="L1905" s="12">
        <f t="shared" si="90"/>
        <v>172.61538461538461</v>
      </c>
      <c r="M1905" s="12">
        <f t="shared" si="91"/>
        <v>172.61538461538461</v>
      </c>
    </row>
    <row r="1906" spans="1:13" x14ac:dyDescent="0.25">
      <c r="A1906" s="15">
        <v>211332</v>
      </c>
      <c r="B1906" s="15" t="s">
        <v>2498</v>
      </c>
      <c r="C1906" s="15" t="s">
        <v>707</v>
      </c>
      <c r="D1906" s="15" t="s">
        <v>2120</v>
      </c>
      <c r="E1906" s="41">
        <f t="shared" si="89"/>
        <v>0.12552307692307693</v>
      </c>
      <c r="F1906" s="42">
        <f>M1906</f>
        <v>125.52307692307693</v>
      </c>
      <c r="G1906" s="43">
        <v>2021</v>
      </c>
      <c r="I1906" s="12">
        <v>163.18</v>
      </c>
      <c r="K1906" s="12" t="s">
        <v>1298</v>
      </c>
      <c r="L1906" s="12">
        <f t="shared" si="90"/>
        <v>125.52307692307693</v>
      </c>
      <c r="M1906" s="12">
        <f t="shared" si="91"/>
        <v>125.52307692307693</v>
      </c>
    </row>
    <row r="1907" spans="1:13" x14ac:dyDescent="0.25">
      <c r="A1907" s="15">
        <v>231589</v>
      </c>
      <c r="B1907" s="15" t="s">
        <v>2983</v>
      </c>
      <c r="C1907" s="15" t="s">
        <v>707</v>
      </c>
      <c r="D1907" s="15" t="s">
        <v>2120</v>
      </c>
      <c r="E1907" s="41">
        <f t="shared" si="89"/>
        <v>0.17186923076923077</v>
      </c>
      <c r="F1907" s="42">
        <f>M1907</f>
        <v>171.86923076923077</v>
      </c>
      <c r="G1907" s="43">
        <v>2021</v>
      </c>
      <c r="I1907" s="12">
        <v>223.43</v>
      </c>
      <c r="K1907" s="12" t="s">
        <v>1298</v>
      </c>
      <c r="L1907" s="12">
        <f t="shared" si="90"/>
        <v>171.86923076923077</v>
      </c>
      <c r="M1907" s="12">
        <f t="shared" si="91"/>
        <v>171.86923076923077</v>
      </c>
    </row>
    <row r="1908" spans="1:13" x14ac:dyDescent="0.25">
      <c r="A1908" s="15">
        <v>188302</v>
      </c>
      <c r="B1908" s="15" t="s">
        <v>1284</v>
      </c>
      <c r="C1908" s="15" t="s">
        <v>707</v>
      </c>
      <c r="D1908" s="15" t="s">
        <v>722</v>
      </c>
      <c r="E1908" s="41">
        <f t="shared" si="89"/>
        <v>3.8777230769230768</v>
      </c>
      <c r="F1908" s="42">
        <f>M1908</f>
        <v>3877.7230769230769</v>
      </c>
      <c r="G1908" s="43">
        <v>2021</v>
      </c>
      <c r="I1908" s="17">
        <v>5041.04</v>
      </c>
      <c r="K1908" s="12" t="s">
        <v>1298</v>
      </c>
      <c r="L1908" s="12">
        <f t="shared" si="90"/>
        <v>3877.7230769230769</v>
      </c>
      <c r="M1908" s="12">
        <f t="shared" si="91"/>
        <v>3877.7230769230769</v>
      </c>
    </row>
    <row r="1909" spans="1:13" x14ac:dyDescent="0.25">
      <c r="A1909" s="15">
        <v>220872</v>
      </c>
      <c r="B1909" s="15" t="s">
        <v>2588</v>
      </c>
      <c r="C1909" s="15" t="s">
        <v>707</v>
      </c>
      <c r="D1909" s="15" t="s">
        <v>722</v>
      </c>
      <c r="E1909" s="41">
        <f t="shared" si="89"/>
        <v>3.3514999999999997</v>
      </c>
      <c r="F1909" s="42">
        <f>M1909</f>
        <v>3351.4999999999995</v>
      </c>
      <c r="G1909" s="43">
        <v>2021</v>
      </c>
      <c r="I1909" s="17">
        <v>4356.95</v>
      </c>
      <c r="K1909" s="12" t="s">
        <v>1298</v>
      </c>
      <c r="L1909" s="12">
        <f t="shared" si="90"/>
        <v>3351.4999999999995</v>
      </c>
      <c r="M1909" s="12">
        <f t="shared" si="91"/>
        <v>3351.4999999999995</v>
      </c>
    </row>
    <row r="1910" spans="1:13" x14ac:dyDescent="0.25">
      <c r="A1910" s="15">
        <v>80466</v>
      </c>
      <c r="B1910" s="15" t="s">
        <v>1672</v>
      </c>
      <c r="C1910" s="15" t="s">
        <v>707</v>
      </c>
      <c r="D1910" s="15" t="s">
        <v>2972</v>
      </c>
      <c r="E1910" s="41">
        <f t="shared" si="89"/>
        <v>2.2712307692307689</v>
      </c>
      <c r="F1910" s="42">
        <f>M1910</f>
        <v>2271.2307692307691</v>
      </c>
      <c r="G1910" s="43">
        <v>2021</v>
      </c>
      <c r="I1910" s="17">
        <v>2952.6</v>
      </c>
      <c r="K1910" s="12" t="s">
        <v>1298</v>
      </c>
      <c r="L1910" s="12">
        <f t="shared" si="90"/>
        <v>2271.2307692307691</v>
      </c>
      <c r="M1910" s="12">
        <f t="shared" si="91"/>
        <v>2271.2307692307691</v>
      </c>
    </row>
    <row r="1911" spans="1:13" x14ac:dyDescent="0.25">
      <c r="A1911" s="15">
        <v>228608</v>
      </c>
      <c r="B1911" s="15" t="s">
        <v>2511</v>
      </c>
      <c r="C1911" s="15" t="s">
        <v>707</v>
      </c>
      <c r="D1911" s="15" t="s">
        <v>2120</v>
      </c>
      <c r="E1911" s="41">
        <f t="shared" si="89"/>
        <v>7.1999999999999995E-2</v>
      </c>
      <c r="F1911" s="42">
        <f>M1911</f>
        <v>72</v>
      </c>
      <c r="G1911" s="43">
        <v>2021</v>
      </c>
      <c r="I1911" s="12">
        <v>93.6</v>
      </c>
      <c r="K1911" s="12" t="s">
        <v>1298</v>
      </c>
      <c r="L1911" s="12">
        <f t="shared" si="90"/>
        <v>72</v>
      </c>
      <c r="M1911" s="12">
        <f t="shared" si="91"/>
        <v>72</v>
      </c>
    </row>
    <row r="1912" spans="1:13" x14ac:dyDescent="0.25">
      <c r="A1912" s="15">
        <v>286435</v>
      </c>
      <c r="B1912" s="15" t="s">
        <v>711</v>
      </c>
      <c r="C1912" s="15" t="s">
        <v>707</v>
      </c>
      <c r="D1912" s="15" t="s">
        <v>2120</v>
      </c>
      <c r="E1912" s="41">
        <f t="shared" si="89"/>
        <v>3.6276923076923075E-2</v>
      </c>
      <c r="F1912" s="42">
        <f>M1912</f>
        <v>36.276923076923076</v>
      </c>
      <c r="G1912" s="43">
        <v>2021</v>
      </c>
      <c r="I1912" s="12">
        <v>47.16</v>
      </c>
      <c r="K1912" s="12" t="s">
        <v>1298</v>
      </c>
      <c r="L1912" s="12">
        <f t="shared" si="90"/>
        <v>36.276923076923076</v>
      </c>
      <c r="M1912" s="12">
        <f t="shared" si="91"/>
        <v>36.276923076923076</v>
      </c>
    </row>
    <row r="1913" spans="1:13" x14ac:dyDescent="0.25">
      <c r="A1913" s="15">
        <v>186366</v>
      </c>
      <c r="B1913" s="15" t="s">
        <v>711</v>
      </c>
      <c r="C1913" s="15" t="s">
        <v>707</v>
      </c>
      <c r="D1913" s="15" t="s">
        <v>2120</v>
      </c>
      <c r="E1913" s="41">
        <f t="shared" si="89"/>
        <v>0.22938461538461535</v>
      </c>
      <c r="F1913" s="42">
        <f>M1913</f>
        <v>229.38461538461536</v>
      </c>
      <c r="G1913" s="43">
        <v>2021</v>
      </c>
      <c r="I1913" s="12">
        <v>298.2</v>
      </c>
      <c r="K1913" s="12" t="s">
        <v>1298</v>
      </c>
      <c r="L1913" s="12">
        <f t="shared" si="90"/>
        <v>229.38461538461536</v>
      </c>
      <c r="M1913" s="12">
        <f t="shared" si="91"/>
        <v>229.38461538461536</v>
      </c>
    </row>
    <row r="1914" spans="1:13" x14ac:dyDescent="0.25">
      <c r="A1914" s="15">
        <v>252255</v>
      </c>
      <c r="B1914" s="15" t="s">
        <v>711</v>
      </c>
      <c r="C1914" s="15" t="s">
        <v>707</v>
      </c>
      <c r="D1914" s="15" t="s">
        <v>2120</v>
      </c>
      <c r="E1914" s="41">
        <f t="shared" si="89"/>
        <v>0.1844307692307692</v>
      </c>
      <c r="F1914" s="42">
        <f>M1914</f>
        <v>184.43076923076922</v>
      </c>
      <c r="G1914" s="43">
        <v>2021</v>
      </c>
      <c r="I1914" s="12">
        <v>239.76</v>
      </c>
      <c r="K1914" s="12" t="s">
        <v>1298</v>
      </c>
      <c r="L1914" s="12">
        <f t="shared" si="90"/>
        <v>184.43076923076922</v>
      </c>
      <c r="M1914" s="12">
        <f t="shared" si="91"/>
        <v>184.43076923076922</v>
      </c>
    </row>
    <row r="1915" spans="1:13" x14ac:dyDescent="0.25">
      <c r="A1915" s="15">
        <v>310352</v>
      </c>
      <c r="B1915" s="15" t="s">
        <v>2092</v>
      </c>
      <c r="C1915" s="15" t="s">
        <v>707</v>
      </c>
      <c r="D1915" s="15" t="s">
        <v>2120</v>
      </c>
      <c r="E1915" s="41">
        <f t="shared" si="89"/>
        <v>5.4907692307692303E-2</v>
      </c>
      <c r="F1915" s="42">
        <f>M1915</f>
        <v>54.907692307692301</v>
      </c>
      <c r="G1915" s="43">
        <v>2021</v>
      </c>
      <c r="I1915" s="12">
        <v>71.38</v>
      </c>
      <c r="K1915" s="12" t="s">
        <v>1298</v>
      </c>
      <c r="L1915" s="12">
        <f t="shared" si="90"/>
        <v>54.907692307692301</v>
      </c>
      <c r="M1915" s="12">
        <f t="shared" si="91"/>
        <v>54.907692307692301</v>
      </c>
    </row>
    <row r="1916" spans="1:13" x14ac:dyDescent="0.25">
      <c r="A1916" s="15">
        <v>310092</v>
      </c>
      <c r="B1916" s="15" t="s">
        <v>712</v>
      </c>
      <c r="C1916" s="15" t="s">
        <v>707</v>
      </c>
      <c r="D1916" s="15" t="s">
        <v>2120</v>
      </c>
      <c r="E1916" s="41">
        <f t="shared" si="89"/>
        <v>4.3615384615384611E-2</v>
      </c>
      <c r="F1916" s="42">
        <f>M1916</f>
        <v>43.615384615384613</v>
      </c>
      <c r="G1916" s="43">
        <v>2021</v>
      </c>
      <c r="I1916" s="12">
        <v>56.7</v>
      </c>
      <c r="K1916" s="12" t="s">
        <v>1298</v>
      </c>
      <c r="L1916" s="12">
        <f t="shared" si="90"/>
        <v>43.615384615384613</v>
      </c>
      <c r="M1916" s="12">
        <f t="shared" si="91"/>
        <v>43.615384615384613</v>
      </c>
    </row>
    <row r="1917" spans="1:13" x14ac:dyDescent="0.25">
      <c r="A1917" s="15">
        <v>301476</v>
      </c>
      <c r="B1917" s="15" t="s">
        <v>712</v>
      </c>
      <c r="C1917" s="15" t="s">
        <v>707</v>
      </c>
      <c r="D1917" s="15" t="s">
        <v>2120</v>
      </c>
      <c r="E1917" s="41">
        <f t="shared" si="89"/>
        <v>4.3615384615384611E-2</v>
      </c>
      <c r="F1917" s="42">
        <f>M1917</f>
        <v>43.615384615384613</v>
      </c>
      <c r="G1917" s="43">
        <v>2021</v>
      </c>
      <c r="I1917" s="12">
        <v>56.7</v>
      </c>
      <c r="K1917" s="12" t="s">
        <v>1298</v>
      </c>
      <c r="L1917" s="12">
        <f t="shared" si="90"/>
        <v>43.615384615384613</v>
      </c>
      <c r="M1917" s="12">
        <f t="shared" si="91"/>
        <v>43.615384615384613</v>
      </c>
    </row>
    <row r="1918" spans="1:13" x14ac:dyDescent="0.25">
      <c r="A1918" s="15">
        <v>302123</v>
      </c>
      <c r="B1918" s="15" t="s">
        <v>712</v>
      </c>
      <c r="C1918" s="15" t="s">
        <v>707</v>
      </c>
      <c r="D1918" s="15" t="s">
        <v>2120</v>
      </c>
      <c r="E1918" s="41">
        <f t="shared" si="89"/>
        <v>4.1676923076923077E-2</v>
      </c>
      <c r="F1918" s="42">
        <f>M1918</f>
        <v>41.676923076923075</v>
      </c>
      <c r="G1918" s="43">
        <v>2021</v>
      </c>
      <c r="I1918" s="12">
        <v>54.18</v>
      </c>
      <c r="K1918" s="12" t="s">
        <v>1298</v>
      </c>
      <c r="L1918" s="12">
        <f t="shared" si="90"/>
        <v>41.676923076923075</v>
      </c>
      <c r="M1918" s="12">
        <f t="shared" si="91"/>
        <v>41.676923076923075</v>
      </c>
    </row>
    <row r="1919" spans="1:13" x14ac:dyDescent="0.25">
      <c r="A1919" s="15">
        <v>289774</v>
      </c>
      <c r="B1919" s="15" t="s">
        <v>712</v>
      </c>
      <c r="C1919" s="15" t="s">
        <v>707</v>
      </c>
      <c r="D1919" s="15" t="s">
        <v>2120</v>
      </c>
      <c r="E1919" s="41">
        <f t="shared" si="89"/>
        <v>4.8461538461538459E-2</v>
      </c>
      <c r="F1919" s="42">
        <f>M1919</f>
        <v>48.46153846153846</v>
      </c>
      <c r="G1919" s="43">
        <v>2021</v>
      </c>
      <c r="I1919" s="12">
        <v>63</v>
      </c>
      <c r="K1919" s="12" t="s">
        <v>1298</v>
      </c>
      <c r="L1919" s="12">
        <f t="shared" si="90"/>
        <v>48.46153846153846</v>
      </c>
      <c r="M1919" s="12">
        <f t="shared" si="91"/>
        <v>48.46153846153846</v>
      </c>
    </row>
    <row r="1920" spans="1:13" x14ac:dyDescent="0.25">
      <c r="A1920" s="15">
        <v>286440</v>
      </c>
      <c r="B1920" s="15" t="s">
        <v>711</v>
      </c>
      <c r="C1920" s="15" t="s">
        <v>707</v>
      </c>
      <c r="D1920" s="15" t="s">
        <v>2120</v>
      </c>
      <c r="E1920" s="41">
        <f t="shared" si="89"/>
        <v>4.1261538461538454E-2</v>
      </c>
      <c r="F1920" s="42">
        <f>M1920</f>
        <v>41.261538461538457</v>
      </c>
      <c r="G1920" s="43">
        <v>2021</v>
      </c>
      <c r="I1920" s="12">
        <v>53.64</v>
      </c>
      <c r="K1920" s="12" t="s">
        <v>1298</v>
      </c>
      <c r="L1920" s="12">
        <f t="shared" si="90"/>
        <v>41.261538461538457</v>
      </c>
      <c r="M1920" s="12">
        <f t="shared" si="91"/>
        <v>41.261538461538457</v>
      </c>
    </row>
    <row r="1921" spans="1:13" x14ac:dyDescent="0.25">
      <c r="A1921" s="15">
        <v>342454</v>
      </c>
      <c r="B1921" s="15" t="s">
        <v>711</v>
      </c>
      <c r="C1921" s="15" t="s">
        <v>707</v>
      </c>
      <c r="D1921" s="15" t="s">
        <v>2120</v>
      </c>
      <c r="E1921" s="41">
        <f t="shared" si="89"/>
        <v>3.7538461538461536E-3</v>
      </c>
      <c r="F1921" s="42">
        <f>M1921</f>
        <v>3.7538461538461538</v>
      </c>
      <c r="G1921" s="43">
        <v>2021</v>
      </c>
      <c r="I1921" s="12">
        <v>4.88</v>
      </c>
      <c r="K1921" s="12" t="s">
        <v>1298</v>
      </c>
      <c r="L1921" s="12">
        <f t="shared" si="90"/>
        <v>3.7538461538461538</v>
      </c>
      <c r="M1921" s="12">
        <f t="shared" si="91"/>
        <v>3.7538461538461538</v>
      </c>
    </row>
    <row r="1922" spans="1:13" x14ac:dyDescent="0.25">
      <c r="A1922" s="15">
        <v>279630</v>
      </c>
      <c r="B1922" s="15" t="s">
        <v>1274</v>
      </c>
      <c r="C1922" s="15" t="s">
        <v>707</v>
      </c>
      <c r="D1922" s="15" t="s">
        <v>2120</v>
      </c>
      <c r="E1922" s="41">
        <f t="shared" si="89"/>
        <v>2.0499999999999997E-2</v>
      </c>
      <c r="F1922" s="42">
        <f>M1922</f>
        <v>20.499999999999996</v>
      </c>
      <c r="G1922" s="43">
        <v>2021</v>
      </c>
      <c r="I1922" s="12">
        <v>26.65</v>
      </c>
      <c r="K1922" s="12" t="s">
        <v>1298</v>
      </c>
      <c r="L1922" s="12">
        <f t="shared" si="90"/>
        <v>20.499999999999996</v>
      </c>
      <c r="M1922" s="12">
        <f t="shared" si="91"/>
        <v>20.499999999999996</v>
      </c>
    </row>
    <row r="1923" spans="1:13" x14ac:dyDescent="0.25">
      <c r="A1923" s="15">
        <v>279619</v>
      </c>
      <c r="B1923" s="15" t="s">
        <v>1274</v>
      </c>
      <c r="C1923" s="15" t="s">
        <v>707</v>
      </c>
      <c r="D1923" s="15" t="s">
        <v>2120</v>
      </c>
      <c r="E1923" s="41">
        <f t="shared" si="89"/>
        <v>1.8746153846153846E-2</v>
      </c>
      <c r="F1923" s="42">
        <f>M1923</f>
        <v>18.746153846153845</v>
      </c>
      <c r="G1923" s="43">
        <v>2021</v>
      </c>
      <c r="I1923" s="12">
        <v>24.37</v>
      </c>
      <c r="K1923" s="12" t="s">
        <v>1298</v>
      </c>
      <c r="L1923" s="12">
        <f t="shared" si="90"/>
        <v>18.746153846153845</v>
      </c>
      <c r="M1923" s="12">
        <f t="shared" si="91"/>
        <v>18.746153846153845</v>
      </c>
    </row>
    <row r="1924" spans="1:13" x14ac:dyDescent="0.25">
      <c r="A1924" s="15">
        <v>279636</v>
      </c>
      <c r="B1924" s="15" t="s">
        <v>1274</v>
      </c>
      <c r="C1924" s="15" t="s">
        <v>707</v>
      </c>
      <c r="D1924" s="15" t="s">
        <v>2120</v>
      </c>
      <c r="E1924" s="41">
        <f t="shared" si="89"/>
        <v>2.0499999999999997E-2</v>
      </c>
      <c r="F1924" s="42">
        <f>M1924</f>
        <v>20.499999999999996</v>
      </c>
      <c r="G1924" s="43">
        <v>2021</v>
      </c>
      <c r="I1924" s="12">
        <v>26.65</v>
      </c>
      <c r="K1924" s="12" t="s">
        <v>1298</v>
      </c>
      <c r="L1924" s="12">
        <f t="shared" si="90"/>
        <v>20.499999999999996</v>
      </c>
      <c r="M1924" s="12">
        <f t="shared" si="91"/>
        <v>20.499999999999996</v>
      </c>
    </row>
    <row r="1925" spans="1:13" x14ac:dyDescent="0.25">
      <c r="A1925" s="15">
        <v>290305</v>
      </c>
      <c r="B1925" s="15" t="s">
        <v>712</v>
      </c>
      <c r="C1925" s="15" t="s">
        <v>707</v>
      </c>
      <c r="D1925" s="15" t="s">
        <v>2120</v>
      </c>
      <c r="E1925" s="41">
        <f t="shared" si="89"/>
        <v>8.0861538461538457E-2</v>
      </c>
      <c r="F1925" s="42">
        <f>M1925</f>
        <v>80.861538461538458</v>
      </c>
      <c r="G1925" s="43">
        <v>2021</v>
      </c>
      <c r="I1925" s="12">
        <v>105.12</v>
      </c>
      <c r="K1925" s="12" t="s">
        <v>1298</v>
      </c>
      <c r="L1925" s="12">
        <f t="shared" si="90"/>
        <v>80.861538461538458</v>
      </c>
      <c r="M1925" s="12">
        <f t="shared" si="91"/>
        <v>80.861538461538458</v>
      </c>
    </row>
    <row r="1926" spans="1:13" x14ac:dyDescent="0.25">
      <c r="A1926" s="15">
        <v>287814</v>
      </c>
      <c r="B1926" s="15" t="s">
        <v>712</v>
      </c>
      <c r="C1926" s="15" t="s">
        <v>707</v>
      </c>
      <c r="D1926" s="15" t="s">
        <v>2120</v>
      </c>
      <c r="E1926" s="41">
        <f t="shared" si="89"/>
        <v>4.0984615384615383E-2</v>
      </c>
      <c r="F1926" s="42">
        <f>M1926</f>
        <v>40.984615384615381</v>
      </c>
      <c r="G1926" s="43">
        <v>2021</v>
      </c>
      <c r="I1926" s="12">
        <v>53.28</v>
      </c>
      <c r="K1926" s="12" t="s">
        <v>1298</v>
      </c>
      <c r="L1926" s="12">
        <f t="shared" si="90"/>
        <v>40.984615384615381</v>
      </c>
      <c r="M1926" s="12">
        <f t="shared" si="91"/>
        <v>40.984615384615381</v>
      </c>
    </row>
    <row r="1927" spans="1:13" x14ac:dyDescent="0.25">
      <c r="A1927" s="15">
        <v>237911</v>
      </c>
      <c r="B1927" s="15" t="s">
        <v>1442</v>
      </c>
      <c r="C1927" s="15" t="s">
        <v>707</v>
      </c>
      <c r="D1927" s="15" t="s">
        <v>2120</v>
      </c>
      <c r="E1927" s="41">
        <f t="shared" si="89"/>
        <v>2.9907692307692309E-2</v>
      </c>
      <c r="F1927" s="42">
        <f>M1927</f>
        <v>29.907692307692308</v>
      </c>
      <c r="G1927" s="43">
        <v>2021</v>
      </c>
      <c r="I1927" s="12">
        <v>38.880000000000003</v>
      </c>
      <c r="K1927" s="12" t="s">
        <v>1298</v>
      </c>
      <c r="L1927" s="12">
        <f t="shared" si="90"/>
        <v>29.907692307692308</v>
      </c>
      <c r="M1927" s="12">
        <f t="shared" si="91"/>
        <v>29.907692307692308</v>
      </c>
    </row>
    <row r="1928" spans="1:13" x14ac:dyDescent="0.25">
      <c r="A1928" s="15">
        <v>171328</v>
      </c>
      <c r="B1928" s="15" t="s">
        <v>2087</v>
      </c>
      <c r="C1928" s="15" t="s">
        <v>707</v>
      </c>
      <c r="D1928" s="15" t="s">
        <v>722</v>
      </c>
      <c r="E1928" s="41">
        <f t="shared" si="89"/>
        <v>5.4043692307692313</v>
      </c>
      <c r="F1928" s="42">
        <f>M1928</f>
        <v>5404.3692307692309</v>
      </c>
      <c r="G1928" s="43">
        <v>2021</v>
      </c>
      <c r="I1928" s="17">
        <v>7025.68</v>
      </c>
      <c r="K1928" s="12" t="s">
        <v>1298</v>
      </c>
      <c r="L1928" s="12">
        <f t="shared" si="90"/>
        <v>5404.3692307692309</v>
      </c>
      <c r="M1928" s="12">
        <f t="shared" si="91"/>
        <v>5404.3692307692309</v>
      </c>
    </row>
    <row r="1929" spans="1:13" x14ac:dyDescent="0.25">
      <c r="A1929" s="15">
        <v>302116</v>
      </c>
      <c r="B1929" s="15" t="s">
        <v>712</v>
      </c>
      <c r="C1929" s="15" t="s">
        <v>707</v>
      </c>
      <c r="D1929" s="15" t="s">
        <v>2120</v>
      </c>
      <c r="E1929" s="41">
        <f t="shared" si="89"/>
        <v>5.5246153846153841E-2</v>
      </c>
      <c r="F1929" s="42">
        <f>M1929</f>
        <v>55.246153846153838</v>
      </c>
      <c r="G1929" s="43">
        <v>2021</v>
      </c>
      <c r="I1929" s="12">
        <v>71.819999999999993</v>
      </c>
      <c r="K1929" s="12" t="s">
        <v>1298</v>
      </c>
      <c r="L1929" s="12">
        <f t="shared" si="90"/>
        <v>55.246153846153838</v>
      </c>
      <c r="M1929" s="12">
        <f t="shared" si="91"/>
        <v>55.246153846153838</v>
      </c>
    </row>
    <row r="1930" spans="1:13" x14ac:dyDescent="0.25">
      <c r="A1930" s="15">
        <v>269061</v>
      </c>
      <c r="B1930" s="15" t="s">
        <v>2496</v>
      </c>
      <c r="C1930" s="15" t="s">
        <v>707</v>
      </c>
      <c r="D1930" s="15" t="s">
        <v>2120</v>
      </c>
      <c r="E1930" s="41">
        <f t="shared" si="89"/>
        <v>6.7292307692307693E-2</v>
      </c>
      <c r="F1930" s="42">
        <f>M1930</f>
        <v>67.292307692307688</v>
      </c>
      <c r="G1930" s="43">
        <v>2021</v>
      </c>
      <c r="I1930" s="12">
        <v>87.48</v>
      </c>
      <c r="K1930" s="12" t="s">
        <v>1298</v>
      </c>
      <c r="L1930" s="12">
        <f t="shared" si="90"/>
        <v>67.292307692307688</v>
      </c>
      <c r="M1930" s="12">
        <f t="shared" si="91"/>
        <v>67.292307692307688</v>
      </c>
    </row>
    <row r="1931" spans="1:13" x14ac:dyDescent="0.25">
      <c r="A1931" s="15">
        <v>216152</v>
      </c>
      <c r="B1931" s="15" t="s">
        <v>473</v>
      </c>
      <c r="C1931" s="15" t="s">
        <v>707</v>
      </c>
      <c r="D1931" s="15" t="s">
        <v>722</v>
      </c>
      <c r="E1931" s="41">
        <f t="shared" si="89"/>
        <v>4.2888999999999999</v>
      </c>
      <c r="F1931" s="42">
        <f>M1931</f>
        <v>4288.8999999999996</v>
      </c>
      <c r="G1931" s="43">
        <v>2021</v>
      </c>
      <c r="I1931" s="17">
        <v>5575.57</v>
      </c>
      <c r="K1931" s="12" t="s">
        <v>1298</v>
      </c>
      <c r="L1931" s="12">
        <f t="shared" si="90"/>
        <v>4288.8999999999996</v>
      </c>
      <c r="M1931" s="12">
        <f t="shared" si="91"/>
        <v>4288.8999999999996</v>
      </c>
    </row>
    <row r="1932" spans="1:13" x14ac:dyDescent="0.25">
      <c r="A1932" s="15">
        <v>344133</v>
      </c>
      <c r="B1932" s="15" t="s">
        <v>711</v>
      </c>
      <c r="C1932" s="15" t="s">
        <v>707</v>
      </c>
      <c r="D1932" s="15" t="s">
        <v>2120</v>
      </c>
      <c r="E1932" s="41">
        <f t="shared" si="89"/>
        <v>4.4515384615384609E-2</v>
      </c>
      <c r="F1932" s="42">
        <f>M1932</f>
        <v>44.515384615384612</v>
      </c>
      <c r="G1932" s="43">
        <v>2021</v>
      </c>
      <c r="I1932" s="12">
        <v>57.87</v>
      </c>
      <c r="K1932" s="12" t="s">
        <v>1298</v>
      </c>
      <c r="L1932" s="12">
        <f t="shared" si="90"/>
        <v>44.515384615384612</v>
      </c>
      <c r="M1932" s="12">
        <f t="shared" si="91"/>
        <v>44.515384615384612</v>
      </c>
    </row>
    <row r="1933" spans="1:13" x14ac:dyDescent="0.25">
      <c r="A1933" s="15">
        <v>188298</v>
      </c>
      <c r="B1933" s="15" t="s">
        <v>1284</v>
      </c>
      <c r="C1933" s="15" t="s">
        <v>707</v>
      </c>
      <c r="D1933" s="15" t="s">
        <v>722</v>
      </c>
      <c r="E1933" s="41">
        <f t="shared" si="89"/>
        <v>3.4319076923076919</v>
      </c>
      <c r="F1933" s="42">
        <f>M1933</f>
        <v>3431.9076923076918</v>
      </c>
      <c r="G1933" s="43">
        <v>2021</v>
      </c>
      <c r="I1933" s="17">
        <v>4461.4799999999996</v>
      </c>
      <c r="K1933" s="12" t="s">
        <v>1298</v>
      </c>
      <c r="L1933" s="12">
        <f t="shared" si="90"/>
        <v>3431.9076923076918</v>
      </c>
      <c r="M1933" s="12">
        <f t="shared" si="91"/>
        <v>3431.9076923076918</v>
      </c>
    </row>
    <row r="1934" spans="1:13" x14ac:dyDescent="0.25">
      <c r="A1934" s="15">
        <v>287801</v>
      </c>
      <c r="B1934" s="15" t="s">
        <v>711</v>
      </c>
      <c r="C1934" s="15" t="s">
        <v>707</v>
      </c>
      <c r="D1934" s="15" t="s">
        <v>2120</v>
      </c>
      <c r="E1934" s="41">
        <f t="shared" si="89"/>
        <v>2.1269230769230766E-2</v>
      </c>
      <c r="F1934" s="42">
        <f>M1934</f>
        <v>21.269230769230766</v>
      </c>
      <c r="G1934" s="43">
        <v>2021</v>
      </c>
      <c r="I1934" s="12">
        <v>27.65</v>
      </c>
      <c r="K1934" s="12" t="s">
        <v>1298</v>
      </c>
      <c r="L1934" s="12">
        <f t="shared" si="90"/>
        <v>21.269230769230766</v>
      </c>
      <c r="M1934" s="12">
        <f t="shared" si="91"/>
        <v>21.269230769230766</v>
      </c>
    </row>
    <row r="1935" spans="1:13" x14ac:dyDescent="0.25">
      <c r="A1935" s="15">
        <v>303351</v>
      </c>
      <c r="B1935" s="15" t="s">
        <v>711</v>
      </c>
      <c r="C1935" s="15" t="s">
        <v>707</v>
      </c>
      <c r="D1935" s="15" t="s">
        <v>2120</v>
      </c>
      <c r="E1935" s="41">
        <f t="shared" si="89"/>
        <v>2.1999999999999999E-2</v>
      </c>
      <c r="F1935" s="42">
        <f>M1935</f>
        <v>22</v>
      </c>
      <c r="G1935" s="43">
        <v>2021</v>
      </c>
      <c r="I1935" s="12">
        <v>28.6</v>
      </c>
      <c r="K1935" s="12" t="s">
        <v>1298</v>
      </c>
      <c r="L1935" s="12">
        <f t="shared" si="90"/>
        <v>22</v>
      </c>
      <c r="M1935" s="12">
        <f t="shared" si="91"/>
        <v>22</v>
      </c>
    </row>
    <row r="1936" spans="1:13" x14ac:dyDescent="0.25">
      <c r="A1936" s="15">
        <v>297562</v>
      </c>
      <c r="B1936" s="15" t="s">
        <v>711</v>
      </c>
      <c r="C1936" s="15" t="s">
        <v>707</v>
      </c>
      <c r="D1936" s="15" t="s">
        <v>2120</v>
      </c>
      <c r="E1936" s="41">
        <f t="shared" si="89"/>
        <v>3.15E-2</v>
      </c>
      <c r="F1936" s="42">
        <f>M1936</f>
        <v>31.5</v>
      </c>
      <c r="G1936" s="43">
        <v>2021</v>
      </c>
      <c r="I1936" s="12">
        <v>40.950000000000003</v>
      </c>
      <c r="K1936" s="12" t="s">
        <v>1298</v>
      </c>
      <c r="L1936" s="12">
        <f t="shared" si="90"/>
        <v>31.5</v>
      </c>
      <c r="M1936" s="12">
        <f t="shared" si="91"/>
        <v>31.5</v>
      </c>
    </row>
    <row r="1937" spans="1:13" x14ac:dyDescent="0.25">
      <c r="A1937" s="15">
        <v>252390</v>
      </c>
      <c r="B1937" s="15" t="s">
        <v>711</v>
      </c>
      <c r="C1937" s="15" t="s">
        <v>707</v>
      </c>
      <c r="D1937" s="15" t="s">
        <v>2120</v>
      </c>
      <c r="E1937" s="41">
        <f t="shared" si="89"/>
        <v>0.1844307692307692</v>
      </c>
      <c r="F1937" s="42">
        <f>M1937</f>
        <v>184.43076923076922</v>
      </c>
      <c r="G1937" s="43">
        <v>2021</v>
      </c>
      <c r="I1937" s="12">
        <v>239.76</v>
      </c>
      <c r="K1937" s="12" t="s">
        <v>1298</v>
      </c>
      <c r="L1937" s="12">
        <f t="shared" si="90"/>
        <v>184.43076923076922</v>
      </c>
      <c r="M1937" s="12">
        <f t="shared" si="91"/>
        <v>184.43076923076922</v>
      </c>
    </row>
    <row r="1938" spans="1:13" x14ac:dyDescent="0.25">
      <c r="A1938" s="15">
        <v>304199</v>
      </c>
      <c r="B1938" s="15" t="s">
        <v>711</v>
      </c>
      <c r="C1938" s="15" t="s">
        <v>707</v>
      </c>
      <c r="D1938" s="15" t="s">
        <v>2120</v>
      </c>
      <c r="E1938" s="41">
        <f t="shared" si="89"/>
        <v>2.7E-2</v>
      </c>
      <c r="F1938" s="42">
        <f>M1938</f>
        <v>27</v>
      </c>
      <c r="G1938" s="43">
        <v>2021</v>
      </c>
      <c r="I1938" s="12">
        <v>35.1</v>
      </c>
      <c r="K1938" s="12" t="s">
        <v>1298</v>
      </c>
      <c r="L1938" s="12">
        <f t="shared" si="90"/>
        <v>27</v>
      </c>
      <c r="M1938" s="12">
        <f t="shared" si="91"/>
        <v>27</v>
      </c>
    </row>
    <row r="1939" spans="1:13" x14ac:dyDescent="0.25">
      <c r="A1939" s="15">
        <v>304107</v>
      </c>
      <c r="B1939" s="15" t="s">
        <v>711</v>
      </c>
      <c r="C1939" s="15" t="s">
        <v>707</v>
      </c>
      <c r="D1939" s="15" t="s">
        <v>2120</v>
      </c>
      <c r="E1939" s="41">
        <f t="shared" si="89"/>
        <v>2.7746153846153844E-2</v>
      </c>
      <c r="F1939" s="42">
        <f>M1939</f>
        <v>27.746153846153845</v>
      </c>
      <c r="G1939" s="43">
        <v>2021</v>
      </c>
      <c r="I1939" s="12">
        <v>36.07</v>
      </c>
      <c r="K1939" s="12" t="s">
        <v>1298</v>
      </c>
      <c r="L1939" s="12">
        <f t="shared" si="90"/>
        <v>27.746153846153845</v>
      </c>
      <c r="M1939" s="12">
        <f t="shared" si="91"/>
        <v>27.746153846153845</v>
      </c>
    </row>
    <row r="1940" spans="1:13" x14ac:dyDescent="0.25">
      <c r="A1940" s="15">
        <v>303410</v>
      </c>
      <c r="B1940" s="15" t="s">
        <v>711</v>
      </c>
      <c r="C1940" s="15" t="s">
        <v>707</v>
      </c>
      <c r="D1940" s="15" t="s">
        <v>2120</v>
      </c>
      <c r="E1940" s="41">
        <f t="shared" si="89"/>
        <v>2.6499999999999999E-2</v>
      </c>
      <c r="F1940" s="42">
        <f>M1940</f>
        <v>26.5</v>
      </c>
      <c r="G1940" s="43">
        <v>2021</v>
      </c>
      <c r="I1940" s="12">
        <v>34.450000000000003</v>
      </c>
      <c r="K1940" s="12" t="s">
        <v>1298</v>
      </c>
      <c r="L1940" s="12">
        <f t="shared" si="90"/>
        <v>26.5</v>
      </c>
      <c r="M1940" s="12">
        <f t="shared" si="91"/>
        <v>26.5</v>
      </c>
    </row>
    <row r="1941" spans="1:13" x14ac:dyDescent="0.25">
      <c r="A1941" s="15">
        <v>297529</v>
      </c>
      <c r="B1941" s="15" t="s">
        <v>711</v>
      </c>
      <c r="C1941" s="15" t="s">
        <v>707</v>
      </c>
      <c r="D1941" s="15" t="s">
        <v>2120</v>
      </c>
      <c r="E1941" s="41">
        <f t="shared" si="89"/>
        <v>3.15E-2</v>
      </c>
      <c r="F1941" s="42">
        <f>M1941</f>
        <v>31.5</v>
      </c>
      <c r="G1941" s="43">
        <v>2021</v>
      </c>
      <c r="I1941" s="12">
        <v>40.950000000000003</v>
      </c>
      <c r="K1941" s="12" t="s">
        <v>1298</v>
      </c>
      <c r="L1941" s="12">
        <f t="shared" si="90"/>
        <v>31.5</v>
      </c>
      <c r="M1941" s="12">
        <f t="shared" si="91"/>
        <v>31.5</v>
      </c>
    </row>
    <row r="1942" spans="1:13" x14ac:dyDescent="0.25">
      <c r="A1942" s="15">
        <v>297524</v>
      </c>
      <c r="B1942" s="15" t="s">
        <v>711</v>
      </c>
      <c r="C1942" s="15" t="s">
        <v>707</v>
      </c>
      <c r="D1942" s="15" t="s">
        <v>2120</v>
      </c>
      <c r="E1942" s="41">
        <f t="shared" si="89"/>
        <v>3.15E-2</v>
      </c>
      <c r="F1942" s="42">
        <f>M1942</f>
        <v>31.5</v>
      </c>
      <c r="G1942" s="43">
        <v>2021</v>
      </c>
      <c r="I1942" s="12">
        <v>40.950000000000003</v>
      </c>
      <c r="K1942" s="12" t="s">
        <v>1298</v>
      </c>
      <c r="L1942" s="12">
        <f t="shared" si="90"/>
        <v>31.5</v>
      </c>
      <c r="M1942" s="12">
        <f t="shared" si="91"/>
        <v>31.5</v>
      </c>
    </row>
    <row r="1943" spans="1:13" x14ac:dyDescent="0.25">
      <c r="A1943" s="15">
        <v>305337</v>
      </c>
      <c r="B1943" s="15" t="s">
        <v>711</v>
      </c>
      <c r="C1943" s="15" t="s">
        <v>707</v>
      </c>
      <c r="D1943" s="15" t="s">
        <v>2120</v>
      </c>
      <c r="E1943" s="41">
        <f t="shared" si="89"/>
        <v>2.8746153846153841E-2</v>
      </c>
      <c r="F1943" s="42">
        <f>M1943</f>
        <v>28.746153846153842</v>
      </c>
      <c r="G1943" s="43">
        <v>2021</v>
      </c>
      <c r="I1943" s="12">
        <v>37.369999999999997</v>
      </c>
      <c r="K1943" s="12" t="s">
        <v>1298</v>
      </c>
      <c r="L1943" s="12">
        <f t="shared" si="90"/>
        <v>28.746153846153842</v>
      </c>
      <c r="M1943" s="12">
        <f t="shared" si="91"/>
        <v>28.746153846153842</v>
      </c>
    </row>
    <row r="1944" spans="1:13" x14ac:dyDescent="0.25">
      <c r="A1944" s="15">
        <v>305314</v>
      </c>
      <c r="B1944" s="15" t="s">
        <v>711</v>
      </c>
      <c r="C1944" s="15" t="s">
        <v>707</v>
      </c>
      <c r="D1944" s="15" t="s">
        <v>2120</v>
      </c>
      <c r="E1944" s="41">
        <f t="shared" si="89"/>
        <v>2.674615384615385E-2</v>
      </c>
      <c r="F1944" s="42">
        <f>M1944</f>
        <v>26.746153846153849</v>
      </c>
      <c r="G1944" s="43">
        <v>2021</v>
      </c>
      <c r="I1944" s="12">
        <v>34.770000000000003</v>
      </c>
      <c r="K1944" s="12" t="s">
        <v>1298</v>
      </c>
      <c r="L1944" s="12">
        <f t="shared" si="90"/>
        <v>26.746153846153849</v>
      </c>
      <c r="M1944" s="12">
        <f t="shared" si="91"/>
        <v>26.746153846153849</v>
      </c>
    </row>
    <row r="1945" spans="1:13" x14ac:dyDescent="0.25">
      <c r="A1945" s="15">
        <v>305344</v>
      </c>
      <c r="B1945" s="15" t="s">
        <v>711</v>
      </c>
      <c r="C1945" s="15" t="s">
        <v>707</v>
      </c>
      <c r="D1945" s="15" t="s">
        <v>2120</v>
      </c>
      <c r="E1945" s="41">
        <f t="shared" si="89"/>
        <v>1.7999999999999999E-2</v>
      </c>
      <c r="F1945" s="42">
        <f>M1945</f>
        <v>18</v>
      </c>
      <c r="G1945" s="43">
        <v>2021</v>
      </c>
      <c r="I1945" s="12">
        <v>23.4</v>
      </c>
      <c r="K1945" s="12" t="s">
        <v>1298</v>
      </c>
      <c r="L1945" s="12">
        <f t="shared" si="90"/>
        <v>18</v>
      </c>
      <c r="M1945" s="12">
        <f t="shared" si="91"/>
        <v>18</v>
      </c>
    </row>
    <row r="1946" spans="1:13" x14ac:dyDescent="0.25">
      <c r="A1946" s="15">
        <v>287774</v>
      </c>
      <c r="B1946" s="15" t="s">
        <v>711</v>
      </c>
      <c r="C1946" s="15" t="s">
        <v>707</v>
      </c>
      <c r="D1946" s="15" t="s">
        <v>2120</v>
      </c>
      <c r="E1946" s="41">
        <f t="shared" si="89"/>
        <v>2.9884615384615384E-2</v>
      </c>
      <c r="F1946" s="42">
        <f>M1946</f>
        <v>29.884615384615383</v>
      </c>
      <c r="G1946" s="43">
        <v>2021</v>
      </c>
      <c r="I1946" s="12">
        <v>38.85</v>
      </c>
      <c r="K1946" s="12" t="s">
        <v>1298</v>
      </c>
      <c r="L1946" s="12">
        <f t="shared" si="90"/>
        <v>29.884615384615383</v>
      </c>
      <c r="M1946" s="12">
        <f t="shared" si="91"/>
        <v>29.884615384615383</v>
      </c>
    </row>
    <row r="1947" spans="1:13" x14ac:dyDescent="0.25">
      <c r="A1947" s="15">
        <v>305667</v>
      </c>
      <c r="B1947" s="15" t="s">
        <v>711</v>
      </c>
      <c r="C1947" s="15" t="s">
        <v>707</v>
      </c>
      <c r="D1947" s="15" t="s">
        <v>2120</v>
      </c>
      <c r="E1947" s="41">
        <f t="shared" si="89"/>
        <v>2.6499999999999999E-2</v>
      </c>
      <c r="F1947" s="42">
        <f>M1947</f>
        <v>26.5</v>
      </c>
      <c r="G1947" s="43">
        <v>2021</v>
      </c>
      <c r="I1947" s="12">
        <v>34.450000000000003</v>
      </c>
      <c r="K1947" s="12" t="s">
        <v>1298</v>
      </c>
      <c r="L1947" s="12">
        <f t="shared" si="90"/>
        <v>26.5</v>
      </c>
      <c r="M1947" s="12">
        <f t="shared" si="91"/>
        <v>26.5</v>
      </c>
    </row>
    <row r="1948" spans="1:13" x14ac:dyDescent="0.25">
      <c r="A1948" s="15">
        <v>297579</v>
      </c>
      <c r="B1948" s="15" t="s">
        <v>711</v>
      </c>
      <c r="C1948" s="15" t="s">
        <v>707</v>
      </c>
      <c r="D1948" s="15" t="s">
        <v>2120</v>
      </c>
      <c r="E1948" s="41">
        <f t="shared" si="89"/>
        <v>3.15E-2</v>
      </c>
      <c r="F1948" s="42">
        <f>M1948</f>
        <v>31.5</v>
      </c>
      <c r="G1948" s="43">
        <v>2021</v>
      </c>
      <c r="I1948" s="12">
        <v>40.950000000000003</v>
      </c>
      <c r="K1948" s="12" t="s">
        <v>1298</v>
      </c>
      <c r="L1948" s="12">
        <f t="shared" si="90"/>
        <v>31.5</v>
      </c>
      <c r="M1948" s="12">
        <f t="shared" si="91"/>
        <v>31.5</v>
      </c>
    </row>
    <row r="1949" spans="1:13" x14ac:dyDescent="0.25">
      <c r="A1949" s="15">
        <v>306501</v>
      </c>
      <c r="B1949" s="15" t="s">
        <v>711</v>
      </c>
      <c r="C1949" s="15" t="s">
        <v>707</v>
      </c>
      <c r="D1949" s="15" t="s">
        <v>2120</v>
      </c>
      <c r="E1949" s="41">
        <f t="shared" si="89"/>
        <v>2.3746153846153844E-2</v>
      </c>
      <c r="F1949" s="42">
        <f>M1949</f>
        <v>23.746153846153845</v>
      </c>
      <c r="G1949" s="43">
        <v>2021</v>
      </c>
      <c r="I1949" s="12">
        <v>30.87</v>
      </c>
      <c r="K1949" s="12" t="s">
        <v>1298</v>
      </c>
      <c r="L1949" s="12">
        <f t="shared" si="90"/>
        <v>23.746153846153845</v>
      </c>
      <c r="M1949" s="12">
        <f t="shared" si="91"/>
        <v>23.746153846153845</v>
      </c>
    </row>
    <row r="1950" spans="1:13" x14ac:dyDescent="0.25">
      <c r="A1950" s="15">
        <v>306392</v>
      </c>
      <c r="B1950" s="15" t="s">
        <v>711</v>
      </c>
      <c r="C1950" s="15" t="s">
        <v>707</v>
      </c>
      <c r="D1950" s="15" t="s">
        <v>2120</v>
      </c>
      <c r="E1950" s="41">
        <f t="shared" si="89"/>
        <v>2.6499999999999999E-2</v>
      </c>
      <c r="F1950" s="42">
        <f>M1950</f>
        <v>26.5</v>
      </c>
      <c r="G1950" s="43">
        <v>2021</v>
      </c>
      <c r="I1950" s="12">
        <v>34.450000000000003</v>
      </c>
      <c r="K1950" s="12" t="s">
        <v>1298</v>
      </c>
      <c r="L1950" s="12">
        <f t="shared" si="90"/>
        <v>26.5</v>
      </c>
      <c r="M1950" s="12">
        <f t="shared" si="91"/>
        <v>26.5</v>
      </c>
    </row>
    <row r="1951" spans="1:13" x14ac:dyDescent="0.25">
      <c r="A1951" s="15">
        <v>306468</v>
      </c>
      <c r="B1951" s="15" t="s">
        <v>711</v>
      </c>
      <c r="C1951" s="15" t="s">
        <v>707</v>
      </c>
      <c r="D1951" s="15" t="s">
        <v>2120</v>
      </c>
      <c r="E1951" s="41">
        <f t="shared" si="89"/>
        <v>2.8499999999999998E-2</v>
      </c>
      <c r="F1951" s="42">
        <f>M1951</f>
        <v>28.499999999999996</v>
      </c>
      <c r="G1951" s="43">
        <v>2021</v>
      </c>
      <c r="I1951" s="12">
        <v>37.049999999999997</v>
      </c>
      <c r="K1951" s="12" t="s">
        <v>1298</v>
      </c>
      <c r="L1951" s="12">
        <f t="shared" si="90"/>
        <v>28.499999999999996</v>
      </c>
      <c r="M1951" s="12">
        <f t="shared" si="91"/>
        <v>28.499999999999996</v>
      </c>
    </row>
    <row r="1952" spans="1:13" x14ac:dyDescent="0.25">
      <c r="A1952" s="15">
        <v>306436</v>
      </c>
      <c r="B1952" s="15" t="s">
        <v>711</v>
      </c>
      <c r="C1952" s="15" t="s">
        <v>707</v>
      </c>
      <c r="D1952" s="15" t="s">
        <v>2120</v>
      </c>
      <c r="E1952" s="41">
        <f t="shared" si="89"/>
        <v>2.1000000000000001E-2</v>
      </c>
      <c r="F1952" s="42">
        <f>M1952</f>
        <v>21</v>
      </c>
      <c r="G1952" s="43">
        <v>2021</v>
      </c>
      <c r="I1952" s="12">
        <v>27.3</v>
      </c>
      <c r="K1952" s="12" t="s">
        <v>1298</v>
      </c>
      <c r="L1952" s="12">
        <f t="shared" si="90"/>
        <v>21</v>
      </c>
      <c r="M1952" s="12">
        <f t="shared" si="91"/>
        <v>21</v>
      </c>
    </row>
    <row r="1953" spans="1:13" x14ac:dyDescent="0.25">
      <c r="A1953" s="15">
        <v>287786</v>
      </c>
      <c r="B1953" s="15" t="s">
        <v>711</v>
      </c>
      <c r="C1953" s="15" t="s">
        <v>707</v>
      </c>
      <c r="D1953" s="15" t="s">
        <v>2120</v>
      </c>
      <c r="E1953" s="41">
        <f t="shared" si="89"/>
        <v>4.3884615384615383E-2</v>
      </c>
      <c r="F1953" s="42">
        <f>M1953</f>
        <v>43.88461538461538</v>
      </c>
      <c r="G1953" s="43">
        <v>2021</v>
      </c>
      <c r="I1953" s="12">
        <v>57.05</v>
      </c>
      <c r="K1953" s="12" t="s">
        <v>1298</v>
      </c>
      <c r="L1953" s="12">
        <f t="shared" si="90"/>
        <v>43.88461538461538</v>
      </c>
      <c r="M1953" s="12">
        <f t="shared" si="91"/>
        <v>43.88461538461538</v>
      </c>
    </row>
    <row r="1954" spans="1:13" x14ac:dyDescent="0.25">
      <c r="A1954" s="15">
        <v>287798</v>
      </c>
      <c r="B1954" s="15" t="s">
        <v>711</v>
      </c>
      <c r="C1954" s="15" t="s">
        <v>707</v>
      </c>
      <c r="D1954" s="15" t="s">
        <v>2120</v>
      </c>
      <c r="E1954" s="41">
        <f t="shared" si="89"/>
        <v>3.0153846153846153E-2</v>
      </c>
      <c r="F1954" s="42">
        <f>M1954</f>
        <v>30.153846153846153</v>
      </c>
      <c r="G1954" s="43">
        <v>2021</v>
      </c>
      <c r="I1954" s="12">
        <v>39.200000000000003</v>
      </c>
      <c r="K1954" s="12" t="s">
        <v>1298</v>
      </c>
      <c r="L1954" s="12">
        <f t="shared" si="90"/>
        <v>30.153846153846153</v>
      </c>
      <c r="M1954" s="12">
        <f t="shared" si="91"/>
        <v>30.153846153846153</v>
      </c>
    </row>
    <row r="1955" spans="1:13" x14ac:dyDescent="0.25">
      <c r="A1955" s="15">
        <v>306417</v>
      </c>
      <c r="B1955" s="15" t="s">
        <v>711</v>
      </c>
      <c r="C1955" s="15" t="s">
        <v>707</v>
      </c>
      <c r="D1955" s="15" t="s">
        <v>2120</v>
      </c>
      <c r="E1955" s="41">
        <f t="shared" si="89"/>
        <v>2.9746153846153846E-2</v>
      </c>
      <c r="F1955" s="42">
        <f>M1955</f>
        <v>29.746153846153845</v>
      </c>
      <c r="G1955" s="43">
        <v>2021</v>
      </c>
      <c r="I1955" s="12">
        <v>38.67</v>
      </c>
      <c r="K1955" s="12" t="s">
        <v>1298</v>
      </c>
      <c r="L1955" s="12">
        <f t="shared" si="90"/>
        <v>29.746153846153845</v>
      </c>
      <c r="M1955" s="12">
        <f t="shared" si="91"/>
        <v>29.746153846153845</v>
      </c>
    </row>
    <row r="1956" spans="1:13" x14ac:dyDescent="0.25">
      <c r="A1956" s="15">
        <v>305759</v>
      </c>
      <c r="B1956" s="15" t="s">
        <v>711</v>
      </c>
      <c r="C1956" s="15" t="s">
        <v>707</v>
      </c>
      <c r="D1956" s="15" t="s">
        <v>2120</v>
      </c>
      <c r="E1956" s="41">
        <f t="shared" si="89"/>
        <v>2.75E-2</v>
      </c>
      <c r="F1956" s="42">
        <f>M1956</f>
        <v>27.5</v>
      </c>
      <c r="G1956" s="43">
        <v>2021</v>
      </c>
      <c r="I1956" s="12">
        <v>35.75</v>
      </c>
      <c r="K1956" s="12" t="s">
        <v>1298</v>
      </c>
      <c r="L1956" s="12">
        <f t="shared" si="90"/>
        <v>27.5</v>
      </c>
      <c r="M1956" s="12">
        <f t="shared" si="91"/>
        <v>27.5</v>
      </c>
    </row>
    <row r="1957" spans="1:13" x14ac:dyDescent="0.25">
      <c r="A1957" s="15">
        <v>305790</v>
      </c>
      <c r="B1957" s="15" t="s">
        <v>711</v>
      </c>
      <c r="C1957" s="15" t="s">
        <v>707</v>
      </c>
      <c r="D1957" s="15" t="s">
        <v>2120</v>
      </c>
      <c r="E1957" s="41">
        <f t="shared" si="89"/>
        <v>2.2499999999999999E-2</v>
      </c>
      <c r="F1957" s="42">
        <f>M1957</f>
        <v>22.5</v>
      </c>
      <c r="G1957" s="43">
        <v>2021</v>
      </c>
      <c r="I1957" s="12">
        <v>29.25</v>
      </c>
      <c r="K1957" s="12" t="s">
        <v>1298</v>
      </c>
      <c r="L1957" s="12">
        <f t="shared" si="90"/>
        <v>22.5</v>
      </c>
      <c r="M1957" s="12">
        <f t="shared" si="91"/>
        <v>22.5</v>
      </c>
    </row>
    <row r="1958" spans="1:13" x14ac:dyDescent="0.25">
      <c r="A1958" s="15">
        <v>304207</v>
      </c>
      <c r="B1958" s="15" t="s">
        <v>711</v>
      </c>
      <c r="C1958" s="15" t="s">
        <v>707</v>
      </c>
      <c r="D1958" s="15" t="s">
        <v>2120</v>
      </c>
      <c r="E1958" s="41">
        <f t="shared" si="89"/>
        <v>2.6246153846153843E-2</v>
      </c>
      <c r="F1958" s="42">
        <f>M1958</f>
        <v>26.246153846153842</v>
      </c>
      <c r="G1958" s="43">
        <v>2021</v>
      </c>
      <c r="I1958" s="12">
        <v>34.119999999999997</v>
      </c>
      <c r="K1958" s="12" t="s">
        <v>1298</v>
      </c>
      <c r="L1958" s="12">
        <f t="shared" si="90"/>
        <v>26.246153846153842</v>
      </c>
      <c r="M1958" s="12">
        <f t="shared" si="91"/>
        <v>26.246153846153842</v>
      </c>
    </row>
    <row r="1959" spans="1:13" x14ac:dyDescent="0.25">
      <c r="A1959" s="15">
        <v>305658</v>
      </c>
      <c r="B1959" s="15" t="s">
        <v>711</v>
      </c>
      <c r="C1959" s="15" t="s">
        <v>707</v>
      </c>
      <c r="D1959" s="15" t="s">
        <v>2120</v>
      </c>
      <c r="E1959" s="41">
        <f t="shared" si="89"/>
        <v>2.6499999999999999E-2</v>
      </c>
      <c r="F1959" s="42">
        <f>M1959</f>
        <v>26.5</v>
      </c>
      <c r="G1959" s="43">
        <v>2021</v>
      </c>
      <c r="I1959" s="12">
        <v>34.450000000000003</v>
      </c>
      <c r="K1959" s="12" t="s">
        <v>1298</v>
      </c>
      <c r="L1959" s="12">
        <f t="shared" ref="L1959:L2022" si="92">IF(K1959="DC",I1959/1.3,I1959)</f>
        <v>26.5</v>
      </c>
      <c r="M1959" s="12">
        <f t="shared" ref="M1959:M2022" si="93">IFERROR(VALUE(L1959),VALUE(J1959))</f>
        <v>26.5</v>
      </c>
    </row>
    <row r="1960" spans="1:13" x14ac:dyDescent="0.25">
      <c r="A1960" s="15">
        <v>305724</v>
      </c>
      <c r="B1960" s="15" t="s">
        <v>711</v>
      </c>
      <c r="C1960" s="15" t="s">
        <v>707</v>
      </c>
      <c r="D1960" s="15" t="s">
        <v>2120</v>
      </c>
      <c r="E1960" s="41">
        <f t="shared" si="89"/>
        <v>2.5999999999999995E-2</v>
      </c>
      <c r="F1960" s="42">
        <f>M1960</f>
        <v>25.999999999999996</v>
      </c>
      <c r="G1960" s="43">
        <v>2021</v>
      </c>
      <c r="I1960" s="12">
        <v>33.799999999999997</v>
      </c>
      <c r="K1960" s="12" t="s">
        <v>1298</v>
      </c>
      <c r="L1960" s="12">
        <f t="shared" si="92"/>
        <v>25.999999999999996</v>
      </c>
      <c r="M1960" s="12">
        <f t="shared" si="93"/>
        <v>25.999999999999996</v>
      </c>
    </row>
    <row r="1961" spans="1:13" x14ac:dyDescent="0.25">
      <c r="A1961" s="15">
        <v>305692</v>
      </c>
      <c r="B1961" s="15" t="s">
        <v>711</v>
      </c>
      <c r="C1961" s="15" t="s">
        <v>707</v>
      </c>
      <c r="D1961" s="15" t="s">
        <v>2120</v>
      </c>
      <c r="E1961" s="41">
        <f t="shared" si="89"/>
        <v>3.124615384615384E-2</v>
      </c>
      <c r="F1961" s="42">
        <f>M1961</f>
        <v>31.246153846153842</v>
      </c>
      <c r="G1961" s="43">
        <v>2021</v>
      </c>
      <c r="I1961" s="12">
        <v>40.619999999999997</v>
      </c>
      <c r="K1961" s="12" t="s">
        <v>1298</v>
      </c>
      <c r="L1961" s="12">
        <f t="shared" si="92"/>
        <v>31.246153846153842</v>
      </c>
      <c r="M1961" s="12">
        <f t="shared" si="93"/>
        <v>31.246153846153842</v>
      </c>
    </row>
    <row r="1962" spans="1:13" x14ac:dyDescent="0.25">
      <c r="A1962" s="15">
        <v>297575</v>
      </c>
      <c r="B1962" s="15" t="s">
        <v>711</v>
      </c>
      <c r="C1962" s="15" t="s">
        <v>707</v>
      </c>
      <c r="D1962" s="15" t="s">
        <v>2120</v>
      </c>
      <c r="E1962" s="41">
        <f t="shared" si="89"/>
        <v>3.1230769230769229E-2</v>
      </c>
      <c r="F1962" s="42">
        <f>M1962</f>
        <v>31.23076923076923</v>
      </c>
      <c r="G1962" s="43">
        <v>2021</v>
      </c>
      <c r="I1962" s="12">
        <v>40.6</v>
      </c>
      <c r="K1962" s="12" t="s">
        <v>1298</v>
      </c>
      <c r="L1962" s="12">
        <f t="shared" si="92"/>
        <v>31.23076923076923</v>
      </c>
      <c r="M1962" s="12">
        <f t="shared" si="93"/>
        <v>31.23076923076923</v>
      </c>
    </row>
    <row r="1963" spans="1:13" x14ac:dyDescent="0.25">
      <c r="A1963" s="15">
        <v>305782</v>
      </c>
      <c r="B1963" s="15" t="s">
        <v>711</v>
      </c>
      <c r="C1963" s="15" t="s">
        <v>707</v>
      </c>
      <c r="D1963" s="15" t="s">
        <v>2120</v>
      </c>
      <c r="E1963" s="41">
        <f t="shared" si="89"/>
        <v>2.75E-2</v>
      </c>
      <c r="F1963" s="42">
        <f>M1963</f>
        <v>27.5</v>
      </c>
      <c r="G1963" s="43">
        <v>2021</v>
      </c>
      <c r="I1963" s="12">
        <v>35.75</v>
      </c>
      <c r="K1963" s="12" t="s">
        <v>1298</v>
      </c>
      <c r="L1963" s="12">
        <f t="shared" si="92"/>
        <v>27.5</v>
      </c>
      <c r="M1963" s="12">
        <f t="shared" si="93"/>
        <v>27.5</v>
      </c>
    </row>
    <row r="1964" spans="1:13" x14ac:dyDescent="0.25">
      <c r="A1964" s="15">
        <v>274377</v>
      </c>
      <c r="B1964" s="15" t="s">
        <v>711</v>
      </c>
      <c r="C1964" s="15" t="s">
        <v>707</v>
      </c>
      <c r="D1964" s="15" t="s">
        <v>2120</v>
      </c>
      <c r="E1964" s="41">
        <f t="shared" si="89"/>
        <v>2.6807692307692307E-2</v>
      </c>
      <c r="F1964" s="42">
        <f>M1964</f>
        <v>26.807692307692307</v>
      </c>
      <c r="G1964" s="43">
        <v>2021</v>
      </c>
      <c r="I1964" s="12">
        <v>34.85</v>
      </c>
      <c r="K1964" s="12" t="s">
        <v>1298</v>
      </c>
      <c r="L1964" s="12">
        <f t="shared" si="92"/>
        <v>26.807692307692307</v>
      </c>
      <c r="M1964" s="12">
        <f t="shared" si="93"/>
        <v>26.807692307692307</v>
      </c>
    </row>
    <row r="1965" spans="1:13" x14ac:dyDescent="0.25">
      <c r="A1965" s="15">
        <v>277647</v>
      </c>
      <c r="B1965" s="15" t="s">
        <v>711</v>
      </c>
      <c r="C1965" s="15" t="s">
        <v>707</v>
      </c>
      <c r="D1965" s="15" t="s">
        <v>2120</v>
      </c>
      <c r="E1965" s="41">
        <f t="shared" si="89"/>
        <v>5.4276923076923077E-2</v>
      </c>
      <c r="F1965" s="42">
        <f>M1965</f>
        <v>54.276923076923076</v>
      </c>
      <c r="G1965" s="43">
        <v>2021</v>
      </c>
      <c r="I1965" s="12">
        <v>70.56</v>
      </c>
      <c r="K1965" s="12" t="s">
        <v>1298</v>
      </c>
      <c r="L1965" s="12">
        <f t="shared" si="92"/>
        <v>54.276923076923076</v>
      </c>
      <c r="M1965" s="12">
        <f t="shared" si="93"/>
        <v>54.276923076923076</v>
      </c>
    </row>
    <row r="1966" spans="1:13" x14ac:dyDescent="0.25">
      <c r="A1966" s="15">
        <v>220053</v>
      </c>
      <c r="B1966" s="15" t="s">
        <v>2016</v>
      </c>
      <c r="C1966" s="15" t="s">
        <v>707</v>
      </c>
      <c r="D1966" s="15" t="s">
        <v>735</v>
      </c>
      <c r="E1966" s="41">
        <f t="shared" si="89"/>
        <v>5.7754000000000003</v>
      </c>
      <c r="F1966" s="42">
        <f>M1966</f>
        <v>5775.4000000000005</v>
      </c>
      <c r="G1966" s="43">
        <v>2021</v>
      </c>
      <c r="I1966" s="17">
        <v>7508.02</v>
      </c>
      <c r="K1966" s="12" t="s">
        <v>1298</v>
      </c>
      <c r="L1966" s="12">
        <f t="shared" si="92"/>
        <v>5775.4000000000005</v>
      </c>
      <c r="M1966" s="12">
        <f t="shared" si="93"/>
        <v>5775.4000000000005</v>
      </c>
    </row>
    <row r="1967" spans="1:13" x14ac:dyDescent="0.25">
      <c r="A1967" s="15">
        <v>287997</v>
      </c>
      <c r="B1967" s="15" t="s">
        <v>712</v>
      </c>
      <c r="C1967" s="15" t="s">
        <v>707</v>
      </c>
      <c r="D1967" s="15" t="s">
        <v>2120</v>
      </c>
      <c r="E1967" s="41">
        <f t="shared" si="89"/>
        <v>2.3261538461538462E-2</v>
      </c>
      <c r="F1967" s="42">
        <f>M1967</f>
        <v>23.261538461538461</v>
      </c>
      <c r="G1967" s="43">
        <v>2021</v>
      </c>
      <c r="I1967" s="12">
        <v>30.24</v>
      </c>
      <c r="K1967" s="12" t="s">
        <v>1298</v>
      </c>
      <c r="L1967" s="12">
        <f t="shared" si="92"/>
        <v>23.261538461538461</v>
      </c>
      <c r="M1967" s="12">
        <f t="shared" si="93"/>
        <v>23.261538461538461</v>
      </c>
    </row>
    <row r="1968" spans="1:13" x14ac:dyDescent="0.25">
      <c r="A1968" s="15">
        <v>271192</v>
      </c>
      <c r="B1968" s="15" t="s">
        <v>2437</v>
      </c>
      <c r="C1968" s="15" t="s">
        <v>707</v>
      </c>
      <c r="D1968" s="15" t="s">
        <v>2120</v>
      </c>
      <c r="E1968" s="41">
        <f t="shared" si="89"/>
        <v>0.19536923076923077</v>
      </c>
      <c r="F1968" s="42">
        <f>M1968</f>
        <v>195.36923076923077</v>
      </c>
      <c r="G1968" s="43">
        <v>2021</v>
      </c>
      <c r="I1968" s="12">
        <v>253.98</v>
      </c>
      <c r="K1968" s="12" t="s">
        <v>1298</v>
      </c>
      <c r="L1968" s="12">
        <f t="shared" si="92"/>
        <v>195.36923076923077</v>
      </c>
      <c r="M1968" s="12">
        <f t="shared" si="93"/>
        <v>195.36923076923077</v>
      </c>
    </row>
    <row r="1969" spans="1:13" x14ac:dyDescent="0.25">
      <c r="A1969" s="15">
        <v>50941</v>
      </c>
      <c r="B1969" s="15" t="s">
        <v>2984</v>
      </c>
      <c r="C1969" s="15" t="s">
        <v>707</v>
      </c>
      <c r="D1969" s="15" t="s">
        <v>735</v>
      </c>
      <c r="E1969" s="41">
        <f t="shared" si="89"/>
        <v>2.272246153846154</v>
      </c>
      <c r="F1969" s="42">
        <f>M1969</f>
        <v>2272.2461538461539</v>
      </c>
      <c r="G1969" s="43">
        <v>2021</v>
      </c>
      <c r="I1969" s="17">
        <v>2953.92</v>
      </c>
      <c r="K1969" s="12" t="s">
        <v>1298</v>
      </c>
      <c r="L1969" s="12">
        <f t="shared" si="92"/>
        <v>2272.2461538461539</v>
      </c>
      <c r="M1969" s="12">
        <f t="shared" si="93"/>
        <v>2272.2461538461539</v>
      </c>
    </row>
    <row r="1970" spans="1:13" x14ac:dyDescent="0.25">
      <c r="A1970" s="15">
        <v>290187</v>
      </c>
      <c r="B1970" s="15" t="s">
        <v>1274</v>
      </c>
      <c r="C1970" s="15" t="s">
        <v>707</v>
      </c>
      <c r="D1970" s="15" t="s">
        <v>2120</v>
      </c>
      <c r="E1970" s="41">
        <f t="shared" si="89"/>
        <v>5.2061538461538472E-2</v>
      </c>
      <c r="F1970" s="42">
        <f>M1970</f>
        <v>52.061538461538468</v>
      </c>
      <c r="G1970" s="43">
        <v>2021</v>
      </c>
      <c r="I1970" s="12">
        <v>67.680000000000007</v>
      </c>
      <c r="K1970" s="12" t="s">
        <v>1298</v>
      </c>
      <c r="L1970" s="12">
        <f t="shared" si="92"/>
        <v>52.061538461538468</v>
      </c>
      <c r="M1970" s="12">
        <f t="shared" si="93"/>
        <v>52.061538461538468</v>
      </c>
    </row>
    <row r="1971" spans="1:13" x14ac:dyDescent="0.25">
      <c r="A1971" s="15">
        <v>253528</v>
      </c>
      <c r="B1971" s="15" t="s">
        <v>712</v>
      </c>
      <c r="C1971" s="15" t="s">
        <v>707</v>
      </c>
      <c r="D1971" s="15" t="s">
        <v>2120</v>
      </c>
      <c r="E1971" s="41">
        <f t="shared" si="89"/>
        <v>4.9692307692307688E-2</v>
      </c>
      <c r="F1971" s="42">
        <f>M1971</f>
        <v>49.692307692307686</v>
      </c>
      <c r="G1971" s="43">
        <v>2021</v>
      </c>
      <c r="I1971" s="12">
        <v>64.599999999999994</v>
      </c>
      <c r="K1971" s="12" t="s">
        <v>1298</v>
      </c>
      <c r="L1971" s="12">
        <f t="shared" si="92"/>
        <v>49.692307692307686</v>
      </c>
      <c r="M1971" s="12">
        <f t="shared" si="93"/>
        <v>49.692307692307686</v>
      </c>
    </row>
    <row r="1972" spans="1:13" x14ac:dyDescent="0.25">
      <c r="A1972" s="15">
        <v>196766</v>
      </c>
      <c r="B1972" s="15" t="s">
        <v>1679</v>
      </c>
      <c r="C1972" s="15" t="s">
        <v>707</v>
      </c>
      <c r="D1972" s="15" t="s">
        <v>2121</v>
      </c>
      <c r="E1972" s="41">
        <f t="shared" si="89"/>
        <v>1.8503999999999998</v>
      </c>
      <c r="F1972" s="42">
        <f>M1972</f>
        <v>1850.3999999999999</v>
      </c>
      <c r="G1972" s="43">
        <v>2021</v>
      </c>
      <c r="I1972" s="17">
        <v>2405.52</v>
      </c>
      <c r="K1972" s="12" t="s">
        <v>1298</v>
      </c>
      <c r="L1972" s="12">
        <f t="shared" si="92"/>
        <v>1850.3999999999999</v>
      </c>
      <c r="M1972" s="12">
        <f t="shared" si="93"/>
        <v>1850.3999999999999</v>
      </c>
    </row>
    <row r="1973" spans="1:13" x14ac:dyDescent="0.25">
      <c r="A1973" s="15">
        <v>191702</v>
      </c>
      <c r="B1973" s="15" t="s">
        <v>2985</v>
      </c>
      <c r="C1973" s="15" t="s">
        <v>707</v>
      </c>
      <c r="D1973" s="15" t="s">
        <v>722</v>
      </c>
      <c r="E1973" s="41">
        <f t="shared" si="89"/>
        <v>2.6179999999999999</v>
      </c>
      <c r="F1973" s="42">
        <f>M1973</f>
        <v>2618</v>
      </c>
      <c r="G1973" s="43">
        <v>2021</v>
      </c>
      <c r="I1973" s="17">
        <v>3403.4</v>
      </c>
      <c r="K1973" s="12" t="s">
        <v>1298</v>
      </c>
      <c r="L1973" s="12">
        <f t="shared" si="92"/>
        <v>2618</v>
      </c>
      <c r="M1973" s="12">
        <f t="shared" si="93"/>
        <v>2618</v>
      </c>
    </row>
    <row r="1974" spans="1:13" x14ac:dyDescent="0.25">
      <c r="A1974" s="15">
        <v>92119</v>
      </c>
      <c r="B1974" s="15" t="s">
        <v>2081</v>
      </c>
      <c r="C1974" s="15" t="s">
        <v>707</v>
      </c>
      <c r="D1974" s="15" t="s">
        <v>2122</v>
      </c>
      <c r="E1974" s="41">
        <f t="shared" si="89"/>
        <v>1.08</v>
      </c>
      <c r="F1974" s="42">
        <f>M1974</f>
        <v>1080</v>
      </c>
      <c r="G1974" s="43">
        <v>2021</v>
      </c>
      <c r="I1974" s="17">
        <v>1404</v>
      </c>
      <c r="K1974" s="12" t="s">
        <v>1298</v>
      </c>
      <c r="L1974" s="12">
        <f t="shared" si="92"/>
        <v>1080</v>
      </c>
      <c r="M1974" s="12">
        <f t="shared" si="93"/>
        <v>1080</v>
      </c>
    </row>
    <row r="1975" spans="1:13" x14ac:dyDescent="0.25">
      <c r="A1975" s="15">
        <v>130717</v>
      </c>
      <c r="B1975" s="15" t="s">
        <v>2097</v>
      </c>
      <c r="C1975" s="15" t="s">
        <v>707</v>
      </c>
      <c r="D1975" s="15" t="s">
        <v>722</v>
      </c>
      <c r="E1975" s="41">
        <f t="shared" si="89"/>
        <v>3.2185999999999999</v>
      </c>
      <c r="F1975" s="42">
        <f>M1975</f>
        <v>3218.6</v>
      </c>
      <c r="G1975" s="43">
        <v>2021</v>
      </c>
      <c r="I1975" s="17">
        <v>4184.18</v>
      </c>
      <c r="K1975" s="12" t="s">
        <v>1298</v>
      </c>
      <c r="L1975" s="12">
        <f t="shared" si="92"/>
        <v>3218.6</v>
      </c>
      <c r="M1975" s="12">
        <f t="shared" si="93"/>
        <v>3218.6</v>
      </c>
    </row>
    <row r="1976" spans="1:13" x14ac:dyDescent="0.25">
      <c r="A1976" s="15">
        <v>274172</v>
      </c>
      <c r="B1976" s="15" t="s">
        <v>1895</v>
      </c>
      <c r="C1976" s="15" t="s">
        <v>707</v>
      </c>
      <c r="D1976" s="15" t="s">
        <v>722</v>
      </c>
      <c r="E1976" s="41">
        <f t="shared" si="89"/>
        <v>4.9895999999999994</v>
      </c>
      <c r="F1976" s="42">
        <f>M1976</f>
        <v>4989.5999999999995</v>
      </c>
      <c r="G1976" s="43">
        <v>2021</v>
      </c>
      <c r="I1976" s="17">
        <v>6486.48</v>
      </c>
      <c r="K1976" s="12" t="s">
        <v>1298</v>
      </c>
      <c r="L1976" s="12">
        <f t="shared" si="92"/>
        <v>4989.5999999999995</v>
      </c>
      <c r="M1976" s="12">
        <f t="shared" si="93"/>
        <v>4989.5999999999995</v>
      </c>
    </row>
    <row r="1977" spans="1:13" x14ac:dyDescent="0.25">
      <c r="A1977" s="15">
        <v>275046</v>
      </c>
      <c r="B1977" s="15" t="s">
        <v>2986</v>
      </c>
      <c r="C1977" s="15" t="s">
        <v>707</v>
      </c>
      <c r="D1977" s="15" t="s">
        <v>2120</v>
      </c>
      <c r="E1977" s="41">
        <f t="shared" si="89"/>
        <v>0.37196923076923077</v>
      </c>
      <c r="F1977" s="42">
        <f>M1977</f>
        <v>371.96923076923076</v>
      </c>
      <c r="G1977" s="43">
        <v>2021</v>
      </c>
      <c r="I1977" s="12">
        <v>483.56</v>
      </c>
      <c r="K1977" s="12" t="s">
        <v>1298</v>
      </c>
      <c r="L1977" s="12">
        <f t="shared" si="92"/>
        <v>371.96923076923076</v>
      </c>
      <c r="M1977" s="12">
        <f t="shared" si="93"/>
        <v>371.96923076923076</v>
      </c>
    </row>
    <row r="1978" spans="1:13" x14ac:dyDescent="0.25">
      <c r="A1978" s="15">
        <v>50870</v>
      </c>
      <c r="B1978" s="15" t="s">
        <v>2984</v>
      </c>
      <c r="C1978" s="15" t="s">
        <v>707</v>
      </c>
      <c r="D1978" s="15" t="s">
        <v>735</v>
      </c>
      <c r="E1978" s="41">
        <f t="shared" si="89"/>
        <v>2.2360000000000002</v>
      </c>
      <c r="F1978" s="42">
        <f>M1978</f>
        <v>2236</v>
      </c>
      <c r="G1978" s="43">
        <v>2021</v>
      </c>
      <c r="I1978" s="17">
        <v>2906.8</v>
      </c>
      <c r="K1978" s="12" t="s">
        <v>1298</v>
      </c>
      <c r="L1978" s="12">
        <f t="shared" si="92"/>
        <v>2236</v>
      </c>
      <c r="M1978" s="12">
        <f t="shared" si="93"/>
        <v>2236</v>
      </c>
    </row>
    <row r="1979" spans="1:13" x14ac:dyDescent="0.25">
      <c r="A1979" s="15">
        <v>266456</v>
      </c>
      <c r="B1979" s="15" t="s">
        <v>246</v>
      </c>
      <c r="C1979" s="15" t="s">
        <v>707</v>
      </c>
      <c r="D1979" s="15" t="s">
        <v>2972</v>
      </c>
      <c r="E1979" s="41">
        <f t="shared" si="89"/>
        <v>0.316</v>
      </c>
      <c r="F1979" s="42">
        <f>M1979</f>
        <v>316</v>
      </c>
      <c r="G1979" s="43">
        <v>2021</v>
      </c>
      <c r="I1979" s="12">
        <v>410.8</v>
      </c>
      <c r="K1979" s="12" t="s">
        <v>1298</v>
      </c>
      <c r="L1979" s="12">
        <f t="shared" si="92"/>
        <v>316</v>
      </c>
      <c r="M1979" s="12">
        <f t="shared" si="93"/>
        <v>316</v>
      </c>
    </row>
    <row r="1980" spans="1:13" x14ac:dyDescent="0.25">
      <c r="A1980" s="15">
        <v>239371</v>
      </c>
      <c r="B1980" s="15" t="s">
        <v>2499</v>
      </c>
      <c r="C1980" s="15" t="s">
        <v>707</v>
      </c>
      <c r="D1980" s="15" t="s">
        <v>735</v>
      </c>
      <c r="E1980" s="41">
        <f t="shared" si="89"/>
        <v>5.383692307692308</v>
      </c>
      <c r="F1980" s="42">
        <f>M1980</f>
        <v>5383.6923076923076</v>
      </c>
      <c r="G1980" s="43">
        <v>2021</v>
      </c>
      <c r="I1980" s="17">
        <v>6998.8</v>
      </c>
      <c r="K1980" s="12" t="s">
        <v>1298</v>
      </c>
      <c r="L1980" s="12">
        <f t="shared" si="92"/>
        <v>5383.6923076923076</v>
      </c>
      <c r="M1980" s="12">
        <f t="shared" si="93"/>
        <v>5383.6923076923076</v>
      </c>
    </row>
    <row r="1981" spans="1:13" x14ac:dyDescent="0.25">
      <c r="A1981" s="15">
        <v>220030</v>
      </c>
      <c r="B1981" s="15" t="s">
        <v>709</v>
      </c>
      <c r="C1981" s="15" t="s">
        <v>707</v>
      </c>
      <c r="D1981" s="15" t="s">
        <v>2120</v>
      </c>
      <c r="E1981" s="41">
        <f t="shared" si="89"/>
        <v>3.0567692307692309</v>
      </c>
      <c r="F1981" s="42">
        <f>M1981</f>
        <v>3056.7692307692309</v>
      </c>
      <c r="G1981" s="43">
        <v>2021</v>
      </c>
      <c r="I1981" s="17">
        <v>3973.8</v>
      </c>
      <c r="K1981" s="12" t="s">
        <v>1298</v>
      </c>
      <c r="L1981" s="12">
        <f t="shared" si="92"/>
        <v>3056.7692307692309</v>
      </c>
      <c r="M1981" s="12">
        <f t="shared" si="93"/>
        <v>3056.7692307692309</v>
      </c>
    </row>
    <row r="1982" spans="1:13" x14ac:dyDescent="0.25">
      <c r="A1982" s="15">
        <v>287818</v>
      </c>
      <c r="B1982" s="15" t="s">
        <v>712</v>
      </c>
      <c r="C1982" s="15" t="s">
        <v>707</v>
      </c>
      <c r="D1982" s="15" t="s">
        <v>2120</v>
      </c>
      <c r="E1982" s="41">
        <f t="shared" si="89"/>
        <v>2.6861538461538461E-2</v>
      </c>
      <c r="F1982" s="42">
        <f>M1982</f>
        <v>26.861538461538462</v>
      </c>
      <c r="G1982" s="43">
        <v>2021</v>
      </c>
      <c r="I1982" s="12">
        <v>34.92</v>
      </c>
      <c r="K1982" s="12" t="s">
        <v>1298</v>
      </c>
      <c r="L1982" s="12">
        <f t="shared" si="92"/>
        <v>26.861538461538462</v>
      </c>
      <c r="M1982" s="12">
        <f t="shared" si="93"/>
        <v>26.861538461538462</v>
      </c>
    </row>
    <row r="1983" spans="1:13" x14ac:dyDescent="0.25">
      <c r="A1983" s="15">
        <v>267988</v>
      </c>
      <c r="B1983" s="15" t="s">
        <v>2987</v>
      </c>
      <c r="C1983" s="15" t="s">
        <v>707</v>
      </c>
      <c r="D1983" s="15" t="s">
        <v>722</v>
      </c>
      <c r="E1983" s="41">
        <f t="shared" si="89"/>
        <v>0.26273076923076921</v>
      </c>
      <c r="F1983" s="42">
        <f>M1983</f>
        <v>262.73076923076923</v>
      </c>
      <c r="G1983" s="43">
        <v>2021</v>
      </c>
      <c r="I1983" s="12">
        <v>341.55</v>
      </c>
      <c r="K1983" s="12" t="s">
        <v>1298</v>
      </c>
      <c r="L1983" s="12">
        <f t="shared" si="92"/>
        <v>262.73076923076923</v>
      </c>
      <c r="M1983" s="12">
        <f t="shared" si="93"/>
        <v>262.73076923076923</v>
      </c>
    </row>
    <row r="1984" spans="1:13" x14ac:dyDescent="0.25">
      <c r="A1984" s="15">
        <v>286433</v>
      </c>
      <c r="B1984" s="15" t="s">
        <v>711</v>
      </c>
      <c r="C1984" s="15" t="s">
        <v>707</v>
      </c>
      <c r="D1984" s="15" t="s">
        <v>2120</v>
      </c>
      <c r="E1984" s="41">
        <f t="shared" si="89"/>
        <v>4.1538461538461538E-2</v>
      </c>
      <c r="F1984" s="42">
        <f>M1984</f>
        <v>41.53846153846154</v>
      </c>
      <c r="G1984" s="43">
        <v>2021</v>
      </c>
      <c r="I1984" s="12">
        <v>54</v>
      </c>
      <c r="K1984" s="12" t="s">
        <v>1298</v>
      </c>
      <c r="L1984" s="12">
        <f t="shared" si="92"/>
        <v>41.53846153846154</v>
      </c>
      <c r="M1984" s="12">
        <f t="shared" si="93"/>
        <v>41.53846153846154</v>
      </c>
    </row>
    <row r="1985" spans="1:13" x14ac:dyDescent="0.25">
      <c r="A1985" s="15">
        <v>274334</v>
      </c>
      <c r="B1985" s="15" t="s">
        <v>2437</v>
      </c>
      <c r="C1985" s="15" t="s">
        <v>707</v>
      </c>
      <c r="D1985" s="15" t="s">
        <v>2120</v>
      </c>
      <c r="E1985" s="41">
        <f t="shared" si="89"/>
        <v>0.35626153846153846</v>
      </c>
      <c r="F1985" s="42">
        <f>M1985</f>
        <v>356.26153846153846</v>
      </c>
      <c r="G1985" s="43">
        <v>2021</v>
      </c>
      <c r="I1985" s="12">
        <v>463.14</v>
      </c>
      <c r="K1985" s="12" t="s">
        <v>1298</v>
      </c>
      <c r="L1985" s="12">
        <f t="shared" si="92"/>
        <v>356.26153846153846</v>
      </c>
      <c r="M1985" s="12">
        <f t="shared" si="93"/>
        <v>356.26153846153846</v>
      </c>
    </row>
    <row r="1986" spans="1:13" x14ac:dyDescent="0.25">
      <c r="A1986" s="15">
        <v>274325</v>
      </c>
      <c r="B1986" s="15" t="s">
        <v>2437</v>
      </c>
      <c r="C1986" s="15" t="s">
        <v>707</v>
      </c>
      <c r="D1986" s="15" t="s">
        <v>2120</v>
      </c>
      <c r="E1986" s="41">
        <f t="shared" si="89"/>
        <v>0.26432307692307694</v>
      </c>
      <c r="F1986" s="42">
        <f>M1986</f>
        <v>264.32307692307694</v>
      </c>
      <c r="G1986" s="43">
        <v>2021</v>
      </c>
      <c r="I1986" s="12">
        <v>343.62</v>
      </c>
      <c r="K1986" s="12" t="s">
        <v>1298</v>
      </c>
      <c r="L1986" s="12">
        <f t="shared" si="92"/>
        <v>264.32307692307694</v>
      </c>
      <c r="M1986" s="12">
        <f t="shared" si="93"/>
        <v>264.32307692307694</v>
      </c>
    </row>
    <row r="1987" spans="1:13" x14ac:dyDescent="0.25">
      <c r="A1987" s="15">
        <v>228812</v>
      </c>
      <c r="B1987" s="15" t="s">
        <v>711</v>
      </c>
      <c r="C1987" s="15" t="s">
        <v>707</v>
      </c>
      <c r="D1987" s="15" t="s">
        <v>2120</v>
      </c>
      <c r="E1987" s="41">
        <f t="shared" si="89"/>
        <v>4.4361538461538459E-2</v>
      </c>
      <c r="F1987" s="42">
        <f>M1987</f>
        <v>44.361538461538458</v>
      </c>
      <c r="G1987" s="43">
        <v>2021</v>
      </c>
      <c r="I1987" s="12">
        <v>57.67</v>
      </c>
      <c r="K1987" s="12" t="s">
        <v>1298</v>
      </c>
      <c r="L1987" s="12">
        <f t="shared" si="92"/>
        <v>44.361538461538458</v>
      </c>
      <c r="M1987" s="12">
        <f t="shared" si="93"/>
        <v>44.361538461538458</v>
      </c>
    </row>
    <row r="1988" spans="1:13" x14ac:dyDescent="0.25">
      <c r="A1988" s="15">
        <v>322030</v>
      </c>
      <c r="B1988" s="15" t="s">
        <v>711</v>
      </c>
      <c r="C1988" s="15" t="s">
        <v>707</v>
      </c>
      <c r="D1988" s="15" t="s">
        <v>2120</v>
      </c>
      <c r="E1988" s="41">
        <f t="shared" si="89"/>
        <v>4.038461538461538E-2</v>
      </c>
      <c r="F1988" s="42">
        <f>M1988</f>
        <v>40.38461538461538</v>
      </c>
      <c r="G1988" s="43">
        <v>2021</v>
      </c>
      <c r="I1988" s="12">
        <v>52.5</v>
      </c>
      <c r="K1988" s="12" t="s">
        <v>1298</v>
      </c>
      <c r="L1988" s="12">
        <f t="shared" si="92"/>
        <v>40.38461538461538</v>
      </c>
      <c r="M1988" s="12">
        <f t="shared" si="93"/>
        <v>40.38461538461538</v>
      </c>
    </row>
    <row r="1989" spans="1:13" x14ac:dyDescent="0.25">
      <c r="A1989" s="15">
        <v>246587</v>
      </c>
      <c r="B1989" s="15" t="s">
        <v>2506</v>
      </c>
      <c r="C1989" s="15" t="s">
        <v>707</v>
      </c>
      <c r="D1989" s="15" t="s">
        <v>2120</v>
      </c>
      <c r="E1989" s="41">
        <f t="shared" si="89"/>
        <v>0.67200000000000004</v>
      </c>
      <c r="F1989" s="42">
        <f>M1989</f>
        <v>672</v>
      </c>
      <c r="G1989" s="43">
        <v>2021</v>
      </c>
      <c r="I1989" s="12">
        <v>873.6</v>
      </c>
      <c r="K1989" s="12" t="s">
        <v>1298</v>
      </c>
      <c r="L1989" s="12">
        <f t="shared" si="92"/>
        <v>672</v>
      </c>
      <c r="M1989" s="12">
        <f t="shared" si="93"/>
        <v>672</v>
      </c>
    </row>
    <row r="1990" spans="1:13" x14ac:dyDescent="0.25">
      <c r="A1990" s="15">
        <v>177127</v>
      </c>
      <c r="B1990" s="15" t="s">
        <v>2988</v>
      </c>
      <c r="C1990" s="15" t="s">
        <v>707</v>
      </c>
      <c r="D1990" s="15" t="s">
        <v>735</v>
      </c>
      <c r="E1990" s="41">
        <f t="shared" si="89"/>
        <v>5.7692307692307683</v>
      </c>
      <c r="F1990" s="42">
        <f>M1990</f>
        <v>5769.2307692307686</v>
      </c>
      <c r="G1990" s="43">
        <v>2021</v>
      </c>
      <c r="I1990" s="17">
        <v>7500</v>
      </c>
      <c r="K1990" s="12" t="s">
        <v>1298</v>
      </c>
      <c r="L1990" s="12">
        <f t="shared" si="92"/>
        <v>5769.2307692307686</v>
      </c>
      <c r="M1990" s="12">
        <f t="shared" si="93"/>
        <v>5769.2307692307686</v>
      </c>
    </row>
    <row r="1991" spans="1:13" x14ac:dyDescent="0.25">
      <c r="A1991" s="15">
        <v>211164</v>
      </c>
      <c r="B1991" s="15" t="s">
        <v>1655</v>
      </c>
      <c r="C1991" s="15" t="s">
        <v>707</v>
      </c>
      <c r="D1991" s="15" t="s">
        <v>735</v>
      </c>
      <c r="E1991" s="41">
        <f t="shared" si="89"/>
        <v>3.9403384615384613</v>
      </c>
      <c r="F1991" s="42">
        <f>M1991</f>
        <v>3940.3384615384612</v>
      </c>
      <c r="G1991" s="43">
        <v>2021</v>
      </c>
      <c r="I1991" s="17">
        <v>5122.4399999999996</v>
      </c>
      <c r="K1991" s="12" t="s">
        <v>1298</v>
      </c>
      <c r="L1991" s="12">
        <f t="shared" si="92"/>
        <v>3940.3384615384612</v>
      </c>
      <c r="M1991" s="12">
        <f t="shared" si="93"/>
        <v>3940.3384615384612</v>
      </c>
    </row>
    <row r="1992" spans="1:13" x14ac:dyDescent="0.25">
      <c r="A1992" s="15">
        <v>80547</v>
      </c>
      <c r="B1992" s="15" t="s">
        <v>2576</v>
      </c>
      <c r="C1992" s="15" t="s">
        <v>707</v>
      </c>
      <c r="D1992" s="15" t="s">
        <v>722</v>
      </c>
      <c r="E1992" s="41">
        <f t="shared" si="89"/>
        <v>2.115876923076923</v>
      </c>
      <c r="F1992" s="42">
        <f>M1992</f>
        <v>2115.876923076923</v>
      </c>
      <c r="G1992" s="43">
        <v>2021</v>
      </c>
      <c r="I1992" s="17">
        <v>2750.64</v>
      </c>
      <c r="K1992" s="12" t="s">
        <v>1298</v>
      </c>
      <c r="L1992" s="12">
        <f t="shared" si="92"/>
        <v>2115.876923076923</v>
      </c>
      <c r="M1992" s="12">
        <f t="shared" si="93"/>
        <v>2115.876923076923</v>
      </c>
    </row>
    <row r="1993" spans="1:13" x14ac:dyDescent="0.25">
      <c r="A1993" s="15">
        <v>238758</v>
      </c>
      <c r="B1993" s="15" t="s">
        <v>2989</v>
      </c>
      <c r="C1993" s="15" t="s">
        <v>707</v>
      </c>
      <c r="D1993" s="15" t="s">
        <v>2972</v>
      </c>
      <c r="E1993" s="41">
        <f t="shared" si="89"/>
        <v>5.7672692307692301</v>
      </c>
      <c r="F1993" s="42">
        <f>M1993</f>
        <v>5767.2692307692305</v>
      </c>
      <c r="G1993" s="43">
        <v>2021</v>
      </c>
      <c r="I1993" s="17">
        <v>7497.45</v>
      </c>
      <c r="K1993" s="12" t="s">
        <v>1298</v>
      </c>
      <c r="L1993" s="12">
        <f t="shared" si="92"/>
        <v>5767.2692307692305</v>
      </c>
      <c r="M1993" s="12">
        <f t="shared" si="93"/>
        <v>5767.2692307692305</v>
      </c>
    </row>
    <row r="1994" spans="1:13" x14ac:dyDescent="0.25">
      <c r="A1994" s="15">
        <v>272218</v>
      </c>
      <c r="B1994" s="15" t="s">
        <v>2990</v>
      </c>
      <c r="C1994" s="15" t="s">
        <v>707</v>
      </c>
      <c r="D1994" s="15" t="s">
        <v>735</v>
      </c>
      <c r="E1994" s="41">
        <f t="shared" si="89"/>
        <v>5.3132307692307688</v>
      </c>
      <c r="F1994" s="42">
        <f>M1994</f>
        <v>5313.2307692307686</v>
      </c>
      <c r="G1994" s="43">
        <v>2021</v>
      </c>
      <c r="I1994" s="17">
        <v>6907.2</v>
      </c>
      <c r="K1994" s="12" t="s">
        <v>1298</v>
      </c>
      <c r="L1994" s="12">
        <f t="shared" si="92"/>
        <v>5313.2307692307686</v>
      </c>
      <c r="M1994" s="12">
        <f t="shared" si="93"/>
        <v>5313.2307692307686</v>
      </c>
    </row>
    <row r="1995" spans="1:13" x14ac:dyDescent="0.25">
      <c r="A1995" s="15">
        <v>209259</v>
      </c>
      <c r="B1995" s="15" t="s">
        <v>2991</v>
      </c>
      <c r="C1995" s="15" t="s">
        <v>707</v>
      </c>
      <c r="D1995" s="15" t="s">
        <v>735</v>
      </c>
      <c r="E1995" s="41">
        <f t="shared" si="89"/>
        <v>3.8693076923076926</v>
      </c>
      <c r="F1995" s="42">
        <f>M1995</f>
        <v>3869.3076923076924</v>
      </c>
      <c r="G1995" s="43">
        <v>2021</v>
      </c>
      <c r="I1995" s="17">
        <v>5030.1000000000004</v>
      </c>
      <c r="K1995" s="12" t="s">
        <v>1298</v>
      </c>
      <c r="L1995" s="12">
        <f t="shared" si="92"/>
        <v>3869.3076923076924</v>
      </c>
      <c r="M1995" s="12">
        <f t="shared" si="93"/>
        <v>3869.3076923076924</v>
      </c>
    </row>
    <row r="1996" spans="1:13" x14ac:dyDescent="0.25">
      <c r="A1996" s="15">
        <v>226934</v>
      </c>
      <c r="B1996" s="15" t="s">
        <v>246</v>
      </c>
      <c r="C1996" s="15" t="s">
        <v>707</v>
      </c>
      <c r="D1996" s="15" t="s">
        <v>2972</v>
      </c>
      <c r="E1996" s="41">
        <f t="shared" si="89"/>
        <v>3.4116923076923076</v>
      </c>
      <c r="F1996" s="42">
        <f>M1996</f>
        <v>3411.6923076923076</v>
      </c>
      <c r="G1996" s="43">
        <v>2021</v>
      </c>
      <c r="I1996" s="17">
        <v>4435.2</v>
      </c>
      <c r="K1996" s="12" t="s">
        <v>1298</v>
      </c>
      <c r="L1996" s="12">
        <f t="shared" si="92"/>
        <v>3411.6923076923076</v>
      </c>
      <c r="M1996" s="12">
        <f t="shared" si="93"/>
        <v>3411.6923076923076</v>
      </c>
    </row>
    <row r="1997" spans="1:13" x14ac:dyDescent="0.25">
      <c r="A1997" s="15">
        <v>80109</v>
      </c>
      <c r="B1997" s="15" t="s">
        <v>2992</v>
      </c>
      <c r="C1997" s="15" t="s">
        <v>707</v>
      </c>
      <c r="D1997" s="15" t="s">
        <v>2122</v>
      </c>
      <c r="E1997" s="41">
        <f t="shared" si="89"/>
        <v>2.3087076923076926</v>
      </c>
      <c r="F1997" s="42">
        <f>M1997</f>
        <v>2308.7076923076925</v>
      </c>
      <c r="G1997" s="43">
        <v>2021</v>
      </c>
      <c r="I1997" s="17">
        <v>3001.32</v>
      </c>
      <c r="K1997" s="12" t="s">
        <v>1298</v>
      </c>
      <c r="L1997" s="12">
        <f t="shared" si="92"/>
        <v>2308.7076923076925</v>
      </c>
      <c r="M1997" s="12">
        <f t="shared" si="93"/>
        <v>2308.7076923076925</v>
      </c>
    </row>
    <row r="1998" spans="1:13" x14ac:dyDescent="0.25">
      <c r="A1998" s="15">
        <v>259339</v>
      </c>
      <c r="B1998" s="15" t="s">
        <v>2993</v>
      </c>
      <c r="C1998" s="15" t="s">
        <v>707</v>
      </c>
      <c r="D1998" s="15" t="s">
        <v>2121</v>
      </c>
      <c r="E1998" s="41">
        <f t="shared" si="89"/>
        <v>5.3116153846153846</v>
      </c>
      <c r="F1998" s="42">
        <f>M1998</f>
        <v>5311.6153846153848</v>
      </c>
      <c r="G1998" s="43">
        <v>2021</v>
      </c>
      <c r="I1998" s="17">
        <v>6905.1</v>
      </c>
      <c r="K1998" s="12" t="s">
        <v>1298</v>
      </c>
      <c r="L1998" s="12">
        <f t="shared" si="92"/>
        <v>5311.6153846153848</v>
      </c>
      <c r="M1998" s="12">
        <f t="shared" si="93"/>
        <v>5311.6153846153848</v>
      </c>
    </row>
    <row r="1999" spans="1:13" x14ac:dyDescent="0.25">
      <c r="A1999" s="15">
        <v>177129</v>
      </c>
      <c r="B1999" s="15" t="s">
        <v>2988</v>
      </c>
      <c r="C1999" s="15" t="s">
        <v>707</v>
      </c>
      <c r="D1999" s="15" t="s">
        <v>735</v>
      </c>
      <c r="E1999" s="41">
        <f t="shared" si="89"/>
        <v>5.7672999999999996</v>
      </c>
      <c r="F1999" s="42">
        <f>M1999</f>
        <v>5767.2999999999993</v>
      </c>
      <c r="G1999" s="43">
        <v>2021</v>
      </c>
      <c r="I1999" s="17">
        <v>7497.49</v>
      </c>
      <c r="K1999" s="12" t="s">
        <v>1298</v>
      </c>
      <c r="L1999" s="12">
        <f t="shared" si="92"/>
        <v>5767.2999999999993</v>
      </c>
      <c r="M1999" s="12">
        <f t="shared" si="93"/>
        <v>5767.2999999999993</v>
      </c>
    </row>
    <row r="2000" spans="1:13" x14ac:dyDescent="0.25">
      <c r="A2000" s="15">
        <v>177137</v>
      </c>
      <c r="B2000" s="15" t="s">
        <v>2988</v>
      </c>
      <c r="C2000" s="15" t="s">
        <v>707</v>
      </c>
      <c r="D2000" s="15" t="s">
        <v>735</v>
      </c>
      <c r="E2000" s="41">
        <f t="shared" si="89"/>
        <v>5.7683999999999997</v>
      </c>
      <c r="F2000" s="42">
        <f>M2000</f>
        <v>5768.4</v>
      </c>
      <c r="G2000" s="43">
        <v>2021</v>
      </c>
      <c r="I2000" s="17">
        <v>7498.92</v>
      </c>
      <c r="K2000" s="12" t="s">
        <v>1298</v>
      </c>
      <c r="L2000" s="12">
        <f t="shared" si="92"/>
        <v>5768.4</v>
      </c>
      <c r="M2000" s="12">
        <f t="shared" si="93"/>
        <v>5768.4</v>
      </c>
    </row>
    <row r="2001" spans="1:13" x14ac:dyDescent="0.25">
      <c r="A2001" s="15">
        <v>167482</v>
      </c>
      <c r="B2001" s="15" t="s">
        <v>2994</v>
      </c>
      <c r="C2001" s="15" t="s">
        <v>707</v>
      </c>
      <c r="D2001" s="15" t="s">
        <v>722</v>
      </c>
      <c r="E2001" s="41">
        <f t="shared" si="89"/>
        <v>5.847999999999999</v>
      </c>
      <c r="F2001" s="42">
        <f>M2001</f>
        <v>5847.9999999999991</v>
      </c>
      <c r="G2001" s="43">
        <v>2021</v>
      </c>
      <c r="I2001" s="17">
        <v>7602.4</v>
      </c>
      <c r="K2001" s="12" t="s">
        <v>1298</v>
      </c>
      <c r="L2001" s="12">
        <f t="shared" si="92"/>
        <v>5847.9999999999991</v>
      </c>
      <c r="M2001" s="12">
        <f t="shared" si="93"/>
        <v>5847.9999999999991</v>
      </c>
    </row>
    <row r="2002" spans="1:13" x14ac:dyDescent="0.25">
      <c r="A2002" s="15">
        <v>238760</v>
      </c>
      <c r="B2002" s="15" t="s">
        <v>2995</v>
      </c>
      <c r="C2002" s="15" t="s">
        <v>707</v>
      </c>
      <c r="D2002" s="15" t="s">
        <v>735</v>
      </c>
      <c r="E2002" s="41">
        <f t="shared" si="89"/>
        <v>3.3170538461538461</v>
      </c>
      <c r="F2002" s="42">
        <f>M2002</f>
        <v>3317.0538461538463</v>
      </c>
      <c r="G2002" s="43">
        <v>2021</v>
      </c>
      <c r="I2002" s="17">
        <v>4312.17</v>
      </c>
      <c r="K2002" s="12" t="s">
        <v>1298</v>
      </c>
      <c r="L2002" s="12">
        <f t="shared" si="92"/>
        <v>3317.0538461538463</v>
      </c>
      <c r="M2002" s="12">
        <f t="shared" si="93"/>
        <v>3317.0538461538463</v>
      </c>
    </row>
    <row r="2003" spans="1:13" x14ac:dyDescent="0.25">
      <c r="A2003" s="15">
        <v>167592</v>
      </c>
      <c r="B2003" s="15" t="s">
        <v>2994</v>
      </c>
      <c r="C2003" s="15" t="s">
        <v>707</v>
      </c>
      <c r="D2003" s="15" t="s">
        <v>722</v>
      </c>
      <c r="E2003" s="41">
        <f t="shared" si="89"/>
        <v>5.847999999999999</v>
      </c>
      <c r="F2003" s="42">
        <f>M2003</f>
        <v>5847.9999999999991</v>
      </c>
      <c r="G2003" s="43">
        <v>2021</v>
      </c>
      <c r="I2003" s="17">
        <v>7602.4</v>
      </c>
      <c r="K2003" s="12" t="s">
        <v>1298</v>
      </c>
      <c r="L2003" s="12">
        <f t="shared" si="92"/>
        <v>5847.9999999999991</v>
      </c>
      <c r="M2003" s="12">
        <f t="shared" si="93"/>
        <v>5847.9999999999991</v>
      </c>
    </row>
    <row r="2004" spans="1:13" x14ac:dyDescent="0.25">
      <c r="A2004" s="15">
        <v>192336</v>
      </c>
      <c r="B2004" s="15" t="s">
        <v>725</v>
      </c>
      <c r="C2004" s="15" t="s">
        <v>707</v>
      </c>
      <c r="D2004" s="15" t="s">
        <v>722</v>
      </c>
      <c r="E2004" s="41">
        <f t="shared" si="89"/>
        <v>3.4601538461538457</v>
      </c>
      <c r="F2004" s="42">
        <f>M2004</f>
        <v>3460.1538461538457</v>
      </c>
      <c r="G2004" s="43">
        <v>2021</v>
      </c>
      <c r="I2004" s="17">
        <v>4498.2</v>
      </c>
      <c r="K2004" s="12" t="s">
        <v>1298</v>
      </c>
      <c r="L2004" s="12">
        <f t="shared" si="92"/>
        <v>3460.1538461538457</v>
      </c>
      <c r="M2004" s="12">
        <f t="shared" si="93"/>
        <v>3460.1538461538457</v>
      </c>
    </row>
    <row r="2005" spans="1:13" x14ac:dyDescent="0.25">
      <c r="A2005" s="15">
        <v>170384</v>
      </c>
      <c r="B2005" s="15" t="s">
        <v>2994</v>
      </c>
      <c r="C2005" s="15" t="s">
        <v>707</v>
      </c>
      <c r="D2005" s="15" t="s">
        <v>722</v>
      </c>
      <c r="E2005" s="41">
        <f t="shared" si="89"/>
        <v>5.847999999999999</v>
      </c>
      <c r="F2005" s="42">
        <f>M2005</f>
        <v>5847.9999999999991</v>
      </c>
      <c r="G2005" s="43">
        <v>2021</v>
      </c>
      <c r="I2005" s="17">
        <v>7602.4</v>
      </c>
      <c r="K2005" s="12" t="s">
        <v>1298</v>
      </c>
      <c r="L2005" s="12">
        <f t="shared" si="92"/>
        <v>5847.9999999999991</v>
      </c>
      <c r="M2005" s="12">
        <f t="shared" si="93"/>
        <v>5847.9999999999991</v>
      </c>
    </row>
    <row r="2006" spans="1:13" x14ac:dyDescent="0.25">
      <c r="A2006" s="15">
        <v>281627</v>
      </c>
      <c r="B2006" s="15" t="s">
        <v>1274</v>
      </c>
      <c r="C2006" s="15" t="s">
        <v>707</v>
      </c>
      <c r="D2006" s="15" t="s">
        <v>2120</v>
      </c>
      <c r="E2006" s="41">
        <f t="shared" si="89"/>
        <v>3.295384615384616E-2</v>
      </c>
      <c r="F2006" s="42">
        <f>M2006</f>
        <v>32.953846153846158</v>
      </c>
      <c r="G2006" s="43">
        <v>2021</v>
      </c>
      <c r="I2006" s="12">
        <v>42.84</v>
      </c>
      <c r="K2006" s="12" t="s">
        <v>1298</v>
      </c>
      <c r="L2006" s="12">
        <f t="shared" si="92"/>
        <v>32.953846153846158</v>
      </c>
      <c r="M2006" s="12">
        <f t="shared" si="93"/>
        <v>32.953846153846158</v>
      </c>
    </row>
    <row r="2007" spans="1:13" x14ac:dyDescent="0.25">
      <c r="A2007" s="15">
        <v>344640</v>
      </c>
      <c r="B2007" s="15" t="s">
        <v>711</v>
      </c>
      <c r="C2007" s="15" t="s">
        <v>707</v>
      </c>
      <c r="D2007" s="15" t="s">
        <v>2120</v>
      </c>
      <c r="E2007" s="41">
        <f t="shared" si="89"/>
        <v>6.4999999999999988E-3</v>
      </c>
      <c r="F2007" s="42">
        <f>M2007</f>
        <v>6.4999999999999991</v>
      </c>
      <c r="G2007" s="43">
        <v>2021</v>
      </c>
      <c r="I2007" s="12">
        <v>8.4499999999999993</v>
      </c>
      <c r="K2007" s="12" t="s">
        <v>1298</v>
      </c>
      <c r="L2007" s="12">
        <f t="shared" si="92"/>
        <v>6.4999999999999991</v>
      </c>
      <c r="M2007" s="12">
        <f t="shared" si="93"/>
        <v>6.4999999999999991</v>
      </c>
    </row>
    <row r="2008" spans="1:13" x14ac:dyDescent="0.25">
      <c r="A2008" s="15">
        <v>284444</v>
      </c>
      <c r="B2008" s="15" t="s">
        <v>2996</v>
      </c>
      <c r="C2008" s="15" t="s">
        <v>707</v>
      </c>
      <c r="D2008" s="15" t="s">
        <v>735</v>
      </c>
      <c r="E2008" s="41">
        <f t="shared" si="89"/>
        <v>2.308984615384615</v>
      </c>
      <c r="F2008" s="42">
        <f>M2008</f>
        <v>2308.9846153846152</v>
      </c>
      <c r="G2008" s="43">
        <v>2021</v>
      </c>
      <c r="I2008" s="17">
        <v>3001.68</v>
      </c>
      <c r="K2008" s="12" t="s">
        <v>1298</v>
      </c>
      <c r="L2008" s="12">
        <f t="shared" si="92"/>
        <v>2308.9846153846152</v>
      </c>
      <c r="M2008" s="12">
        <f t="shared" si="93"/>
        <v>2308.9846153846152</v>
      </c>
    </row>
    <row r="2009" spans="1:13" x14ac:dyDescent="0.25">
      <c r="A2009" s="15">
        <v>344637</v>
      </c>
      <c r="B2009" s="15" t="s">
        <v>711</v>
      </c>
      <c r="C2009" s="15" t="s">
        <v>707</v>
      </c>
      <c r="D2009" s="15" t="s">
        <v>2120</v>
      </c>
      <c r="E2009" s="41">
        <f t="shared" si="89"/>
        <v>2.2499999999999999E-2</v>
      </c>
      <c r="F2009" s="42">
        <f>M2009</f>
        <v>22.5</v>
      </c>
      <c r="G2009" s="43">
        <v>2021</v>
      </c>
      <c r="I2009" s="12">
        <v>29.25</v>
      </c>
      <c r="K2009" s="12" t="s">
        <v>1298</v>
      </c>
      <c r="L2009" s="12">
        <f t="shared" si="92"/>
        <v>22.5</v>
      </c>
      <c r="M2009" s="12">
        <f t="shared" si="93"/>
        <v>22.5</v>
      </c>
    </row>
    <row r="2010" spans="1:13" x14ac:dyDescent="0.25">
      <c r="A2010" s="15">
        <v>310272</v>
      </c>
      <c r="B2010" s="15" t="s">
        <v>711</v>
      </c>
      <c r="C2010" s="15" t="s">
        <v>707</v>
      </c>
      <c r="D2010" s="15" t="s">
        <v>2120</v>
      </c>
      <c r="E2010" s="41">
        <f t="shared" si="89"/>
        <v>8.7946153846153854E-2</v>
      </c>
      <c r="F2010" s="42">
        <f>M2010</f>
        <v>87.946153846153848</v>
      </c>
      <c r="G2010" s="43">
        <v>2021</v>
      </c>
      <c r="I2010" s="12">
        <v>114.33</v>
      </c>
      <c r="K2010" s="12" t="s">
        <v>1298</v>
      </c>
      <c r="L2010" s="12">
        <f t="shared" si="92"/>
        <v>87.946153846153848</v>
      </c>
      <c r="M2010" s="12">
        <f t="shared" si="93"/>
        <v>87.946153846153848</v>
      </c>
    </row>
    <row r="2011" spans="1:13" x14ac:dyDescent="0.25">
      <c r="A2011" s="15">
        <v>275622</v>
      </c>
      <c r="B2011" s="15" t="s">
        <v>1680</v>
      </c>
      <c r="C2011" s="15" t="s">
        <v>707</v>
      </c>
      <c r="D2011" s="15" t="s">
        <v>735</v>
      </c>
      <c r="E2011" s="41">
        <f t="shared" si="89"/>
        <v>5.3141538461538458</v>
      </c>
      <c r="F2011" s="42">
        <f>M2011</f>
        <v>5314.1538461538457</v>
      </c>
      <c r="G2011" s="43">
        <v>2021</v>
      </c>
      <c r="I2011" s="17">
        <v>6908.4</v>
      </c>
      <c r="K2011" s="12" t="s">
        <v>1298</v>
      </c>
      <c r="L2011" s="12">
        <f t="shared" si="92"/>
        <v>5314.1538461538457</v>
      </c>
      <c r="M2011" s="12">
        <f t="shared" si="93"/>
        <v>5314.1538461538457</v>
      </c>
    </row>
    <row r="2012" spans="1:13" x14ac:dyDescent="0.25">
      <c r="A2012" s="15">
        <v>344649</v>
      </c>
      <c r="B2012" s="15" t="s">
        <v>711</v>
      </c>
      <c r="C2012" s="15" t="s">
        <v>707</v>
      </c>
      <c r="D2012" s="15" t="s">
        <v>2120</v>
      </c>
      <c r="E2012" s="41">
        <f t="shared" si="89"/>
        <v>1.7999999999999999E-2</v>
      </c>
      <c r="F2012" s="42">
        <f>M2012</f>
        <v>18</v>
      </c>
      <c r="G2012" s="43">
        <v>2021</v>
      </c>
      <c r="I2012" s="12">
        <v>23.4</v>
      </c>
      <c r="K2012" s="12" t="s">
        <v>1298</v>
      </c>
      <c r="L2012" s="12">
        <f t="shared" si="92"/>
        <v>18</v>
      </c>
      <c r="M2012" s="12">
        <f t="shared" si="93"/>
        <v>18</v>
      </c>
    </row>
    <row r="2013" spans="1:13" x14ac:dyDescent="0.25">
      <c r="A2013" s="15">
        <v>81616</v>
      </c>
      <c r="B2013" s="15" t="s">
        <v>2997</v>
      </c>
      <c r="C2013" s="15" t="s">
        <v>707</v>
      </c>
      <c r="D2013" s="15" t="s">
        <v>2972</v>
      </c>
      <c r="E2013" s="41">
        <f t="shared" si="89"/>
        <v>2.322830769230769</v>
      </c>
      <c r="F2013" s="42">
        <f>M2013</f>
        <v>2322.830769230769</v>
      </c>
      <c r="G2013" s="43">
        <v>2021</v>
      </c>
      <c r="I2013" s="17">
        <v>3019.68</v>
      </c>
      <c r="K2013" s="12" t="s">
        <v>1298</v>
      </c>
      <c r="L2013" s="12">
        <f t="shared" si="92"/>
        <v>2322.830769230769</v>
      </c>
      <c r="M2013" s="12">
        <f t="shared" si="93"/>
        <v>2322.830769230769</v>
      </c>
    </row>
    <row r="2014" spans="1:13" x14ac:dyDescent="0.25">
      <c r="A2014" s="15">
        <v>344665</v>
      </c>
      <c r="B2014" s="15" t="s">
        <v>711</v>
      </c>
      <c r="C2014" s="15" t="s">
        <v>707</v>
      </c>
      <c r="D2014" s="15" t="s">
        <v>2120</v>
      </c>
      <c r="E2014" s="41">
        <f t="shared" si="89"/>
        <v>1.7999999999999999E-2</v>
      </c>
      <c r="F2014" s="42">
        <f>M2014</f>
        <v>18</v>
      </c>
      <c r="G2014" s="43">
        <v>2021</v>
      </c>
      <c r="I2014" s="12">
        <v>23.4</v>
      </c>
      <c r="K2014" s="12" t="s">
        <v>1298</v>
      </c>
      <c r="L2014" s="12">
        <f t="shared" si="92"/>
        <v>18</v>
      </c>
      <c r="M2014" s="12">
        <f t="shared" si="93"/>
        <v>18</v>
      </c>
    </row>
    <row r="2015" spans="1:13" x14ac:dyDescent="0.25">
      <c r="A2015" s="15">
        <v>344632</v>
      </c>
      <c r="B2015" s="15" t="s">
        <v>711</v>
      </c>
      <c r="C2015" s="15" t="s">
        <v>707</v>
      </c>
      <c r="D2015" s="15" t="s">
        <v>2120</v>
      </c>
      <c r="E2015" s="41">
        <f t="shared" si="89"/>
        <v>1.7999999999999999E-2</v>
      </c>
      <c r="F2015" s="42">
        <f>M2015</f>
        <v>18</v>
      </c>
      <c r="G2015" s="43">
        <v>2021</v>
      </c>
      <c r="I2015" s="12">
        <v>23.4</v>
      </c>
      <c r="K2015" s="12" t="s">
        <v>1298</v>
      </c>
      <c r="L2015" s="12">
        <f t="shared" si="92"/>
        <v>18</v>
      </c>
      <c r="M2015" s="12">
        <f t="shared" si="93"/>
        <v>18</v>
      </c>
    </row>
    <row r="2016" spans="1:13" x14ac:dyDescent="0.25">
      <c r="A2016" s="15">
        <v>244202</v>
      </c>
      <c r="B2016" s="15" t="s">
        <v>1737</v>
      </c>
      <c r="C2016" s="15" t="s">
        <v>707</v>
      </c>
      <c r="D2016" s="15" t="s">
        <v>2972</v>
      </c>
      <c r="E2016" s="41">
        <f t="shared" si="89"/>
        <v>2.3069999999999999</v>
      </c>
      <c r="F2016" s="42">
        <f>M2016</f>
        <v>2307</v>
      </c>
      <c r="G2016" s="43">
        <v>2021</v>
      </c>
      <c r="I2016" s="17">
        <v>2999.1</v>
      </c>
      <c r="K2016" s="12" t="s">
        <v>1298</v>
      </c>
      <c r="L2016" s="12">
        <f t="shared" si="92"/>
        <v>2307</v>
      </c>
      <c r="M2016" s="12">
        <f t="shared" si="93"/>
        <v>2307</v>
      </c>
    </row>
    <row r="2017" spans="1:13" x14ac:dyDescent="0.25">
      <c r="A2017" s="15">
        <v>297548</v>
      </c>
      <c r="B2017" s="15" t="s">
        <v>711</v>
      </c>
      <c r="C2017" s="15" t="s">
        <v>707</v>
      </c>
      <c r="D2017" s="15" t="s">
        <v>2120</v>
      </c>
      <c r="E2017" s="41">
        <f t="shared" si="89"/>
        <v>3.15E-2</v>
      </c>
      <c r="F2017" s="42">
        <f>M2017</f>
        <v>31.5</v>
      </c>
      <c r="G2017" s="43">
        <v>2021</v>
      </c>
      <c r="I2017" s="12">
        <v>40.950000000000003</v>
      </c>
      <c r="K2017" s="12" t="s">
        <v>1298</v>
      </c>
      <c r="L2017" s="12">
        <f t="shared" si="92"/>
        <v>31.5</v>
      </c>
      <c r="M2017" s="12">
        <f t="shared" si="93"/>
        <v>31.5</v>
      </c>
    </row>
    <row r="2018" spans="1:13" x14ac:dyDescent="0.25">
      <c r="A2018" s="15">
        <v>222894</v>
      </c>
      <c r="B2018" s="15" t="s">
        <v>2998</v>
      </c>
      <c r="C2018" s="15" t="s">
        <v>707</v>
      </c>
      <c r="D2018" s="15" t="s">
        <v>722</v>
      </c>
      <c r="E2018" s="41">
        <f t="shared" si="89"/>
        <v>4.508</v>
      </c>
      <c r="F2018" s="42">
        <f>M2018</f>
        <v>4508</v>
      </c>
      <c r="G2018" s="43">
        <v>2021</v>
      </c>
      <c r="I2018" s="17">
        <v>5860.4</v>
      </c>
      <c r="K2018" s="12" t="s">
        <v>1298</v>
      </c>
      <c r="L2018" s="12">
        <f t="shared" si="92"/>
        <v>4508</v>
      </c>
      <c r="M2018" s="12">
        <f t="shared" si="93"/>
        <v>4508</v>
      </c>
    </row>
    <row r="2019" spans="1:13" x14ac:dyDescent="0.25">
      <c r="A2019" s="15" t="s">
        <v>2973</v>
      </c>
      <c r="B2019" s="15" t="s">
        <v>1331</v>
      </c>
      <c r="C2019" s="15" t="s">
        <v>40</v>
      </c>
      <c r="D2019" s="15" t="s">
        <v>1872</v>
      </c>
      <c r="E2019" s="41">
        <f t="shared" si="89"/>
        <v>3.7999999999999999E-2</v>
      </c>
      <c r="F2019" s="42">
        <f>M2019</f>
        <v>38</v>
      </c>
      <c r="G2019" s="43">
        <v>2020</v>
      </c>
      <c r="I2019" s="12">
        <v>38</v>
      </c>
      <c r="K2019" s="12" t="s">
        <v>2604</v>
      </c>
      <c r="L2019" s="12">
        <f t="shared" si="92"/>
        <v>38</v>
      </c>
      <c r="M2019" s="12">
        <f t="shared" si="93"/>
        <v>38</v>
      </c>
    </row>
    <row r="2020" spans="1:13" x14ac:dyDescent="0.25">
      <c r="A2020" s="15" t="s">
        <v>2974</v>
      </c>
      <c r="B2020" s="15" t="s">
        <v>272</v>
      </c>
      <c r="C2020" s="15" t="s">
        <v>40</v>
      </c>
      <c r="D2020" s="15" t="s">
        <v>1872</v>
      </c>
      <c r="E2020" s="41">
        <f t="shared" si="89"/>
        <v>4.99</v>
      </c>
      <c r="F2020" s="42">
        <f>M2020</f>
        <v>4990</v>
      </c>
      <c r="G2020" s="43">
        <v>2020</v>
      </c>
      <c r="I2020" s="12">
        <v>4990</v>
      </c>
      <c r="K2020" s="12" t="s">
        <v>2604</v>
      </c>
      <c r="L2020" s="12">
        <f t="shared" si="92"/>
        <v>4990</v>
      </c>
      <c r="M2020" s="12">
        <f t="shared" si="93"/>
        <v>4990</v>
      </c>
    </row>
    <row r="2021" spans="1:13" x14ac:dyDescent="0.25">
      <c r="A2021" s="15" t="s">
        <v>2975</v>
      </c>
      <c r="B2021" s="15" t="s">
        <v>67</v>
      </c>
      <c r="C2021" s="15" t="s">
        <v>40</v>
      </c>
      <c r="D2021" s="15" t="s">
        <v>1868</v>
      </c>
      <c r="E2021" s="41">
        <f t="shared" si="89"/>
        <v>0.999</v>
      </c>
      <c r="F2021" s="42">
        <f>M2021</f>
        <v>999</v>
      </c>
      <c r="G2021" s="43">
        <v>2020</v>
      </c>
      <c r="I2021" s="12">
        <v>999</v>
      </c>
      <c r="K2021" s="12" t="s">
        <v>2604</v>
      </c>
      <c r="L2021" s="12">
        <f t="shared" si="92"/>
        <v>999</v>
      </c>
      <c r="M2021" s="12">
        <f t="shared" si="93"/>
        <v>999</v>
      </c>
    </row>
    <row r="2022" spans="1:13" x14ac:dyDescent="0.25">
      <c r="A2022" s="15" t="s">
        <v>2976</v>
      </c>
      <c r="B2022" s="15" t="s">
        <v>2999</v>
      </c>
      <c r="C2022" s="15" t="s">
        <v>40</v>
      </c>
      <c r="D2022" s="15" t="s">
        <v>1868</v>
      </c>
      <c r="E2022" s="41">
        <f t="shared" si="89"/>
        <v>2</v>
      </c>
      <c r="F2022" s="42">
        <f>M2022</f>
        <v>2000</v>
      </c>
      <c r="G2022" s="43">
        <v>2021</v>
      </c>
      <c r="I2022" s="12">
        <v>2000</v>
      </c>
      <c r="K2022" s="12" t="s">
        <v>2604</v>
      </c>
      <c r="L2022" s="12">
        <f t="shared" si="92"/>
        <v>2000</v>
      </c>
      <c r="M2022" s="12">
        <f t="shared" si="93"/>
        <v>2000</v>
      </c>
    </row>
    <row r="2023" spans="1:13" x14ac:dyDescent="0.25">
      <c r="A2023" s="15" t="s">
        <v>2977</v>
      </c>
      <c r="B2023" s="15" t="s">
        <v>83</v>
      </c>
      <c r="C2023" s="15" t="s">
        <v>40</v>
      </c>
      <c r="D2023" s="15" t="s">
        <v>1868</v>
      </c>
      <c r="E2023" s="41">
        <f t="shared" si="89"/>
        <v>4.2</v>
      </c>
      <c r="F2023" s="42">
        <f>M2023</f>
        <v>4200</v>
      </c>
      <c r="G2023" s="43">
        <v>2021</v>
      </c>
      <c r="I2023" s="12">
        <v>4200</v>
      </c>
      <c r="K2023" s="12" t="s">
        <v>2604</v>
      </c>
      <c r="L2023" s="12">
        <f t="shared" ref="L2023:L2027" si="94">IF(K2023="DC",I2023/1.3,I2023)</f>
        <v>4200</v>
      </c>
      <c r="M2023" s="12">
        <f t="shared" ref="M2023:M2027" si="95">IFERROR(VALUE(L2023),VALUE(J2023))</f>
        <v>4200</v>
      </c>
    </row>
    <row r="2024" spans="1:13" x14ac:dyDescent="0.25">
      <c r="A2024" s="15" t="s">
        <v>2978</v>
      </c>
      <c r="B2024" s="15" t="s">
        <v>1166</v>
      </c>
      <c r="C2024" s="15" t="s">
        <v>40</v>
      </c>
      <c r="D2024" s="15" t="s">
        <v>1868</v>
      </c>
      <c r="E2024" s="41">
        <f t="shared" si="89"/>
        <v>4.5999999999999996</v>
      </c>
      <c r="F2024" s="42">
        <f>M2024</f>
        <v>4600</v>
      </c>
      <c r="G2024" s="43">
        <v>2021</v>
      </c>
      <c r="I2024" s="12">
        <v>4600</v>
      </c>
      <c r="K2024" s="12" t="s">
        <v>2604</v>
      </c>
      <c r="L2024" s="12">
        <f t="shared" si="94"/>
        <v>4600</v>
      </c>
      <c r="M2024" s="12">
        <f t="shared" si="95"/>
        <v>4600</v>
      </c>
    </row>
    <row r="2025" spans="1:13" x14ac:dyDescent="0.25">
      <c r="A2025" s="15" t="s">
        <v>2979</v>
      </c>
      <c r="B2025" s="15" t="s">
        <v>2062</v>
      </c>
      <c r="C2025" s="15" t="s">
        <v>40</v>
      </c>
      <c r="D2025" s="15" t="s">
        <v>1868</v>
      </c>
      <c r="E2025" s="41">
        <f t="shared" si="89"/>
        <v>4.9800000000000004</v>
      </c>
      <c r="F2025" s="42">
        <f>M2025</f>
        <v>4980</v>
      </c>
      <c r="G2025" s="43">
        <v>2021</v>
      </c>
      <c r="I2025" s="12">
        <v>4980</v>
      </c>
      <c r="K2025" s="12" t="s">
        <v>2604</v>
      </c>
      <c r="L2025" s="12">
        <f t="shared" si="94"/>
        <v>4980</v>
      </c>
      <c r="M2025" s="12">
        <f t="shared" si="95"/>
        <v>4980</v>
      </c>
    </row>
    <row r="2026" spans="1:13" x14ac:dyDescent="0.25">
      <c r="A2026" s="15" t="s">
        <v>2980</v>
      </c>
      <c r="B2026" s="15" t="s">
        <v>3000</v>
      </c>
      <c r="C2026" s="15" t="s">
        <v>40</v>
      </c>
      <c r="D2026" s="15" t="s">
        <v>1868</v>
      </c>
      <c r="E2026" s="41">
        <f t="shared" si="89"/>
        <v>4.95</v>
      </c>
      <c r="F2026" s="42">
        <f>M2026</f>
        <v>4950</v>
      </c>
      <c r="G2026" s="43">
        <v>2021</v>
      </c>
      <c r="I2026" s="12">
        <v>4950</v>
      </c>
      <c r="K2026" s="12" t="s">
        <v>2604</v>
      </c>
      <c r="L2026" s="12">
        <f t="shared" si="94"/>
        <v>4950</v>
      </c>
      <c r="M2026" s="12">
        <f t="shared" si="95"/>
        <v>4950</v>
      </c>
    </row>
    <row r="2027" spans="1:13" x14ac:dyDescent="0.25">
      <c r="A2027" s="15" t="s">
        <v>2981</v>
      </c>
      <c r="B2027" s="15" t="s">
        <v>1890</v>
      </c>
      <c r="C2027" s="15" t="s">
        <v>40</v>
      </c>
      <c r="D2027" s="15" t="s">
        <v>1868</v>
      </c>
      <c r="E2027" s="41">
        <f t="shared" si="89"/>
        <v>0.91</v>
      </c>
      <c r="F2027" s="42">
        <f>M2027</f>
        <v>910</v>
      </c>
      <c r="G2027" s="43">
        <v>2021</v>
      </c>
      <c r="I2027" s="12">
        <v>910</v>
      </c>
      <c r="K2027" s="12" t="s">
        <v>2604</v>
      </c>
      <c r="L2027" s="12">
        <f t="shared" si="94"/>
        <v>910</v>
      </c>
      <c r="M2027" s="12">
        <f t="shared" si="95"/>
        <v>910</v>
      </c>
    </row>
    <row r="2028" spans="1:13" x14ac:dyDescent="0.25">
      <c r="A2028" s="22" t="s">
        <v>3001</v>
      </c>
      <c r="B2028" s="11"/>
      <c r="C2028" s="11" t="s">
        <v>347</v>
      </c>
      <c r="D2028" s="11" t="s">
        <v>348</v>
      </c>
      <c r="E2028" s="46">
        <f t="shared" si="89"/>
        <v>38.958400000000026</v>
      </c>
      <c r="F2028" s="47">
        <v>38958.400000000023</v>
      </c>
      <c r="G2028" s="48">
        <v>2021</v>
      </c>
      <c r="H2028" s="21"/>
      <c r="I2028" s="21"/>
      <c r="J2028" s="21"/>
      <c r="K2028" s="21"/>
      <c r="L2028" s="21"/>
      <c r="M2028" s="21"/>
    </row>
    <row r="2029" spans="1:13" x14ac:dyDescent="0.25">
      <c r="A2029" s="22" t="s">
        <v>3001</v>
      </c>
      <c r="B2029" s="11"/>
      <c r="C2029" s="22" t="s">
        <v>970</v>
      </c>
      <c r="D2029" s="11" t="s">
        <v>971</v>
      </c>
      <c r="E2029" s="46">
        <f t="shared" si="89"/>
        <v>21.1235</v>
      </c>
      <c r="F2029" s="47">
        <v>21123.5</v>
      </c>
      <c r="G2029" s="48">
        <v>2021</v>
      </c>
      <c r="H2029" s="21"/>
      <c r="I2029" s="21"/>
      <c r="J2029" s="21"/>
      <c r="K2029" s="21"/>
      <c r="L2029" s="21"/>
      <c r="M2029" s="21"/>
    </row>
  </sheetData>
  <autoFilter ref="A1:L1894" xr:uid="{A5E6A7C4-1F64-4D5E-BD9A-4A00535A5379}"/>
  <sortState xmlns:xlrd2="http://schemas.microsoft.com/office/spreadsheetml/2017/richdata2" ref="A2:L1894">
    <sortCondition ref="G2:G1894"/>
    <sortCondition ref="C2:C1894"/>
    <sortCondition ref="D2:D1894"/>
    <sortCondition ref="F2:F1894"/>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62B85-64F6-4718-A169-990A9F931D53}">
  <sheetPr codeName="Sheet6">
    <tabColor theme="9"/>
  </sheetPr>
  <dimension ref="A1:L205"/>
  <sheetViews>
    <sheetView zoomScale="60" zoomScaleNormal="60" workbookViewId="0">
      <pane ySplit="1" topLeftCell="A23" activePane="bottomLeft" state="frozen"/>
      <selection activeCell="G1" sqref="G1"/>
      <selection pane="bottomLeft"/>
    </sheetView>
  </sheetViews>
  <sheetFormatPr defaultColWidth="8.7265625" defaultRowHeight="14.5" x14ac:dyDescent="0.35"/>
  <cols>
    <col min="1" max="1" width="48.26953125" style="33" customWidth="1"/>
    <col min="2" max="2" width="15.453125" style="33" customWidth="1"/>
    <col min="3" max="3" width="12.81640625" style="33" customWidth="1"/>
    <col min="4" max="4" width="7.54296875" style="33" customWidth="1"/>
    <col min="5" max="5" width="7.1796875" style="33" customWidth="1"/>
    <col min="6" max="6" width="15.81640625" style="33" customWidth="1"/>
    <col min="7" max="7" width="31.81640625" style="33" customWidth="1"/>
    <col min="8" max="8" width="14.54296875" style="36" customWidth="1"/>
    <col min="9" max="9" width="15.7265625" style="36" customWidth="1"/>
    <col min="10" max="10" width="13.453125" style="36" customWidth="1"/>
    <col min="11" max="11" width="133.1796875" style="33" customWidth="1"/>
    <col min="12" max="16384" width="8.7265625" style="37"/>
  </cols>
  <sheetData>
    <row r="1" spans="1:11" s="32" customFormat="1" ht="52.5" x14ac:dyDescent="0.35">
      <c r="A1" s="30" t="s">
        <v>0</v>
      </c>
      <c r="B1" s="30" t="s">
        <v>3</v>
      </c>
      <c r="C1" s="30" t="s">
        <v>1</v>
      </c>
      <c r="D1" s="30" t="s">
        <v>2</v>
      </c>
      <c r="E1" s="30" t="s">
        <v>2721</v>
      </c>
      <c r="F1" s="30" t="s">
        <v>2715</v>
      </c>
      <c r="G1" s="30" t="s">
        <v>2722</v>
      </c>
      <c r="H1" s="31" t="s">
        <v>2969</v>
      </c>
      <c r="I1" s="31" t="s">
        <v>2717</v>
      </c>
      <c r="J1" s="31" t="s">
        <v>2719</v>
      </c>
      <c r="K1" s="30" t="s">
        <v>2723</v>
      </c>
    </row>
    <row r="2" spans="1:11" x14ac:dyDescent="0.35">
      <c r="A2" s="33" t="s">
        <v>2724</v>
      </c>
      <c r="B2" s="34" t="s">
        <v>971</v>
      </c>
      <c r="D2" s="33" t="s">
        <v>970</v>
      </c>
      <c r="E2" s="35">
        <v>2014</v>
      </c>
      <c r="F2" s="33" t="s">
        <v>2725</v>
      </c>
      <c r="G2" s="33" t="s">
        <v>2726</v>
      </c>
      <c r="H2" s="36">
        <v>0.38397692307692305</v>
      </c>
      <c r="I2" s="36">
        <v>5.2410332155488452E-2</v>
      </c>
      <c r="J2" s="36">
        <v>2.0124358078503976E-2</v>
      </c>
      <c r="K2" s="33" t="s">
        <v>2727</v>
      </c>
    </row>
    <row r="3" spans="1:11" x14ac:dyDescent="0.35">
      <c r="A3" s="33" t="s">
        <v>2728</v>
      </c>
      <c r="B3" s="34" t="s">
        <v>971</v>
      </c>
      <c r="D3" s="33" t="s">
        <v>970</v>
      </c>
      <c r="E3" s="35">
        <v>2013</v>
      </c>
      <c r="F3" s="33" t="s">
        <v>2725</v>
      </c>
      <c r="G3" s="33" t="s">
        <v>2726</v>
      </c>
      <c r="H3" s="36">
        <v>0.30775000000000002</v>
      </c>
      <c r="I3" s="36">
        <v>5.1351419484744427E-2</v>
      </c>
      <c r="J3" s="36">
        <v>1.5803399346430099E-2</v>
      </c>
      <c r="K3" s="33" t="s">
        <v>2727</v>
      </c>
    </row>
    <row r="4" spans="1:11" x14ac:dyDescent="0.35">
      <c r="A4" s="33" t="s">
        <v>2729</v>
      </c>
      <c r="B4" s="34" t="s">
        <v>971</v>
      </c>
      <c r="D4" s="33" t="s">
        <v>970</v>
      </c>
      <c r="E4" s="35">
        <v>2014</v>
      </c>
      <c r="F4" s="33" t="s">
        <v>2725</v>
      </c>
      <c r="G4" s="33" t="s">
        <v>2726</v>
      </c>
      <c r="H4" s="36">
        <v>8.8576923076923081E-2</v>
      </c>
      <c r="I4" s="36">
        <v>6.2966061276761409E-2</v>
      </c>
      <c r="J4" s="36">
        <v>5.5773399661685208E-3</v>
      </c>
      <c r="K4" s="33" t="s">
        <v>2727</v>
      </c>
    </row>
    <row r="5" spans="1:11" x14ac:dyDescent="0.35">
      <c r="A5" s="33" t="s">
        <v>2730</v>
      </c>
      <c r="B5" s="34" t="s">
        <v>971</v>
      </c>
      <c r="D5" s="33" t="s">
        <v>970</v>
      </c>
      <c r="E5" s="35">
        <v>2013</v>
      </c>
      <c r="F5" s="33" t="s">
        <v>2725</v>
      </c>
      <c r="G5" s="33" t="s">
        <v>2726</v>
      </c>
      <c r="H5" s="36">
        <v>0.38069999999999998</v>
      </c>
      <c r="I5" s="36">
        <v>5.0770814990476885E-2</v>
      </c>
      <c r="J5" s="36">
        <v>1.9328449266874548E-2</v>
      </c>
      <c r="K5" s="33" t="s">
        <v>2727</v>
      </c>
    </row>
    <row r="6" spans="1:11" x14ac:dyDescent="0.35">
      <c r="A6" s="33" t="s">
        <v>2731</v>
      </c>
      <c r="B6" s="34" t="s">
        <v>971</v>
      </c>
      <c r="D6" s="33" t="s">
        <v>970</v>
      </c>
      <c r="E6" s="35">
        <v>2013</v>
      </c>
      <c r="F6" s="33" t="s">
        <v>2725</v>
      </c>
      <c r="G6" s="33" t="s">
        <v>2726</v>
      </c>
      <c r="H6" s="36">
        <v>0.38304999999999995</v>
      </c>
      <c r="I6" s="36">
        <v>5.5586973145675761E-2</v>
      </c>
      <c r="J6" s="36">
        <v>2.1292590063451099E-2</v>
      </c>
      <c r="K6" s="33" t="s">
        <v>2727</v>
      </c>
    </row>
    <row r="7" spans="1:11" x14ac:dyDescent="0.35">
      <c r="A7" s="33" t="s">
        <v>2732</v>
      </c>
      <c r="B7" s="34" t="s">
        <v>971</v>
      </c>
      <c r="D7" s="33" t="s">
        <v>970</v>
      </c>
      <c r="E7" s="35">
        <v>2013</v>
      </c>
      <c r="F7" s="33" t="s">
        <v>2725</v>
      </c>
      <c r="G7" s="33" t="s">
        <v>2726</v>
      </c>
      <c r="H7" s="36">
        <v>0.38424230769230772</v>
      </c>
      <c r="I7" s="36">
        <v>5.0047217330336652E-2</v>
      </c>
      <c r="J7" s="36">
        <v>1.9230258280587012E-2</v>
      </c>
      <c r="K7" s="33" t="s">
        <v>2727</v>
      </c>
    </row>
    <row r="8" spans="1:11" x14ac:dyDescent="0.35">
      <c r="A8" s="33" t="s">
        <v>2733</v>
      </c>
      <c r="B8" s="34" t="s">
        <v>971</v>
      </c>
      <c r="D8" s="33" t="s">
        <v>970</v>
      </c>
      <c r="E8" s="35">
        <v>2013</v>
      </c>
      <c r="F8" s="33" t="s">
        <v>2725</v>
      </c>
      <c r="G8" s="33" t="s">
        <v>2726</v>
      </c>
      <c r="H8" s="36">
        <v>0.38230769230769235</v>
      </c>
      <c r="I8" s="36">
        <v>5.0230876434341334E-2</v>
      </c>
      <c r="J8" s="36">
        <v>1.9203650452205883E-2</v>
      </c>
      <c r="K8" s="33" t="s">
        <v>2727</v>
      </c>
    </row>
    <row r="9" spans="1:11" x14ac:dyDescent="0.35">
      <c r="A9" s="33" t="s">
        <v>2734</v>
      </c>
      <c r="B9" s="34" t="s">
        <v>971</v>
      </c>
      <c r="D9" s="33" t="s">
        <v>970</v>
      </c>
      <c r="E9" s="35">
        <v>2013</v>
      </c>
      <c r="F9" s="33" t="s">
        <v>2725</v>
      </c>
      <c r="G9" s="33" t="s">
        <v>2726</v>
      </c>
      <c r="H9" s="36">
        <v>0.38381538461538456</v>
      </c>
      <c r="I9" s="36">
        <v>4.9983446959232479E-2</v>
      </c>
      <c r="J9" s="36">
        <v>1.9184415919060487E-2</v>
      </c>
      <c r="K9" s="33" t="s">
        <v>2727</v>
      </c>
    </row>
    <row r="10" spans="1:11" x14ac:dyDescent="0.35">
      <c r="A10" s="33" t="s">
        <v>2735</v>
      </c>
      <c r="B10" s="34" t="s">
        <v>971</v>
      </c>
      <c r="D10" s="33" t="s">
        <v>970</v>
      </c>
      <c r="E10" s="35">
        <v>2015</v>
      </c>
      <c r="F10" s="33" t="s">
        <v>2725</v>
      </c>
      <c r="G10" s="33" t="s">
        <v>2726</v>
      </c>
      <c r="H10" s="36">
        <v>0.38461538461538458</v>
      </c>
      <c r="I10" s="36">
        <v>5.0390793286912525E-2</v>
      </c>
      <c r="J10" s="36">
        <v>1.93810743411202E-2</v>
      </c>
      <c r="K10" s="33" t="s">
        <v>2727</v>
      </c>
    </row>
    <row r="11" spans="1:11" x14ac:dyDescent="0.35">
      <c r="A11" s="33" t="s">
        <v>2736</v>
      </c>
      <c r="B11" s="34" t="s">
        <v>971</v>
      </c>
      <c r="D11" s="33" t="s">
        <v>970</v>
      </c>
      <c r="E11" s="35">
        <v>2013</v>
      </c>
      <c r="F11" s="33" t="s">
        <v>2725</v>
      </c>
      <c r="G11" s="33" t="s">
        <v>2726</v>
      </c>
      <c r="H11" s="36">
        <v>0.38381538461538456</v>
      </c>
      <c r="I11" s="36">
        <v>5.0002761695163676E-2</v>
      </c>
      <c r="J11" s="36">
        <v>1.9191829211860665E-2</v>
      </c>
      <c r="K11" s="33" t="s">
        <v>2727</v>
      </c>
    </row>
    <row r="12" spans="1:11" x14ac:dyDescent="0.35">
      <c r="A12" s="33" t="s">
        <v>2737</v>
      </c>
      <c r="B12" s="34" t="s">
        <v>971</v>
      </c>
      <c r="D12" s="33" t="s">
        <v>970</v>
      </c>
      <c r="E12" s="35">
        <v>2014</v>
      </c>
      <c r="F12" s="33" t="s">
        <v>2725</v>
      </c>
      <c r="G12" s="33" t="s">
        <v>2726</v>
      </c>
      <c r="H12" s="36">
        <v>1.5383076923076922</v>
      </c>
      <c r="I12" s="36">
        <v>5.000000730638815E-2</v>
      </c>
      <c r="J12" s="36">
        <v>7.6915395854857696E-2</v>
      </c>
      <c r="K12" s="33" t="s">
        <v>2727</v>
      </c>
    </row>
    <row r="13" spans="1:11" x14ac:dyDescent="0.35">
      <c r="A13" s="33" t="s">
        <v>2738</v>
      </c>
      <c r="B13" s="34" t="s">
        <v>971</v>
      </c>
      <c r="D13" s="33" t="s">
        <v>970</v>
      </c>
      <c r="E13" s="35">
        <v>2014</v>
      </c>
      <c r="F13" s="33" t="s">
        <v>2725</v>
      </c>
      <c r="G13" s="33" t="s">
        <v>2726</v>
      </c>
      <c r="H13" s="36">
        <v>0.43782307692307687</v>
      </c>
      <c r="I13" s="36">
        <v>5.2090763092185764E-2</v>
      </c>
      <c r="J13" s="36">
        <v>2.2806538176291823E-2</v>
      </c>
      <c r="K13" s="33" t="s">
        <v>2727</v>
      </c>
    </row>
    <row r="14" spans="1:11" x14ac:dyDescent="0.35">
      <c r="A14" s="33" t="s">
        <v>2739</v>
      </c>
      <c r="B14" s="34" t="s">
        <v>971</v>
      </c>
      <c r="D14" s="33" t="s">
        <v>970</v>
      </c>
      <c r="E14" s="35">
        <v>2014</v>
      </c>
      <c r="F14" s="33" t="s">
        <v>2725</v>
      </c>
      <c r="G14" s="33" t="s">
        <v>2726</v>
      </c>
      <c r="H14" s="36">
        <v>1.5383076923076922</v>
      </c>
      <c r="I14" s="36">
        <v>4.9997199197871101E-2</v>
      </c>
      <c r="J14" s="36">
        <v>7.6911076119925093E-2</v>
      </c>
      <c r="K14" s="33" t="s">
        <v>2727</v>
      </c>
    </row>
    <row r="15" spans="1:11" x14ac:dyDescent="0.35">
      <c r="A15" s="33" t="s">
        <v>2740</v>
      </c>
      <c r="B15" s="34" t="s">
        <v>971</v>
      </c>
      <c r="D15" s="33" t="s">
        <v>970</v>
      </c>
      <c r="E15" s="35">
        <v>2015</v>
      </c>
      <c r="F15" s="33" t="s">
        <v>2725</v>
      </c>
      <c r="G15" s="33" t="s">
        <v>2726</v>
      </c>
      <c r="H15" s="36">
        <v>0.38407692307692309</v>
      </c>
      <c r="I15" s="36">
        <v>5.1669614630028671E-2</v>
      </c>
      <c r="J15" s="36">
        <v>1.984510660367178E-2</v>
      </c>
      <c r="K15" s="33" t="s">
        <v>2727</v>
      </c>
    </row>
    <row r="16" spans="1:11" x14ac:dyDescent="0.35">
      <c r="A16" s="33" t="s">
        <v>2741</v>
      </c>
      <c r="B16" s="34" t="s">
        <v>971</v>
      </c>
      <c r="D16" s="33" t="s">
        <v>970</v>
      </c>
      <c r="E16" s="35">
        <v>2015</v>
      </c>
      <c r="F16" s="33" t="s">
        <v>2725</v>
      </c>
      <c r="G16" s="33" t="s">
        <v>2726</v>
      </c>
      <c r="H16" s="36">
        <v>0.38415384615384612</v>
      </c>
      <c r="I16" s="36">
        <v>5.1481826192436839E-2</v>
      </c>
      <c r="J16" s="36">
        <v>1.9776941538848427E-2</v>
      </c>
      <c r="K16" s="33" t="s">
        <v>2727</v>
      </c>
    </row>
    <row r="17" spans="1:11" x14ac:dyDescent="0.35">
      <c r="A17" s="33" t="s">
        <v>2742</v>
      </c>
      <c r="B17" s="34" t="s">
        <v>971</v>
      </c>
      <c r="D17" s="33" t="s">
        <v>970</v>
      </c>
      <c r="E17" s="35">
        <v>2015</v>
      </c>
      <c r="F17" s="33" t="s">
        <v>2725</v>
      </c>
      <c r="G17" s="33" t="s">
        <v>2726</v>
      </c>
      <c r="H17" s="36">
        <v>0.38415384615384612</v>
      </c>
      <c r="I17" s="36">
        <v>5.7873520382365616E-2</v>
      </c>
      <c r="J17" s="36">
        <v>2.223233544534876E-2</v>
      </c>
      <c r="K17" s="33" t="s">
        <v>2727</v>
      </c>
    </row>
    <row r="18" spans="1:11" x14ac:dyDescent="0.35">
      <c r="A18" s="33" t="s">
        <v>2743</v>
      </c>
      <c r="B18" s="34" t="s">
        <v>971</v>
      </c>
      <c r="D18" s="33" t="s">
        <v>970</v>
      </c>
      <c r="E18" s="35">
        <v>2015</v>
      </c>
      <c r="F18" s="33" t="s">
        <v>2725</v>
      </c>
      <c r="G18" s="33" t="s">
        <v>2726</v>
      </c>
      <c r="H18" s="36">
        <v>0.38246153846153846</v>
      </c>
      <c r="I18" s="36">
        <v>0.29916477445945677</v>
      </c>
      <c r="J18" s="36">
        <v>0.114419019893263</v>
      </c>
      <c r="K18" s="33" t="s">
        <v>2727</v>
      </c>
    </row>
    <row r="19" spans="1:11" x14ac:dyDescent="0.35">
      <c r="A19" s="33" t="s">
        <v>2744</v>
      </c>
      <c r="B19" s="34" t="s">
        <v>971</v>
      </c>
      <c r="D19" s="33" t="s">
        <v>970</v>
      </c>
      <c r="E19" s="35">
        <v>2014</v>
      </c>
      <c r="F19" s="33" t="s">
        <v>2725</v>
      </c>
      <c r="G19" s="33" t="s">
        <v>2726</v>
      </c>
      <c r="H19" s="36">
        <v>0.38257692307692309</v>
      </c>
      <c r="I19" s="36">
        <v>0.11753016107311615</v>
      </c>
      <c r="J19" s="36">
        <v>4.4964327392087937E-2</v>
      </c>
      <c r="K19" s="33" t="s">
        <v>2727</v>
      </c>
    </row>
    <row r="20" spans="1:11" x14ac:dyDescent="0.35">
      <c r="A20" s="33" t="s">
        <v>2745</v>
      </c>
      <c r="B20" s="34" t="s">
        <v>971</v>
      </c>
      <c r="D20" s="33" t="s">
        <v>970</v>
      </c>
      <c r="E20" s="35">
        <v>2015</v>
      </c>
      <c r="F20" s="33" t="s">
        <v>2725</v>
      </c>
      <c r="G20" s="33" t="s">
        <v>2726</v>
      </c>
      <c r="H20" s="36">
        <v>0.3845384615384615</v>
      </c>
      <c r="I20" s="36">
        <v>5.426053680272229E-2</v>
      </c>
      <c r="J20" s="36">
        <v>2.0865263344369899E-2</v>
      </c>
      <c r="K20" s="33" t="s">
        <v>2727</v>
      </c>
    </row>
    <row r="21" spans="1:11" x14ac:dyDescent="0.35">
      <c r="A21" s="33" t="s">
        <v>2746</v>
      </c>
      <c r="B21" s="34" t="s">
        <v>971</v>
      </c>
      <c r="D21" s="33" t="s">
        <v>970</v>
      </c>
      <c r="E21" s="35">
        <v>2015</v>
      </c>
      <c r="F21" s="33" t="s">
        <v>2725</v>
      </c>
      <c r="G21" s="33" t="s">
        <v>2726</v>
      </c>
      <c r="H21" s="36">
        <v>0.3845384615384615</v>
      </c>
      <c r="I21" s="36">
        <v>5.0030469318749431E-2</v>
      </c>
      <c r="J21" s="36">
        <v>1.9238639701879105E-2</v>
      </c>
      <c r="K21" s="33" t="s">
        <v>2727</v>
      </c>
    </row>
    <row r="22" spans="1:11" x14ac:dyDescent="0.35">
      <c r="A22" s="33" t="s">
        <v>2747</v>
      </c>
      <c r="B22" s="34" t="s">
        <v>971</v>
      </c>
      <c r="D22" s="33" t="s">
        <v>970</v>
      </c>
      <c r="E22" s="35">
        <v>2015</v>
      </c>
      <c r="F22" s="33" t="s">
        <v>2725</v>
      </c>
      <c r="G22" s="33" t="s">
        <v>2726</v>
      </c>
      <c r="H22" s="36">
        <v>0.38246153846153846</v>
      </c>
      <c r="I22" s="36">
        <v>8.3251719552211931E-2</v>
      </c>
      <c r="J22" s="36">
        <v>3.1840580739507518E-2</v>
      </c>
      <c r="K22" s="33" t="s">
        <v>2727</v>
      </c>
    </row>
    <row r="23" spans="1:11" x14ac:dyDescent="0.35">
      <c r="A23" s="33" t="s">
        <v>2748</v>
      </c>
      <c r="B23" s="34" t="s">
        <v>971</v>
      </c>
      <c r="D23" s="33" t="s">
        <v>970</v>
      </c>
      <c r="E23" s="35">
        <v>2014</v>
      </c>
      <c r="F23" s="33" t="s">
        <v>2725</v>
      </c>
      <c r="G23" s="33" t="s">
        <v>2726</v>
      </c>
      <c r="H23" s="36">
        <v>0.38461538461538458</v>
      </c>
      <c r="I23" s="36">
        <v>5.0615336787043406E-2</v>
      </c>
      <c r="J23" s="36">
        <v>1.9467437225785925E-2</v>
      </c>
      <c r="K23" s="33" t="s">
        <v>2727</v>
      </c>
    </row>
    <row r="24" spans="1:11" x14ac:dyDescent="0.35">
      <c r="A24" s="33" t="s">
        <v>2749</v>
      </c>
      <c r="B24" s="34" t="s">
        <v>971</v>
      </c>
      <c r="D24" s="33" t="s">
        <v>970</v>
      </c>
      <c r="E24" s="35">
        <v>2016</v>
      </c>
      <c r="F24" s="33" t="s">
        <v>2725</v>
      </c>
      <c r="G24" s="33" t="s">
        <v>2726</v>
      </c>
      <c r="H24" s="36">
        <v>1.1538461538461537</v>
      </c>
      <c r="I24" s="36">
        <v>4.7526004420775009E-2</v>
      </c>
      <c r="J24" s="36">
        <v>5.4837697408586544E-2</v>
      </c>
      <c r="K24" s="33" t="s">
        <v>2727</v>
      </c>
    </row>
    <row r="25" spans="1:11" x14ac:dyDescent="0.35">
      <c r="A25" s="33" t="s">
        <v>2750</v>
      </c>
      <c r="B25" s="34" t="s">
        <v>971</v>
      </c>
      <c r="D25" s="33" t="s">
        <v>970</v>
      </c>
      <c r="E25" s="35">
        <v>2015</v>
      </c>
      <c r="F25" s="33" t="s">
        <v>2725</v>
      </c>
      <c r="G25" s="33" t="s">
        <v>2726</v>
      </c>
      <c r="H25" s="36">
        <v>1.1533846153846155</v>
      </c>
      <c r="I25" s="36">
        <v>5.0023817826094774E-2</v>
      </c>
      <c r="J25" s="36">
        <v>5.7696701883420388E-2</v>
      </c>
      <c r="K25" s="33" t="s">
        <v>2727</v>
      </c>
    </row>
    <row r="26" spans="1:11" x14ac:dyDescent="0.35">
      <c r="A26" s="33" t="s">
        <v>2751</v>
      </c>
      <c r="B26" s="34" t="s">
        <v>971</v>
      </c>
      <c r="D26" s="33" t="s">
        <v>970</v>
      </c>
      <c r="E26" s="35">
        <v>2015</v>
      </c>
      <c r="F26" s="33" t="s">
        <v>2725</v>
      </c>
      <c r="G26" s="33" t="s">
        <v>2726</v>
      </c>
      <c r="H26" s="36">
        <v>1.1508461538461539</v>
      </c>
      <c r="I26" s="36">
        <v>5.0124822913782827E-2</v>
      </c>
      <c r="J26" s="36">
        <v>5.7685959662546527E-2</v>
      </c>
      <c r="K26" s="33" t="s">
        <v>2727</v>
      </c>
    </row>
    <row r="27" spans="1:11" x14ac:dyDescent="0.35">
      <c r="A27" s="33" t="s">
        <v>2752</v>
      </c>
      <c r="B27" s="34" t="s">
        <v>971</v>
      </c>
      <c r="D27" s="33" t="s">
        <v>970</v>
      </c>
      <c r="E27" s="35">
        <v>2017</v>
      </c>
      <c r="F27" s="33" t="s">
        <v>2725</v>
      </c>
      <c r="G27" s="33" t="s">
        <v>2726</v>
      </c>
      <c r="H27" s="36">
        <v>1.5293076923076923</v>
      </c>
      <c r="I27" s="36">
        <v>5.1702530059016011E-2</v>
      </c>
      <c r="J27" s="36">
        <v>7.9069076931022872E-2</v>
      </c>
      <c r="K27" s="33" t="s">
        <v>2727</v>
      </c>
    </row>
    <row r="28" spans="1:11" x14ac:dyDescent="0.35">
      <c r="A28" s="33" t="s">
        <v>2753</v>
      </c>
      <c r="B28" s="34" t="s">
        <v>971</v>
      </c>
      <c r="D28" s="33" t="s">
        <v>970</v>
      </c>
      <c r="E28" s="35">
        <v>2017</v>
      </c>
      <c r="F28" s="33" t="s">
        <v>2725</v>
      </c>
      <c r="G28" s="33" t="s">
        <v>2726</v>
      </c>
      <c r="H28" s="36">
        <v>1.5265384615384614</v>
      </c>
      <c r="I28" s="36">
        <v>4.8567910276514949E-2</v>
      </c>
      <c r="J28" s="36">
        <v>7.4140783033649155E-2</v>
      </c>
      <c r="K28" s="33" t="s">
        <v>2727</v>
      </c>
    </row>
    <row r="29" spans="1:11" x14ac:dyDescent="0.35">
      <c r="A29" s="33" t="s">
        <v>2754</v>
      </c>
      <c r="B29" s="34" t="s">
        <v>971</v>
      </c>
      <c r="D29" s="33" t="s">
        <v>970</v>
      </c>
      <c r="E29" s="35">
        <v>2017</v>
      </c>
      <c r="F29" s="33" t="s">
        <v>2725</v>
      </c>
      <c r="G29" s="33" t="s">
        <v>2726</v>
      </c>
      <c r="H29" s="36">
        <v>1.5265384615384614</v>
      </c>
      <c r="I29" s="36">
        <v>5.0009619300552123E-2</v>
      </c>
      <c r="J29" s="36">
        <v>7.6341607309188986E-2</v>
      </c>
      <c r="K29" s="33" t="s">
        <v>2727</v>
      </c>
    </row>
    <row r="30" spans="1:11" x14ac:dyDescent="0.35">
      <c r="A30" s="33" t="s">
        <v>2755</v>
      </c>
      <c r="B30" s="34" t="s">
        <v>971</v>
      </c>
      <c r="D30" s="33" t="s">
        <v>970</v>
      </c>
      <c r="E30" s="35">
        <v>2017</v>
      </c>
      <c r="F30" s="33" t="s">
        <v>2725</v>
      </c>
      <c r="G30" s="33" t="s">
        <v>2726</v>
      </c>
      <c r="H30" s="36">
        <v>1.5293076923076923</v>
      </c>
      <c r="I30" s="36">
        <v>4.882675243591144E-2</v>
      </c>
      <c r="J30" s="36">
        <v>7.4671128090642719E-2</v>
      </c>
      <c r="K30" s="33" t="s">
        <v>2727</v>
      </c>
    </row>
    <row r="31" spans="1:11" x14ac:dyDescent="0.35">
      <c r="A31" s="33" t="s">
        <v>2756</v>
      </c>
      <c r="B31" s="34" t="s">
        <v>971</v>
      </c>
      <c r="D31" s="33" t="s">
        <v>970</v>
      </c>
      <c r="E31" s="35">
        <v>2017</v>
      </c>
      <c r="F31" s="33" t="s">
        <v>2725</v>
      </c>
      <c r="G31" s="33" t="s">
        <v>2726</v>
      </c>
      <c r="H31" s="36">
        <v>1.5293076923076923</v>
      </c>
      <c r="I31" s="36">
        <v>5.0000063307122228E-2</v>
      </c>
      <c r="J31" s="36">
        <v>7.6465481431453611E-2</v>
      </c>
      <c r="K31" s="33" t="s">
        <v>2727</v>
      </c>
    </row>
    <row r="32" spans="1:11" x14ac:dyDescent="0.35">
      <c r="A32" s="33" t="s">
        <v>2757</v>
      </c>
      <c r="B32" s="34" t="s">
        <v>971</v>
      </c>
      <c r="D32" s="33" t="s">
        <v>970</v>
      </c>
      <c r="E32" s="35">
        <v>2017</v>
      </c>
      <c r="F32" s="33" t="s">
        <v>2725</v>
      </c>
      <c r="G32" s="33" t="s">
        <v>2726</v>
      </c>
      <c r="H32" s="36">
        <v>1.5265384615384614</v>
      </c>
      <c r="I32" s="36">
        <v>4.9796689039459441E-2</v>
      </c>
      <c r="J32" s="36">
        <v>7.6016561076005573E-2</v>
      </c>
      <c r="K32" s="33" t="s">
        <v>2727</v>
      </c>
    </row>
    <row r="33" spans="1:11" x14ac:dyDescent="0.35">
      <c r="A33" s="33" t="s">
        <v>2758</v>
      </c>
      <c r="B33" s="34" t="s">
        <v>971</v>
      </c>
      <c r="D33" s="33" t="s">
        <v>970</v>
      </c>
      <c r="E33" s="35">
        <v>2019</v>
      </c>
      <c r="F33" s="33" t="s">
        <v>2725</v>
      </c>
      <c r="G33" s="33" t="s">
        <v>2726</v>
      </c>
      <c r="H33" s="36">
        <v>1.5376923076923077</v>
      </c>
      <c r="I33" s="36">
        <v>0.16453100240187835</v>
      </c>
      <c r="J33" s="36">
        <v>0.25299805677027293</v>
      </c>
      <c r="K33" s="33" t="s">
        <v>2727</v>
      </c>
    </row>
    <row r="34" spans="1:11" x14ac:dyDescent="0.35">
      <c r="A34" s="33" t="s">
        <v>2758</v>
      </c>
      <c r="B34" s="34" t="s">
        <v>971</v>
      </c>
      <c r="D34" s="33" t="s">
        <v>970</v>
      </c>
      <c r="E34" s="35">
        <v>2018</v>
      </c>
      <c r="F34" s="33" t="s">
        <v>2725</v>
      </c>
      <c r="G34" s="33" t="s">
        <v>2726</v>
      </c>
      <c r="H34" s="36">
        <v>1.5376923076923077</v>
      </c>
      <c r="I34" s="36">
        <v>4.9999100645645868E-2</v>
      </c>
      <c r="J34" s="36">
        <v>7.6883232454343142E-2</v>
      </c>
      <c r="K34" s="33" t="s">
        <v>2727</v>
      </c>
    </row>
    <row r="35" spans="1:11" x14ac:dyDescent="0.35">
      <c r="A35" s="33" t="s">
        <v>2759</v>
      </c>
      <c r="B35" s="34" t="s">
        <v>971</v>
      </c>
      <c r="D35" s="33" t="s">
        <v>970</v>
      </c>
      <c r="E35" s="35">
        <v>2018</v>
      </c>
      <c r="F35" s="33" t="s">
        <v>2725</v>
      </c>
      <c r="G35" s="33" t="s">
        <v>2726</v>
      </c>
      <c r="H35" s="36">
        <v>1.5369230769230768</v>
      </c>
      <c r="I35" s="36">
        <v>5.4999998839759125E-2</v>
      </c>
      <c r="J35" s="36">
        <v>8.4530767447568253E-2</v>
      </c>
      <c r="K35" s="33" t="s">
        <v>2727</v>
      </c>
    </row>
    <row r="36" spans="1:11" x14ac:dyDescent="0.35">
      <c r="A36" s="33" t="s">
        <v>2760</v>
      </c>
      <c r="B36" s="34" t="s">
        <v>971</v>
      </c>
      <c r="D36" s="33" t="s">
        <v>970</v>
      </c>
      <c r="E36" s="35">
        <v>2018</v>
      </c>
      <c r="F36" s="33" t="s">
        <v>2725</v>
      </c>
      <c r="G36" s="33" t="s">
        <v>2726</v>
      </c>
      <c r="H36" s="36">
        <v>1.5346153846153845</v>
      </c>
      <c r="I36" s="36">
        <v>5.5001829825564945E-2</v>
      </c>
      <c r="J36" s="36">
        <v>8.4406654232309281E-2</v>
      </c>
      <c r="K36" s="33" t="s">
        <v>2727</v>
      </c>
    </row>
    <row r="37" spans="1:11" x14ac:dyDescent="0.35">
      <c r="A37" s="33" t="s">
        <v>2761</v>
      </c>
      <c r="B37" s="34" t="s">
        <v>971</v>
      </c>
      <c r="D37" s="33" t="s">
        <v>970</v>
      </c>
      <c r="E37" s="35">
        <v>2018</v>
      </c>
      <c r="F37" s="33" t="s">
        <v>2725</v>
      </c>
      <c r="G37" s="33" t="s">
        <v>2726</v>
      </c>
      <c r="H37" s="36">
        <v>1.5346153846153845</v>
      </c>
      <c r="I37" s="36">
        <v>5.5001868107344025E-2</v>
      </c>
      <c r="J37" s="36">
        <v>8.44067129801164E-2</v>
      </c>
      <c r="K37" s="33" t="s">
        <v>2727</v>
      </c>
    </row>
    <row r="38" spans="1:11" x14ac:dyDescent="0.35">
      <c r="A38" s="33" t="s">
        <v>2758</v>
      </c>
      <c r="B38" s="34" t="s">
        <v>971</v>
      </c>
      <c r="D38" s="33" t="s">
        <v>970</v>
      </c>
      <c r="E38" s="35">
        <v>2018</v>
      </c>
      <c r="F38" s="33" t="s">
        <v>2725</v>
      </c>
      <c r="G38" s="33" t="s">
        <v>2726</v>
      </c>
      <c r="H38" s="36">
        <v>1.5376923076923077</v>
      </c>
      <c r="I38" s="36">
        <v>4.9999964582507855E-2</v>
      </c>
      <c r="J38" s="36">
        <v>7.6884560923410158E-2</v>
      </c>
      <c r="K38" s="33" t="s">
        <v>2727</v>
      </c>
    </row>
    <row r="39" spans="1:11" x14ac:dyDescent="0.35">
      <c r="A39" s="33" t="s">
        <v>2758</v>
      </c>
      <c r="B39" s="34" t="s">
        <v>971</v>
      </c>
      <c r="D39" s="33" t="s">
        <v>970</v>
      </c>
      <c r="E39" s="35">
        <v>2018</v>
      </c>
      <c r="F39" s="33" t="s">
        <v>2725</v>
      </c>
      <c r="G39" s="33" t="s">
        <v>2726</v>
      </c>
      <c r="H39" s="36">
        <v>1.5376923076923077</v>
      </c>
      <c r="I39" s="36">
        <v>5.0000913214648231E-2</v>
      </c>
      <c r="J39" s="36">
        <v>7.6886019627755237E-2</v>
      </c>
      <c r="K39" s="33" t="s">
        <v>2727</v>
      </c>
    </row>
    <row r="40" spans="1:11" x14ac:dyDescent="0.35">
      <c r="A40" s="33" t="s">
        <v>2758</v>
      </c>
      <c r="B40" s="34" t="s">
        <v>971</v>
      </c>
      <c r="D40" s="33" t="s">
        <v>970</v>
      </c>
      <c r="E40" s="35">
        <v>2019</v>
      </c>
      <c r="F40" s="33" t="s">
        <v>2725</v>
      </c>
      <c r="G40" s="33" t="s">
        <v>2726</v>
      </c>
      <c r="H40" s="36">
        <v>1.5376923076923077</v>
      </c>
      <c r="I40" s="36">
        <v>6.5807878026454658E-2</v>
      </c>
      <c r="J40" s="36">
        <v>0.10119226782683297</v>
      </c>
      <c r="K40" s="33" t="s">
        <v>2727</v>
      </c>
    </row>
    <row r="41" spans="1:11" x14ac:dyDescent="0.35">
      <c r="A41" s="33" t="s">
        <v>2762</v>
      </c>
      <c r="B41" s="34" t="s">
        <v>971</v>
      </c>
      <c r="D41" s="33" t="s">
        <v>970</v>
      </c>
      <c r="E41" s="35">
        <v>2017</v>
      </c>
      <c r="F41" s="33" t="s">
        <v>2725</v>
      </c>
      <c r="G41" s="33" t="s">
        <v>2726</v>
      </c>
      <c r="H41" s="36">
        <v>1.1533846153846155</v>
      </c>
      <c r="I41" s="36">
        <v>4.9999062298023367E-2</v>
      </c>
      <c r="J41" s="36">
        <v>5.766814923819711E-2</v>
      </c>
      <c r="K41" s="33" t="s">
        <v>2727</v>
      </c>
    </row>
    <row r="42" spans="1:11" x14ac:dyDescent="0.35">
      <c r="A42" s="33" t="s">
        <v>2763</v>
      </c>
      <c r="B42" s="34" t="s">
        <v>971</v>
      </c>
      <c r="D42" s="33" t="s">
        <v>970</v>
      </c>
      <c r="E42" s="35">
        <v>2019</v>
      </c>
      <c r="F42" s="33" t="s">
        <v>2725</v>
      </c>
      <c r="G42" s="33" t="s">
        <v>2726</v>
      </c>
      <c r="H42" s="36">
        <v>5.3092307692307682E-2</v>
      </c>
      <c r="I42" s="36">
        <v>0.1710218497438237</v>
      </c>
      <c r="J42" s="36">
        <v>9.0799446687066989E-3</v>
      </c>
      <c r="K42" s="33" t="s">
        <v>2727</v>
      </c>
    </row>
    <row r="43" spans="1:11" x14ac:dyDescent="0.35">
      <c r="A43" s="33" t="s">
        <v>2764</v>
      </c>
      <c r="B43" s="34" t="s">
        <v>971</v>
      </c>
      <c r="D43" s="33" t="s">
        <v>970</v>
      </c>
      <c r="E43" s="35">
        <v>2018</v>
      </c>
      <c r="F43" s="33" t="s">
        <v>2725</v>
      </c>
      <c r="G43" s="33" t="s">
        <v>2726</v>
      </c>
      <c r="H43" s="36">
        <v>7.6499999999999999E-2</v>
      </c>
      <c r="I43" s="36">
        <v>0.1798906504644027</v>
      </c>
      <c r="J43" s="36">
        <v>1.3761634760526806E-2</v>
      </c>
      <c r="K43" s="33" t="s">
        <v>2727</v>
      </c>
    </row>
    <row r="44" spans="1:11" x14ac:dyDescent="0.35">
      <c r="A44" s="33" t="s">
        <v>2765</v>
      </c>
      <c r="B44" s="34" t="s">
        <v>971</v>
      </c>
      <c r="D44" s="33" t="s">
        <v>970</v>
      </c>
      <c r="E44" s="35">
        <v>2018</v>
      </c>
      <c r="F44" s="33" t="s">
        <v>2725</v>
      </c>
      <c r="G44" s="33" t="s">
        <v>2726</v>
      </c>
      <c r="H44" s="36">
        <v>7.4999999999999997E-2</v>
      </c>
      <c r="I44" s="36">
        <v>0.59346760692396461</v>
      </c>
      <c r="J44" s="36">
        <v>4.4510070519297347E-2</v>
      </c>
      <c r="K44" s="33" t="s">
        <v>2727</v>
      </c>
    </row>
    <row r="45" spans="1:11" x14ac:dyDescent="0.35">
      <c r="A45" s="33" t="s">
        <v>2766</v>
      </c>
      <c r="B45" s="34" t="s">
        <v>971</v>
      </c>
      <c r="D45" s="33" t="s">
        <v>970</v>
      </c>
      <c r="E45" s="35">
        <v>2019</v>
      </c>
      <c r="F45" s="33" t="s">
        <v>2725</v>
      </c>
      <c r="G45" s="33" t="s">
        <v>2726</v>
      </c>
      <c r="H45" s="36">
        <v>5.4399999999999997E-2</v>
      </c>
      <c r="I45" s="36">
        <v>0.17171852586378264</v>
      </c>
      <c r="J45" s="36">
        <v>9.3414878069897744E-3</v>
      </c>
      <c r="K45" s="33" t="s">
        <v>2727</v>
      </c>
    </row>
    <row r="46" spans="1:11" x14ac:dyDescent="0.35">
      <c r="A46" s="33" t="s">
        <v>2767</v>
      </c>
      <c r="B46" s="34" t="s">
        <v>971</v>
      </c>
      <c r="D46" s="33" t="s">
        <v>970</v>
      </c>
      <c r="E46" s="35">
        <v>2018</v>
      </c>
      <c r="F46" s="33" t="s">
        <v>2725</v>
      </c>
      <c r="G46" s="33" t="s">
        <v>2726</v>
      </c>
      <c r="H46" s="36">
        <v>7.6499999999999999E-2</v>
      </c>
      <c r="I46" s="36">
        <v>5.0279000728826975E-2</v>
      </c>
      <c r="J46" s="36">
        <v>3.8463435557552633E-3</v>
      </c>
      <c r="K46" s="33" t="s">
        <v>2727</v>
      </c>
    </row>
    <row r="47" spans="1:11" x14ac:dyDescent="0.35">
      <c r="A47" s="33" t="s">
        <v>2768</v>
      </c>
      <c r="B47" s="34" t="s">
        <v>971</v>
      </c>
      <c r="D47" s="33" t="s">
        <v>970</v>
      </c>
      <c r="E47" s="35">
        <v>2019</v>
      </c>
      <c r="F47" s="33" t="s">
        <v>2725</v>
      </c>
      <c r="G47" s="33" t="s">
        <v>2726</v>
      </c>
      <c r="H47" s="36">
        <v>1.5346461538461538</v>
      </c>
      <c r="I47" s="36">
        <v>5.0182683239391145E-2</v>
      </c>
      <c r="J47" s="36">
        <v>7.7012661823011461E-2</v>
      </c>
      <c r="K47" s="33" t="s">
        <v>2727</v>
      </c>
    </row>
    <row r="48" spans="1:11" x14ac:dyDescent="0.35">
      <c r="A48" s="33" t="s">
        <v>2769</v>
      </c>
      <c r="B48" s="34" t="s">
        <v>971</v>
      </c>
      <c r="D48" s="33" t="s">
        <v>970</v>
      </c>
      <c r="E48" s="35">
        <v>2019</v>
      </c>
      <c r="F48" s="33" t="s">
        <v>2725</v>
      </c>
      <c r="G48" s="33" t="s">
        <v>2726</v>
      </c>
      <c r="H48" s="36">
        <v>0.38250000000000001</v>
      </c>
      <c r="I48" s="36">
        <v>0.19519844784524698</v>
      </c>
      <c r="J48" s="36">
        <v>7.4663406300806978E-2</v>
      </c>
      <c r="K48" s="33" t="s">
        <v>2727</v>
      </c>
    </row>
    <row r="49" spans="1:11" x14ac:dyDescent="0.35">
      <c r="A49" s="33" t="s">
        <v>2770</v>
      </c>
      <c r="B49" s="34" t="s">
        <v>971</v>
      </c>
      <c r="D49" s="33" t="s">
        <v>970</v>
      </c>
      <c r="E49" s="35">
        <v>2019</v>
      </c>
      <c r="F49" s="33" t="s">
        <v>2725</v>
      </c>
      <c r="G49" s="33" t="s">
        <v>2726</v>
      </c>
      <c r="H49" s="36">
        <v>0.76500000000000001</v>
      </c>
      <c r="I49" s="36">
        <v>0.19718118271253571</v>
      </c>
      <c r="J49" s="36">
        <v>0.15084360477508982</v>
      </c>
      <c r="K49" s="33" t="s">
        <v>2727</v>
      </c>
    </row>
    <row r="50" spans="1:11" x14ac:dyDescent="0.35">
      <c r="A50" s="33" t="s">
        <v>2771</v>
      </c>
      <c r="B50" s="34" t="s">
        <v>971</v>
      </c>
      <c r="D50" s="33" t="s">
        <v>970</v>
      </c>
      <c r="E50" s="35">
        <v>2019</v>
      </c>
      <c r="F50" s="33" t="s">
        <v>2725</v>
      </c>
      <c r="G50" s="33" t="s">
        <v>2726</v>
      </c>
      <c r="H50" s="36">
        <v>1.5344999999999998</v>
      </c>
      <c r="I50" s="36">
        <v>5.9554497425708286E-2</v>
      </c>
      <c r="J50" s="36">
        <v>9.1386376299749356E-2</v>
      </c>
      <c r="K50" s="33" t="s">
        <v>2727</v>
      </c>
    </row>
    <row r="51" spans="1:11" x14ac:dyDescent="0.35">
      <c r="A51" s="33" t="s">
        <v>2772</v>
      </c>
      <c r="B51" s="34" t="s">
        <v>971</v>
      </c>
      <c r="D51" s="33" t="s">
        <v>970</v>
      </c>
      <c r="E51" s="35">
        <v>2017</v>
      </c>
      <c r="F51" s="33" t="s">
        <v>2725</v>
      </c>
      <c r="G51" s="33" t="s">
        <v>2726</v>
      </c>
      <c r="H51" s="36">
        <v>1.5353846153846153</v>
      </c>
      <c r="I51" s="36">
        <v>1</v>
      </c>
      <c r="J51" s="36">
        <v>1.5353846153846153</v>
      </c>
      <c r="K51" s="33" t="s">
        <v>2727</v>
      </c>
    </row>
    <row r="52" spans="1:11" x14ac:dyDescent="0.35">
      <c r="A52" s="33" t="s">
        <v>2773</v>
      </c>
      <c r="B52" s="34" t="s">
        <v>971</v>
      </c>
      <c r="D52" s="33" t="s">
        <v>970</v>
      </c>
      <c r="E52" s="35">
        <v>2018</v>
      </c>
      <c r="F52" s="33" t="s">
        <v>2725</v>
      </c>
      <c r="G52" s="33" t="s">
        <v>2726</v>
      </c>
      <c r="H52" s="36">
        <v>1.5362307692307691</v>
      </c>
      <c r="I52" s="36">
        <v>0.12353400168069679</v>
      </c>
      <c r="J52" s="36">
        <v>0.18977673442809195</v>
      </c>
      <c r="K52" s="33" t="s">
        <v>2727</v>
      </c>
    </row>
    <row r="53" spans="1:11" x14ac:dyDescent="0.35">
      <c r="A53" s="33" t="s">
        <v>2774</v>
      </c>
      <c r="B53" s="34" t="s">
        <v>971</v>
      </c>
      <c r="D53" s="33" t="s">
        <v>970</v>
      </c>
      <c r="E53" s="35">
        <v>2018</v>
      </c>
      <c r="F53" s="33" t="s">
        <v>2725</v>
      </c>
      <c r="G53" s="33" t="s">
        <v>2726</v>
      </c>
      <c r="H53" s="36">
        <v>1.5362307692307691</v>
      </c>
      <c r="I53" s="36">
        <v>5.0945452120750426E-2</v>
      </c>
      <c r="J53" s="36">
        <v>7.8263971100269739E-2</v>
      </c>
      <c r="K53" s="33" t="s">
        <v>2727</v>
      </c>
    </row>
    <row r="54" spans="1:11" x14ac:dyDescent="0.35">
      <c r="A54" s="33" t="s">
        <v>2775</v>
      </c>
      <c r="B54" s="34" t="s">
        <v>971</v>
      </c>
      <c r="D54" s="33" t="s">
        <v>970</v>
      </c>
      <c r="E54" s="35">
        <v>2019</v>
      </c>
      <c r="F54" s="33" t="s">
        <v>2725</v>
      </c>
      <c r="G54" s="33" t="s">
        <v>2726</v>
      </c>
      <c r="H54" s="36">
        <v>1.5362307692307691</v>
      </c>
      <c r="I54" s="36">
        <v>5.0998826040771134E-2</v>
      </c>
      <c r="J54" s="36">
        <v>7.8345965758480018E-2</v>
      </c>
      <c r="K54" s="33" t="s">
        <v>2727</v>
      </c>
    </row>
    <row r="55" spans="1:11" x14ac:dyDescent="0.35">
      <c r="A55" s="33" t="s">
        <v>2776</v>
      </c>
      <c r="B55" s="34" t="s">
        <v>971</v>
      </c>
      <c r="D55" s="33" t="s">
        <v>970</v>
      </c>
      <c r="E55" s="35">
        <v>2019</v>
      </c>
      <c r="F55" s="33" t="s">
        <v>2725</v>
      </c>
      <c r="G55" s="33" t="s">
        <v>2726</v>
      </c>
      <c r="H55" s="36">
        <v>1.5362307692307691</v>
      </c>
      <c r="I55" s="36">
        <v>5.075466691977084E-2</v>
      </c>
      <c r="J55" s="36">
        <v>7.7970881004211026E-2</v>
      </c>
      <c r="K55" s="33" t="s">
        <v>2727</v>
      </c>
    </row>
    <row r="56" spans="1:11" x14ac:dyDescent="0.35">
      <c r="A56" s="33" t="s">
        <v>2777</v>
      </c>
      <c r="B56" s="34" t="s">
        <v>971</v>
      </c>
      <c r="D56" s="33" t="s">
        <v>970</v>
      </c>
      <c r="E56" s="35">
        <v>2019</v>
      </c>
      <c r="F56" s="33" t="s">
        <v>2725</v>
      </c>
      <c r="G56" s="33" t="s">
        <v>2726</v>
      </c>
      <c r="H56" s="36">
        <v>1.5362307692307691</v>
      </c>
      <c r="I56" s="36">
        <v>5.0872596785216447E-2</v>
      </c>
      <c r="J56" s="36">
        <v>7.8152048492119805E-2</v>
      </c>
      <c r="K56" s="33" t="s">
        <v>2727</v>
      </c>
    </row>
    <row r="57" spans="1:11" x14ac:dyDescent="0.35">
      <c r="A57" s="33" t="s">
        <v>2778</v>
      </c>
      <c r="B57" s="34" t="s">
        <v>971</v>
      </c>
      <c r="D57" s="33" t="s">
        <v>970</v>
      </c>
      <c r="E57" s="35">
        <v>2019</v>
      </c>
      <c r="F57" s="33" t="s">
        <v>2725</v>
      </c>
      <c r="G57" s="33" t="s">
        <v>2726</v>
      </c>
      <c r="H57" s="36">
        <v>1.5362307692307691</v>
      </c>
      <c r="I57" s="36">
        <v>5.0998061171273749E-2</v>
      </c>
      <c r="J57" s="36">
        <v>7.8344790742423689E-2</v>
      </c>
      <c r="K57" s="33" t="s">
        <v>2727</v>
      </c>
    </row>
    <row r="58" spans="1:11" x14ac:dyDescent="0.35">
      <c r="A58" s="33" t="s">
        <v>2779</v>
      </c>
      <c r="B58" s="34" t="s">
        <v>971</v>
      </c>
      <c r="D58" s="33" t="s">
        <v>970</v>
      </c>
      <c r="E58" s="35">
        <v>2019</v>
      </c>
      <c r="F58" s="33" t="s">
        <v>2725</v>
      </c>
      <c r="G58" s="33" t="s">
        <v>2726</v>
      </c>
      <c r="H58" s="36">
        <v>1.5362307692307691</v>
      </c>
      <c r="I58" s="36">
        <v>5.0979145028840926E-2</v>
      </c>
      <c r="J58" s="36">
        <v>7.8315731182383233E-2</v>
      </c>
      <c r="K58" s="33" t="s">
        <v>2727</v>
      </c>
    </row>
    <row r="59" spans="1:11" x14ac:dyDescent="0.35">
      <c r="A59" s="33" t="s">
        <v>2780</v>
      </c>
      <c r="B59" s="34" t="s">
        <v>971</v>
      </c>
      <c r="D59" s="33" t="s">
        <v>970</v>
      </c>
      <c r="E59" s="35">
        <v>2018</v>
      </c>
      <c r="F59" s="33" t="s">
        <v>2725</v>
      </c>
      <c r="G59" s="33" t="s">
        <v>2726</v>
      </c>
      <c r="H59" s="36">
        <v>1.5362307692307691</v>
      </c>
      <c r="I59" s="36">
        <v>5.0932700173038171E-2</v>
      </c>
      <c r="J59" s="36">
        <v>7.8244381165826549E-2</v>
      </c>
      <c r="K59" s="33" t="s">
        <v>2727</v>
      </c>
    </row>
    <row r="60" spans="1:11" x14ac:dyDescent="0.35">
      <c r="A60" s="33" t="s">
        <v>2781</v>
      </c>
      <c r="B60" s="34" t="s">
        <v>971</v>
      </c>
      <c r="D60" s="33" t="s">
        <v>970</v>
      </c>
      <c r="E60" s="35">
        <v>2019</v>
      </c>
      <c r="F60" s="33" t="s">
        <v>2725</v>
      </c>
      <c r="G60" s="33" t="s">
        <v>2726</v>
      </c>
      <c r="H60" s="36">
        <v>1.5362307692307691</v>
      </c>
      <c r="I60" s="36">
        <v>5.0998085843260689E-2</v>
      </c>
      <c r="J60" s="36">
        <v>7.8344828644289169E-2</v>
      </c>
      <c r="K60" s="33" t="s">
        <v>2727</v>
      </c>
    </row>
    <row r="61" spans="1:11" x14ac:dyDescent="0.35">
      <c r="A61" s="33" t="s">
        <v>2782</v>
      </c>
      <c r="B61" s="34" t="s">
        <v>971</v>
      </c>
      <c r="D61" s="33" t="s">
        <v>970</v>
      </c>
      <c r="E61" s="35">
        <v>2019</v>
      </c>
      <c r="F61" s="33" t="s">
        <v>2725</v>
      </c>
      <c r="G61" s="33" t="s">
        <v>2726</v>
      </c>
      <c r="H61" s="36">
        <v>1.5362307692307691</v>
      </c>
      <c r="I61" s="36">
        <v>5.1233836714098403E-2</v>
      </c>
      <c r="J61" s="36">
        <v>7.8706996385943001E-2</v>
      </c>
      <c r="K61" s="33" t="s">
        <v>2727</v>
      </c>
    </row>
    <row r="62" spans="1:11" x14ac:dyDescent="0.35">
      <c r="A62" s="33" t="s">
        <v>2783</v>
      </c>
      <c r="B62" s="34" t="s">
        <v>971</v>
      </c>
      <c r="D62" s="33" t="s">
        <v>970</v>
      </c>
      <c r="E62" s="35">
        <v>2019</v>
      </c>
      <c r="F62" s="33" t="s">
        <v>2725</v>
      </c>
      <c r="G62" s="33" t="s">
        <v>2726</v>
      </c>
      <c r="H62" s="36">
        <v>1.5362307692307691</v>
      </c>
      <c r="I62" s="36">
        <v>5.030235684331593E-2</v>
      </c>
      <c r="J62" s="36">
        <v>7.7276028347527878E-2</v>
      </c>
      <c r="K62" s="33" t="s">
        <v>2727</v>
      </c>
    </row>
    <row r="63" spans="1:11" x14ac:dyDescent="0.35">
      <c r="A63" s="33" t="s">
        <v>2784</v>
      </c>
      <c r="B63" s="34" t="s">
        <v>971</v>
      </c>
      <c r="D63" s="33" t="s">
        <v>970</v>
      </c>
      <c r="E63" s="35">
        <v>2018</v>
      </c>
      <c r="F63" s="33" t="s">
        <v>2725</v>
      </c>
      <c r="G63" s="33" t="s">
        <v>2726</v>
      </c>
      <c r="H63" s="36">
        <v>1.5362307692307691</v>
      </c>
      <c r="I63" s="36">
        <v>4.6814601580603042E-2</v>
      </c>
      <c r="J63" s="36">
        <v>7.1918031397401785E-2</v>
      </c>
      <c r="K63" s="33" t="s">
        <v>2727</v>
      </c>
    </row>
    <row r="64" spans="1:11" x14ac:dyDescent="0.35">
      <c r="A64" s="33" t="s">
        <v>2785</v>
      </c>
      <c r="B64" s="34" t="s">
        <v>971</v>
      </c>
      <c r="D64" s="33" t="s">
        <v>970</v>
      </c>
      <c r="E64" s="35">
        <v>2019</v>
      </c>
      <c r="F64" s="33" t="s">
        <v>2725</v>
      </c>
      <c r="G64" s="33" t="s">
        <v>2726</v>
      </c>
      <c r="H64" s="36">
        <v>1.5335999999999999</v>
      </c>
      <c r="I64" s="36">
        <v>0.10082709835043836</v>
      </c>
      <c r="J64" s="36">
        <v>0.15462843803023227</v>
      </c>
      <c r="K64" s="33" t="s">
        <v>2727</v>
      </c>
    </row>
    <row r="65" spans="1:11" x14ac:dyDescent="0.35">
      <c r="A65" s="33" t="s">
        <v>2786</v>
      </c>
      <c r="B65" s="34" t="s">
        <v>971</v>
      </c>
      <c r="D65" s="33" t="s">
        <v>970</v>
      </c>
      <c r="E65" s="35">
        <v>2019</v>
      </c>
      <c r="F65" s="33" t="s">
        <v>2725</v>
      </c>
      <c r="G65" s="33" t="s">
        <v>2726</v>
      </c>
      <c r="H65" s="36">
        <v>1.5344999999999998</v>
      </c>
      <c r="I65" s="36">
        <v>1</v>
      </c>
      <c r="J65" s="36">
        <v>1.5344999999999998</v>
      </c>
      <c r="K65" s="33" t="s">
        <v>2727</v>
      </c>
    </row>
    <row r="66" spans="1:11" x14ac:dyDescent="0.35">
      <c r="A66" s="33" t="s">
        <v>2787</v>
      </c>
      <c r="B66" s="34" t="s">
        <v>971</v>
      </c>
      <c r="D66" s="33" t="s">
        <v>970</v>
      </c>
      <c r="E66" s="35">
        <v>2019</v>
      </c>
      <c r="F66" s="33" t="s">
        <v>2725</v>
      </c>
      <c r="G66" s="33" t="s">
        <v>2726</v>
      </c>
      <c r="H66" s="36">
        <v>0.76923076923076916</v>
      </c>
      <c r="I66" s="36">
        <v>0.67636155504751971</v>
      </c>
      <c r="J66" s="36">
        <v>0.52027811926732281</v>
      </c>
      <c r="K66" s="33" t="s">
        <v>2727</v>
      </c>
    </row>
    <row r="67" spans="1:11" x14ac:dyDescent="0.35">
      <c r="A67" s="33" t="s">
        <v>2788</v>
      </c>
      <c r="B67" s="34" t="s">
        <v>971</v>
      </c>
      <c r="D67" s="33" t="s">
        <v>970</v>
      </c>
      <c r="E67" s="35">
        <v>2018</v>
      </c>
      <c r="F67" s="33" t="s">
        <v>2725</v>
      </c>
      <c r="G67" s="33" t="s">
        <v>2726</v>
      </c>
      <c r="H67" s="36">
        <v>7.4976923076923066E-2</v>
      </c>
      <c r="I67" s="36">
        <v>1</v>
      </c>
      <c r="J67" s="36">
        <v>7.4976923076923066E-2</v>
      </c>
      <c r="K67" s="33" t="s">
        <v>2727</v>
      </c>
    </row>
    <row r="68" spans="1:11" x14ac:dyDescent="0.35">
      <c r="A68" s="33" t="s">
        <v>2789</v>
      </c>
      <c r="B68" s="34" t="s">
        <v>971</v>
      </c>
      <c r="D68" s="33" t="s">
        <v>970</v>
      </c>
      <c r="E68" s="35">
        <v>2019</v>
      </c>
      <c r="F68" s="33" t="s">
        <v>2725</v>
      </c>
      <c r="G68" s="33" t="s">
        <v>2726</v>
      </c>
      <c r="H68" s="36">
        <v>1.5344999999999998</v>
      </c>
      <c r="I68" s="36">
        <v>0.18091253055862172</v>
      </c>
      <c r="J68" s="36">
        <v>0.27761027814220496</v>
      </c>
      <c r="K68" s="33" t="s">
        <v>2727</v>
      </c>
    </row>
    <row r="69" spans="1:11" x14ac:dyDescent="0.35">
      <c r="A69" s="33" t="s">
        <v>2790</v>
      </c>
      <c r="B69" s="34" t="s">
        <v>971</v>
      </c>
      <c r="D69" s="33" t="s">
        <v>970</v>
      </c>
      <c r="E69" s="35">
        <v>2019</v>
      </c>
      <c r="F69" s="33" t="s">
        <v>2725</v>
      </c>
      <c r="G69" s="33" t="s">
        <v>2726</v>
      </c>
      <c r="H69" s="36">
        <v>1.5344999999999998</v>
      </c>
      <c r="I69" s="36">
        <v>0.10933122176140408</v>
      </c>
      <c r="J69" s="36">
        <v>0.16776875979287453</v>
      </c>
      <c r="K69" s="33" t="s">
        <v>2727</v>
      </c>
    </row>
    <row r="70" spans="1:11" x14ac:dyDescent="0.35">
      <c r="A70" s="33" t="s">
        <v>2791</v>
      </c>
      <c r="B70" s="33" t="s">
        <v>2792</v>
      </c>
      <c r="C70" s="33" t="s">
        <v>1553</v>
      </c>
      <c r="D70" s="33" t="s">
        <v>1554</v>
      </c>
      <c r="E70" s="33">
        <v>2019</v>
      </c>
      <c r="F70" s="33" t="s">
        <v>2725</v>
      </c>
      <c r="G70" s="33" t="s">
        <v>2793</v>
      </c>
      <c r="H70" s="36">
        <v>1.25</v>
      </c>
      <c r="I70" s="36">
        <v>0.5</v>
      </c>
      <c r="J70" s="36">
        <v>0.625</v>
      </c>
      <c r="K70" s="33" t="s">
        <v>2794</v>
      </c>
    </row>
    <row r="71" spans="1:11" x14ac:dyDescent="0.35">
      <c r="A71" s="33" t="s">
        <v>2795</v>
      </c>
      <c r="B71" s="33" t="s">
        <v>2792</v>
      </c>
      <c r="C71" s="33" t="s">
        <v>1292</v>
      </c>
      <c r="D71" s="33" t="s">
        <v>1554</v>
      </c>
      <c r="F71" s="33" t="s">
        <v>2796</v>
      </c>
      <c r="G71" s="33" t="s">
        <v>2793</v>
      </c>
      <c r="H71" s="36">
        <v>1.5384615384615383</v>
      </c>
      <c r="I71" s="36">
        <v>0.5</v>
      </c>
      <c r="J71" s="36">
        <v>0</v>
      </c>
      <c r="K71" s="33" t="s">
        <v>2794</v>
      </c>
    </row>
    <row r="72" spans="1:11" x14ac:dyDescent="0.35">
      <c r="A72" s="33" t="s">
        <v>2797</v>
      </c>
      <c r="B72" s="33" t="s">
        <v>2798</v>
      </c>
      <c r="C72" s="33" t="s">
        <v>894</v>
      </c>
      <c r="D72" s="33" t="s">
        <v>1554</v>
      </c>
      <c r="E72" s="33">
        <v>2020</v>
      </c>
      <c r="F72" s="33" t="s">
        <v>2725</v>
      </c>
      <c r="G72" s="33" t="s">
        <v>2793</v>
      </c>
      <c r="H72" s="36">
        <v>1.2307692307692308</v>
      </c>
      <c r="I72" s="36">
        <v>0.5</v>
      </c>
      <c r="J72" s="36">
        <v>0.61538461538461542</v>
      </c>
      <c r="K72" s="33" t="s">
        <v>2794</v>
      </c>
    </row>
    <row r="73" spans="1:11" x14ac:dyDescent="0.35">
      <c r="A73" s="33" t="s">
        <v>2799</v>
      </c>
      <c r="B73" s="33" t="s">
        <v>2800</v>
      </c>
      <c r="D73" s="33" t="s">
        <v>1298</v>
      </c>
      <c r="E73" s="33">
        <v>2019</v>
      </c>
      <c r="F73" s="33" t="s">
        <v>2725</v>
      </c>
      <c r="G73" s="33" t="s">
        <v>2801</v>
      </c>
      <c r="H73" s="36">
        <v>1</v>
      </c>
      <c r="I73" s="36">
        <v>1</v>
      </c>
      <c r="J73" s="36">
        <v>1</v>
      </c>
      <c r="K73" s="33" t="s">
        <v>2802</v>
      </c>
    </row>
    <row r="74" spans="1:11" x14ac:dyDescent="0.35">
      <c r="A74" s="33" t="s">
        <v>2803</v>
      </c>
      <c r="B74" s="33" t="s">
        <v>2800</v>
      </c>
      <c r="D74" s="33" t="s">
        <v>1298</v>
      </c>
      <c r="E74" s="33">
        <v>2017</v>
      </c>
      <c r="F74" s="33" t="s">
        <v>2725</v>
      </c>
      <c r="G74" s="33" t="s">
        <v>2801</v>
      </c>
      <c r="H74" s="36">
        <v>0.65100000000000002</v>
      </c>
      <c r="I74" s="36">
        <v>0.84</v>
      </c>
      <c r="J74" s="36">
        <v>0.54683999999999999</v>
      </c>
      <c r="K74" s="33" t="s">
        <v>2802</v>
      </c>
    </row>
    <row r="75" spans="1:11" x14ac:dyDescent="0.35">
      <c r="A75" s="33" t="s">
        <v>2804</v>
      </c>
      <c r="B75" s="33" t="s">
        <v>2800</v>
      </c>
      <c r="D75" s="33" t="s">
        <v>1298</v>
      </c>
      <c r="E75" s="33">
        <v>2018</v>
      </c>
      <c r="F75" s="33" t="s">
        <v>2725</v>
      </c>
      <c r="G75" s="33" t="s">
        <v>2801</v>
      </c>
      <c r="H75" s="36">
        <v>0.20899999999999999</v>
      </c>
      <c r="I75" s="36">
        <v>1</v>
      </c>
      <c r="J75" s="36">
        <v>0.20899999999999999</v>
      </c>
      <c r="K75" s="33" t="s">
        <v>2802</v>
      </c>
    </row>
    <row r="76" spans="1:11" x14ac:dyDescent="0.35">
      <c r="A76" s="33" t="s">
        <v>2805</v>
      </c>
      <c r="B76" s="33" t="s">
        <v>2800</v>
      </c>
      <c r="D76" s="33" t="s">
        <v>1298</v>
      </c>
      <c r="E76" s="33">
        <v>2018</v>
      </c>
      <c r="F76" s="33" t="s">
        <v>2725</v>
      </c>
      <c r="G76" s="33" t="s">
        <v>2801</v>
      </c>
      <c r="H76" s="36">
        <v>0.75</v>
      </c>
      <c r="I76" s="36">
        <v>1</v>
      </c>
      <c r="J76" s="36">
        <v>0.75</v>
      </c>
      <c r="K76" s="33" t="s">
        <v>2802</v>
      </c>
    </row>
    <row r="77" spans="1:11" x14ac:dyDescent="0.35">
      <c r="A77" s="33" t="s">
        <v>2806</v>
      </c>
      <c r="B77" s="33" t="s">
        <v>2800</v>
      </c>
      <c r="D77" s="33" t="s">
        <v>1298</v>
      </c>
      <c r="E77" s="33">
        <v>2019</v>
      </c>
      <c r="F77" s="33" t="s">
        <v>2725</v>
      </c>
      <c r="G77" s="33" t="s">
        <v>2801</v>
      </c>
      <c r="H77" s="36">
        <v>1</v>
      </c>
      <c r="I77" s="36">
        <v>1</v>
      </c>
      <c r="J77" s="36">
        <v>1</v>
      </c>
      <c r="K77" s="33" t="s">
        <v>2802</v>
      </c>
    </row>
    <row r="78" spans="1:11" x14ac:dyDescent="0.35">
      <c r="A78" s="33" t="s">
        <v>2807</v>
      </c>
      <c r="B78" s="33" t="s">
        <v>2800</v>
      </c>
      <c r="D78" s="33" t="s">
        <v>1298</v>
      </c>
      <c r="F78" s="33" t="s">
        <v>2796</v>
      </c>
      <c r="G78" s="33" t="s">
        <v>2801</v>
      </c>
      <c r="H78" s="36">
        <v>1</v>
      </c>
      <c r="I78" s="36">
        <v>1</v>
      </c>
      <c r="J78" s="36">
        <v>0</v>
      </c>
      <c r="K78" s="33" t="s">
        <v>2802</v>
      </c>
    </row>
    <row r="79" spans="1:11" x14ac:dyDescent="0.35">
      <c r="A79" s="33" t="s">
        <v>2808</v>
      </c>
      <c r="B79" s="33" t="s">
        <v>2800</v>
      </c>
      <c r="D79" s="33" t="s">
        <v>1298</v>
      </c>
      <c r="F79" s="33" t="s">
        <v>2796</v>
      </c>
      <c r="G79" s="33" t="s">
        <v>2801</v>
      </c>
      <c r="H79" s="36">
        <v>0.59499999999999997</v>
      </c>
      <c r="I79" s="36">
        <v>1</v>
      </c>
      <c r="J79" s="36">
        <v>0</v>
      </c>
      <c r="K79" s="33" t="s">
        <v>2802</v>
      </c>
    </row>
    <row r="80" spans="1:11" x14ac:dyDescent="0.35">
      <c r="A80" s="33" t="s">
        <v>2809</v>
      </c>
      <c r="B80" s="33" t="s">
        <v>2800</v>
      </c>
      <c r="D80" s="33" t="s">
        <v>1298</v>
      </c>
      <c r="E80" s="33">
        <v>2018</v>
      </c>
      <c r="F80" s="33" t="s">
        <v>2725</v>
      </c>
      <c r="G80" s="33" t="s">
        <v>2801</v>
      </c>
      <c r="H80" s="36">
        <v>1</v>
      </c>
      <c r="I80" s="36">
        <v>1</v>
      </c>
      <c r="J80" s="36">
        <v>0.71</v>
      </c>
      <c r="K80" s="33" t="s">
        <v>2802</v>
      </c>
    </row>
    <row r="81" spans="1:11" x14ac:dyDescent="0.35">
      <c r="A81" s="33" t="s">
        <v>2810</v>
      </c>
      <c r="B81" s="33" t="s">
        <v>2800</v>
      </c>
      <c r="D81" s="33" t="s">
        <v>1298</v>
      </c>
      <c r="E81" s="33">
        <v>2019</v>
      </c>
      <c r="F81" s="33" t="s">
        <v>2725</v>
      </c>
      <c r="G81" s="33" t="s">
        <v>2801</v>
      </c>
      <c r="H81" s="36">
        <v>0.36599999999999999</v>
      </c>
      <c r="I81" s="36">
        <v>1</v>
      </c>
      <c r="J81" s="36">
        <v>0.16800000000000001</v>
      </c>
      <c r="K81" s="33" t="s">
        <v>2802</v>
      </c>
    </row>
    <row r="82" spans="1:11" x14ac:dyDescent="0.35">
      <c r="A82" s="33" t="s">
        <v>2811</v>
      </c>
      <c r="B82" s="33" t="s">
        <v>1872</v>
      </c>
      <c r="C82" s="33" t="s">
        <v>2049</v>
      </c>
      <c r="D82" s="33" t="s">
        <v>40</v>
      </c>
      <c r="E82" s="33">
        <v>2020</v>
      </c>
      <c r="F82" s="33" t="s">
        <v>2725</v>
      </c>
      <c r="G82" s="33" t="s">
        <v>2812</v>
      </c>
      <c r="H82" s="36">
        <v>0.18</v>
      </c>
      <c r="I82" s="36">
        <v>0.51</v>
      </c>
      <c r="J82" s="36">
        <v>9.1799999999999993E-2</v>
      </c>
      <c r="K82" s="33" t="s">
        <v>2813</v>
      </c>
    </row>
    <row r="83" spans="1:11" x14ac:dyDescent="0.35">
      <c r="A83" s="33" t="s">
        <v>2814</v>
      </c>
      <c r="B83" s="33" t="s">
        <v>1868</v>
      </c>
      <c r="C83" s="33" t="s">
        <v>2020</v>
      </c>
      <c r="D83" s="33" t="s">
        <v>40</v>
      </c>
      <c r="E83" s="33">
        <v>2020</v>
      </c>
      <c r="F83" s="33" t="s">
        <v>2725</v>
      </c>
      <c r="G83" s="33" t="s">
        <v>2812</v>
      </c>
      <c r="H83" s="36">
        <v>0.75320000000000009</v>
      </c>
      <c r="I83" s="36">
        <v>0.51</v>
      </c>
      <c r="J83" s="36">
        <v>0.38413200000000003</v>
      </c>
      <c r="K83" s="33" t="s">
        <v>2813</v>
      </c>
    </row>
    <row r="84" spans="1:11" x14ac:dyDescent="0.35">
      <c r="A84" s="33" t="s">
        <v>2814</v>
      </c>
      <c r="B84" s="33" t="s">
        <v>1868</v>
      </c>
      <c r="C84" s="33" t="s">
        <v>1994</v>
      </c>
      <c r="D84" s="33" t="s">
        <v>40</v>
      </c>
      <c r="E84" s="33">
        <v>2020</v>
      </c>
      <c r="F84" s="33" t="s">
        <v>2725</v>
      </c>
      <c r="G84" s="33" t="s">
        <v>2812</v>
      </c>
      <c r="H84" s="36">
        <v>0.82299999999999995</v>
      </c>
      <c r="I84" s="36">
        <v>0.51</v>
      </c>
      <c r="J84" s="36">
        <v>0.41972999999999999</v>
      </c>
      <c r="K84" s="33" t="s">
        <v>2813</v>
      </c>
    </row>
    <row r="85" spans="1:11" x14ac:dyDescent="0.35">
      <c r="A85" s="33" t="s">
        <v>2814</v>
      </c>
      <c r="B85" s="33" t="s">
        <v>1868</v>
      </c>
      <c r="C85" s="33" t="s">
        <v>77</v>
      </c>
      <c r="D85" s="33" t="s">
        <v>40</v>
      </c>
      <c r="E85" s="33">
        <v>2020</v>
      </c>
      <c r="F85" s="33" t="s">
        <v>2725</v>
      </c>
      <c r="G85" s="33" t="s">
        <v>2812</v>
      </c>
      <c r="H85" s="36">
        <v>2.3538999999999999</v>
      </c>
      <c r="I85" s="36">
        <v>0.51</v>
      </c>
      <c r="J85" s="36">
        <v>1.2004889999999999</v>
      </c>
      <c r="K85" s="33" t="s">
        <v>2813</v>
      </c>
    </row>
    <row r="86" spans="1:11" x14ac:dyDescent="0.35">
      <c r="A86" s="33" t="s">
        <v>2814</v>
      </c>
      <c r="B86" s="33" t="s">
        <v>1872</v>
      </c>
      <c r="C86" s="33" t="s">
        <v>1004</v>
      </c>
      <c r="D86" s="33" t="s">
        <v>40</v>
      </c>
      <c r="E86" s="33">
        <v>2019</v>
      </c>
      <c r="F86" s="33" t="s">
        <v>2725</v>
      </c>
      <c r="G86" s="33" t="s">
        <v>2812</v>
      </c>
      <c r="H86" s="36">
        <v>2.8195999999999999</v>
      </c>
      <c r="I86" s="36">
        <v>0.51</v>
      </c>
      <c r="J86" s="36">
        <v>1.4379960000000001</v>
      </c>
      <c r="K86" s="33" t="s">
        <v>2813</v>
      </c>
    </row>
    <row r="87" spans="1:11" x14ac:dyDescent="0.35">
      <c r="A87" s="33" t="s">
        <v>2814</v>
      </c>
      <c r="B87" s="33" t="s">
        <v>1872</v>
      </c>
      <c r="C87" s="33" t="s">
        <v>1004</v>
      </c>
      <c r="D87" s="33" t="s">
        <v>40</v>
      </c>
      <c r="E87" s="33">
        <v>2019</v>
      </c>
      <c r="F87" s="33" t="s">
        <v>2725</v>
      </c>
      <c r="G87" s="33" t="s">
        <v>2812</v>
      </c>
      <c r="H87" s="36">
        <v>1.2092000000000001</v>
      </c>
      <c r="I87" s="36">
        <v>0.51</v>
      </c>
      <c r="J87" s="36">
        <v>0.61669200000000002</v>
      </c>
      <c r="K87" s="33" t="s">
        <v>2813</v>
      </c>
    </row>
    <row r="88" spans="1:11" x14ac:dyDescent="0.35">
      <c r="A88" s="33" t="s">
        <v>2814</v>
      </c>
      <c r="B88" s="33" t="s">
        <v>1881</v>
      </c>
      <c r="C88" s="33" t="s">
        <v>830</v>
      </c>
      <c r="D88" s="33" t="s">
        <v>40</v>
      </c>
      <c r="E88" s="33">
        <v>2019</v>
      </c>
      <c r="F88" s="33" t="s">
        <v>2725</v>
      </c>
      <c r="G88" s="33" t="s">
        <v>2812</v>
      </c>
      <c r="H88" s="36">
        <v>3.5198</v>
      </c>
      <c r="I88" s="36">
        <v>0.51</v>
      </c>
      <c r="J88" s="36">
        <v>1.7950980000000001</v>
      </c>
      <c r="K88" s="33" t="s">
        <v>2813</v>
      </c>
    </row>
    <row r="89" spans="1:11" x14ac:dyDescent="0.35">
      <c r="A89" s="33" t="s">
        <v>2814</v>
      </c>
      <c r="B89" s="33" t="s">
        <v>1872</v>
      </c>
      <c r="C89" s="33" t="s">
        <v>2815</v>
      </c>
      <c r="D89" s="33" t="s">
        <v>40</v>
      </c>
      <c r="E89" s="33">
        <v>2021</v>
      </c>
      <c r="F89" s="33" t="s">
        <v>2725</v>
      </c>
      <c r="G89" s="33" t="s">
        <v>2812</v>
      </c>
      <c r="H89" s="36">
        <v>1.5064000000000002</v>
      </c>
      <c r="I89" s="36">
        <v>0.51</v>
      </c>
      <c r="J89" s="36">
        <v>0.76826400000000006</v>
      </c>
      <c r="K89" s="33" t="s">
        <v>2813</v>
      </c>
    </row>
    <row r="90" spans="1:11" x14ac:dyDescent="0.35">
      <c r="A90" s="33" t="s">
        <v>2816</v>
      </c>
      <c r="B90" s="33" t="s">
        <v>1872</v>
      </c>
      <c r="C90" s="33" t="s">
        <v>1397</v>
      </c>
      <c r="D90" s="33" t="s">
        <v>40</v>
      </c>
      <c r="E90" s="33">
        <v>2020</v>
      </c>
      <c r="F90" s="33" t="s">
        <v>2725</v>
      </c>
      <c r="G90" s="33" t="s">
        <v>2812</v>
      </c>
      <c r="H90" s="36">
        <v>0.25</v>
      </c>
      <c r="I90" s="36">
        <v>0.51</v>
      </c>
      <c r="J90" s="36">
        <v>0.1275</v>
      </c>
      <c r="K90" s="33" t="s">
        <v>2813</v>
      </c>
    </row>
    <row r="91" spans="1:11" x14ac:dyDescent="0.35">
      <c r="A91" s="33" t="s">
        <v>2817</v>
      </c>
      <c r="B91" s="33" t="s">
        <v>1872</v>
      </c>
      <c r="C91" s="33" t="s">
        <v>2818</v>
      </c>
      <c r="D91" s="33" t="s">
        <v>40</v>
      </c>
      <c r="E91" s="33">
        <v>2021</v>
      </c>
      <c r="F91" s="33" t="s">
        <v>2725</v>
      </c>
      <c r="G91" s="33" t="s">
        <v>2812</v>
      </c>
      <c r="H91" s="36">
        <v>0.48</v>
      </c>
      <c r="I91" s="36">
        <v>0.51</v>
      </c>
      <c r="J91" s="36">
        <v>0.24479999999999999</v>
      </c>
      <c r="K91" s="33" t="s">
        <v>2813</v>
      </c>
    </row>
    <row r="92" spans="1:11" x14ac:dyDescent="0.35">
      <c r="A92" s="33" t="s">
        <v>2819</v>
      </c>
      <c r="B92" s="33" t="s">
        <v>1868</v>
      </c>
      <c r="C92" s="33" t="s">
        <v>1984</v>
      </c>
      <c r="D92" s="33" t="s">
        <v>40</v>
      </c>
      <c r="E92" s="33">
        <v>2020</v>
      </c>
      <c r="F92" s="33" t="s">
        <v>2725</v>
      </c>
      <c r="G92" s="33" t="s">
        <v>2812</v>
      </c>
      <c r="H92" s="36">
        <v>0.18</v>
      </c>
      <c r="I92" s="36">
        <v>0.51</v>
      </c>
      <c r="J92" s="36">
        <v>9.1799999999999993E-2</v>
      </c>
      <c r="K92" s="33" t="s">
        <v>2813</v>
      </c>
    </row>
    <row r="93" spans="1:11" x14ac:dyDescent="0.35">
      <c r="A93" s="33" t="s">
        <v>2820</v>
      </c>
      <c r="B93" s="33" t="s">
        <v>1872</v>
      </c>
      <c r="C93" s="33" t="s">
        <v>1972</v>
      </c>
      <c r="D93" s="33" t="s">
        <v>40</v>
      </c>
      <c r="E93" s="33">
        <v>2019</v>
      </c>
      <c r="F93" s="33" t="s">
        <v>2725</v>
      </c>
      <c r="G93" s="33" t="s">
        <v>2812</v>
      </c>
      <c r="H93" s="36">
        <v>5.8000000000000003E-2</v>
      </c>
      <c r="I93" s="36">
        <v>0.51</v>
      </c>
      <c r="J93" s="36">
        <v>2.9580000000000002E-2</v>
      </c>
      <c r="K93" s="33" t="s">
        <v>2813</v>
      </c>
    </row>
    <row r="94" spans="1:11" x14ac:dyDescent="0.35">
      <c r="A94" s="33" t="s">
        <v>2820</v>
      </c>
      <c r="B94" s="33" t="s">
        <v>1872</v>
      </c>
      <c r="C94" s="33" t="s">
        <v>118</v>
      </c>
      <c r="D94" s="33" t="s">
        <v>40</v>
      </c>
      <c r="E94" s="33">
        <v>2019</v>
      </c>
      <c r="F94" s="33" t="s">
        <v>2725</v>
      </c>
      <c r="G94" s="33" t="s">
        <v>2812</v>
      </c>
      <c r="H94" s="36">
        <v>3.78E-2</v>
      </c>
      <c r="I94" s="36">
        <v>0.51</v>
      </c>
      <c r="J94" s="36">
        <v>1.9278E-2</v>
      </c>
      <c r="K94" s="33" t="s">
        <v>2813</v>
      </c>
    </row>
    <row r="95" spans="1:11" x14ac:dyDescent="0.35">
      <c r="A95" s="33" t="s">
        <v>2821</v>
      </c>
      <c r="B95" s="33" t="s">
        <v>1872</v>
      </c>
      <c r="C95" s="33" t="s">
        <v>2822</v>
      </c>
      <c r="D95" s="33" t="s">
        <v>40</v>
      </c>
      <c r="F95" s="33" t="s">
        <v>2796</v>
      </c>
      <c r="G95" s="33" t="s">
        <v>2812</v>
      </c>
      <c r="H95" s="36">
        <v>0.48630000000000001</v>
      </c>
      <c r="I95" s="36">
        <v>0.51</v>
      </c>
      <c r="J95" s="36">
        <v>2.48013E-4</v>
      </c>
      <c r="K95" s="33" t="s">
        <v>2813</v>
      </c>
    </row>
    <row r="96" spans="1:11" x14ac:dyDescent="0.35">
      <c r="A96" s="33" t="s">
        <v>2823</v>
      </c>
      <c r="B96" s="33" t="s">
        <v>1872</v>
      </c>
      <c r="C96" s="33" t="s">
        <v>1708</v>
      </c>
      <c r="D96" s="33" t="s">
        <v>40</v>
      </c>
      <c r="F96" s="33" t="s">
        <v>2796</v>
      </c>
      <c r="G96" s="33" t="s">
        <v>2812</v>
      </c>
      <c r="H96" s="36">
        <v>6.1600000000000002E-2</v>
      </c>
      <c r="I96" s="36">
        <v>0.51</v>
      </c>
      <c r="J96" s="36">
        <v>3.1416000000000005E-5</v>
      </c>
      <c r="K96" s="33" t="s">
        <v>2813</v>
      </c>
    </row>
    <row r="97" spans="1:11" x14ac:dyDescent="0.35">
      <c r="A97" s="33" t="s">
        <v>2824</v>
      </c>
      <c r="B97" s="33" t="s">
        <v>1872</v>
      </c>
      <c r="C97" s="33" t="s">
        <v>1972</v>
      </c>
      <c r="D97" s="33" t="s">
        <v>40</v>
      </c>
      <c r="F97" s="33" t="s">
        <v>2796</v>
      </c>
      <c r="G97" s="33" t="s">
        <v>2812</v>
      </c>
      <c r="H97" s="36">
        <v>9.9900000000000003E-2</v>
      </c>
      <c r="I97" s="36">
        <v>0.51</v>
      </c>
      <c r="J97" s="36">
        <v>5.0949000000000003E-5</v>
      </c>
      <c r="K97" s="33" t="s">
        <v>2813</v>
      </c>
    </row>
    <row r="98" spans="1:11" x14ac:dyDescent="0.35">
      <c r="A98" s="33" t="s">
        <v>2825</v>
      </c>
      <c r="B98" s="33" t="s">
        <v>1872</v>
      </c>
      <c r="C98" s="33" t="s">
        <v>2520</v>
      </c>
      <c r="D98" s="33" t="s">
        <v>40</v>
      </c>
      <c r="F98" s="33" t="s">
        <v>2796</v>
      </c>
      <c r="G98" s="33" t="s">
        <v>2812</v>
      </c>
      <c r="H98" s="36">
        <v>0.25</v>
      </c>
      <c r="I98" s="36">
        <v>0.51</v>
      </c>
      <c r="J98" s="36">
        <v>1.2750000000000001E-4</v>
      </c>
      <c r="K98" s="33" t="s">
        <v>2813</v>
      </c>
    </row>
    <row r="99" spans="1:11" x14ac:dyDescent="0.35">
      <c r="A99" s="33" t="s">
        <v>2826</v>
      </c>
      <c r="B99" s="33" t="s">
        <v>1872</v>
      </c>
      <c r="C99" s="33" t="s">
        <v>2827</v>
      </c>
      <c r="D99" s="33" t="s">
        <v>40</v>
      </c>
      <c r="F99" s="33" t="s">
        <v>2796</v>
      </c>
      <c r="G99" s="33" t="s">
        <v>2812</v>
      </c>
      <c r="H99" s="36">
        <v>0.13319999999999999</v>
      </c>
      <c r="I99" s="36">
        <v>0.51</v>
      </c>
      <c r="J99" s="36">
        <v>6.7931999999999999E-5</v>
      </c>
      <c r="K99" s="33" t="s">
        <v>2813</v>
      </c>
    </row>
    <row r="100" spans="1:11" x14ac:dyDescent="0.35">
      <c r="A100" s="33" t="s">
        <v>2828</v>
      </c>
      <c r="B100" s="33" t="s">
        <v>1872</v>
      </c>
      <c r="C100" s="33" t="s">
        <v>2829</v>
      </c>
      <c r="D100" s="33" t="s">
        <v>40</v>
      </c>
      <c r="F100" s="33" t="s">
        <v>2796</v>
      </c>
      <c r="G100" s="33" t="s">
        <v>2812</v>
      </c>
      <c r="H100" s="36">
        <v>0.49919999999999998</v>
      </c>
      <c r="I100" s="36">
        <v>0.51</v>
      </c>
      <c r="J100" s="36">
        <v>2.5459199999999999E-4</v>
      </c>
      <c r="K100" s="33" t="s">
        <v>2813</v>
      </c>
    </row>
    <row r="101" spans="1:11" x14ac:dyDescent="0.35">
      <c r="A101" s="33" t="s">
        <v>2830</v>
      </c>
      <c r="B101" s="33" t="s">
        <v>1872</v>
      </c>
      <c r="C101" s="33" t="s">
        <v>1004</v>
      </c>
      <c r="D101" s="33" t="s">
        <v>40</v>
      </c>
      <c r="F101" s="33" t="s">
        <v>2796</v>
      </c>
      <c r="G101" s="33" t="s">
        <v>2812</v>
      </c>
      <c r="H101" s="36">
        <v>0.125</v>
      </c>
      <c r="I101" s="36">
        <v>0.51</v>
      </c>
      <c r="J101" s="36">
        <v>6.3750000000000005E-5</v>
      </c>
      <c r="K101" s="33" t="s">
        <v>2813</v>
      </c>
    </row>
    <row r="102" spans="1:11" x14ac:dyDescent="0.35">
      <c r="A102" s="33" t="s">
        <v>2831</v>
      </c>
      <c r="B102" s="33" t="s">
        <v>1872</v>
      </c>
      <c r="C102" s="33" t="s">
        <v>253</v>
      </c>
      <c r="D102" s="33" t="s">
        <v>40</v>
      </c>
      <c r="F102" s="33" t="s">
        <v>2796</v>
      </c>
      <c r="G102" s="33" t="s">
        <v>2812</v>
      </c>
      <c r="H102" s="36">
        <v>0.1875</v>
      </c>
      <c r="I102" s="36">
        <v>0.51</v>
      </c>
      <c r="J102" s="36">
        <v>9.5625000000000007E-5</v>
      </c>
      <c r="K102" s="33" t="s">
        <v>2813</v>
      </c>
    </row>
    <row r="103" spans="1:11" x14ac:dyDescent="0.35">
      <c r="A103" s="33" t="s">
        <v>2831</v>
      </c>
      <c r="B103" s="33" t="s">
        <v>1872</v>
      </c>
      <c r="C103" s="33" t="s">
        <v>253</v>
      </c>
      <c r="D103" s="33" t="s">
        <v>40</v>
      </c>
      <c r="F103" s="33" t="s">
        <v>2796</v>
      </c>
      <c r="G103" s="33" t="s">
        <v>2812</v>
      </c>
      <c r="H103" s="36">
        <v>0.125</v>
      </c>
      <c r="I103" s="36">
        <v>0.51</v>
      </c>
      <c r="J103" s="36">
        <v>6.3750000000000005E-5</v>
      </c>
      <c r="K103" s="33" t="s">
        <v>2813</v>
      </c>
    </row>
    <row r="104" spans="1:11" x14ac:dyDescent="0.35">
      <c r="A104" s="33" t="s">
        <v>2831</v>
      </c>
      <c r="B104" s="33" t="s">
        <v>1872</v>
      </c>
      <c r="C104" s="33" t="s">
        <v>253</v>
      </c>
      <c r="D104" s="33" t="s">
        <v>40</v>
      </c>
      <c r="F104" s="33" t="s">
        <v>2796</v>
      </c>
      <c r="G104" s="33" t="s">
        <v>2812</v>
      </c>
      <c r="H104" s="36">
        <v>0.17499999999999999</v>
      </c>
      <c r="I104" s="36">
        <v>0.51</v>
      </c>
      <c r="J104" s="36">
        <v>8.9250000000000001E-5</v>
      </c>
      <c r="K104" s="33" t="s">
        <v>2813</v>
      </c>
    </row>
    <row r="105" spans="1:11" x14ac:dyDescent="0.35">
      <c r="A105" s="33" t="s">
        <v>2832</v>
      </c>
      <c r="B105" s="33" t="s">
        <v>1872</v>
      </c>
      <c r="C105" s="33" t="s">
        <v>269</v>
      </c>
      <c r="D105" s="33" t="s">
        <v>40</v>
      </c>
      <c r="F105" s="33" t="s">
        <v>2796</v>
      </c>
      <c r="G105" s="33" t="s">
        <v>2812</v>
      </c>
      <c r="H105" s="36">
        <v>0.25</v>
      </c>
      <c r="I105" s="36">
        <v>0.51</v>
      </c>
      <c r="J105" s="36">
        <v>1.2750000000000001E-4</v>
      </c>
      <c r="K105" s="33" t="s">
        <v>2813</v>
      </c>
    </row>
    <row r="106" spans="1:11" x14ac:dyDescent="0.35">
      <c r="A106" s="33" t="s">
        <v>2832</v>
      </c>
      <c r="B106" s="33" t="s">
        <v>1872</v>
      </c>
      <c r="C106" s="33" t="s">
        <v>269</v>
      </c>
      <c r="D106" s="33" t="s">
        <v>40</v>
      </c>
      <c r="F106" s="33" t="s">
        <v>2796</v>
      </c>
      <c r="G106" s="33" t="s">
        <v>2812</v>
      </c>
      <c r="H106" s="36">
        <v>0.21249999999999999</v>
      </c>
      <c r="I106" s="36">
        <v>0.51</v>
      </c>
      <c r="J106" s="36">
        <v>1.0837499999999999E-4</v>
      </c>
      <c r="K106" s="33" t="s">
        <v>2813</v>
      </c>
    </row>
    <row r="107" spans="1:11" x14ac:dyDescent="0.35">
      <c r="A107" s="33" t="s">
        <v>2833</v>
      </c>
      <c r="B107" s="33" t="s">
        <v>1872</v>
      </c>
      <c r="C107" s="33" t="s">
        <v>235</v>
      </c>
      <c r="D107" s="33" t="s">
        <v>40</v>
      </c>
      <c r="F107" s="33" t="s">
        <v>2796</v>
      </c>
      <c r="G107" s="33" t="s">
        <v>2812</v>
      </c>
      <c r="H107" s="36">
        <v>0.90029999999999999</v>
      </c>
      <c r="I107" s="36">
        <v>0.51</v>
      </c>
      <c r="J107" s="36">
        <v>4.5915300000000001E-4</v>
      </c>
      <c r="K107" s="33" t="s">
        <v>2813</v>
      </c>
    </row>
    <row r="108" spans="1:11" x14ac:dyDescent="0.35">
      <c r="A108" s="33" t="s">
        <v>2834</v>
      </c>
      <c r="B108" s="33" t="s">
        <v>1872</v>
      </c>
      <c r="C108" s="33" t="s">
        <v>2835</v>
      </c>
      <c r="D108" s="33" t="s">
        <v>40</v>
      </c>
      <c r="F108" s="33" t="s">
        <v>2796</v>
      </c>
      <c r="G108" s="33" t="s">
        <v>2812</v>
      </c>
      <c r="H108" s="36">
        <v>0.1875</v>
      </c>
      <c r="I108" s="36">
        <v>0.51</v>
      </c>
      <c r="J108" s="36">
        <v>9.5625000000000007E-5</v>
      </c>
      <c r="K108" s="33" t="s">
        <v>2813</v>
      </c>
    </row>
    <row r="109" spans="1:11" x14ac:dyDescent="0.35">
      <c r="A109" s="33" t="s">
        <v>2836</v>
      </c>
      <c r="B109" s="33" t="s">
        <v>1872</v>
      </c>
      <c r="C109" s="33" t="s">
        <v>2837</v>
      </c>
      <c r="D109" s="33" t="s">
        <v>40</v>
      </c>
      <c r="F109" s="33" t="s">
        <v>2796</v>
      </c>
      <c r="G109" s="33" t="s">
        <v>2812</v>
      </c>
      <c r="H109" s="36">
        <v>0.25</v>
      </c>
      <c r="I109" s="36">
        <v>0.51</v>
      </c>
      <c r="J109" s="36">
        <v>1.2750000000000001E-4</v>
      </c>
      <c r="K109" s="33" t="s">
        <v>2813</v>
      </c>
    </row>
    <row r="110" spans="1:11" x14ac:dyDescent="0.35">
      <c r="A110" s="33" t="s">
        <v>2838</v>
      </c>
      <c r="B110" s="33" t="s">
        <v>1872</v>
      </c>
      <c r="C110" s="33" t="s">
        <v>269</v>
      </c>
      <c r="D110" s="33" t="s">
        <v>40</v>
      </c>
      <c r="F110" s="33" t="s">
        <v>2796</v>
      </c>
      <c r="G110" s="33" t="s">
        <v>2812</v>
      </c>
      <c r="H110" s="36">
        <v>0.499</v>
      </c>
      <c r="I110" s="36">
        <v>0.51</v>
      </c>
      <c r="J110" s="36">
        <v>2.5449000000000001E-4</v>
      </c>
      <c r="K110" s="33" t="s">
        <v>2813</v>
      </c>
    </row>
    <row r="111" spans="1:11" x14ac:dyDescent="0.35">
      <c r="A111" s="33" t="s">
        <v>2839</v>
      </c>
      <c r="B111" s="33" t="s">
        <v>1872</v>
      </c>
      <c r="C111" s="33" t="s">
        <v>1893</v>
      </c>
      <c r="D111" s="33" t="s">
        <v>40</v>
      </c>
      <c r="F111" s="33" t="s">
        <v>2796</v>
      </c>
      <c r="G111" s="33" t="s">
        <v>2812</v>
      </c>
      <c r="H111" s="36">
        <v>0.24</v>
      </c>
      <c r="I111" s="36">
        <v>0.51</v>
      </c>
      <c r="J111" s="36">
        <v>1.2239999999999999E-4</v>
      </c>
      <c r="K111" s="33" t="s">
        <v>2813</v>
      </c>
    </row>
    <row r="112" spans="1:11" x14ac:dyDescent="0.35">
      <c r="A112" s="33" t="s">
        <v>2839</v>
      </c>
      <c r="B112" s="33" t="s">
        <v>1872</v>
      </c>
      <c r="C112" s="33" t="s">
        <v>1893</v>
      </c>
      <c r="D112" s="33" t="s">
        <v>40</v>
      </c>
      <c r="F112" s="33" t="s">
        <v>2796</v>
      </c>
      <c r="G112" s="33" t="s">
        <v>2812</v>
      </c>
      <c r="H112" s="36">
        <v>0.125</v>
      </c>
      <c r="I112" s="36">
        <v>0.51</v>
      </c>
      <c r="J112" s="36">
        <v>6.3750000000000005E-5</v>
      </c>
      <c r="K112" s="33" t="s">
        <v>2813</v>
      </c>
    </row>
    <row r="113" spans="1:11" x14ac:dyDescent="0.35">
      <c r="A113" s="33" t="s">
        <v>2840</v>
      </c>
      <c r="B113" s="33" t="s">
        <v>1872</v>
      </c>
      <c r="C113" s="33" t="s">
        <v>2837</v>
      </c>
      <c r="D113" s="33" t="s">
        <v>40</v>
      </c>
      <c r="F113" s="33" t="s">
        <v>2796</v>
      </c>
      <c r="G113" s="33" t="s">
        <v>2812</v>
      </c>
      <c r="H113" s="36">
        <v>2.1</v>
      </c>
      <c r="I113" s="36">
        <v>0.51</v>
      </c>
      <c r="J113" s="36">
        <v>1.0710000000000001E-3</v>
      </c>
      <c r="K113" s="33" t="s">
        <v>2813</v>
      </c>
    </row>
    <row r="114" spans="1:11" x14ac:dyDescent="0.35">
      <c r="A114" s="33" t="s">
        <v>2841</v>
      </c>
      <c r="B114" s="33" t="s">
        <v>1872</v>
      </c>
      <c r="C114" s="33" t="s">
        <v>2818</v>
      </c>
      <c r="D114" s="33" t="s">
        <v>40</v>
      </c>
      <c r="F114" s="33" t="s">
        <v>2796</v>
      </c>
      <c r="G114" s="33" t="s">
        <v>2812</v>
      </c>
      <c r="H114" s="36">
        <v>0.48</v>
      </c>
      <c r="I114" s="36">
        <v>0.51</v>
      </c>
      <c r="J114" s="36">
        <v>2.4479999999999999E-4</v>
      </c>
      <c r="K114" s="33" t="s">
        <v>2813</v>
      </c>
    </row>
    <row r="115" spans="1:11" x14ac:dyDescent="0.35">
      <c r="A115" s="33" t="s">
        <v>2842</v>
      </c>
      <c r="B115" s="33" t="s">
        <v>1872</v>
      </c>
      <c r="C115" s="33" t="s">
        <v>2843</v>
      </c>
      <c r="D115" s="33" t="s">
        <v>40</v>
      </c>
      <c r="F115" s="33" t="s">
        <v>2796</v>
      </c>
      <c r="G115" s="33" t="s">
        <v>2812</v>
      </c>
      <c r="H115" s="36">
        <v>0.186</v>
      </c>
      <c r="I115" s="36">
        <v>0.51</v>
      </c>
      <c r="J115" s="36">
        <v>9.4859999999999996E-5</v>
      </c>
      <c r="K115" s="33" t="s">
        <v>2813</v>
      </c>
    </row>
    <row r="116" spans="1:11" x14ac:dyDescent="0.35">
      <c r="A116" s="33" t="s">
        <v>2844</v>
      </c>
      <c r="B116" s="33" t="s">
        <v>1872</v>
      </c>
      <c r="C116" s="33" t="s">
        <v>232</v>
      </c>
      <c r="D116" s="33" t="s">
        <v>40</v>
      </c>
      <c r="F116" s="33" t="s">
        <v>2796</v>
      </c>
      <c r="G116" s="33" t="s">
        <v>2812</v>
      </c>
      <c r="H116" s="36">
        <v>0.15040000000000001</v>
      </c>
      <c r="I116" s="36">
        <v>0.51</v>
      </c>
      <c r="J116" s="36">
        <v>7.6704000000000003E-5</v>
      </c>
      <c r="K116" s="33" t="s">
        <v>2813</v>
      </c>
    </row>
    <row r="117" spans="1:11" x14ac:dyDescent="0.35">
      <c r="A117" s="33" t="s">
        <v>2845</v>
      </c>
      <c r="B117" s="33" t="s">
        <v>1872</v>
      </c>
      <c r="C117" s="33" t="s">
        <v>1972</v>
      </c>
      <c r="D117" s="33" t="s">
        <v>40</v>
      </c>
      <c r="F117" s="33" t="s">
        <v>2796</v>
      </c>
      <c r="G117" s="33" t="s">
        <v>2812</v>
      </c>
      <c r="H117" s="36">
        <v>0.499</v>
      </c>
      <c r="I117" s="36">
        <v>0.51</v>
      </c>
      <c r="J117" s="36">
        <v>2.5449000000000001E-4</v>
      </c>
      <c r="K117" s="33" t="s">
        <v>2813</v>
      </c>
    </row>
    <row r="118" spans="1:11" x14ac:dyDescent="0.35">
      <c r="A118" s="33" t="s">
        <v>2846</v>
      </c>
      <c r="B118" s="33" t="s">
        <v>1872</v>
      </c>
      <c r="C118" s="33" t="s">
        <v>272</v>
      </c>
      <c r="D118" s="33" t="s">
        <v>40</v>
      </c>
      <c r="F118" s="33" t="s">
        <v>2796</v>
      </c>
      <c r="G118" s="33" t="s">
        <v>2812</v>
      </c>
      <c r="H118" s="36">
        <v>6.2100000000000002E-2</v>
      </c>
      <c r="I118" s="36">
        <v>0.51</v>
      </c>
      <c r="J118" s="36">
        <v>3.1671000000000002E-5</v>
      </c>
      <c r="K118" s="33" t="s">
        <v>2813</v>
      </c>
    </row>
    <row r="119" spans="1:11" x14ac:dyDescent="0.35">
      <c r="A119" s="33" t="s">
        <v>2847</v>
      </c>
      <c r="B119" s="33" t="s">
        <v>1872</v>
      </c>
      <c r="C119" s="33" t="s">
        <v>1972</v>
      </c>
      <c r="D119" s="33" t="s">
        <v>40</v>
      </c>
      <c r="F119" s="33" t="s">
        <v>2796</v>
      </c>
      <c r="G119" s="33" t="s">
        <v>2812</v>
      </c>
      <c r="H119" s="36">
        <v>0.2495</v>
      </c>
      <c r="I119" s="36">
        <v>0.51</v>
      </c>
      <c r="J119" s="36">
        <v>1.2724500000000001E-4</v>
      </c>
      <c r="K119" s="33" t="s">
        <v>2813</v>
      </c>
    </row>
    <row r="120" spans="1:11" x14ac:dyDescent="0.35">
      <c r="A120" s="33" t="s">
        <v>2847</v>
      </c>
      <c r="B120" s="33" t="s">
        <v>1872</v>
      </c>
      <c r="C120" s="33" t="s">
        <v>1972</v>
      </c>
      <c r="D120" s="33" t="s">
        <v>40</v>
      </c>
      <c r="F120" s="33" t="s">
        <v>2796</v>
      </c>
      <c r="G120" s="33" t="s">
        <v>2812</v>
      </c>
      <c r="H120" s="36">
        <v>0.2495</v>
      </c>
      <c r="I120" s="36">
        <v>0.51</v>
      </c>
      <c r="J120" s="36">
        <v>1.2724500000000001E-4</v>
      </c>
      <c r="K120" s="33" t="s">
        <v>2813</v>
      </c>
    </row>
    <row r="121" spans="1:11" x14ac:dyDescent="0.35">
      <c r="A121" s="33" t="s">
        <v>2848</v>
      </c>
      <c r="B121" s="33" t="s">
        <v>1872</v>
      </c>
      <c r="C121" s="33" t="s">
        <v>2827</v>
      </c>
      <c r="D121" s="33" t="s">
        <v>40</v>
      </c>
      <c r="F121" s="33" t="s">
        <v>2796</v>
      </c>
      <c r="G121" s="33" t="s">
        <v>2812</v>
      </c>
      <c r="H121" s="36">
        <v>0.1</v>
      </c>
      <c r="I121" s="36">
        <v>0.51</v>
      </c>
      <c r="J121" s="36">
        <v>5.1000000000000006E-5</v>
      </c>
      <c r="K121" s="33" t="s">
        <v>2813</v>
      </c>
    </row>
    <row r="122" spans="1:11" x14ac:dyDescent="0.35">
      <c r="A122" s="33" t="s">
        <v>2849</v>
      </c>
      <c r="B122" s="33" t="s">
        <v>1872</v>
      </c>
      <c r="C122" s="33" t="s">
        <v>1972</v>
      </c>
      <c r="D122" s="33" t="s">
        <v>40</v>
      </c>
      <c r="F122" s="33" t="s">
        <v>2796</v>
      </c>
      <c r="G122" s="33" t="s">
        <v>2812</v>
      </c>
      <c r="H122" s="36">
        <v>0.2</v>
      </c>
      <c r="I122" s="36">
        <v>0.51</v>
      </c>
      <c r="J122" s="36">
        <v>1.0200000000000001E-4</v>
      </c>
      <c r="K122" s="33" t="s">
        <v>2813</v>
      </c>
    </row>
    <row r="123" spans="1:11" x14ac:dyDescent="0.35">
      <c r="A123" s="33" t="s">
        <v>2850</v>
      </c>
      <c r="B123" s="33" t="s">
        <v>1872</v>
      </c>
      <c r="C123" s="33" t="s">
        <v>253</v>
      </c>
      <c r="D123" s="33" t="s">
        <v>40</v>
      </c>
      <c r="F123" s="33" t="s">
        <v>2796</v>
      </c>
      <c r="G123" s="33" t="s">
        <v>2812</v>
      </c>
      <c r="H123" s="36">
        <v>0.25</v>
      </c>
      <c r="I123" s="36">
        <v>0.51</v>
      </c>
      <c r="J123" s="36">
        <v>1.2750000000000001E-4</v>
      </c>
      <c r="K123" s="33" t="s">
        <v>2813</v>
      </c>
    </row>
    <row r="124" spans="1:11" x14ac:dyDescent="0.35">
      <c r="A124" s="33" t="s">
        <v>2851</v>
      </c>
      <c r="B124" s="33" t="s">
        <v>1872</v>
      </c>
      <c r="C124" s="33" t="s">
        <v>414</v>
      </c>
      <c r="D124" s="33" t="s">
        <v>40</v>
      </c>
      <c r="F124" s="33" t="s">
        <v>2796</v>
      </c>
      <c r="G124" s="33" t="s">
        <v>2812</v>
      </c>
      <c r="H124" s="36">
        <v>8.7099999999999997E-2</v>
      </c>
      <c r="I124" s="36">
        <v>0.51</v>
      </c>
      <c r="J124" s="36">
        <v>4.4421E-5</v>
      </c>
      <c r="K124" s="33" t="s">
        <v>2813</v>
      </c>
    </row>
    <row r="125" spans="1:11" x14ac:dyDescent="0.35">
      <c r="A125" s="33" t="s">
        <v>2852</v>
      </c>
      <c r="B125" s="33" t="s">
        <v>1872</v>
      </c>
      <c r="C125" s="33" t="s">
        <v>280</v>
      </c>
      <c r="D125" s="33" t="s">
        <v>40</v>
      </c>
      <c r="F125" s="33" t="s">
        <v>2796</v>
      </c>
      <c r="G125" s="33" t="s">
        <v>2812</v>
      </c>
      <c r="H125" s="36">
        <v>2.125</v>
      </c>
      <c r="I125" s="36">
        <v>0.51</v>
      </c>
      <c r="J125" s="36">
        <v>1.0837500000000001E-3</v>
      </c>
      <c r="K125" s="33" t="s">
        <v>2813</v>
      </c>
    </row>
    <row r="126" spans="1:11" x14ac:dyDescent="0.35">
      <c r="A126" s="33" t="s">
        <v>2853</v>
      </c>
      <c r="B126" s="33" t="s">
        <v>1872</v>
      </c>
      <c r="C126" s="33" t="s">
        <v>302</v>
      </c>
      <c r="D126" s="33" t="s">
        <v>40</v>
      </c>
      <c r="F126" s="33" t="s">
        <v>2796</v>
      </c>
      <c r="G126" s="33" t="s">
        <v>2812</v>
      </c>
      <c r="H126" s="36">
        <v>0.5</v>
      </c>
      <c r="I126" s="36">
        <v>0.51</v>
      </c>
      <c r="J126" s="36">
        <v>2.5500000000000002E-4</v>
      </c>
      <c r="K126" s="33" t="s">
        <v>2813</v>
      </c>
    </row>
    <row r="127" spans="1:11" x14ac:dyDescent="0.35">
      <c r="A127" s="33" t="s">
        <v>2854</v>
      </c>
      <c r="B127" s="33" t="s">
        <v>1872</v>
      </c>
      <c r="C127" s="33" t="s">
        <v>1972</v>
      </c>
      <c r="D127" s="33" t="s">
        <v>40</v>
      </c>
      <c r="F127" s="33" t="s">
        <v>2796</v>
      </c>
      <c r="G127" s="33" t="s">
        <v>2812</v>
      </c>
      <c r="H127" s="36">
        <v>0.15</v>
      </c>
      <c r="I127" s="36">
        <v>0.51</v>
      </c>
      <c r="J127" s="36">
        <v>7.6499999999999989E-5</v>
      </c>
      <c r="K127" s="33" t="s">
        <v>2813</v>
      </c>
    </row>
    <row r="128" spans="1:11" x14ac:dyDescent="0.35">
      <c r="A128" s="33" t="s">
        <v>2855</v>
      </c>
      <c r="B128" s="33" t="s">
        <v>1872</v>
      </c>
      <c r="C128" s="33" t="s">
        <v>1893</v>
      </c>
      <c r="D128" s="33" t="s">
        <v>40</v>
      </c>
      <c r="F128" s="33" t="s">
        <v>2796</v>
      </c>
      <c r="G128" s="33" t="s">
        <v>2812</v>
      </c>
      <c r="H128" s="36">
        <v>0.20660000000000001</v>
      </c>
      <c r="I128" s="36">
        <v>0.51</v>
      </c>
      <c r="J128" s="36">
        <v>1.0536600000000001E-4</v>
      </c>
      <c r="K128" s="33" t="s">
        <v>2813</v>
      </c>
    </row>
    <row r="129" spans="1:11" x14ac:dyDescent="0.35">
      <c r="A129" s="33" t="s">
        <v>2854</v>
      </c>
      <c r="B129" s="33" t="s">
        <v>1872</v>
      </c>
      <c r="C129" s="33" t="s">
        <v>1972</v>
      </c>
      <c r="D129" s="33" t="s">
        <v>40</v>
      </c>
      <c r="F129" s="33" t="s">
        <v>2796</v>
      </c>
      <c r="G129" s="33" t="s">
        <v>2812</v>
      </c>
      <c r="H129" s="36">
        <v>0.1</v>
      </c>
      <c r="I129" s="36">
        <v>0.51</v>
      </c>
      <c r="J129" s="36">
        <v>5.1000000000000006E-5</v>
      </c>
      <c r="K129" s="33" t="s">
        <v>2813</v>
      </c>
    </row>
    <row r="130" spans="1:11" x14ac:dyDescent="0.35">
      <c r="A130" s="33" t="s">
        <v>2854</v>
      </c>
      <c r="B130" s="33" t="s">
        <v>1872</v>
      </c>
      <c r="C130" s="33" t="s">
        <v>1972</v>
      </c>
      <c r="D130" s="33" t="s">
        <v>40</v>
      </c>
      <c r="F130" s="33" t="s">
        <v>2796</v>
      </c>
      <c r="G130" s="33" t="s">
        <v>2812</v>
      </c>
      <c r="H130" s="36">
        <v>0.1</v>
      </c>
      <c r="I130" s="36">
        <v>0.51</v>
      </c>
      <c r="J130" s="36">
        <v>5.1000000000000006E-5</v>
      </c>
      <c r="K130" s="33" t="s">
        <v>2813</v>
      </c>
    </row>
    <row r="131" spans="1:11" x14ac:dyDescent="0.35">
      <c r="A131" s="33" t="s">
        <v>2854</v>
      </c>
      <c r="B131" s="33" t="s">
        <v>1872</v>
      </c>
      <c r="C131" s="33" t="s">
        <v>1972</v>
      </c>
      <c r="D131" s="33" t="s">
        <v>40</v>
      </c>
      <c r="F131" s="33" t="s">
        <v>2796</v>
      </c>
      <c r="G131" s="33" t="s">
        <v>2812</v>
      </c>
      <c r="H131" s="36">
        <v>0.1</v>
      </c>
      <c r="I131" s="36">
        <v>0.51</v>
      </c>
      <c r="J131" s="36">
        <v>5.1000000000000006E-5</v>
      </c>
      <c r="K131" s="33" t="s">
        <v>2813</v>
      </c>
    </row>
    <row r="132" spans="1:11" x14ac:dyDescent="0.35">
      <c r="A132" s="33" t="s">
        <v>2856</v>
      </c>
      <c r="B132" s="33" t="s">
        <v>1872</v>
      </c>
      <c r="C132" s="33" t="s">
        <v>2857</v>
      </c>
      <c r="D132" s="33" t="s">
        <v>40</v>
      </c>
      <c r="F132" s="33" t="s">
        <v>2796</v>
      </c>
      <c r="G132" s="33" t="s">
        <v>2812</v>
      </c>
      <c r="H132" s="36">
        <v>0.75</v>
      </c>
      <c r="I132" s="36">
        <v>0.51</v>
      </c>
      <c r="J132" s="36">
        <v>3.8250000000000003E-4</v>
      </c>
      <c r="K132" s="33" t="s">
        <v>2813</v>
      </c>
    </row>
    <row r="133" spans="1:11" x14ac:dyDescent="0.35">
      <c r="A133" s="33" t="s">
        <v>2854</v>
      </c>
      <c r="B133" s="33" t="s">
        <v>1872</v>
      </c>
      <c r="C133" s="33" t="s">
        <v>1972</v>
      </c>
      <c r="D133" s="33" t="s">
        <v>40</v>
      </c>
      <c r="F133" s="33" t="s">
        <v>2796</v>
      </c>
      <c r="G133" s="33" t="s">
        <v>2812</v>
      </c>
      <c r="H133" s="36">
        <v>0.999</v>
      </c>
      <c r="I133" s="36">
        <v>0.51</v>
      </c>
      <c r="J133" s="36">
        <v>5.0949000000000003E-4</v>
      </c>
      <c r="K133" s="33" t="s">
        <v>2813</v>
      </c>
    </row>
    <row r="134" spans="1:11" x14ac:dyDescent="0.35">
      <c r="A134" s="33" t="s">
        <v>2858</v>
      </c>
      <c r="B134" s="33" t="s">
        <v>1872</v>
      </c>
      <c r="C134" s="33" t="s">
        <v>2818</v>
      </c>
      <c r="D134" s="33" t="s">
        <v>40</v>
      </c>
      <c r="F134" s="33" t="s">
        <v>2796</v>
      </c>
      <c r="G134" s="33" t="s">
        <v>2812</v>
      </c>
      <c r="H134" s="36">
        <v>0.2331</v>
      </c>
      <c r="I134" s="36">
        <v>0.51</v>
      </c>
      <c r="J134" s="36">
        <v>1.18881E-4</v>
      </c>
      <c r="K134" s="33" t="s">
        <v>2813</v>
      </c>
    </row>
    <row r="135" spans="1:11" x14ac:dyDescent="0.35">
      <c r="A135" s="33" t="s">
        <v>2859</v>
      </c>
      <c r="B135" s="33" t="s">
        <v>1872</v>
      </c>
      <c r="C135" s="33" t="s">
        <v>2860</v>
      </c>
      <c r="D135" s="33" t="s">
        <v>40</v>
      </c>
      <c r="F135" s="33" t="s">
        <v>2796</v>
      </c>
      <c r="G135" s="33" t="s">
        <v>2812</v>
      </c>
      <c r="H135" s="36">
        <v>0.14930000000000002</v>
      </c>
      <c r="I135" s="36">
        <v>0.51</v>
      </c>
      <c r="J135" s="36">
        <v>7.614300000000002E-5</v>
      </c>
      <c r="K135" s="33" t="s">
        <v>2813</v>
      </c>
    </row>
    <row r="136" spans="1:11" x14ac:dyDescent="0.35">
      <c r="A136" s="33" t="s">
        <v>2861</v>
      </c>
      <c r="B136" s="33" t="s">
        <v>1868</v>
      </c>
      <c r="C136" s="33" t="s">
        <v>2862</v>
      </c>
      <c r="D136" s="33" t="s">
        <v>40</v>
      </c>
      <c r="F136" s="33" t="s">
        <v>2796</v>
      </c>
      <c r="G136" s="33" t="s">
        <v>2812</v>
      </c>
      <c r="H136" s="36">
        <v>0.25</v>
      </c>
      <c r="I136" s="36">
        <v>0.51</v>
      </c>
      <c r="J136" s="36">
        <v>1.2750000000000001E-4</v>
      </c>
      <c r="K136" s="33" t="s">
        <v>2813</v>
      </c>
    </row>
    <row r="137" spans="1:11" x14ac:dyDescent="0.35">
      <c r="A137" s="33" t="s">
        <v>2863</v>
      </c>
      <c r="B137" s="33" t="s">
        <v>1868</v>
      </c>
      <c r="C137" s="33" t="s">
        <v>2864</v>
      </c>
      <c r="D137" s="33" t="s">
        <v>40</v>
      </c>
      <c r="F137" s="33" t="s">
        <v>2796</v>
      </c>
      <c r="G137" s="33" t="s">
        <v>2812</v>
      </c>
      <c r="H137" s="36">
        <v>0.13319999999999999</v>
      </c>
      <c r="I137" s="36">
        <v>0.51</v>
      </c>
      <c r="J137" s="36">
        <v>6.7931999999999999E-5</v>
      </c>
      <c r="K137" s="33" t="s">
        <v>2813</v>
      </c>
    </row>
    <row r="138" spans="1:11" x14ac:dyDescent="0.35">
      <c r="A138" s="33" t="s">
        <v>2865</v>
      </c>
      <c r="B138" s="33" t="s">
        <v>1868</v>
      </c>
      <c r="C138" s="33" t="s">
        <v>2067</v>
      </c>
      <c r="D138" s="33" t="s">
        <v>40</v>
      </c>
      <c r="F138" s="33" t="s">
        <v>2796</v>
      </c>
      <c r="G138" s="33" t="s">
        <v>2812</v>
      </c>
      <c r="H138" s="36">
        <v>8.6400000000000005E-2</v>
      </c>
      <c r="I138" s="36">
        <v>0.51</v>
      </c>
      <c r="J138" s="36">
        <v>4.4064000000000004E-5</v>
      </c>
      <c r="K138" s="33" t="s">
        <v>2813</v>
      </c>
    </row>
    <row r="139" spans="1:11" x14ac:dyDescent="0.35">
      <c r="A139" s="33" t="s">
        <v>2866</v>
      </c>
      <c r="B139" s="33" t="s">
        <v>1868</v>
      </c>
      <c r="C139" s="33" t="s">
        <v>2867</v>
      </c>
      <c r="D139" s="33" t="s">
        <v>40</v>
      </c>
      <c r="F139" s="33" t="s">
        <v>2796</v>
      </c>
      <c r="G139" s="33" t="s">
        <v>2812</v>
      </c>
      <c r="H139" s="36">
        <v>0.25</v>
      </c>
      <c r="I139" s="36">
        <v>0.51</v>
      </c>
      <c r="J139" s="36">
        <v>1.2750000000000001E-4</v>
      </c>
      <c r="K139" s="33" t="s">
        <v>2813</v>
      </c>
    </row>
    <row r="140" spans="1:11" x14ac:dyDescent="0.35">
      <c r="A140" s="33" t="s">
        <v>2868</v>
      </c>
      <c r="B140" s="33" t="s">
        <v>1868</v>
      </c>
      <c r="C140" s="33" t="s">
        <v>2862</v>
      </c>
      <c r="D140" s="33" t="s">
        <v>40</v>
      </c>
      <c r="F140" s="33" t="s">
        <v>2796</v>
      </c>
      <c r="G140" s="33" t="s">
        <v>2812</v>
      </c>
      <c r="H140" s="36">
        <v>0.25</v>
      </c>
      <c r="I140" s="36">
        <v>0.51</v>
      </c>
      <c r="J140" s="36">
        <v>1.2750000000000001E-4</v>
      </c>
      <c r="K140" s="33" t="s">
        <v>2813</v>
      </c>
    </row>
    <row r="141" spans="1:11" x14ac:dyDescent="0.35">
      <c r="A141" s="33" t="s">
        <v>2869</v>
      </c>
      <c r="B141" s="33" t="s">
        <v>1868</v>
      </c>
      <c r="C141" s="33" t="s">
        <v>2870</v>
      </c>
      <c r="D141" s="33" t="s">
        <v>40</v>
      </c>
      <c r="F141" s="33" t="s">
        <v>2796</v>
      </c>
      <c r="G141" s="33" t="s">
        <v>2812</v>
      </c>
      <c r="H141" s="36">
        <v>3.8805000000000001</v>
      </c>
      <c r="I141" s="36">
        <v>0.51</v>
      </c>
      <c r="J141" s="36">
        <v>1.979055E-3</v>
      </c>
      <c r="K141" s="33" t="s">
        <v>2813</v>
      </c>
    </row>
    <row r="142" spans="1:11" x14ac:dyDescent="0.35">
      <c r="A142" s="33" t="s">
        <v>2871</v>
      </c>
      <c r="B142" s="33" t="s">
        <v>1868</v>
      </c>
      <c r="C142" s="33" t="s">
        <v>2469</v>
      </c>
      <c r="D142" s="33" t="s">
        <v>40</v>
      </c>
      <c r="F142" s="33" t="s">
        <v>2796</v>
      </c>
      <c r="G142" s="33" t="s">
        <v>2812</v>
      </c>
      <c r="H142" s="36">
        <v>0.996</v>
      </c>
      <c r="I142" s="36">
        <v>0.51</v>
      </c>
      <c r="J142" s="36">
        <v>5.0796000000000001E-4</v>
      </c>
      <c r="K142" s="33" t="s">
        <v>2813</v>
      </c>
    </row>
    <row r="143" spans="1:11" x14ac:dyDescent="0.35">
      <c r="A143" s="33" t="s">
        <v>2872</v>
      </c>
      <c r="B143" s="33" t="s">
        <v>1868</v>
      </c>
      <c r="C143" s="33" t="s">
        <v>138</v>
      </c>
      <c r="D143" s="33" t="s">
        <v>40</v>
      </c>
      <c r="F143" s="33" t="s">
        <v>2796</v>
      </c>
      <c r="G143" s="33" t="s">
        <v>2812</v>
      </c>
      <c r="H143" s="36">
        <v>4.95</v>
      </c>
      <c r="I143" s="36">
        <v>0.51</v>
      </c>
      <c r="J143" s="36">
        <v>2.5245000000000003E-3</v>
      </c>
      <c r="K143" s="33" t="s">
        <v>2813</v>
      </c>
    </row>
    <row r="144" spans="1:11" x14ac:dyDescent="0.35">
      <c r="A144" s="33" t="s">
        <v>2873</v>
      </c>
      <c r="B144" s="33" t="s">
        <v>1868</v>
      </c>
      <c r="C144" s="33" t="s">
        <v>2874</v>
      </c>
      <c r="D144" s="33" t="s">
        <v>40</v>
      </c>
      <c r="F144" s="33" t="s">
        <v>2796</v>
      </c>
      <c r="G144" s="33" t="s">
        <v>2812</v>
      </c>
      <c r="H144" s="36">
        <v>1.65</v>
      </c>
      <c r="I144" s="36">
        <v>0.51</v>
      </c>
      <c r="J144" s="36">
        <v>8.4150000000000002E-4</v>
      </c>
      <c r="K144" s="33" t="s">
        <v>2813</v>
      </c>
    </row>
    <row r="145" spans="1:11" x14ac:dyDescent="0.35">
      <c r="A145" s="33" t="s">
        <v>2875</v>
      </c>
      <c r="B145" s="33" t="s">
        <v>1868</v>
      </c>
      <c r="C145" s="33" t="s">
        <v>2039</v>
      </c>
      <c r="D145" s="33" t="s">
        <v>40</v>
      </c>
      <c r="F145" s="33" t="s">
        <v>2796</v>
      </c>
      <c r="G145" s="33" t="s">
        <v>2812</v>
      </c>
      <c r="H145" s="36">
        <v>4.9800000000000004</v>
      </c>
      <c r="I145" s="36">
        <v>0.51</v>
      </c>
      <c r="J145" s="36">
        <v>2.5398E-3</v>
      </c>
      <c r="K145" s="33" t="s">
        <v>2813</v>
      </c>
    </row>
    <row r="146" spans="1:11" x14ac:dyDescent="0.35">
      <c r="A146" s="33" t="s">
        <v>2876</v>
      </c>
      <c r="B146" s="33" t="s">
        <v>1868</v>
      </c>
      <c r="C146" s="33" t="s">
        <v>1992</v>
      </c>
      <c r="D146" s="33" t="s">
        <v>40</v>
      </c>
      <c r="F146" s="33" t="s">
        <v>2796</v>
      </c>
      <c r="G146" s="33" t="s">
        <v>2812</v>
      </c>
      <c r="H146" s="36">
        <v>0.49919999999999998</v>
      </c>
      <c r="I146" s="36">
        <v>0.51</v>
      </c>
      <c r="J146" s="36">
        <v>2.5459199999999999E-4</v>
      </c>
      <c r="K146" s="33" t="s">
        <v>2813</v>
      </c>
    </row>
    <row r="147" spans="1:11" x14ac:dyDescent="0.35">
      <c r="A147" s="33" t="s">
        <v>2876</v>
      </c>
      <c r="B147" s="33" t="s">
        <v>1868</v>
      </c>
      <c r="C147" s="33" t="s">
        <v>1992</v>
      </c>
      <c r="D147" s="33" t="s">
        <v>40</v>
      </c>
      <c r="F147" s="33" t="s">
        <v>2796</v>
      </c>
      <c r="G147" s="33" t="s">
        <v>2812</v>
      </c>
      <c r="H147" s="36">
        <v>0.24959999999999999</v>
      </c>
      <c r="I147" s="36">
        <v>0.51</v>
      </c>
      <c r="J147" s="36">
        <v>1.27296E-4</v>
      </c>
      <c r="K147" s="33" t="s">
        <v>2813</v>
      </c>
    </row>
    <row r="148" spans="1:11" x14ac:dyDescent="0.35">
      <c r="A148" s="33" t="s">
        <v>2876</v>
      </c>
      <c r="B148" s="33" t="s">
        <v>1868</v>
      </c>
      <c r="C148" s="33" t="s">
        <v>1992</v>
      </c>
      <c r="D148" s="33" t="s">
        <v>40</v>
      </c>
      <c r="F148" s="33" t="s">
        <v>2796</v>
      </c>
      <c r="G148" s="33" t="s">
        <v>2812</v>
      </c>
      <c r="H148" s="36">
        <v>0.24959999999999999</v>
      </c>
      <c r="I148" s="36">
        <v>0.51</v>
      </c>
      <c r="J148" s="36">
        <v>1.27296E-4</v>
      </c>
      <c r="K148" s="33" t="s">
        <v>2813</v>
      </c>
    </row>
    <row r="149" spans="1:11" x14ac:dyDescent="0.35">
      <c r="A149" s="33" t="s">
        <v>2877</v>
      </c>
      <c r="B149" s="33" t="s">
        <v>1868</v>
      </c>
      <c r="C149" s="33" t="s">
        <v>98</v>
      </c>
      <c r="D149" s="33" t="s">
        <v>40</v>
      </c>
      <c r="F149" s="33" t="s">
        <v>2796</v>
      </c>
      <c r="G149" s="33" t="s">
        <v>2812</v>
      </c>
      <c r="H149" s="36">
        <v>0.25</v>
      </c>
      <c r="I149" s="36">
        <v>0.51</v>
      </c>
      <c r="J149" s="36">
        <v>1.2750000000000001E-4</v>
      </c>
      <c r="K149" s="33" t="s">
        <v>2813</v>
      </c>
    </row>
    <row r="150" spans="1:11" x14ac:dyDescent="0.35">
      <c r="A150" s="33" t="s">
        <v>2878</v>
      </c>
      <c r="B150" s="33" t="s">
        <v>1868</v>
      </c>
      <c r="C150" s="33" t="s">
        <v>2879</v>
      </c>
      <c r="D150" s="33" t="s">
        <v>40</v>
      </c>
      <c r="F150" s="33" t="s">
        <v>2796</v>
      </c>
      <c r="G150" s="33" t="s">
        <v>2812</v>
      </c>
      <c r="H150" s="36">
        <v>0.25</v>
      </c>
      <c r="I150" s="36">
        <v>0.51</v>
      </c>
      <c r="J150" s="36">
        <v>1.2750000000000001E-4</v>
      </c>
      <c r="K150" s="33" t="s">
        <v>2813</v>
      </c>
    </row>
    <row r="151" spans="1:11" x14ac:dyDescent="0.35">
      <c r="A151" s="33" t="s">
        <v>2880</v>
      </c>
      <c r="B151" s="33" t="s">
        <v>1868</v>
      </c>
      <c r="C151" s="33" t="s">
        <v>2881</v>
      </c>
      <c r="D151" s="33" t="s">
        <v>40</v>
      </c>
      <c r="F151" s="33" t="s">
        <v>2796</v>
      </c>
      <c r="G151" s="33" t="s">
        <v>2812</v>
      </c>
      <c r="H151" s="36">
        <v>0.25</v>
      </c>
      <c r="I151" s="36">
        <v>0.51</v>
      </c>
      <c r="J151" s="36">
        <v>1.2750000000000001E-4</v>
      </c>
      <c r="K151" s="33" t="s">
        <v>2813</v>
      </c>
    </row>
    <row r="152" spans="1:11" x14ac:dyDescent="0.35">
      <c r="A152" s="33" t="s">
        <v>2882</v>
      </c>
      <c r="B152" s="33" t="s">
        <v>1868</v>
      </c>
      <c r="C152" s="33" t="s">
        <v>173</v>
      </c>
      <c r="D152" s="33" t="s">
        <v>40</v>
      </c>
      <c r="F152" s="33" t="s">
        <v>2796</v>
      </c>
      <c r="G152" s="33" t="s">
        <v>2812</v>
      </c>
      <c r="H152" s="36">
        <v>0.49989999999999996</v>
      </c>
      <c r="I152" s="36">
        <v>0.51</v>
      </c>
      <c r="J152" s="36">
        <v>2.5494899999999997E-4</v>
      </c>
      <c r="K152" s="33" t="s">
        <v>2813</v>
      </c>
    </row>
    <row r="153" spans="1:11" x14ac:dyDescent="0.35">
      <c r="A153" s="33" t="s">
        <v>2883</v>
      </c>
      <c r="B153" s="33" t="s">
        <v>1868</v>
      </c>
      <c r="C153" s="33" t="s">
        <v>69</v>
      </c>
      <c r="D153" s="33" t="s">
        <v>40</v>
      </c>
      <c r="F153" s="33" t="s">
        <v>2796</v>
      </c>
      <c r="G153" s="33" t="s">
        <v>2812</v>
      </c>
      <c r="H153" s="36">
        <v>4.95</v>
      </c>
      <c r="I153" s="36">
        <v>0.51</v>
      </c>
      <c r="J153" s="36">
        <v>2.5245000000000003E-3</v>
      </c>
      <c r="K153" s="33" t="s">
        <v>2813</v>
      </c>
    </row>
    <row r="154" spans="1:11" x14ac:dyDescent="0.35">
      <c r="A154" s="33" t="s">
        <v>2884</v>
      </c>
      <c r="B154" s="33" t="s">
        <v>1868</v>
      </c>
      <c r="C154" s="33" t="s">
        <v>2885</v>
      </c>
      <c r="D154" s="33" t="s">
        <v>40</v>
      </c>
      <c r="F154" s="33" t="s">
        <v>2796</v>
      </c>
      <c r="G154" s="33" t="s">
        <v>2812</v>
      </c>
      <c r="H154" s="36">
        <v>3</v>
      </c>
      <c r="I154" s="36">
        <v>0.51</v>
      </c>
      <c r="J154" s="36">
        <v>1.5300000000000001E-3</v>
      </c>
      <c r="K154" s="33" t="s">
        <v>2813</v>
      </c>
    </row>
    <row r="155" spans="1:11" x14ac:dyDescent="0.35">
      <c r="A155" s="37" t="s">
        <v>2886</v>
      </c>
      <c r="B155" s="33" t="s">
        <v>2887</v>
      </c>
      <c r="C155" s="33" t="s">
        <v>2526</v>
      </c>
      <c r="D155" s="33" t="s">
        <v>340</v>
      </c>
      <c r="E155" s="33">
        <v>2020</v>
      </c>
      <c r="F155" s="33" t="s">
        <v>2725</v>
      </c>
      <c r="G155" s="33" t="s">
        <v>2888</v>
      </c>
      <c r="H155" s="36">
        <v>1</v>
      </c>
      <c r="I155" s="36">
        <v>0.3</v>
      </c>
      <c r="J155" s="36">
        <v>0.3</v>
      </c>
      <c r="K155" s="33" t="s">
        <v>2889</v>
      </c>
    </row>
    <row r="156" spans="1:11" x14ac:dyDescent="0.35">
      <c r="A156" s="37" t="s">
        <v>2890</v>
      </c>
      <c r="B156" s="33" t="s">
        <v>2891</v>
      </c>
      <c r="D156" s="33" t="s">
        <v>340</v>
      </c>
      <c r="E156" s="33">
        <v>2018</v>
      </c>
      <c r="F156" s="33" t="s">
        <v>2725</v>
      </c>
      <c r="G156" s="33" t="s">
        <v>2888</v>
      </c>
      <c r="H156" s="36">
        <v>1.95</v>
      </c>
      <c r="I156" s="36">
        <v>0.3</v>
      </c>
      <c r="J156" s="36">
        <v>0.58499999999999996</v>
      </c>
      <c r="K156" s="33" t="s">
        <v>2892</v>
      </c>
    </row>
    <row r="157" spans="1:11" x14ac:dyDescent="0.35">
      <c r="A157" s="37" t="s">
        <v>2886</v>
      </c>
      <c r="B157" s="33" t="s">
        <v>2891</v>
      </c>
      <c r="D157" s="33" t="s">
        <v>340</v>
      </c>
      <c r="E157" s="33">
        <v>2019</v>
      </c>
      <c r="F157" s="33" t="s">
        <v>2725</v>
      </c>
      <c r="G157" s="33" t="s">
        <v>2888</v>
      </c>
      <c r="H157" s="36">
        <v>2</v>
      </c>
      <c r="I157" s="36">
        <v>0.3</v>
      </c>
      <c r="J157" s="36">
        <v>0.6</v>
      </c>
      <c r="K157" s="33" t="s">
        <v>2893</v>
      </c>
    </row>
    <row r="158" spans="1:11" x14ac:dyDescent="0.35">
      <c r="A158" s="33" t="s">
        <v>2894</v>
      </c>
      <c r="B158" s="33" t="s">
        <v>2895</v>
      </c>
      <c r="D158" s="33" t="s">
        <v>340</v>
      </c>
      <c r="E158" s="33">
        <v>2020</v>
      </c>
      <c r="F158" s="33" t="s">
        <v>2725</v>
      </c>
      <c r="G158" s="33" t="s">
        <v>2888</v>
      </c>
      <c r="H158" s="36">
        <v>2</v>
      </c>
      <c r="I158" s="38">
        <v>0.51</v>
      </c>
      <c r="J158" s="36">
        <v>1.02</v>
      </c>
      <c r="K158" s="33" t="s">
        <v>2896</v>
      </c>
    </row>
    <row r="159" spans="1:11" x14ac:dyDescent="0.35">
      <c r="A159" s="33" t="s">
        <v>2897</v>
      </c>
      <c r="B159" s="33" t="s">
        <v>2895</v>
      </c>
      <c r="D159" s="33" t="s">
        <v>340</v>
      </c>
      <c r="E159" s="33">
        <v>2021</v>
      </c>
      <c r="F159" s="33" t="s">
        <v>2725</v>
      </c>
      <c r="G159" s="33" t="s">
        <v>2888</v>
      </c>
      <c r="H159" s="36">
        <v>1.9</v>
      </c>
      <c r="I159" s="38">
        <v>0.51</v>
      </c>
      <c r="J159" s="36">
        <v>0.96899999999999997</v>
      </c>
      <c r="K159" s="33" t="s">
        <v>2896</v>
      </c>
    </row>
    <row r="160" spans="1:11" x14ac:dyDescent="0.35">
      <c r="A160" s="33" t="s">
        <v>2898</v>
      </c>
      <c r="B160" s="33" t="s">
        <v>2895</v>
      </c>
      <c r="D160" s="33" t="s">
        <v>340</v>
      </c>
      <c r="E160" s="33">
        <v>2020</v>
      </c>
      <c r="F160" s="33" t="s">
        <v>2725</v>
      </c>
      <c r="G160" s="33" t="s">
        <v>2888</v>
      </c>
      <c r="H160" s="36">
        <v>2</v>
      </c>
      <c r="I160" s="38">
        <v>0.51</v>
      </c>
      <c r="J160" s="36">
        <v>1.02</v>
      </c>
      <c r="K160" s="33" t="s">
        <v>2896</v>
      </c>
    </row>
    <row r="161" spans="1:11" x14ac:dyDescent="0.35">
      <c r="A161" s="33" t="s">
        <v>2899</v>
      </c>
      <c r="B161" s="33" t="s">
        <v>2895</v>
      </c>
      <c r="D161" s="33" t="s">
        <v>340</v>
      </c>
      <c r="E161" s="33">
        <v>2020</v>
      </c>
      <c r="F161" s="33" t="s">
        <v>2725</v>
      </c>
      <c r="G161" s="33" t="s">
        <v>2888</v>
      </c>
      <c r="H161" s="36">
        <v>1.98</v>
      </c>
      <c r="I161" s="38">
        <v>0.3</v>
      </c>
      <c r="J161" s="36">
        <v>0.59399999999999997</v>
      </c>
      <c r="K161" s="33" t="s">
        <v>2896</v>
      </c>
    </row>
    <row r="162" spans="1:11" x14ac:dyDescent="0.35">
      <c r="A162" s="37" t="s">
        <v>2900</v>
      </c>
      <c r="B162" s="33" t="s">
        <v>2901</v>
      </c>
      <c r="C162" s="37" t="s">
        <v>2902</v>
      </c>
      <c r="D162" s="33" t="s">
        <v>340</v>
      </c>
      <c r="F162" s="33" t="s">
        <v>2796</v>
      </c>
      <c r="G162" s="33" t="s">
        <v>2888</v>
      </c>
      <c r="H162" s="36">
        <v>1.5</v>
      </c>
      <c r="I162" s="36">
        <v>0.3</v>
      </c>
      <c r="J162" s="36">
        <v>0</v>
      </c>
      <c r="K162" s="39" t="s">
        <v>2903</v>
      </c>
    </row>
    <row r="163" spans="1:11" x14ac:dyDescent="0.35">
      <c r="A163" s="37" t="s">
        <v>2904</v>
      </c>
      <c r="B163" s="33" t="s">
        <v>2901</v>
      </c>
      <c r="C163" s="37" t="s">
        <v>2905</v>
      </c>
      <c r="D163" s="33" t="s">
        <v>340</v>
      </c>
      <c r="F163" s="33" t="s">
        <v>2796</v>
      </c>
      <c r="G163" s="33" t="s">
        <v>2888</v>
      </c>
      <c r="H163" s="36">
        <v>0.24</v>
      </c>
      <c r="I163" s="36">
        <v>0.3</v>
      </c>
      <c r="J163" s="36">
        <v>0</v>
      </c>
      <c r="K163" s="39" t="s">
        <v>2903</v>
      </c>
    </row>
    <row r="164" spans="1:11" x14ac:dyDescent="0.35">
      <c r="A164" s="37" t="s">
        <v>2906</v>
      </c>
      <c r="C164" s="37" t="s">
        <v>2566</v>
      </c>
      <c r="D164" s="33" t="s">
        <v>340</v>
      </c>
      <c r="F164" s="33" t="s">
        <v>2796</v>
      </c>
      <c r="G164" s="33" t="s">
        <v>2888</v>
      </c>
      <c r="H164" s="36">
        <v>1.992</v>
      </c>
      <c r="I164" s="36">
        <v>0.3</v>
      </c>
      <c r="J164" s="36">
        <v>0</v>
      </c>
      <c r="K164" s="39" t="s">
        <v>2903</v>
      </c>
    </row>
    <row r="165" spans="1:11" x14ac:dyDescent="0.35">
      <c r="A165" s="37" t="s">
        <v>2906</v>
      </c>
      <c r="C165" s="37" t="s">
        <v>2566</v>
      </c>
      <c r="D165" s="33" t="s">
        <v>340</v>
      </c>
      <c r="F165" s="33" t="s">
        <v>2796</v>
      </c>
      <c r="G165" s="33" t="s">
        <v>2888</v>
      </c>
      <c r="H165" s="36">
        <v>1.992</v>
      </c>
      <c r="I165" s="36">
        <v>0.3</v>
      </c>
      <c r="J165" s="36">
        <v>0</v>
      </c>
      <c r="K165" s="39" t="s">
        <v>2903</v>
      </c>
    </row>
    <row r="166" spans="1:11" x14ac:dyDescent="0.35">
      <c r="A166" s="37" t="s">
        <v>2907</v>
      </c>
      <c r="C166" s="37" t="s">
        <v>2908</v>
      </c>
      <c r="D166" s="33" t="s">
        <v>340</v>
      </c>
      <c r="F166" s="33" t="s">
        <v>2796</v>
      </c>
      <c r="G166" s="33" t="s">
        <v>2888</v>
      </c>
      <c r="H166" s="36">
        <v>0.96</v>
      </c>
      <c r="I166" s="36">
        <v>0.3</v>
      </c>
      <c r="J166" s="36">
        <v>0</v>
      </c>
      <c r="K166" s="39" t="s">
        <v>2903</v>
      </c>
    </row>
    <row r="167" spans="1:11" x14ac:dyDescent="0.35">
      <c r="A167" s="37" t="s">
        <v>2907</v>
      </c>
      <c r="C167" s="37" t="s">
        <v>2908</v>
      </c>
      <c r="D167" s="33" t="s">
        <v>340</v>
      </c>
      <c r="F167" s="33" t="s">
        <v>2796</v>
      </c>
      <c r="G167" s="33" t="s">
        <v>2888</v>
      </c>
      <c r="H167" s="36">
        <v>0.24</v>
      </c>
      <c r="I167" s="36">
        <v>0.3</v>
      </c>
      <c r="J167" s="36">
        <v>0</v>
      </c>
      <c r="K167" s="39" t="s">
        <v>2903</v>
      </c>
    </row>
    <row r="168" spans="1:11" x14ac:dyDescent="0.35">
      <c r="A168" s="37" t="s">
        <v>2907</v>
      </c>
      <c r="C168" s="37" t="s">
        <v>2908</v>
      </c>
      <c r="D168" s="33" t="s">
        <v>340</v>
      </c>
      <c r="F168" s="33" t="s">
        <v>2796</v>
      </c>
      <c r="G168" s="33" t="s">
        <v>2888</v>
      </c>
      <c r="H168" s="36">
        <v>0.14899999999999999</v>
      </c>
      <c r="I168" s="36">
        <v>0.3</v>
      </c>
      <c r="J168" s="36">
        <v>0</v>
      </c>
      <c r="K168" s="39" t="s">
        <v>2903</v>
      </c>
    </row>
    <row r="169" spans="1:11" x14ac:dyDescent="0.35">
      <c r="A169" s="37" t="s">
        <v>2909</v>
      </c>
      <c r="B169" s="33" t="s">
        <v>2887</v>
      </c>
      <c r="C169" s="33" t="s">
        <v>2526</v>
      </c>
      <c r="D169" s="33" t="s">
        <v>340</v>
      </c>
      <c r="F169" s="33" t="s">
        <v>2796</v>
      </c>
      <c r="G169" s="33" t="s">
        <v>2888</v>
      </c>
      <c r="H169" s="36">
        <v>2</v>
      </c>
      <c r="I169" s="36">
        <v>0.3</v>
      </c>
      <c r="J169" s="36">
        <v>0</v>
      </c>
      <c r="K169" s="33" t="s">
        <v>2889</v>
      </c>
    </row>
    <row r="170" spans="1:11" x14ac:dyDescent="0.35">
      <c r="A170" s="37" t="s">
        <v>2910</v>
      </c>
      <c r="B170" s="33" t="s">
        <v>2887</v>
      </c>
      <c r="C170" s="33" t="s">
        <v>2911</v>
      </c>
      <c r="D170" s="33" t="s">
        <v>340</v>
      </c>
      <c r="F170" s="33" t="s">
        <v>2796</v>
      </c>
      <c r="G170" s="33" t="s">
        <v>2888</v>
      </c>
      <c r="H170" s="36">
        <v>2</v>
      </c>
      <c r="I170" s="36">
        <v>0.3</v>
      </c>
      <c r="J170" s="36">
        <v>0</v>
      </c>
      <c r="K170" s="33" t="s">
        <v>2889</v>
      </c>
    </row>
    <row r="171" spans="1:11" x14ac:dyDescent="0.35">
      <c r="A171" s="37" t="s">
        <v>2912</v>
      </c>
      <c r="B171" s="33" t="s">
        <v>2891</v>
      </c>
      <c r="D171" s="33" t="s">
        <v>340</v>
      </c>
      <c r="F171" s="33" t="s">
        <v>2796</v>
      </c>
      <c r="G171" s="33" t="s">
        <v>2888</v>
      </c>
      <c r="H171" s="36">
        <v>1.1000000000000001</v>
      </c>
      <c r="I171" s="36">
        <v>0.3</v>
      </c>
      <c r="J171" s="36">
        <v>0</v>
      </c>
      <c r="K171" s="33" t="s">
        <v>2913</v>
      </c>
    </row>
    <row r="172" spans="1:11" x14ac:dyDescent="0.35">
      <c r="A172" s="37" t="s">
        <v>2886</v>
      </c>
      <c r="B172" s="33" t="s">
        <v>2891</v>
      </c>
      <c r="D172" s="33" t="s">
        <v>340</v>
      </c>
      <c r="F172" s="33" t="s">
        <v>2796</v>
      </c>
      <c r="G172" s="33" t="s">
        <v>2888</v>
      </c>
      <c r="H172" s="36">
        <v>2</v>
      </c>
      <c r="I172" s="36">
        <v>0.3</v>
      </c>
      <c r="J172" s="36">
        <v>0</v>
      </c>
      <c r="K172" s="33" t="s">
        <v>2914</v>
      </c>
    </row>
    <row r="173" spans="1:11" x14ac:dyDescent="0.35">
      <c r="A173" s="33" t="s">
        <v>2915</v>
      </c>
      <c r="B173" s="33" t="s">
        <v>2895</v>
      </c>
      <c r="D173" s="33" t="s">
        <v>340</v>
      </c>
      <c r="F173" s="33" t="s">
        <v>2796</v>
      </c>
      <c r="G173" s="33" t="s">
        <v>2888</v>
      </c>
      <c r="H173" s="36">
        <v>1.75</v>
      </c>
      <c r="I173" s="38">
        <v>0.51</v>
      </c>
      <c r="J173" s="36">
        <v>0</v>
      </c>
      <c r="K173" s="33" t="s">
        <v>2896</v>
      </c>
    </row>
    <row r="174" spans="1:11" x14ac:dyDescent="0.35">
      <c r="A174" s="33" t="s">
        <v>2916</v>
      </c>
      <c r="B174" s="33" t="s">
        <v>2895</v>
      </c>
      <c r="D174" s="33" t="s">
        <v>340</v>
      </c>
      <c r="F174" s="33" t="s">
        <v>2796</v>
      </c>
      <c r="G174" s="33" t="s">
        <v>2888</v>
      </c>
      <c r="H174" s="36">
        <v>1.9990000000000001</v>
      </c>
      <c r="I174" s="38">
        <v>0.51</v>
      </c>
      <c r="J174" s="36">
        <v>0</v>
      </c>
      <c r="K174" s="33" t="s">
        <v>2896</v>
      </c>
    </row>
    <row r="175" spans="1:11" x14ac:dyDescent="0.35">
      <c r="A175" s="33" t="s">
        <v>2916</v>
      </c>
      <c r="B175" s="33" t="s">
        <v>2895</v>
      </c>
      <c r="D175" s="33" t="s">
        <v>340</v>
      </c>
      <c r="F175" s="33" t="s">
        <v>2796</v>
      </c>
      <c r="G175" s="33" t="s">
        <v>2888</v>
      </c>
      <c r="H175" s="36">
        <v>1.99</v>
      </c>
      <c r="I175" s="38">
        <v>0.51</v>
      </c>
      <c r="J175" s="36">
        <v>0</v>
      </c>
      <c r="K175" s="33" t="s">
        <v>2896</v>
      </c>
    </row>
    <row r="176" spans="1:11" x14ac:dyDescent="0.35">
      <c r="A176" s="33" t="s">
        <v>2890</v>
      </c>
      <c r="B176" s="33" t="s">
        <v>2895</v>
      </c>
      <c r="D176" s="33" t="s">
        <v>340</v>
      </c>
      <c r="F176" s="33" t="s">
        <v>2796</v>
      </c>
      <c r="G176" s="33" t="s">
        <v>2888</v>
      </c>
      <c r="H176" s="36">
        <v>1.08</v>
      </c>
      <c r="I176" s="38">
        <v>0.3</v>
      </c>
      <c r="J176" s="36">
        <v>0</v>
      </c>
      <c r="K176" s="33" t="s">
        <v>2896</v>
      </c>
    </row>
    <row r="177" spans="1:11" x14ac:dyDescent="0.35">
      <c r="A177" s="33" t="s">
        <v>2917</v>
      </c>
      <c r="B177" s="33" t="s">
        <v>2895</v>
      </c>
      <c r="D177" s="33" t="s">
        <v>340</v>
      </c>
      <c r="F177" s="33" t="s">
        <v>2796</v>
      </c>
      <c r="G177" s="33" t="s">
        <v>2888</v>
      </c>
      <c r="H177" s="36">
        <v>2</v>
      </c>
      <c r="I177" s="38">
        <v>0.3</v>
      </c>
      <c r="J177" s="36">
        <v>0</v>
      </c>
      <c r="K177" s="33" t="s">
        <v>2896</v>
      </c>
    </row>
    <row r="178" spans="1:11" x14ac:dyDescent="0.35">
      <c r="A178" s="33" t="s">
        <v>2918</v>
      </c>
      <c r="B178" s="33" t="s">
        <v>2895</v>
      </c>
      <c r="D178" s="33" t="s">
        <v>340</v>
      </c>
      <c r="F178" s="33" t="s">
        <v>2796</v>
      </c>
      <c r="G178" s="33" t="s">
        <v>2888</v>
      </c>
      <c r="H178" s="36">
        <v>1.98</v>
      </c>
      <c r="I178" s="38">
        <v>0.3</v>
      </c>
      <c r="J178" s="36">
        <v>0</v>
      </c>
      <c r="K178" s="33" t="s">
        <v>2896</v>
      </c>
    </row>
    <row r="179" spans="1:11" x14ac:dyDescent="0.35">
      <c r="A179" s="33" t="s">
        <v>2919</v>
      </c>
      <c r="B179" s="33" t="s">
        <v>2895</v>
      </c>
      <c r="D179" s="33" t="s">
        <v>340</v>
      </c>
      <c r="F179" s="33" t="s">
        <v>2796</v>
      </c>
      <c r="G179" s="33" t="s">
        <v>2888</v>
      </c>
      <c r="H179" s="36">
        <v>1.7</v>
      </c>
      <c r="I179" s="38">
        <v>0.3</v>
      </c>
      <c r="J179" s="36">
        <v>0</v>
      </c>
      <c r="K179" s="33" t="s">
        <v>2896</v>
      </c>
    </row>
    <row r="180" spans="1:11" x14ac:dyDescent="0.35">
      <c r="A180" s="33" t="s">
        <v>2920</v>
      </c>
      <c r="B180" s="33" t="s">
        <v>2895</v>
      </c>
      <c r="D180" s="33" t="s">
        <v>340</v>
      </c>
      <c r="F180" s="33" t="s">
        <v>2796</v>
      </c>
      <c r="G180" s="33" t="s">
        <v>2888</v>
      </c>
      <c r="H180" s="36">
        <v>0.5</v>
      </c>
      <c r="I180" s="38">
        <v>0.3</v>
      </c>
      <c r="J180" s="36">
        <v>0</v>
      </c>
      <c r="K180" s="33" t="s">
        <v>2896</v>
      </c>
    </row>
    <row r="181" spans="1:11" x14ac:dyDescent="0.35">
      <c r="A181" s="33" t="s">
        <v>2920</v>
      </c>
      <c r="B181" s="33" t="s">
        <v>2895</v>
      </c>
      <c r="D181" s="33" t="s">
        <v>340</v>
      </c>
      <c r="F181" s="33" t="s">
        <v>2796</v>
      </c>
      <c r="G181" s="33" t="s">
        <v>2888</v>
      </c>
      <c r="H181" s="36">
        <v>0.6</v>
      </c>
      <c r="I181" s="38">
        <v>0.3</v>
      </c>
      <c r="J181" s="36">
        <v>0</v>
      </c>
      <c r="K181" s="33" t="s">
        <v>2896</v>
      </c>
    </row>
    <row r="182" spans="1:11" x14ac:dyDescent="0.35">
      <c r="A182" s="33" t="s">
        <v>2920</v>
      </c>
      <c r="B182" s="33" t="s">
        <v>2895</v>
      </c>
      <c r="D182" s="33" t="s">
        <v>340</v>
      </c>
      <c r="F182" s="33" t="s">
        <v>2796</v>
      </c>
      <c r="G182" s="33" t="s">
        <v>2888</v>
      </c>
      <c r="H182" s="36">
        <v>0.75</v>
      </c>
      <c r="I182" s="38">
        <v>0.3</v>
      </c>
      <c r="J182" s="36">
        <v>0</v>
      </c>
      <c r="K182" s="33" t="s">
        <v>2896</v>
      </c>
    </row>
    <row r="183" spans="1:11" x14ac:dyDescent="0.35">
      <c r="A183" s="33" t="s">
        <v>2920</v>
      </c>
      <c r="B183" s="33" t="s">
        <v>2895</v>
      </c>
      <c r="D183" s="33" t="s">
        <v>340</v>
      </c>
      <c r="F183" s="33" t="s">
        <v>2796</v>
      </c>
      <c r="G183" s="33" t="s">
        <v>2888</v>
      </c>
      <c r="H183" s="36">
        <v>0.4</v>
      </c>
      <c r="I183" s="38">
        <v>0.3</v>
      </c>
      <c r="J183" s="36">
        <v>0</v>
      </c>
      <c r="K183" s="33" t="s">
        <v>2896</v>
      </c>
    </row>
    <row r="184" spans="1:11" x14ac:dyDescent="0.35">
      <c r="A184" s="33" t="s">
        <v>2920</v>
      </c>
      <c r="B184" s="33" t="s">
        <v>2895</v>
      </c>
      <c r="D184" s="33" t="s">
        <v>340</v>
      </c>
      <c r="F184" s="33" t="s">
        <v>2796</v>
      </c>
      <c r="G184" s="33" t="s">
        <v>2888</v>
      </c>
      <c r="H184" s="36">
        <v>0.45</v>
      </c>
      <c r="I184" s="38">
        <v>0.3</v>
      </c>
      <c r="J184" s="36">
        <v>0</v>
      </c>
      <c r="K184" s="33" t="s">
        <v>2896</v>
      </c>
    </row>
    <row r="185" spans="1:11" x14ac:dyDescent="0.35">
      <c r="A185" s="33" t="s">
        <v>2920</v>
      </c>
      <c r="B185" s="33" t="s">
        <v>2895</v>
      </c>
      <c r="D185" s="33" t="s">
        <v>340</v>
      </c>
      <c r="F185" s="33" t="s">
        <v>2796</v>
      </c>
      <c r="G185" s="33" t="s">
        <v>2888</v>
      </c>
      <c r="H185" s="36">
        <v>0.85</v>
      </c>
      <c r="I185" s="38">
        <v>0.3</v>
      </c>
      <c r="J185" s="36">
        <v>0</v>
      </c>
      <c r="K185" s="33" t="s">
        <v>2896</v>
      </c>
    </row>
    <row r="186" spans="1:11" x14ac:dyDescent="0.35">
      <c r="A186" s="33" t="s">
        <v>2920</v>
      </c>
      <c r="B186" s="33" t="s">
        <v>2895</v>
      </c>
      <c r="D186" s="33" t="s">
        <v>340</v>
      </c>
      <c r="F186" s="33" t="s">
        <v>2796</v>
      </c>
      <c r="G186" s="33" t="s">
        <v>2888</v>
      </c>
      <c r="H186" s="36">
        <v>0.45</v>
      </c>
      <c r="I186" s="38">
        <v>0.3</v>
      </c>
      <c r="J186" s="36">
        <v>0</v>
      </c>
      <c r="K186" s="33" t="s">
        <v>2896</v>
      </c>
    </row>
    <row r="187" spans="1:11" x14ac:dyDescent="0.35">
      <c r="A187" s="33" t="s">
        <v>2920</v>
      </c>
      <c r="B187" s="33" t="s">
        <v>2895</v>
      </c>
      <c r="D187" s="33" t="s">
        <v>340</v>
      </c>
      <c r="F187" s="33" t="s">
        <v>2796</v>
      </c>
      <c r="G187" s="33" t="s">
        <v>2888</v>
      </c>
      <c r="H187" s="36">
        <v>0.7</v>
      </c>
      <c r="I187" s="38">
        <v>0.3</v>
      </c>
      <c r="J187" s="36">
        <v>0</v>
      </c>
      <c r="K187" s="33" t="s">
        <v>2896</v>
      </c>
    </row>
    <row r="188" spans="1:11" x14ac:dyDescent="0.35">
      <c r="A188" s="33" t="s">
        <v>2921</v>
      </c>
      <c r="B188" s="33" t="s">
        <v>2895</v>
      </c>
      <c r="D188" s="33" t="s">
        <v>340</v>
      </c>
      <c r="F188" s="33" t="s">
        <v>2796</v>
      </c>
      <c r="G188" s="33" t="s">
        <v>2888</v>
      </c>
      <c r="H188" s="36">
        <v>1.625</v>
      </c>
      <c r="I188" s="38">
        <v>0.3</v>
      </c>
      <c r="J188" s="36">
        <v>0</v>
      </c>
      <c r="K188" s="33" t="s">
        <v>2896</v>
      </c>
    </row>
    <row r="189" spans="1:11" x14ac:dyDescent="0.35">
      <c r="A189" s="33" t="s">
        <v>2922</v>
      </c>
      <c r="D189" s="33" t="s">
        <v>707</v>
      </c>
      <c r="F189" s="33" t="s">
        <v>2796</v>
      </c>
      <c r="G189" s="33" t="s">
        <v>2923</v>
      </c>
      <c r="H189" s="40">
        <v>20</v>
      </c>
      <c r="I189" s="36">
        <v>1</v>
      </c>
      <c r="J189" s="36">
        <v>0</v>
      </c>
      <c r="K189" s="33" t="s">
        <v>2924</v>
      </c>
    </row>
    <row r="190" spans="1:11" x14ac:dyDescent="0.35">
      <c r="A190" s="33" t="s">
        <v>2925</v>
      </c>
      <c r="D190" s="33" t="s">
        <v>707</v>
      </c>
      <c r="E190" s="33">
        <v>2020</v>
      </c>
      <c r="F190" s="33" t="s">
        <v>2796</v>
      </c>
      <c r="G190" s="33" t="s">
        <v>2926</v>
      </c>
      <c r="H190" s="40" t="s">
        <v>2800</v>
      </c>
      <c r="I190" s="36" t="s">
        <v>2800</v>
      </c>
      <c r="J190" s="36">
        <v>6.9230769230769225</v>
      </c>
      <c r="K190" s="33" t="s">
        <v>2927</v>
      </c>
    </row>
    <row r="191" spans="1:11" x14ac:dyDescent="0.35">
      <c r="A191" s="33" t="s">
        <v>2928</v>
      </c>
      <c r="B191" s="33" t="s">
        <v>2929</v>
      </c>
      <c r="D191" s="33" t="s">
        <v>2124</v>
      </c>
      <c r="F191" s="33" t="s">
        <v>2796</v>
      </c>
      <c r="G191" s="33" t="s">
        <v>2930</v>
      </c>
      <c r="H191" s="36">
        <f>78/1.3</f>
        <v>60</v>
      </c>
      <c r="I191" s="36">
        <v>0.51</v>
      </c>
      <c r="J191" s="36">
        <v>0</v>
      </c>
      <c r="K191" s="33" t="s">
        <v>2931</v>
      </c>
    </row>
    <row r="192" spans="1:11" x14ac:dyDescent="0.35">
      <c r="A192" s="33" t="s">
        <v>2932</v>
      </c>
      <c r="B192" s="33" t="s">
        <v>2929</v>
      </c>
      <c r="D192" s="33" t="s">
        <v>2124</v>
      </c>
      <c r="F192" s="33" t="s">
        <v>2796</v>
      </c>
      <c r="G192" s="33" t="s">
        <v>2933</v>
      </c>
      <c r="H192" s="36">
        <f>150/1.3</f>
        <v>115.38461538461539</v>
      </c>
      <c r="I192" s="36">
        <v>0.4</v>
      </c>
      <c r="J192" s="36">
        <v>0</v>
      </c>
      <c r="K192" s="33" t="s">
        <v>2934</v>
      </c>
    </row>
    <row r="193" spans="1:12" x14ac:dyDescent="0.35">
      <c r="A193" s="37" t="s">
        <v>2935</v>
      </c>
      <c r="B193" s="37" t="s">
        <v>2936</v>
      </c>
      <c r="D193" s="33" t="s">
        <v>996</v>
      </c>
      <c r="F193" s="33" t="s">
        <v>2796</v>
      </c>
      <c r="G193" s="33" t="s">
        <v>2937</v>
      </c>
      <c r="H193" s="36">
        <v>93.15</v>
      </c>
      <c r="I193" s="36">
        <v>0.1</v>
      </c>
      <c r="J193" s="36">
        <v>0</v>
      </c>
      <c r="K193" s="33" t="s">
        <v>2938</v>
      </c>
    </row>
    <row r="194" spans="1:12" x14ac:dyDescent="0.35">
      <c r="A194" s="37" t="s">
        <v>2939</v>
      </c>
      <c r="B194" s="37" t="s">
        <v>2940</v>
      </c>
      <c r="D194" s="33" t="s">
        <v>996</v>
      </c>
      <c r="F194" s="33" t="s">
        <v>2796</v>
      </c>
      <c r="G194" s="33" t="s">
        <v>2937</v>
      </c>
      <c r="H194" s="36">
        <v>64.599999999999994</v>
      </c>
      <c r="I194" s="36">
        <v>0.1</v>
      </c>
      <c r="J194" s="36">
        <v>0</v>
      </c>
      <c r="K194" s="33" t="s">
        <v>2938</v>
      </c>
    </row>
    <row r="195" spans="1:12" x14ac:dyDescent="0.35">
      <c r="A195" s="37" t="s">
        <v>2941</v>
      </c>
      <c r="B195" s="37" t="s">
        <v>2942</v>
      </c>
      <c r="D195" s="33" t="s">
        <v>996</v>
      </c>
      <c r="F195" s="33" t="s">
        <v>2796</v>
      </c>
      <c r="G195" s="33" t="s">
        <v>2937</v>
      </c>
      <c r="H195" s="36">
        <v>3.28</v>
      </c>
      <c r="I195" s="36">
        <v>0.1</v>
      </c>
      <c r="J195" s="36">
        <v>0</v>
      </c>
      <c r="K195" s="33" t="s">
        <v>2938</v>
      </c>
    </row>
    <row r="196" spans="1:12" x14ac:dyDescent="0.35">
      <c r="A196" s="33" t="s">
        <v>2943</v>
      </c>
      <c r="B196" s="33" t="s">
        <v>2944</v>
      </c>
      <c r="D196" s="33" t="s">
        <v>1076</v>
      </c>
      <c r="F196" s="33" t="s">
        <v>2796</v>
      </c>
      <c r="G196" s="33" t="s">
        <v>2945</v>
      </c>
      <c r="H196" s="36">
        <f>30/1.3</f>
        <v>23.076923076923077</v>
      </c>
      <c r="I196" s="36">
        <v>1</v>
      </c>
      <c r="J196" s="36">
        <v>0</v>
      </c>
      <c r="K196" s="33" t="s">
        <v>2946</v>
      </c>
    </row>
    <row r="197" spans="1:12" x14ac:dyDescent="0.35">
      <c r="A197" s="33" t="s">
        <v>2947</v>
      </c>
      <c r="B197" s="33" t="s">
        <v>2948</v>
      </c>
      <c r="C197" s="33" t="s">
        <v>579</v>
      </c>
      <c r="D197" s="33" t="s">
        <v>1076</v>
      </c>
      <c r="E197" s="33">
        <v>2021</v>
      </c>
      <c r="F197" s="33" t="s">
        <v>2725</v>
      </c>
      <c r="G197" s="33" t="s">
        <v>2949</v>
      </c>
      <c r="H197" s="36">
        <f>989/1000/1.3</f>
        <v>0.76076923076923075</v>
      </c>
      <c r="I197" s="36">
        <v>0.9</v>
      </c>
      <c r="J197" s="36">
        <v>0.68469230769230771</v>
      </c>
      <c r="K197" s="33" t="s">
        <v>2950</v>
      </c>
    </row>
    <row r="198" spans="1:12" x14ac:dyDescent="0.35">
      <c r="A198" s="33" t="s">
        <v>2951</v>
      </c>
      <c r="B198" s="33" t="s">
        <v>2948</v>
      </c>
      <c r="C198" s="33" t="s">
        <v>2952</v>
      </c>
      <c r="D198" s="33" t="s">
        <v>1076</v>
      </c>
      <c r="E198" s="33">
        <v>2021</v>
      </c>
      <c r="F198" s="33" t="s">
        <v>2725</v>
      </c>
      <c r="G198" s="33" t="s">
        <v>2949</v>
      </c>
      <c r="H198" s="36">
        <f>989/1000/1.3</f>
        <v>0.76076923076923075</v>
      </c>
      <c r="I198" s="36">
        <v>1</v>
      </c>
      <c r="J198" s="36">
        <v>0.76076923076923075</v>
      </c>
      <c r="K198" s="33" t="s">
        <v>2950</v>
      </c>
    </row>
    <row r="199" spans="1:12" x14ac:dyDescent="0.35">
      <c r="A199" s="33" t="s">
        <v>2953</v>
      </c>
      <c r="D199" s="33" t="s">
        <v>1406</v>
      </c>
      <c r="E199" s="33">
        <v>2018</v>
      </c>
      <c r="F199" s="33" t="s">
        <v>2725</v>
      </c>
      <c r="G199" s="33" t="s">
        <v>2954</v>
      </c>
      <c r="H199" s="36">
        <v>5.2999999999999999E-2</v>
      </c>
      <c r="I199" s="36">
        <v>1</v>
      </c>
      <c r="J199" s="36">
        <v>5.2999999999999999E-2</v>
      </c>
      <c r="K199" s="33" t="s">
        <v>2955</v>
      </c>
    </row>
    <row r="200" spans="1:12" x14ac:dyDescent="0.35">
      <c r="A200" s="33" t="s">
        <v>2956</v>
      </c>
      <c r="D200" s="33" t="s">
        <v>1406</v>
      </c>
      <c r="F200" s="33" t="s">
        <v>2796</v>
      </c>
      <c r="H200" s="36">
        <v>3.85</v>
      </c>
      <c r="I200" s="36">
        <v>1</v>
      </c>
      <c r="J200" s="36">
        <v>0</v>
      </c>
      <c r="K200" s="33" t="s">
        <v>2955</v>
      </c>
    </row>
    <row r="201" spans="1:12" x14ac:dyDescent="0.35">
      <c r="A201" s="33" t="s">
        <v>2957</v>
      </c>
      <c r="D201" s="33" t="s">
        <v>1406</v>
      </c>
      <c r="F201" s="33" t="s">
        <v>2796</v>
      </c>
      <c r="H201" s="36">
        <v>4.1680000000000001</v>
      </c>
      <c r="I201" s="36">
        <v>1</v>
      </c>
      <c r="J201" s="36">
        <v>0</v>
      </c>
      <c r="K201" s="33" t="s">
        <v>2955</v>
      </c>
    </row>
    <row r="202" spans="1:12" x14ac:dyDescent="0.35">
      <c r="A202" s="33" t="s">
        <v>2958</v>
      </c>
      <c r="D202" s="33" t="s">
        <v>1406</v>
      </c>
      <c r="F202" s="33" t="s">
        <v>2796</v>
      </c>
      <c r="H202" s="36">
        <v>4.5</v>
      </c>
      <c r="I202" s="36">
        <v>1</v>
      </c>
      <c r="J202" s="36">
        <v>0</v>
      </c>
      <c r="K202" s="33" t="s">
        <v>2955</v>
      </c>
    </row>
    <row r="203" spans="1:12" x14ac:dyDescent="0.35">
      <c r="A203" s="33" t="s">
        <v>2959</v>
      </c>
      <c r="D203" s="33" t="s">
        <v>1406</v>
      </c>
      <c r="F203" s="33" t="s">
        <v>2796</v>
      </c>
      <c r="H203" s="36">
        <v>4.4000000000000004</v>
      </c>
      <c r="I203" s="36">
        <v>1</v>
      </c>
      <c r="J203" s="36">
        <v>0</v>
      </c>
      <c r="K203" s="33" t="s">
        <v>2955</v>
      </c>
    </row>
    <row r="204" spans="1:12" x14ac:dyDescent="0.35">
      <c r="A204" s="33" t="s">
        <v>2960</v>
      </c>
      <c r="B204" s="33" t="s">
        <v>2961</v>
      </c>
      <c r="D204" s="33" t="s">
        <v>1247</v>
      </c>
      <c r="E204" s="33">
        <v>2021</v>
      </c>
      <c r="F204" s="33" t="s">
        <v>2725</v>
      </c>
      <c r="G204" s="33" t="s">
        <v>2962</v>
      </c>
      <c r="H204" s="36">
        <v>37.5</v>
      </c>
      <c r="I204" s="36">
        <v>1</v>
      </c>
      <c r="J204" s="36">
        <v>37.5</v>
      </c>
      <c r="K204" s="33" t="s">
        <v>2963</v>
      </c>
    </row>
    <row r="205" spans="1:12" x14ac:dyDescent="0.35">
      <c r="A205" s="33" t="s">
        <v>2964</v>
      </c>
      <c r="B205" s="34" t="s">
        <v>971</v>
      </c>
      <c r="D205" s="33" t="s">
        <v>970</v>
      </c>
      <c r="E205" s="35"/>
      <c r="F205" s="33" t="s">
        <v>2796</v>
      </c>
      <c r="G205" s="33" t="s">
        <v>2965</v>
      </c>
      <c r="H205" s="36">
        <f>218-74</f>
        <v>144</v>
      </c>
      <c r="I205" s="36">
        <v>0.05</v>
      </c>
      <c r="J205" s="36">
        <v>0</v>
      </c>
      <c r="K205" s="33" t="s">
        <v>2966</v>
      </c>
      <c r="L205" s="37" t="s">
        <v>2967</v>
      </c>
    </row>
  </sheetData>
  <autoFilter ref="A1:K204" xr:uid="{00000000-0001-0000-0000-000000000000}">
    <sortState xmlns:xlrd2="http://schemas.microsoft.com/office/spreadsheetml/2017/richdata2" ref="A2:K188">
      <sortCondition ref="D1:D188"/>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AA16F-78FE-45B4-9B84-03D58AD6EF74}">
  <sheetPr codeName="Sheet4">
    <tabColor theme="5"/>
  </sheetPr>
  <dimension ref="A1:X86"/>
  <sheetViews>
    <sheetView topLeftCell="A3" zoomScale="60" zoomScaleNormal="60" workbookViewId="0">
      <selection activeCell="L74" sqref="L74"/>
    </sheetView>
  </sheetViews>
  <sheetFormatPr defaultRowHeight="12.5" x14ac:dyDescent="0.25"/>
  <cols>
    <col min="1" max="1" width="3.81640625" bestFit="1" customWidth="1"/>
    <col min="2" max="2" width="7.1796875" customWidth="1"/>
    <col min="3" max="16" width="12.1796875" customWidth="1"/>
    <col min="17" max="18" width="13.1796875" customWidth="1"/>
    <col min="19" max="19" width="12.1796875" customWidth="1"/>
    <col min="20" max="20" width="20.1796875" customWidth="1"/>
    <col min="21" max="21" width="16" customWidth="1"/>
    <col min="22" max="22" width="14.26953125" customWidth="1"/>
    <col min="23" max="23" width="13" bestFit="1" customWidth="1"/>
  </cols>
  <sheetData>
    <row r="1" spans="2:24" ht="13" x14ac:dyDescent="0.3">
      <c r="B1" s="23" t="s">
        <v>2970</v>
      </c>
    </row>
    <row r="3" spans="2:24" ht="13" x14ac:dyDescent="0.3">
      <c r="B3" s="49" t="s">
        <v>2</v>
      </c>
      <c r="C3" s="50">
        <v>2006</v>
      </c>
      <c r="D3" s="50">
        <v>2007</v>
      </c>
      <c r="E3" s="50">
        <v>2008</v>
      </c>
      <c r="F3" s="50">
        <v>2009</v>
      </c>
      <c r="G3" s="50">
        <v>2010</v>
      </c>
      <c r="H3" s="50">
        <v>2011</v>
      </c>
      <c r="I3" s="50">
        <v>2012</v>
      </c>
      <c r="J3" s="50">
        <v>2013</v>
      </c>
      <c r="K3" s="50">
        <v>2014</v>
      </c>
      <c r="L3" s="50">
        <v>2015</v>
      </c>
      <c r="M3" s="50">
        <v>2016</v>
      </c>
      <c r="N3" s="50">
        <v>2017</v>
      </c>
      <c r="O3" s="50">
        <v>2018</v>
      </c>
      <c r="P3" s="50">
        <v>2019</v>
      </c>
      <c r="Q3" s="50">
        <v>2020</v>
      </c>
      <c r="R3" s="50">
        <v>2021</v>
      </c>
      <c r="S3" s="51" t="s">
        <v>1926</v>
      </c>
      <c r="T3" s="52" t="s">
        <v>1927</v>
      </c>
      <c r="U3" s="49" t="s">
        <v>2606</v>
      </c>
      <c r="V3" s="23"/>
      <c r="W3" s="27"/>
      <c r="X3" s="27"/>
    </row>
    <row r="4" spans="2:24" ht="13" x14ac:dyDescent="0.3">
      <c r="B4" s="5" t="s">
        <v>2610</v>
      </c>
      <c r="C4" s="55">
        <v>0</v>
      </c>
      <c r="D4" s="55">
        <v>0</v>
      </c>
      <c r="E4" s="55">
        <v>0</v>
      </c>
      <c r="F4" s="55">
        <v>0</v>
      </c>
      <c r="G4" s="55">
        <v>0</v>
      </c>
      <c r="H4" s="55">
        <v>0</v>
      </c>
      <c r="I4" s="55">
        <v>0</v>
      </c>
      <c r="J4" s="55">
        <v>0</v>
      </c>
      <c r="K4" s="55">
        <v>0</v>
      </c>
      <c r="L4" s="55">
        <v>0</v>
      </c>
      <c r="M4" s="55">
        <v>0</v>
      </c>
      <c r="N4" s="55">
        <v>0</v>
      </c>
      <c r="O4" s="55">
        <v>0</v>
      </c>
      <c r="P4" s="55">
        <v>0</v>
      </c>
      <c r="Q4" s="55">
        <v>0</v>
      </c>
      <c r="R4" s="55">
        <v>0</v>
      </c>
      <c r="S4" s="56">
        <v>0</v>
      </c>
      <c r="T4" s="55">
        <v>0</v>
      </c>
      <c r="U4" s="8">
        <v>42</v>
      </c>
      <c r="W4" s="25"/>
      <c r="X4" s="25"/>
    </row>
    <row r="5" spans="2:24" ht="13" x14ac:dyDescent="0.3">
      <c r="B5" s="5" t="s">
        <v>2613</v>
      </c>
      <c r="C5" s="55">
        <v>0</v>
      </c>
      <c r="D5" s="55">
        <v>0</v>
      </c>
      <c r="E5" s="55">
        <v>0</v>
      </c>
      <c r="F5" s="55">
        <v>0</v>
      </c>
      <c r="G5" s="55">
        <v>0</v>
      </c>
      <c r="H5" s="55">
        <v>0</v>
      </c>
      <c r="I5" s="55">
        <v>0</v>
      </c>
      <c r="J5" s="55">
        <v>0</v>
      </c>
      <c r="K5" s="55">
        <v>0</v>
      </c>
      <c r="L5" s="55">
        <v>0</v>
      </c>
      <c r="M5" s="55">
        <v>0</v>
      </c>
      <c r="N5" s="55">
        <v>0</v>
      </c>
      <c r="O5" s="55">
        <v>0</v>
      </c>
      <c r="P5" s="55">
        <v>0</v>
      </c>
      <c r="Q5" s="55">
        <v>0</v>
      </c>
      <c r="R5" s="55">
        <v>0</v>
      </c>
      <c r="S5" s="56">
        <v>0</v>
      </c>
      <c r="T5" s="55">
        <v>0</v>
      </c>
      <c r="U5" s="8">
        <v>42</v>
      </c>
      <c r="W5" s="25"/>
      <c r="X5" s="25"/>
    </row>
    <row r="6" spans="2:24" ht="13" x14ac:dyDescent="0.3">
      <c r="B6" s="5" t="s">
        <v>8</v>
      </c>
      <c r="C6" s="55">
        <v>0</v>
      </c>
      <c r="D6" s="55">
        <v>0</v>
      </c>
      <c r="E6" s="55">
        <v>0</v>
      </c>
      <c r="F6" s="55">
        <v>0</v>
      </c>
      <c r="G6" s="55">
        <v>0</v>
      </c>
      <c r="H6" s="55">
        <v>39.579230769230769</v>
      </c>
      <c r="I6" s="55">
        <v>0</v>
      </c>
      <c r="J6" s="55">
        <v>0</v>
      </c>
      <c r="K6" s="55">
        <v>0</v>
      </c>
      <c r="L6" s="55">
        <v>0</v>
      </c>
      <c r="M6" s="55">
        <v>0</v>
      </c>
      <c r="N6" s="55">
        <v>5</v>
      </c>
      <c r="O6" s="55">
        <v>0</v>
      </c>
      <c r="P6" s="55">
        <v>0</v>
      </c>
      <c r="Q6" s="55">
        <v>0</v>
      </c>
      <c r="R6" s="55">
        <v>0</v>
      </c>
      <c r="S6" s="56">
        <v>0</v>
      </c>
      <c r="T6" s="55">
        <v>44.579230769230769</v>
      </c>
      <c r="U6" s="8">
        <v>12</v>
      </c>
      <c r="W6" s="25"/>
      <c r="X6" s="25"/>
    </row>
    <row r="7" spans="2:24" ht="13" x14ac:dyDescent="0.3">
      <c r="B7" s="5" t="s">
        <v>1327</v>
      </c>
      <c r="C7" s="55">
        <v>0</v>
      </c>
      <c r="D7" s="55">
        <v>0</v>
      </c>
      <c r="E7" s="55">
        <v>0</v>
      </c>
      <c r="F7" s="55">
        <v>0</v>
      </c>
      <c r="G7" s="55">
        <v>0</v>
      </c>
      <c r="H7" s="55">
        <v>0</v>
      </c>
      <c r="I7" s="55">
        <v>0</v>
      </c>
      <c r="J7" s="55">
        <v>0</v>
      </c>
      <c r="K7" s="55">
        <v>0</v>
      </c>
      <c r="L7" s="55">
        <v>0.15</v>
      </c>
      <c r="M7" s="55">
        <v>1</v>
      </c>
      <c r="N7" s="55">
        <v>1</v>
      </c>
      <c r="O7" s="55">
        <v>81</v>
      </c>
      <c r="P7" s="55">
        <v>0</v>
      </c>
      <c r="Q7" s="55">
        <v>100</v>
      </c>
      <c r="R7" s="55">
        <v>0</v>
      </c>
      <c r="S7" s="56">
        <v>0</v>
      </c>
      <c r="T7" s="55">
        <v>183.15</v>
      </c>
      <c r="U7" s="8">
        <v>6</v>
      </c>
      <c r="W7" s="25"/>
      <c r="X7" s="25"/>
    </row>
    <row r="8" spans="2:24" ht="13" x14ac:dyDescent="0.3">
      <c r="B8" s="5" t="s">
        <v>1076</v>
      </c>
      <c r="C8" s="55">
        <v>0</v>
      </c>
      <c r="D8" s="55">
        <v>0</v>
      </c>
      <c r="E8" s="55">
        <v>0</v>
      </c>
      <c r="F8" s="55">
        <v>0</v>
      </c>
      <c r="G8" s="55">
        <v>0</v>
      </c>
      <c r="H8" s="55">
        <v>0.17</v>
      </c>
      <c r="I8" s="55">
        <v>0</v>
      </c>
      <c r="J8" s="55">
        <v>0</v>
      </c>
      <c r="K8" s="55">
        <v>6</v>
      </c>
      <c r="L8" s="55">
        <v>0</v>
      </c>
      <c r="M8" s="55">
        <v>0</v>
      </c>
      <c r="N8" s="55">
        <v>2.5</v>
      </c>
      <c r="O8" s="55">
        <v>35.254999999999995</v>
      </c>
      <c r="P8" s="55">
        <v>0.96</v>
      </c>
      <c r="Q8" s="55">
        <v>0</v>
      </c>
      <c r="R8" s="55">
        <v>0.76818461538461535</v>
      </c>
      <c r="S8" s="56">
        <v>0</v>
      </c>
      <c r="T8" s="55">
        <v>45.65318461538461</v>
      </c>
      <c r="U8" s="8">
        <v>11</v>
      </c>
      <c r="W8" s="25"/>
      <c r="X8" s="25"/>
    </row>
    <row r="9" spans="2:24" ht="13" x14ac:dyDescent="0.3">
      <c r="B9" s="5" t="s">
        <v>970</v>
      </c>
      <c r="C9" s="55">
        <v>0</v>
      </c>
      <c r="D9" s="55">
        <v>0</v>
      </c>
      <c r="E9" s="55">
        <v>0</v>
      </c>
      <c r="F9" s="55">
        <v>3.0769230769230767E-2</v>
      </c>
      <c r="G9" s="55">
        <v>6.1538461538461535E-2</v>
      </c>
      <c r="H9" s="55">
        <v>1.1487692307692308</v>
      </c>
      <c r="I9" s="55">
        <v>1.8417230769230768</v>
      </c>
      <c r="J9" s="55">
        <v>2.6065961538461537</v>
      </c>
      <c r="K9" s="55">
        <v>6.5271076923076912</v>
      </c>
      <c r="L9" s="55">
        <v>11.471492307692309</v>
      </c>
      <c r="M9" s="55">
        <v>1.8596692307692309</v>
      </c>
      <c r="N9" s="55">
        <v>9.0028769230769221</v>
      </c>
      <c r="O9" s="55">
        <v>22.162453846153845</v>
      </c>
      <c r="P9" s="55">
        <v>37.258046153846152</v>
      </c>
      <c r="Q9" s="55">
        <v>4.4576500000000001</v>
      </c>
      <c r="R9" s="55">
        <v>21.2</v>
      </c>
      <c r="S9" s="56">
        <v>0</v>
      </c>
      <c r="T9" s="55">
        <v>119.6286923076923</v>
      </c>
      <c r="U9" s="8">
        <v>8</v>
      </c>
      <c r="W9" s="25"/>
      <c r="X9" s="25"/>
    </row>
    <row r="10" spans="2:24" ht="13" x14ac:dyDescent="0.3">
      <c r="B10" s="5" t="s">
        <v>1554</v>
      </c>
      <c r="C10" s="55">
        <v>0</v>
      </c>
      <c r="D10" s="55">
        <v>0</v>
      </c>
      <c r="E10" s="55">
        <v>0</v>
      </c>
      <c r="F10" s="55">
        <v>0</v>
      </c>
      <c r="G10" s="55">
        <v>0</v>
      </c>
      <c r="H10" s="55">
        <v>0</v>
      </c>
      <c r="I10" s="55">
        <v>0</v>
      </c>
      <c r="J10" s="55">
        <v>0</v>
      </c>
      <c r="K10" s="55">
        <v>0</v>
      </c>
      <c r="L10" s="55">
        <v>0</v>
      </c>
      <c r="M10" s="55">
        <v>0</v>
      </c>
      <c r="N10" s="55">
        <v>0</v>
      </c>
      <c r="O10" s="55">
        <v>0</v>
      </c>
      <c r="P10" s="55">
        <v>1.5384615384615383</v>
      </c>
      <c r="Q10" s="55">
        <v>0</v>
      </c>
      <c r="R10" s="55">
        <v>0</v>
      </c>
      <c r="S10" s="56">
        <v>0</v>
      </c>
      <c r="T10" s="55">
        <v>1.5384615384615383</v>
      </c>
      <c r="U10" s="8">
        <v>35</v>
      </c>
      <c r="W10" s="25"/>
      <c r="X10" s="25"/>
    </row>
    <row r="11" spans="2:24" ht="13" x14ac:dyDescent="0.3">
      <c r="B11" s="45" t="s">
        <v>1298</v>
      </c>
      <c r="C11" s="55">
        <v>0</v>
      </c>
      <c r="D11" s="55">
        <v>0</v>
      </c>
      <c r="E11" s="55">
        <v>0</v>
      </c>
      <c r="F11" s="55">
        <v>0</v>
      </c>
      <c r="G11" s="55">
        <v>0</v>
      </c>
      <c r="H11" s="55">
        <v>0</v>
      </c>
      <c r="I11" s="55">
        <v>0</v>
      </c>
      <c r="J11" s="55">
        <v>0</v>
      </c>
      <c r="K11" s="55">
        <v>0</v>
      </c>
      <c r="L11" s="55">
        <v>0</v>
      </c>
      <c r="M11" s="55">
        <v>0</v>
      </c>
      <c r="N11" s="55">
        <v>0</v>
      </c>
      <c r="O11" s="55">
        <v>0.52396153846153848</v>
      </c>
      <c r="P11" s="55">
        <v>4.7415384615384616E-2</v>
      </c>
      <c r="Q11" s="55">
        <v>2.0439999999999996</v>
      </c>
      <c r="R11" s="55">
        <v>0</v>
      </c>
      <c r="S11" s="56">
        <v>0</v>
      </c>
      <c r="T11" s="55">
        <v>2.6153769230769228</v>
      </c>
      <c r="U11" s="8">
        <v>33</v>
      </c>
      <c r="W11" s="25"/>
      <c r="X11" s="25"/>
    </row>
    <row r="12" spans="2:24" ht="13" x14ac:dyDescent="0.3">
      <c r="B12" s="5" t="s">
        <v>1521</v>
      </c>
      <c r="C12" s="55">
        <v>0</v>
      </c>
      <c r="D12" s="55">
        <v>0</v>
      </c>
      <c r="E12" s="55">
        <v>0</v>
      </c>
      <c r="F12" s="55">
        <v>0</v>
      </c>
      <c r="G12" s="55">
        <v>0</v>
      </c>
      <c r="H12" s="55">
        <v>0</v>
      </c>
      <c r="I12" s="55">
        <v>0</v>
      </c>
      <c r="J12" s="55">
        <v>4</v>
      </c>
      <c r="K12" s="55">
        <v>0.23</v>
      </c>
      <c r="L12" s="55">
        <v>0</v>
      </c>
      <c r="M12" s="55">
        <v>0</v>
      </c>
      <c r="N12" s="55">
        <v>0</v>
      </c>
      <c r="O12" s="55">
        <v>0</v>
      </c>
      <c r="P12" s="55">
        <v>0</v>
      </c>
      <c r="Q12" s="55">
        <v>0</v>
      </c>
      <c r="R12" s="55">
        <v>0</v>
      </c>
      <c r="S12" s="56">
        <v>0</v>
      </c>
      <c r="T12" s="55">
        <v>4.2300000000000004</v>
      </c>
      <c r="U12" s="8">
        <v>30</v>
      </c>
      <c r="W12" s="25"/>
      <c r="X12" s="25"/>
    </row>
    <row r="13" spans="2:24" ht="13" x14ac:dyDescent="0.3">
      <c r="B13" s="5" t="s">
        <v>1247</v>
      </c>
      <c r="C13" s="55">
        <v>0</v>
      </c>
      <c r="D13" s="55">
        <v>0</v>
      </c>
      <c r="E13" s="55">
        <v>7.4307692307692311E-2</v>
      </c>
      <c r="F13" s="55">
        <v>1.6153846153846154E-2</v>
      </c>
      <c r="G13" s="55">
        <v>0</v>
      </c>
      <c r="H13" s="55">
        <v>0</v>
      </c>
      <c r="I13" s="55">
        <v>0</v>
      </c>
      <c r="J13" s="55">
        <v>0.4</v>
      </c>
      <c r="K13" s="55">
        <v>0</v>
      </c>
      <c r="L13" s="55">
        <v>0</v>
      </c>
      <c r="M13" s="55">
        <v>9.1</v>
      </c>
      <c r="N13" s="55">
        <v>23.876923076923077</v>
      </c>
      <c r="O13" s="55">
        <v>95.02000000000001</v>
      </c>
      <c r="P13" s="55">
        <v>17.5</v>
      </c>
      <c r="Q13" s="55">
        <v>447</v>
      </c>
      <c r="R13" s="55">
        <v>1043</v>
      </c>
      <c r="S13" s="56">
        <v>0</v>
      </c>
      <c r="T13" s="55">
        <v>1635.9873846153846</v>
      </c>
      <c r="U13" s="8">
        <v>1</v>
      </c>
      <c r="W13" s="25"/>
      <c r="X13" s="25"/>
    </row>
    <row r="14" spans="2:24" ht="13" x14ac:dyDescent="0.3">
      <c r="B14" s="5" t="s">
        <v>1186</v>
      </c>
      <c r="C14" s="55">
        <v>0</v>
      </c>
      <c r="D14" s="55">
        <v>0</v>
      </c>
      <c r="E14" s="55">
        <v>0</v>
      </c>
      <c r="F14" s="55">
        <v>0</v>
      </c>
      <c r="G14" s="55">
        <v>0</v>
      </c>
      <c r="H14" s="55">
        <v>0</v>
      </c>
      <c r="I14" s="55">
        <v>0</v>
      </c>
      <c r="J14" s="55">
        <v>0</v>
      </c>
      <c r="K14" s="55">
        <v>0</v>
      </c>
      <c r="L14" s="55">
        <v>11.42</v>
      </c>
      <c r="M14" s="55">
        <v>9.1829999999999998</v>
      </c>
      <c r="N14" s="55">
        <v>57.119630769230774</v>
      </c>
      <c r="O14" s="55">
        <v>2</v>
      </c>
      <c r="P14" s="55">
        <v>24.5</v>
      </c>
      <c r="Q14" s="55">
        <v>31.5</v>
      </c>
      <c r="R14" s="55">
        <v>0</v>
      </c>
      <c r="S14" s="56">
        <v>0</v>
      </c>
      <c r="T14" s="55">
        <v>135.72263076923076</v>
      </c>
      <c r="U14" s="8">
        <v>7</v>
      </c>
      <c r="W14" s="25"/>
      <c r="X14" s="25"/>
    </row>
    <row r="15" spans="2:24" ht="13" x14ac:dyDescent="0.3">
      <c r="B15" s="5" t="s">
        <v>2630</v>
      </c>
      <c r="C15" s="55">
        <v>0</v>
      </c>
      <c r="D15" s="55">
        <v>0</v>
      </c>
      <c r="E15" s="55">
        <v>0</v>
      </c>
      <c r="F15" s="55">
        <v>0</v>
      </c>
      <c r="G15" s="55">
        <v>0</v>
      </c>
      <c r="H15" s="55">
        <v>0</v>
      </c>
      <c r="I15" s="55">
        <v>0</v>
      </c>
      <c r="J15" s="55">
        <v>0</v>
      </c>
      <c r="K15" s="55">
        <v>0</v>
      </c>
      <c r="L15" s="55">
        <v>0</v>
      </c>
      <c r="M15" s="55">
        <v>0</v>
      </c>
      <c r="N15" s="55">
        <v>0</v>
      </c>
      <c r="O15" s="55">
        <v>0</v>
      </c>
      <c r="P15" s="55">
        <v>0</v>
      </c>
      <c r="Q15" s="55">
        <v>0</v>
      </c>
      <c r="R15" s="55">
        <v>0</v>
      </c>
      <c r="S15" s="56">
        <v>0</v>
      </c>
      <c r="T15" s="55">
        <v>0</v>
      </c>
      <c r="U15" s="8">
        <v>42</v>
      </c>
      <c r="W15" s="25"/>
      <c r="X15" s="25"/>
    </row>
    <row r="16" spans="2:24" ht="13" x14ac:dyDescent="0.3">
      <c r="B16" s="5" t="s">
        <v>24</v>
      </c>
      <c r="C16" s="55">
        <v>0</v>
      </c>
      <c r="D16" s="55">
        <v>0</v>
      </c>
      <c r="E16" s="55">
        <v>0</v>
      </c>
      <c r="F16" s="55">
        <v>0</v>
      </c>
      <c r="G16" s="55">
        <v>0</v>
      </c>
      <c r="H16" s="55">
        <v>0</v>
      </c>
      <c r="I16" s="55">
        <v>0</v>
      </c>
      <c r="J16" s="55">
        <v>0</v>
      </c>
      <c r="K16" s="55">
        <v>0</v>
      </c>
      <c r="L16" s="55">
        <v>0</v>
      </c>
      <c r="M16" s="55">
        <v>0</v>
      </c>
      <c r="N16" s="55">
        <v>0.1</v>
      </c>
      <c r="O16" s="55">
        <v>0</v>
      </c>
      <c r="P16" s="55">
        <v>0</v>
      </c>
      <c r="Q16" s="55">
        <v>0</v>
      </c>
      <c r="R16" s="55">
        <v>0</v>
      </c>
      <c r="S16" s="56">
        <v>0</v>
      </c>
      <c r="T16" s="55">
        <v>0.1</v>
      </c>
      <c r="U16" s="8">
        <v>38</v>
      </c>
      <c r="W16" s="25"/>
      <c r="X16" s="25"/>
    </row>
    <row r="17" spans="2:24" ht="13" x14ac:dyDescent="0.3">
      <c r="B17" s="5" t="s">
        <v>1406</v>
      </c>
      <c r="C17" s="55">
        <v>0</v>
      </c>
      <c r="D17" s="55">
        <v>0</v>
      </c>
      <c r="E17" s="55">
        <v>0</v>
      </c>
      <c r="F17" s="55">
        <v>0</v>
      </c>
      <c r="G17" s="55">
        <v>0</v>
      </c>
      <c r="H17" s="55">
        <v>0</v>
      </c>
      <c r="I17" s="55">
        <v>0</v>
      </c>
      <c r="J17" s="55">
        <v>0</v>
      </c>
      <c r="K17" s="55">
        <v>0.1</v>
      </c>
      <c r="L17" s="55">
        <v>1</v>
      </c>
      <c r="M17" s="55">
        <v>0</v>
      </c>
      <c r="N17" s="55">
        <v>0.54</v>
      </c>
      <c r="O17" s="55">
        <v>0</v>
      </c>
      <c r="P17" s="55">
        <v>3.0549999999999997</v>
      </c>
      <c r="Q17" s="55">
        <v>61.591999999999999</v>
      </c>
      <c r="R17" s="55">
        <v>51.712000000000003</v>
      </c>
      <c r="S17" s="56">
        <v>0</v>
      </c>
      <c r="T17" s="55">
        <v>117.99900000000001</v>
      </c>
      <c r="U17" s="8">
        <v>9</v>
      </c>
      <c r="W17" s="25"/>
      <c r="X17" s="25"/>
    </row>
    <row r="18" spans="2:24" ht="13" x14ac:dyDescent="0.3">
      <c r="B18" s="5" t="s">
        <v>1377</v>
      </c>
      <c r="C18" s="55">
        <v>0</v>
      </c>
      <c r="D18" s="55">
        <v>0</v>
      </c>
      <c r="E18" s="55">
        <v>0</v>
      </c>
      <c r="F18" s="55">
        <v>0</v>
      </c>
      <c r="G18" s="55">
        <v>0</v>
      </c>
      <c r="H18" s="55">
        <v>0</v>
      </c>
      <c r="I18" s="55">
        <v>0</v>
      </c>
      <c r="J18" s="55">
        <v>0</v>
      </c>
      <c r="K18" s="55">
        <v>0</v>
      </c>
      <c r="L18" s="55">
        <v>3.2194615384615384</v>
      </c>
      <c r="M18" s="55">
        <v>4.0725384615384614</v>
      </c>
      <c r="N18" s="55">
        <v>3.56</v>
      </c>
      <c r="O18" s="55">
        <v>0</v>
      </c>
      <c r="P18" s="55">
        <v>1.6099999999999999</v>
      </c>
      <c r="Q18" s="55">
        <v>0</v>
      </c>
      <c r="R18" s="55">
        <v>0</v>
      </c>
      <c r="S18" s="56">
        <v>0</v>
      </c>
      <c r="T18" s="55">
        <v>12.462</v>
      </c>
      <c r="U18" s="8">
        <v>23</v>
      </c>
      <c r="W18" s="25"/>
      <c r="X18" s="25"/>
    </row>
    <row r="19" spans="2:24" ht="13" x14ac:dyDescent="0.3">
      <c r="B19" s="5" t="s">
        <v>20</v>
      </c>
      <c r="C19" s="55">
        <v>0</v>
      </c>
      <c r="D19" s="55">
        <v>0</v>
      </c>
      <c r="E19" s="55">
        <v>0</v>
      </c>
      <c r="F19" s="55">
        <v>0</v>
      </c>
      <c r="G19" s="55">
        <v>0</v>
      </c>
      <c r="H19" s="55">
        <v>5.2369230769230765E-2</v>
      </c>
      <c r="I19" s="55">
        <v>0</v>
      </c>
      <c r="J19" s="55">
        <v>4.5692307692307685E-2</v>
      </c>
      <c r="K19" s="55">
        <v>1.9038461538461535E-2</v>
      </c>
      <c r="L19" s="55">
        <v>0.96318461538461531</v>
      </c>
      <c r="M19" s="55">
        <v>2.7071476923076925</v>
      </c>
      <c r="N19" s="55">
        <v>0.75104615384615381</v>
      </c>
      <c r="O19" s="55">
        <v>0</v>
      </c>
      <c r="P19" s="55">
        <v>0</v>
      </c>
      <c r="Q19" s="55">
        <v>0</v>
      </c>
      <c r="R19" s="55">
        <v>0</v>
      </c>
      <c r="S19" s="56">
        <v>0</v>
      </c>
      <c r="T19" s="55">
        <v>4.5384784615384621</v>
      </c>
      <c r="U19" s="8">
        <v>29</v>
      </c>
      <c r="W19" s="25"/>
      <c r="X19" s="25"/>
    </row>
    <row r="20" spans="2:24" ht="13" x14ac:dyDescent="0.3">
      <c r="B20" s="5" t="s">
        <v>31</v>
      </c>
      <c r="C20" s="55">
        <v>0</v>
      </c>
      <c r="D20" s="55">
        <v>0</v>
      </c>
      <c r="E20" s="55">
        <v>0</v>
      </c>
      <c r="F20" s="55">
        <v>0</v>
      </c>
      <c r="G20" s="55">
        <v>0</v>
      </c>
      <c r="H20" s="55">
        <v>0</v>
      </c>
      <c r="I20" s="55">
        <v>0</v>
      </c>
      <c r="J20" s="55">
        <v>0</v>
      </c>
      <c r="K20" s="55">
        <v>0</v>
      </c>
      <c r="L20" s="55">
        <v>0.92307692307692313</v>
      </c>
      <c r="M20" s="55">
        <v>0</v>
      </c>
      <c r="N20" s="55">
        <v>1.9561538461538461</v>
      </c>
      <c r="O20" s="55">
        <v>0</v>
      </c>
      <c r="P20" s="55">
        <v>0</v>
      </c>
      <c r="Q20" s="55">
        <v>0</v>
      </c>
      <c r="R20" s="55">
        <v>0</v>
      </c>
      <c r="S20" s="56">
        <v>0</v>
      </c>
      <c r="T20" s="55">
        <v>2.8792307692307695</v>
      </c>
      <c r="U20" s="8">
        <v>32</v>
      </c>
      <c r="W20" s="25"/>
      <c r="X20" s="25"/>
    </row>
    <row r="21" spans="2:24" ht="13" x14ac:dyDescent="0.3">
      <c r="B21" s="5" t="s">
        <v>1332</v>
      </c>
      <c r="C21" s="55">
        <v>0</v>
      </c>
      <c r="D21" s="55">
        <v>0</v>
      </c>
      <c r="E21" s="55">
        <v>0</v>
      </c>
      <c r="F21" s="55">
        <v>0</v>
      </c>
      <c r="G21" s="55">
        <v>0</v>
      </c>
      <c r="H21" s="55">
        <v>0</v>
      </c>
      <c r="I21" s="55">
        <v>2.8199999999999999E-2</v>
      </c>
      <c r="J21" s="55">
        <v>0</v>
      </c>
      <c r="K21" s="55">
        <v>3.15E-2</v>
      </c>
      <c r="L21" s="55">
        <v>0</v>
      </c>
      <c r="M21" s="55">
        <v>0</v>
      </c>
      <c r="N21" s="55">
        <v>8.5</v>
      </c>
      <c r="O21" s="55">
        <v>0</v>
      </c>
      <c r="P21" s="55">
        <v>4.384615384615385</v>
      </c>
      <c r="Q21" s="55">
        <v>0</v>
      </c>
      <c r="R21" s="55">
        <v>0</v>
      </c>
      <c r="S21" s="56">
        <v>0</v>
      </c>
      <c r="T21" s="55">
        <v>12.944315384615384</v>
      </c>
      <c r="U21" s="8">
        <v>21</v>
      </c>
      <c r="W21" s="25"/>
      <c r="X21" s="25"/>
    </row>
    <row r="22" spans="2:24" ht="13" x14ac:dyDescent="0.3">
      <c r="B22" s="5" t="s">
        <v>2642</v>
      </c>
      <c r="C22" s="55">
        <v>0</v>
      </c>
      <c r="D22" s="55">
        <v>0</v>
      </c>
      <c r="E22" s="55">
        <v>0</v>
      </c>
      <c r="F22" s="55">
        <v>0</v>
      </c>
      <c r="G22" s="55">
        <v>0</v>
      </c>
      <c r="H22" s="55">
        <v>0</v>
      </c>
      <c r="I22" s="55">
        <v>0</v>
      </c>
      <c r="J22" s="55">
        <v>0</v>
      </c>
      <c r="K22" s="55">
        <v>0</v>
      </c>
      <c r="L22" s="55">
        <v>0</v>
      </c>
      <c r="M22" s="55">
        <v>0</v>
      </c>
      <c r="N22" s="55">
        <v>0</v>
      </c>
      <c r="O22" s="55">
        <v>0</v>
      </c>
      <c r="P22" s="55">
        <v>0</v>
      </c>
      <c r="Q22" s="55">
        <v>0</v>
      </c>
      <c r="R22" s="55">
        <v>0</v>
      </c>
      <c r="S22" s="56">
        <v>0</v>
      </c>
      <c r="T22" s="55">
        <v>0</v>
      </c>
      <c r="U22" s="8">
        <v>42</v>
      </c>
      <c r="W22" s="25"/>
      <c r="X22" s="25"/>
    </row>
    <row r="23" spans="2:24" ht="13" x14ac:dyDescent="0.3">
      <c r="B23" s="5" t="s">
        <v>1356</v>
      </c>
      <c r="C23" s="55">
        <v>0</v>
      </c>
      <c r="D23" s="55">
        <v>0</v>
      </c>
      <c r="E23" s="55">
        <v>0</v>
      </c>
      <c r="F23" s="55">
        <v>0</v>
      </c>
      <c r="G23" s="55">
        <v>0</v>
      </c>
      <c r="H23" s="55">
        <v>0</v>
      </c>
      <c r="I23" s="55">
        <v>0</v>
      </c>
      <c r="J23" s="55">
        <v>0</v>
      </c>
      <c r="K23" s="55">
        <v>5.0999999999999997E-2</v>
      </c>
      <c r="L23" s="55">
        <v>4.6899999999999997E-2</v>
      </c>
      <c r="M23" s="55">
        <v>0.61112000000000011</v>
      </c>
      <c r="N23" s="55">
        <v>4.0615384615384616E-2</v>
      </c>
      <c r="O23" s="55">
        <v>0</v>
      </c>
      <c r="P23" s="55">
        <v>0</v>
      </c>
      <c r="Q23" s="55">
        <v>5.3584615384615386</v>
      </c>
      <c r="R23" s="55">
        <v>6.384615384615385</v>
      </c>
      <c r="S23" s="56">
        <v>0</v>
      </c>
      <c r="T23" s="55">
        <v>12.492712307692308</v>
      </c>
      <c r="U23" s="8">
        <v>22</v>
      </c>
      <c r="W23" s="25"/>
      <c r="X23" s="25"/>
    </row>
    <row r="24" spans="2:24" ht="13" x14ac:dyDescent="0.3">
      <c r="B24" s="5" t="s">
        <v>340</v>
      </c>
      <c r="C24" s="55">
        <v>0</v>
      </c>
      <c r="D24" s="55">
        <v>0</v>
      </c>
      <c r="E24" s="55">
        <v>0</v>
      </c>
      <c r="F24" s="55">
        <v>0</v>
      </c>
      <c r="G24" s="55">
        <v>1.7515384615384617E-2</v>
      </c>
      <c r="H24" s="55">
        <v>1.6961538461538458E-2</v>
      </c>
      <c r="I24" s="55">
        <v>0</v>
      </c>
      <c r="J24" s="55">
        <v>0</v>
      </c>
      <c r="K24" s="55">
        <v>0</v>
      </c>
      <c r="L24" s="55">
        <v>0</v>
      </c>
      <c r="M24" s="55">
        <v>0</v>
      </c>
      <c r="N24" s="55">
        <v>0</v>
      </c>
      <c r="O24" s="55">
        <v>11.89493</v>
      </c>
      <c r="P24" s="55">
        <v>14.386153846153846</v>
      </c>
      <c r="Q24" s="55">
        <v>26.703784615384617</v>
      </c>
      <c r="R24" s="55">
        <v>5.2265999999999995</v>
      </c>
      <c r="S24" s="56">
        <v>0</v>
      </c>
      <c r="T24" s="55">
        <v>58.245945384615389</v>
      </c>
      <c r="U24" s="8">
        <v>10</v>
      </c>
      <c r="W24" s="25"/>
      <c r="X24" s="25"/>
    </row>
    <row r="25" spans="2:24" ht="13" x14ac:dyDescent="0.3">
      <c r="B25" s="5" t="s">
        <v>40</v>
      </c>
      <c r="C25" s="55">
        <v>0</v>
      </c>
      <c r="D25" s="55">
        <v>0</v>
      </c>
      <c r="E25" s="55">
        <v>0</v>
      </c>
      <c r="F25" s="55">
        <v>0</v>
      </c>
      <c r="G25" s="55">
        <v>0</v>
      </c>
      <c r="H25" s="55">
        <v>0</v>
      </c>
      <c r="I25" s="55">
        <v>0.26584615384615384</v>
      </c>
      <c r="J25" s="55">
        <v>0</v>
      </c>
      <c r="K25" s="55">
        <v>1.8006923076923074</v>
      </c>
      <c r="L25" s="55">
        <v>7.7313715384615378</v>
      </c>
      <c r="M25" s="55">
        <v>53.26595846153846</v>
      </c>
      <c r="N25" s="55">
        <v>186.23891692307689</v>
      </c>
      <c r="O25" s="55">
        <v>88.545379999999994</v>
      </c>
      <c r="P25" s="55">
        <v>116.41500230769235</v>
      </c>
      <c r="Q25" s="55">
        <v>153.31589230769234</v>
      </c>
      <c r="R25" s="55">
        <v>66.144300000000001</v>
      </c>
      <c r="S25" s="56">
        <v>0</v>
      </c>
      <c r="T25" s="55">
        <v>673.72336000000007</v>
      </c>
      <c r="U25" s="8">
        <v>4</v>
      </c>
      <c r="W25" s="25"/>
      <c r="X25" s="25"/>
    </row>
    <row r="26" spans="2:24" ht="13" x14ac:dyDescent="0.3">
      <c r="B26" s="5" t="s">
        <v>1013</v>
      </c>
      <c r="C26" s="55">
        <v>0</v>
      </c>
      <c r="D26" s="55">
        <v>0</v>
      </c>
      <c r="E26" s="55">
        <v>0</v>
      </c>
      <c r="F26" s="55">
        <v>0</v>
      </c>
      <c r="G26" s="55">
        <v>0</v>
      </c>
      <c r="H26" s="55">
        <v>0</v>
      </c>
      <c r="I26" s="55">
        <v>0</v>
      </c>
      <c r="J26" s="55">
        <v>4.0492307692307689E-2</v>
      </c>
      <c r="K26" s="55">
        <v>1.6076923076923075E-2</v>
      </c>
      <c r="L26" s="55">
        <v>0</v>
      </c>
      <c r="M26" s="55">
        <v>5.1214769230769228</v>
      </c>
      <c r="N26" s="55">
        <v>0.11630769230769229</v>
      </c>
      <c r="O26" s="55">
        <v>0.66876923076923067</v>
      </c>
      <c r="P26" s="55">
        <v>1.2668846153846154</v>
      </c>
      <c r="Q26" s="55">
        <v>0</v>
      </c>
      <c r="R26" s="55">
        <v>0</v>
      </c>
      <c r="S26" s="56">
        <v>0</v>
      </c>
      <c r="T26" s="55">
        <v>7.2300076923076917</v>
      </c>
      <c r="U26" s="8">
        <v>27</v>
      </c>
      <c r="W26" s="25"/>
      <c r="X26" s="25"/>
    </row>
    <row r="27" spans="2:24" ht="13" x14ac:dyDescent="0.3">
      <c r="B27" s="5" t="s">
        <v>347</v>
      </c>
      <c r="C27" s="55">
        <v>0</v>
      </c>
      <c r="D27" s="55">
        <v>0</v>
      </c>
      <c r="E27" s="55">
        <v>0</v>
      </c>
      <c r="F27" s="55">
        <v>0</v>
      </c>
      <c r="G27" s="55">
        <v>0</v>
      </c>
      <c r="H27" s="55">
        <v>0</v>
      </c>
      <c r="I27" s="55">
        <v>0</v>
      </c>
      <c r="J27" s="55">
        <v>2.4615384615384612E-2</v>
      </c>
      <c r="K27" s="55">
        <v>0.31907692307692304</v>
      </c>
      <c r="L27" s="55">
        <v>0.27298461538461538</v>
      </c>
      <c r="M27" s="55">
        <v>32.556784615384615</v>
      </c>
      <c r="N27" s="55">
        <v>233.11855384615384</v>
      </c>
      <c r="O27" s="55">
        <v>246.59503076923073</v>
      </c>
      <c r="P27" s="55">
        <v>155.38</v>
      </c>
      <c r="Q27" s="55">
        <v>126.81</v>
      </c>
      <c r="R27" s="55">
        <v>38.958400000000026</v>
      </c>
      <c r="S27" s="56">
        <v>0</v>
      </c>
      <c r="T27" s="55">
        <v>834.03544615384612</v>
      </c>
      <c r="U27" s="8">
        <v>2</v>
      </c>
      <c r="W27" s="25"/>
      <c r="X27" s="25"/>
    </row>
    <row r="28" spans="2:24" ht="13" x14ac:dyDescent="0.3">
      <c r="B28" s="5" t="s">
        <v>2654</v>
      </c>
      <c r="C28" s="55">
        <v>0</v>
      </c>
      <c r="D28" s="55">
        <v>0</v>
      </c>
      <c r="E28" s="55">
        <v>0</v>
      </c>
      <c r="F28" s="55">
        <v>0</v>
      </c>
      <c r="G28" s="55">
        <v>0</v>
      </c>
      <c r="H28" s="55">
        <v>0</v>
      </c>
      <c r="I28" s="55">
        <v>0</v>
      </c>
      <c r="J28" s="55">
        <v>0</v>
      </c>
      <c r="K28" s="55">
        <v>0</v>
      </c>
      <c r="L28" s="55">
        <v>0</v>
      </c>
      <c r="M28" s="55">
        <v>0</v>
      </c>
      <c r="N28" s="55">
        <v>0</v>
      </c>
      <c r="O28" s="55">
        <v>0</v>
      </c>
      <c r="P28" s="55">
        <v>0</v>
      </c>
      <c r="Q28" s="55">
        <v>0</v>
      </c>
      <c r="R28" s="55">
        <v>0</v>
      </c>
      <c r="S28" s="56">
        <v>0</v>
      </c>
      <c r="T28" s="55">
        <v>0</v>
      </c>
      <c r="U28" s="8">
        <v>42</v>
      </c>
      <c r="W28" s="25"/>
      <c r="X28" s="25"/>
    </row>
    <row r="29" spans="2:24" ht="13" x14ac:dyDescent="0.3">
      <c r="B29" s="5" t="s">
        <v>672</v>
      </c>
      <c r="C29" s="55">
        <v>0</v>
      </c>
      <c r="D29" s="55">
        <v>0</v>
      </c>
      <c r="E29" s="55">
        <v>0</v>
      </c>
      <c r="F29" s="55">
        <v>0</v>
      </c>
      <c r="G29" s="55">
        <v>0</v>
      </c>
      <c r="H29" s="55">
        <v>0</v>
      </c>
      <c r="I29" s="55">
        <v>0</v>
      </c>
      <c r="J29" s="55">
        <v>0</v>
      </c>
      <c r="K29" s="55">
        <v>4.95</v>
      </c>
      <c r="L29" s="55">
        <v>0.13119999999999998</v>
      </c>
      <c r="M29" s="55">
        <v>9.8461538461538448E-2</v>
      </c>
      <c r="N29" s="55">
        <v>3.5015384615384613</v>
      </c>
      <c r="O29" s="55">
        <v>8.4</v>
      </c>
      <c r="P29" s="55">
        <v>1</v>
      </c>
      <c r="Q29" s="55">
        <v>0</v>
      </c>
      <c r="R29" s="55">
        <v>0</v>
      </c>
      <c r="S29" s="56">
        <v>0</v>
      </c>
      <c r="T29" s="55">
        <v>18.081200000000003</v>
      </c>
      <c r="U29" s="8">
        <v>19</v>
      </c>
      <c r="W29" s="25"/>
      <c r="X29" s="25"/>
    </row>
    <row r="30" spans="2:24" ht="13" x14ac:dyDescent="0.3">
      <c r="B30" s="5" t="s">
        <v>680</v>
      </c>
      <c r="C30" s="55">
        <v>0</v>
      </c>
      <c r="D30" s="55">
        <v>0</v>
      </c>
      <c r="E30" s="55">
        <v>0</v>
      </c>
      <c r="F30" s="55">
        <v>0</v>
      </c>
      <c r="G30" s="55">
        <v>0</v>
      </c>
      <c r="H30" s="55">
        <v>0</v>
      </c>
      <c r="I30" s="55">
        <v>0</v>
      </c>
      <c r="J30" s="55">
        <v>0</v>
      </c>
      <c r="K30" s="55">
        <v>0</v>
      </c>
      <c r="L30" s="55">
        <v>0.15396923076923075</v>
      </c>
      <c r="M30" s="55">
        <v>4.0338461538461538E-2</v>
      </c>
      <c r="N30" s="55">
        <v>0.1</v>
      </c>
      <c r="O30" s="55">
        <v>9.4692307692307687E-2</v>
      </c>
      <c r="P30" s="55">
        <v>2.4E-2</v>
      </c>
      <c r="Q30" s="55">
        <v>0</v>
      </c>
      <c r="R30" s="55">
        <v>0</v>
      </c>
      <c r="S30" s="56">
        <v>0</v>
      </c>
      <c r="T30" s="55">
        <v>0.41299999999999998</v>
      </c>
      <c r="U30" s="8">
        <v>37</v>
      </c>
      <c r="W30" s="25"/>
      <c r="X30" s="25"/>
    </row>
    <row r="31" spans="2:24" ht="13" x14ac:dyDescent="0.3">
      <c r="B31" s="5" t="s">
        <v>1312</v>
      </c>
      <c r="C31" s="55">
        <v>0</v>
      </c>
      <c r="D31" s="55">
        <v>0</v>
      </c>
      <c r="E31" s="55">
        <v>0</v>
      </c>
      <c r="F31" s="55">
        <v>0</v>
      </c>
      <c r="G31" s="55">
        <v>0</v>
      </c>
      <c r="H31" s="55">
        <v>0</v>
      </c>
      <c r="I31" s="55">
        <v>0</v>
      </c>
      <c r="J31" s="55">
        <v>0</v>
      </c>
      <c r="K31" s="55">
        <v>0</v>
      </c>
      <c r="L31" s="55">
        <v>0</v>
      </c>
      <c r="M31" s="55">
        <v>3.6153846153846154</v>
      </c>
      <c r="N31" s="55">
        <v>5.9990000000000006</v>
      </c>
      <c r="O31" s="55">
        <v>2.83</v>
      </c>
      <c r="P31" s="55">
        <v>6.5</v>
      </c>
      <c r="Q31" s="55">
        <v>4.375</v>
      </c>
      <c r="R31" s="55">
        <v>0</v>
      </c>
      <c r="S31" s="56">
        <v>0</v>
      </c>
      <c r="T31" s="55">
        <v>23.319384615384614</v>
      </c>
      <c r="U31" s="8">
        <v>17</v>
      </c>
      <c r="W31" s="25"/>
      <c r="X31" s="25"/>
    </row>
    <row r="32" spans="2:24" ht="13" x14ac:dyDescent="0.3">
      <c r="B32" s="5" t="s">
        <v>1319</v>
      </c>
      <c r="C32" s="55">
        <v>0</v>
      </c>
      <c r="D32" s="55">
        <v>0</v>
      </c>
      <c r="E32" s="55">
        <v>0</v>
      </c>
      <c r="F32" s="55">
        <v>0</v>
      </c>
      <c r="G32" s="55">
        <v>0</v>
      </c>
      <c r="H32" s="55">
        <v>0</v>
      </c>
      <c r="I32" s="55">
        <v>0</v>
      </c>
      <c r="J32" s="55">
        <v>0</v>
      </c>
      <c r="K32" s="55">
        <v>0</v>
      </c>
      <c r="L32" s="55">
        <v>0.09</v>
      </c>
      <c r="M32" s="55">
        <v>0</v>
      </c>
      <c r="N32" s="55">
        <v>0</v>
      </c>
      <c r="O32" s="55">
        <v>0</v>
      </c>
      <c r="P32" s="55">
        <v>0</v>
      </c>
      <c r="Q32" s="55">
        <v>0</v>
      </c>
      <c r="R32" s="55">
        <v>0</v>
      </c>
      <c r="S32" s="56">
        <v>0</v>
      </c>
      <c r="T32" s="55">
        <v>0.09</v>
      </c>
      <c r="U32" s="8">
        <v>39</v>
      </c>
      <c r="W32" s="25"/>
      <c r="X32" s="25"/>
    </row>
    <row r="33" spans="2:24" ht="13" x14ac:dyDescent="0.3">
      <c r="B33" s="5" t="s">
        <v>2665</v>
      </c>
      <c r="C33" s="55">
        <v>0</v>
      </c>
      <c r="D33" s="55">
        <v>0</v>
      </c>
      <c r="E33" s="55">
        <v>0</v>
      </c>
      <c r="F33" s="55">
        <v>0</v>
      </c>
      <c r="G33" s="55">
        <v>0</v>
      </c>
      <c r="H33" s="55">
        <v>0</v>
      </c>
      <c r="I33" s="55">
        <v>0</v>
      </c>
      <c r="J33" s="55">
        <v>0</v>
      </c>
      <c r="K33" s="55">
        <v>0</v>
      </c>
      <c r="L33" s="55">
        <v>0</v>
      </c>
      <c r="M33" s="55">
        <v>0</v>
      </c>
      <c r="N33" s="55">
        <v>0</v>
      </c>
      <c r="O33" s="55">
        <v>0</v>
      </c>
      <c r="P33" s="55">
        <v>0</v>
      </c>
      <c r="Q33" s="55">
        <v>0</v>
      </c>
      <c r="R33" s="55">
        <v>0</v>
      </c>
      <c r="S33" s="56">
        <v>0</v>
      </c>
      <c r="T33" s="55">
        <v>0</v>
      </c>
      <c r="U33" s="8">
        <v>42</v>
      </c>
      <c r="W33" s="25"/>
      <c r="X33" s="25"/>
    </row>
    <row r="34" spans="2:24" ht="13" x14ac:dyDescent="0.3">
      <c r="B34" s="5" t="s">
        <v>2124</v>
      </c>
      <c r="C34" s="55">
        <v>0</v>
      </c>
      <c r="D34" s="55">
        <v>0</v>
      </c>
      <c r="E34" s="55">
        <v>0</v>
      </c>
      <c r="F34" s="55">
        <v>0</v>
      </c>
      <c r="G34" s="55">
        <v>0</v>
      </c>
      <c r="H34" s="55">
        <v>0</v>
      </c>
      <c r="I34" s="55">
        <v>0</v>
      </c>
      <c r="J34" s="55">
        <v>0</v>
      </c>
      <c r="K34" s="55">
        <v>0</v>
      </c>
      <c r="L34" s="55">
        <v>0</v>
      </c>
      <c r="M34" s="55">
        <v>0</v>
      </c>
      <c r="N34" s="55">
        <v>0</v>
      </c>
      <c r="O34" s="55">
        <v>0</v>
      </c>
      <c r="P34" s="55">
        <v>0</v>
      </c>
      <c r="Q34" s="55">
        <v>0</v>
      </c>
      <c r="R34" s="55">
        <v>7.880316538461539</v>
      </c>
      <c r="S34" s="56">
        <v>0</v>
      </c>
      <c r="T34" s="55">
        <v>7.880316538461539</v>
      </c>
      <c r="U34" s="8">
        <v>26</v>
      </c>
      <c r="W34" s="25"/>
      <c r="X34" s="25"/>
    </row>
    <row r="35" spans="2:24" ht="13" x14ac:dyDescent="0.3">
      <c r="B35" s="5" t="s">
        <v>704</v>
      </c>
      <c r="C35" s="55">
        <v>0</v>
      </c>
      <c r="D35" s="55">
        <v>0</v>
      </c>
      <c r="E35" s="55">
        <v>0</v>
      </c>
      <c r="F35" s="55">
        <v>0</v>
      </c>
      <c r="G35" s="55">
        <v>0</v>
      </c>
      <c r="H35" s="55">
        <v>0</v>
      </c>
      <c r="I35" s="55">
        <v>7.5923076923076926E-2</v>
      </c>
      <c r="J35" s="55">
        <v>0</v>
      </c>
      <c r="K35" s="55">
        <v>0</v>
      </c>
      <c r="L35" s="55">
        <v>0</v>
      </c>
      <c r="M35" s="55">
        <v>0</v>
      </c>
      <c r="N35" s="55">
        <v>0</v>
      </c>
      <c r="O35" s="55">
        <v>0</v>
      </c>
      <c r="P35" s="55">
        <v>0</v>
      </c>
      <c r="Q35" s="55">
        <v>0</v>
      </c>
      <c r="R35" s="55">
        <v>0</v>
      </c>
      <c r="S35" s="56">
        <v>0</v>
      </c>
      <c r="T35" s="55">
        <v>7.5923076923076926E-2</v>
      </c>
      <c r="U35" s="8">
        <v>41</v>
      </c>
      <c r="W35" s="25"/>
      <c r="X35" s="25"/>
    </row>
    <row r="36" spans="2:24" ht="13" x14ac:dyDescent="0.3">
      <c r="B36" s="5" t="s">
        <v>707</v>
      </c>
      <c r="C36" s="55">
        <v>0</v>
      </c>
      <c r="D36" s="55">
        <v>0</v>
      </c>
      <c r="E36" s="55">
        <v>0</v>
      </c>
      <c r="F36" s="55">
        <v>0</v>
      </c>
      <c r="G36" s="55">
        <v>0</v>
      </c>
      <c r="H36" s="55">
        <v>0</v>
      </c>
      <c r="I36" s="55">
        <v>0</v>
      </c>
      <c r="J36" s="55">
        <v>0</v>
      </c>
      <c r="K36" s="55">
        <v>0</v>
      </c>
      <c r="L36" s="55">
        <v>0</v>
      </c>
      <c r="M36" s="55">
        <v>0.46176923076923071</v>
      </c>
      <c r="N36" s="55">
        <v>3.3822000000000005</v>
      </c>
      <c r="O36" s="55">
        <v>9.8386692307692307</v>
      </c>
      <c r="P36" s="55">
        <v>174.86880153846158</v>
      </c>
      <c r="Q36" s="55">
        <v>225.53447692307691</v>
      </c>
      <c r="R36" s="55">
        <v>316.96887692307678</v>
      </c>
      <c r="S36" s="56">
        <v>0</v>
      </c>
      <c r="T36" s="55">
        <v>731.05479384615376</v>
      </c>
      <c r="U36" s="8">
        <v>3</v>
      </c>
      <c r="W36" s="25"/>
      <c r="X36" s="25"/>
    </row>
    <row r="37" spans="2:24" ht="13" x14ac:dyDescent="0.3">
      <c r="B37" s="5" t="s">
        <v>1418</v>
      </c>
      <c r="C37" s="55">
        <v>0</v>
      </c>
      <c r="D37" s="55">
        <v>0</v>
      </c>
      <c r="E37" s="55">
        <v>0</v>
      </c>
      <c r="F37" s="55">
        <v>0</v>
      </c>
      <c r="G37" s="55">
        <v>0</v>
      </c>
      <c r="H37" s="55">
        <v>0.01</v>
      </c>
      <c r="I37" s="55">
        <v>0</v>
      </c>
      <c r="J37" s="55">
        <v>0</v>
      </c>
      <c r="K37" s="55">
        <v>0.2</v>
      </c>
      <c r="L37" s="55">
        <v>0.51415384615384618</v>
      </c>
      <c r="M37" s="55">
        <v>0.84153846153846146</v>
      </c>
      <c r="N37" s="55">
        <v>8.3846153846153834E-2</v>
      </c>
      <c r="O37" s="55">
        <v>0</v>
      </c>
      <c r="P37" s="55">
        <v>0.96516923076923078</v>
      </c>
      <c r="Q37" s="55">
        <v>0</v>
      </c>
      <c r="R37" s="55">
        <v>0</v>
      </c>
      <c r="S37" s="56">
        <v>0</v>
      </c>
      <c r="T37" s="55">
        <v>2.6147076923076922</v>
      </c>
      <c r="U37" s="8">
        <v>34</v>
      </c>
      <c r="W37" s="25"/>
      <c r="X37" s="25"/>
    </row>
    <row r="38" spans="2:24" ht="13" x14ac:dyDescent="0.3">
      <c r="B38" s="5" t="s">
        <v>700</v>
      </c>
      <c r="C38" s="55">
        <v>0</v>
      </c>
      <c r="D38" s="55">
        <v>0</v>
      </c>
      <c r="E38" s="55">
        <v>0</v>
      </c>
      <c r="F38" s="55">
        <v>0</v>
      </c>
      <c r="G38" s="55">
        <v>0</v>
      </c>
      <c r="H38" s="55">
        <v>0</v>
      </c>
      <c r="I38" s="55">
        <v>0</v>
      </c>
      <c r="J38" s="55">
        <v>0</v>
      </c>
      <c r="K38" s="55">
        <v>0</v>
      </c>
      <c r="L38" s="55">
        <v>0</v>
      </c>
      <c r="M38" s="55">
        <v>7.8461538461538458E-2</v>
      </c>
      <c r="N38" s="55">
        <v>0</v>
      </c>
      <c r="O38" s="55">
        <v>0</v>
      </c>
      <c r="P38" s="55">
        <v>0</v>
      </c>
      <c r="Q38" s="55">
        <v>0</v>
      </c>
      <c r="R38" s="55">
        <v>0</v>
      </c>
      <c r="S38" s="56">
        <v>0</v>
      </c>
      <c r="T38" s="55">
        <v>7.8461538461538458E-2</v>
      </c>
      <c r="U38" s="8">
        <v>40</v>
      </c>
      <c r="W38" s="25"/>
      <c r="X38" s="25"/>
    </row>
    <row r="39" spans="2:24" ht="13" x14ac:dyDescent="0.3">
      <c r="B39" s="5" t="s">
        <v>1141</v>
      </c>
      <c r="C39" s="55">
        <v>0</v>
      </c>
      <c r="D39" s="55">
        <v>0</v>
      </c>
      <c r="E39" s="55">
        <v>0</v>
      </c>
      <c r="F39" s="55">
        <v>0</v>
      </c>
      <c r="G39" s="55">
        <v>0</v>
      </c>
      <c r="H39" s="55">
        <v>0</v>
      </c>
      <c r="I39" s="55">
        <v>0</v>
      </c>
      <c r="J39" s="55">
        <v>0</v>
      </c>
      <c r="K39" s="55">
        <v>0</v>
      </c>
      <c r="L39" s="55">
        <v>0</v>
      </c>
      <c r="M39" s="55">
        <v>0.43086153846153846</v>
      </c>
      <c r="N39" s="55">
        <v>0.83853076923076919</v>
      </c>
      <c r="O39" s="55">
        <v>3.9169230769230776E-2</v>
      </c>
      <c r="P39" s="55">
        <v>0</v>
      </c>
      <c r="Q39" s="55">
        <v>0</v>
      </c>
      <c r="R39" s="55">
        <v>0</v>
      </c>
      <c r="S39" s="56">
        <v>0</v>
      </c>
      <c r="T39" s="55">
        <v>1.3085615384615386</v>
      </c>
      <c r="U39" s="8">
        <v>36</v>
      </c>
      <c r="W39" s="25"/>
      <c r="X39" s="25"/>
    </row>
    <row r="40" spans="2:24" ht="13" x14ac:dyDescent="0.3">
      <c r="B40" s="5" t="s">
        <v>1135</v>
      </c>
      <c r="C40" s="55">
        <v>0</v>
      </c>
      <c r="D40" s="55">
        <v>0</v>
      </c>
      <c r="E40" s="55">
        <v>0</v>
      </c>
      <c r="F40" s="55">
        <v>0</v>
      </c>
      <c r="G40" s="55">
        <v>0</v>
      </c>
      <c r="H40" s="55">
        <v>0</v>
      </c>
      <c r="I40" s="55">
        <v>0</v>
      </c>
      <c r="J40" s="55">
        <v>0</v>
      </c>
      <c r="K40" s="55">
        <v>0</v>
      </c>
      <c r="L40" s="55">
        <v>2.5</v>
      </c>
      <c r="M40" s="55">
        <v>1.1815384615384614</v>
      </c>
      <c r="N40" s="55">
        <v>2.95</v>
      </c>
      <c r="O40" s="55">
        <v>10</v>
      </c>
      <c r="P40" s="55">
        <v>0</v>
      </c>
      <c r="Q40" s="55">
        <v>0</v>
      </c>
      <c r="R40" s="55">
        <v>0</v>
      </c>
      <c r="S40" s="56">
        <v>0</v>
      </c>
      <c r="T40" s="55">
        <v>16.631538461538462</v>
      </c>
      <c r="U40" s="8">
        <v>20</v>
      </c>
      <c r="W40" s="25"/>
      <c r="X40" s="25"/>
    </row>
    <row r="41" spans="2:24" ht="13" x14ac:dyDescent="0.3">
      <c r="B41" s="5" t="s">
        <v>996</v>
      </c>
      <c r="C41" s="55">
        <v>0</v>
      </c>
      <c r="D41" s="55">
        <v>0</v>
      </c>
      <c r="E41" s="55">
        <v>4.8846153846153845E-2</v>
      </c>
      <c r="F41" s="55">
        <v>0</v>
      </c>
      <c r="G41" s="55">
        <v>0</v>
      </c>
      <c r="H41" s="55">
        <v>0</v>
      </c>
      <c r="I41" s="55">
        <v>0</v>
      </c>
      <c r="J41" s="55">
        <v>0</v>
      </c>
      <c r="K41" s="55">
        <v>0</v>
      </c>
      <c r="L41" s="55">
        <v>2.5000000000000001E-2</v>
      </c>
      <c r="M41" s="55">
        <v>0.15346153846153845</v>
      </c>
      <c r="N41" s="55">
        <v>7.7299999999999994E-2</v>
      </c>
      <c r="O41" s="55">
        <v>0</v>
      </c>
      <c r="P41" s="55">
        <v>0</v>
      </c>
      <c r="Q41" s="55">
        <v>33.268300000000004</v>
      </c>
      <c r="R41" s="55">
        <v>7.2119999999999997</v>
      </c>
      <c r="S41" s="56">
        <v>0</v>
      </c>
      <c r="T41" s="55">
        <v>40.784907692307698</v>
      </c>
      <c r="U41" s="8">
        <v>13</v>
      </c>
      <c r="W41" s="25"/>
      <c r="X41" s="25"/>
    </row>
    <row r="42" spans="2:24" ht="13" x14ac:dyDescent="0.3">
      <c r="B42" s="5" t="s">
        <v>2682</v>
      </c>
      <c r="C42" s="55">
        <v>0</v>
      </c>
      <c r="D42" s="55">
        <v>0</v>
      </c>
      <c r="E42" s="55">
        <v>0</v>
      </c>
      <c r="F42" s="55">
        <v>0</v>
      </c>
      <c r="G42" s="55">
        <v>0</v>
      </c>
      <c r="H42" s="55">
        <v>0</v>
      </c>
      <c r="I42" s="55">
        <v>0</v>
      </c>
      <c r="J42" s="55">
        <v>0</v>
      </c>
      <c r="K42" s="55">
        <v>0</v>
      </c>
      <c r="L42" s="55">
        <v>0</v>
      </c>
      <c r="M42" s="55">
        <v>0</v>
      </c>
      <c r="N42" s="55">
        <v>0</v>
      </c>
      <c r="O42" s="55">
        <v>0</v>
      </c>
      <c r="P42" s="55">
        <v>0</v>
      </c>
      <c r="Q42" s="55">
        <v>0</v>
      </c>
      <c r="R42" s="55">
        <v>0</v>
      </c>
      <c r="S42" s="56">
        <v>0</v>
      </c>
      <c r="T42" s="55">
        <v>0</v>
      </c>
      <c r="U42" s="8">
        <v>42</v>
      </c>
      <c r="W42" s="25"/>
      <c r="X42" s="25"/>
    </row>
    <row r="43" spans="2:24" ht="13" x14ac:dyDescent="0.3">
      <c r="B43" s="5" t="s">
        <v>1584</v>
      </c>
      <c r="C43" s="55">
        <v>0</v>
      </c>
      <c r="D43" s="55">
        <v>0</v>
      </c>
      <c r="E43" s="55">
        <v>0</v>
      </c>
      <c r="F43" s="55">
        <v>0</v>
      </c>
      <c r="G43" s="55">
        <v>0</v>
      </c>
      <c r="H43" s="55">
        <v>0</v>
      </c>
      <c r="I43" s="55">
        <v>0</v>
      </c>
      <c r="J43" s="55">
        <v>0</v>
      </c>
      <c r="K43" s="55">
        <v>0</v>
      </c>
      <c r="L43" s="55">
        <v>0</v>
      </c>
      <c r="M43" s="55">
        <v>0</v>
      </c>
      <c r="N43" s="55">
        <v>0</v>
      </c>
      <c r="O43" s="55">
        <v>0</v>
      </c>
      <c r="P43" s="55">
        <v>2.5437153846153846</v>
      </c>
      <c r="Q43" s="55">
        <v>13.250461538461538</v>
      </c>
      <c r="R43" s="55">
        <v>19.582999999999998</v>
      </c>
      <c r="S43" s="56">
        <v>0</v>
      </c>
      <c r="T43" s="55">
        <v>35.377176923076917</v>
      </c>
      <c r="U43" s="8">
        <v>14</v>
      </c>
      <c r="W43" s="25"/>
      <c r="X43" s="25"/>
    </row>
    <row r="44" spans="2:24" ht="13" x14ac:dyDescent="0.3">
      <c r="B44" s="5" t="s">
        <v>1350</v>
      </c>
      <c r="C44" s="55">
        <v>0</v>
      </c>
      <c r="D44" s="55">
        <v>0</v>
      </c>
      <c r="E44" s="55">
        <v>0</v>
      </c>
      <c r="F44" s="55">
        <v>0</v>
      </c>
      <c r="G44" s="55">
        <v>0</v>
      </c>
      <c r="H44" s="55">
        <v>0</v>
      </c>
      <c r="I44" s="55">
        <v>0</v>
      </c>
      <c r="J44" s="55">
        <v>0</v>
      </c>
      <c r="K44" s="55">
        <v>3</v>
      </c>
      <c r="L44" s="55">
        <v>0</v>
      </c>
      <c r="M44" s="55">
        <v>0.46</v>
      </c>
      <c r="N44" s="55">
        <v>1.7200000000000002</v>
      </c>
      <c r="O44" s="55">
        <v>14.66</v>
      </c>
      <c r="P44" s="55">
        <v>4.18</v>
      </c>
      <c r="Q44" s="55">
        <v>0</v>
      </c>
      <c r="R44" s="55">
        <v>0</v>
      </c>
      <c r="S44" s="56">
        <v>0</v>
      </c>
      <c r="T44" s="55">
        <v>24.02</v>
      </c>
      <c r="U44" s="8">
        <v>16</v>
      </c>
      <c r="W44" s="25"/>
      <c r="X44" s="25"/>
    </row>
    <row r="45" spans="2:24" ht="13" x14ac:dyDescent="0.3">
      <c r="B45" s="5" t="s">
        <v>2689</v>
      </c>
      <c r="C45" s="55">
        <v>0</v>
      </c>
      <c r="D45" s="55">
        <v>0</v>
      </c>
      <c r="E45" s="55">
        <v>0</v>
      </c>
      <c r="F45" s="55">
        <v>0</v>
      </c>
      <c r="G45" s="55">
        <v>0</v>
      </c>
      <c r="H45" s="55">
        <v>0</v>
      </c>
      <c r="I45" s="55">
        <v>0</v>
      </c>
      <c r="J45" s="55">
        <v>0</v>
      </c>
      <c r="K45" s="55">
        <v>0</v>
      </c>
      <c r="L45" s="55">
        <v>0</v>
      </c>
      <c r="M45" s="55">
        <v>0</v>
      </c>
      <c r="N45" s="55">
        <v>0</v>
      </c>
      <c r="O45" s="55">
        <v>0</v>
      </c>
      <c r="P45" s="55">
        <v>0</v>
      </c>
      <c r="Q45" s="55">
        <v>0</v>
      </c>
      <c r="R45" s="55">
        <v>0</v>
      </c>
      <c r="S45" s="56">
        <v>0</v>
      </c>
      <c r="T45" s="55">
        <v>0</v>
      </c>
      <c r="U45" s="8">
        <v>42</v>
      </c>
      <c r="W45" s="25"/>
      <c r="X45" s="25"/>
    </row>
    <row r="46" spans="2:24" ht="13" x14ac:dyDescent="0.3">
      <c r="B46" s="5" t="s">
        <v>1324</v>
      </c>
      <c r="C46" s="55">
        <v>0</v>
      </c>
      <c r="D46" s="55">
        <v>0</v>
      </c>
      <c r="E46" s="55">
        <v>0</v>
      </c>
      <c r="F46" s="55">
        <v>0</v>
      </c>
      <c r="G46" s="55">
        <v>0</v>
      </c>
      <c r="H46" s="55">
        <v>0</v>
      </c>
      <c r="I46" s="55">
        <v>1.993846153846154E-2</v>
      </c>
      <c r="J46" s="55">
        <v>0</v>
      </c>
      <c r="K46" s="55">
        <v>0</v>
      </c>
      <c r="L46" s="55">
        <v>0</v>
      </c>
      <c r="M46" s="55">
        <v>2.0563807692307692</v>
      </c>
      <c r="N46" s="55">
        <v>1.35</v>
      </c>
      <c r="O46" s="55">
        <v>5.384615384615385</v>
      </c>
      <c r="P46" s="55">
        <v>0</v>
      </c>
      <c r="Q46" s="55">
        <v>0</v>
      </c>
      <c r="R46" s="55">
        <v>0</v>
      </c>
      <c r="S46" s="56">
        <v>0</v>
      </c>
      <c r="T46" s="55">
        <v>8.8109346153846158</v>
      </c>
      <c r="U46" s="8">
        <v>25</v>
      </c>
      <c r="W46" s="25"/>
      <c r="X46" s="25"/>
    </row>
    <row r="47" spans="2:24" ht="13" x14ac:dyDescent="0.3">
      <c r="B47" s="5" t="s">
        <v>753</v>
      </c>
      <c r="C47" s="55">
        <v>0</v>
      </c>
      <c r="D47" s="55">
        <v>0</v>
      </c>
      <c r="E47" s="55">
        <v>0</v>
      </c>
      <c r="F47" s="55">
        <v>0</v>
      </c>
      <c r="G47" s="55">
        <v>0</v>
      </c>
      <c r="H47" s="55">
        <v>0</v>
      </c>
      <c r="I47" s="55">
        <v>0</v>
      </c>
      <c r="J47" s="55">
        <v>0</v>
      </c>
      <c r="K47" s="55">
        <v>0</v>
      </c>
      <c r="L47" s="55">
        <v>0</v>
      </c>
      <c r="M47" s="55">
        <v>10.379999999999999</v>
      </c>
      <c r="N47" s="55">
        <v>5.2850000000000001</v>
      </c>
      <c r="O47" s="55">
        <v>34.484615384615381</v>
      </c>
      <c r="P47" s="55">
        <v>14.9</v>
      </c>
      <c r="Q47" s="55">
        <v>30</v>
      </c>
      <c r="R47" s="55">
        <v>228.4</v>
      </c>
      <c r="S47" s="56">
        <v>0</v>
      </c>
      <c r="T47" s="55">
        <v>323.44961538461541</v>
      </c>
      <c r="U47" s="8">
        <v>5</v>
      </c>
      <c r="W47" s="25"/>
      <c r="X47" s="25"/>
    </row>
    <row r="48" spans="2:24" ht="13" x14ac:dyDescent="0.3">
      <c r="B48" s="5" t="s">
        <v>782</v>
      </c>
      <c r="C48" s="55">
        <v>0</v>
      </c>
      <c r="D48" s="55">
        <v>0</v>
      </c>
      <c r="E48" s="55">
        <v>0</v>
      </c>
      <c r="F48" s="55">
        <v>7.6923076923076913E-2</v>
      </c>
      <c r="G48" s="55">
        <v>0</v>
      </c>
      <c r="H48" s="55">
        <v>0</v>
      </c>
      <c r="I48" s="55">
        <v>1.9199999999999998E-2</v>
      </c>
      <c r="J48" s="55">
        <v>0</v>
      </c>
      <c r="K48" s="55">
        <v>0</v>
      </c>
      <c r="L48" s="55">
        <v>0</v>
      </c>
      <c r="M48" s="55">
        <v>0</v>
      </c>
      <c r="N48" s="55">
        <v>20</v>
      </c>
      <c r="O48" s="55">
        <v>0</v>
      </c>
      <c r="P48" s="55">
        <v>0</v>
      </c>
      <c r="Q48" s="55">
        <v>0</v>
      </c>
      <c r="R48" s="55">
        <v>0</v>
      </c>
      <c r="S48" s="56">
        <v>0</v>
      </c>
      <c r="T48" s="55">
        <v>20.096123076923078</v>
      </c>
      <c r="U48" s="8">
        <v>18</v>
      </c>
      <c r="W48" s="25"/>
      <c r="X48" s="25"/>
    </row>
    <row r="49" spans="1:24" ht="13" x14ac:dyDescent="0.3">
      <c r="B49" s="5" t="s">
        <v>786</v>
      </c>
      <c r="C49" s="55">
        <v>0</v>
      </c>
      <c r="D49" s="55">
        <v>0</v>
      </c>
      <c r="E49" s="55">
        <v>0</v>
      </c>
      <c r="F49" s="55">
        <v>0</v>
      </c>
      <c r="G49" s="55">
        <v>0</v>
      </c>
      <c r="H49" s="55">
        <v>0.19900000000000001</v>
      </c>
      <c r="I49" s="55">
        <v>0</v>
      </c>
      <c r="J49" s="55">
        <v>0.40903999999999996</v>
      </c>
      <c r="K49" s="55">
        <v>0.64</v>
      </c>
      <c r="L49" s="55">
        <v>0.73100000000000009</v>
      </c>
      <c r="M49" s="55">
        <v>1.6</v>
      </c>
      <c r="N49" s="55">
        <v>0.33076923076923082</v>
      </c>
      <c r="O49" s="55">
        <v>6.9730000000000008</v>
      </c>
      <c r="P49" s="55">
        <v>0</v>
      </c>
      <c r="Q49" s="55">
        <v>0</v>
      </c>
      <c r="R49" s="55">
        <v>0</v>
      </c>
      <c r="S49" s="56">
        <v>0</v>
      </c>
      <c r="T49" s="55">
        <v>10.882809230769231</v>
      </c>
      <c r="U49" s="8">
        <v>24</v>
      </c>
      <c r="W49" s="25"/>
      <c r="X49" s="25"/>
    </row>
    <row r="50" spans="1:24" ht="13" x14ac:dyDescent="0.3">
      <c r="B50" s="5" t="s">
        <v>1352</v>
      </c>
      <c r="C50" s="55">
        <v>0</v>
      </c>
      <c r="D50" s="55">
        <v>0</v>
      </c>
      <c r="E50" s="55">
        <v>0</v>
      </c>
      <c r="F50" s="55">
        <v>0</v>
      </c>
      <c r="G50" s="55">
        <v>0</v>
      </c>
      <c r="H50" s="55">
        <v>0</v>
      </c>
      <c r="I50" s="55">
        <v>0</v>
      </c>
      <c r="J50" s="55">
        <v>0</v>
      </c>
      <c r="K50" s="55">
        <v>0</v>
      </c>
      <c r="L50" s="55">
        <v>0</v>
      </c>
      <c r="M50" s="55">
        <v>0.55000000000000004</v>
      </c>
      <c r="N50" s="55">
        <v>0</v>
      </c>
      <c r="O50" s="55">
        <v>34</v>
      </c>
      <c r="P50" s="55">
        <v>0</v>
      </c>
      <c r="Q50" s="55">
        <v>0</v>
      </c>
      <c r="R50" s="55">
        <v>0</v>
      </c>
      <c r="S50" s="56">
        <v>0</v>
      </c>
      <c r="T50" s="55">
        <v>34.549999999999997</v>
      </c>
      <c r="U50" s="8">
        <v>15</v>
      </c>
      <c r="W50" s="25"/>
      <c r="X50" s="25"/>
    </row>
    <row r="51" spans="1:24" ht="13" x14ac:dyDescent="0.3">
      <c r="B51" s="5" t="s">
        <v>841</v>
      </c>
      <c r="C51" s="55">
        <v>0.30399999999999999</v>
      </c>
      <c r="D51" s="55">
        <v>0</v>
      </c>
      <c r="E51" s="55">
        <v>0</v>
      </c>
      <c r="F51" s="55">
        <v>0</v>
      </c>
      <c r="G51" s="55">
        <v>2.0279999999999999E-2</v>
      </c>
      <c r="H51" s="55">
        <v>8.2799999999999999E-2</v>
      </c>
      <c r="I51" s="55">
        <v>5.7979999999999997E-2</v>
      </c>
      <c r="J51" s="55">
        <v>4.4400000000000002E-2</v>
      </c>
      <c r="K51" s="55">
        <v>0.12983</v>
      </c>
      <c r="L51" s="55">
        <v>1.6364061538461538</v>
      </c>
      <c r="M51" s="55">
        <v>0.56199692307692295</v>
      </c>
      <c r="N51" s="55">
        <v>0</v>
      </c>
      <c r="O51" s="55">
        <v>0.40113230769230768</v>
      </c>
      <c r="P51" s="55">
        <v>0.44475538461538455</v>
      </c>
      <c r="Q51" s="55">
        <v>0</v>
      </c>
      <c r="R51" s="55">
        <v>0</v>
      </c>
      <c r="S51" s="56">
        <v>0</v>
      </c>
      <c r="T51" s="55">
        <v>3.6835807692307694</v>
      </c>
      <c r="U51" s="8">
        <v>31</v>
      </c>
      <c r="W51" s="25"/>
      <c r="X51" s="25"/>
    </row>
    <row r="52" spans="1:24" ht="13" x14ac:dyDescent="0.3">
      <c r="B52" s="5" t="s">
        <v>2702</v>
      </c>
      <c r="C52" s="55">
        <v>0</v>
      </c>
      <c r="D52" s="55">
        <v>0</v>
      </c>
      <c r="E52" s="55">
        <v>0</v>
      </c>
      <c r="F52" s="55">
        <v>0</v>
      </c>
      <c r="G52" s="55">
        <v>0</v>
      </c>
      <c r="H52" s="55">
        <v>0</v>
      </c>
      <c r="I52" s="55">
        <v>0</v>
      </c>
      <c r="J52" s="55">
        <v>0</v>
      </c>
      <c r="K52" s="55">
        <v>0</v>
      </c>
      <c r="L52" s="55">
        <v>0</v>
      </c>
      <c r="M52" s="55">
        <v>0</v>
      </c>
      <c r="N52" s="55">
        <v>0</v>
      </c>
      <c r="O52" s="55">
        <v>0</v>
      </c>
      <c r="P52" s="55">
        <v>0</v>
      </c>
      <c r="Q52" s="55">
        <v>0</v>
      </c>
      <c r="R52" s="55">
        <v>0</v>
      </c>
      <c r="S52" s="56">
        <v>0</v>
      </c>
      <c r="T52" s="55">
        <v>0</v>
      </c>
      <c r="U52" s="8">
        <v>42</v>
      </c>
      <c r="W52" s="25"/>
      <c r="X52" s="25"/>
    </row>
    <row r="53" spans="1:24" ht="13" x14ac:dyDescent="0.3">
      <c r="B53" s="5" t="s">
        <v>901</v>
      </c>
      <c r="C53" s="55">
        <v>0</v>
      </c>
      <c r="D53" s="55">
        <v>0</v>
      </c>
      <c r="E53" s="55">
        <v>0</v>
      </c>
      <c r="F53" s="55">
        <v>0</v>
      </c>
      <c r="G53" s="55">
        <v>0.50769230769230766</v>
      </c>
      <c r="H53" s="55">
        <v>0</v>
      </c>
      <c r="I53" s="55">
        <v>0</v>
      </c>
      <c r="J53" s="55">
        <v>0</v>
      </c>
      <c r="K53" s="55">
        <v>1.1410807692307692</v>
      </c>
      <c r="L53" s="55">
        <v>0.66249999999999998</v>
      </c>
      <c r="M53" s="55">
        <v>0.5</v>
      </c>
      <c r="N53" s="55">
        <v>2.5720000000000001</v>
      </c>
      <c r="O53" s="55">
        <v>1</v>
      </c>
      <c r="P53" s="55">
        <v>0</v>
      </c>
      <c r="Q53" s="55">
        <v>0</v>
      </c>
      <c r="R53" s="55">
        <v>0</v>
      </c>
      <c r="S53" s="56">
        <v>0</v>
      </c>
      <c r="T53" s="55">
        <v>6.3832730769230768</v>
      </c>
      <c r="U53" s="8">
        <v>28</v>
      </c>
      <c r="W53" s="25"/>
      <c r="X53" s="25"/>
    </row>
    <row r="54" spans="1:24" ht="13" x14ac:dyDescent="0.3">
      <c r="B54" s="7" t="s">
        <v>2706</v>
      </c>
      <c r="C54" s="57">
        <v>0</v>
      </c>
      <c r="D54" s="57">
        <v>0</v>
      </c>
      <c r="E54" s="57">
        <v>0</v>
      </c>
      <c r="F54" s="57">
        <v>0</v>
      </c>
      <c r="G54" s="57">
        <v>0</v>
      </c>
      <c r="H54" s="57">
        <v>0</v>
      </c>
      <c r="I54" s="57">
        <v>0</v>
      </c>
      <c r="J54" s="57">
        <v>0</v>
      </c>
      <c r="K54" s="57">
        <v>0</v>
      </c>
      <c r="L54" s="57">
        <v>0</v>
      </c>
      <c r="M54" s="57">
        <v>0</v>
      </c>
      <c r="N54" s="57">
        <v>0</v>
      </c>
      <c r="O54" s="57">
        <v>0</v>
      </c>
      <c r="P54" s="57">
        <v>0</v>
      </c>
      <c r="Q54" s="57">
        <v>0</v>
      </c>
      <c r="R54" s="57">
        <v>0</v>
      </c>
      <c r="S54" s="58">
        <v>0</v>
      </c>
      <c r="T54" s="57">
        <v>0</v>
      </c>
      <c r="U54" s="44">
        <v>42</v>
      </c>
      <c r="W54" s="25"/>
      <c r="X54" s="25"/>
    </row>
    <row r="55" spans="1:24" ht="13" x14ac:dyDescent="0.3">
      <c r="B55" s="5" t="s">
        <v>1927</v>
      </c>
      <c r="C55" s="55">
        <v>0.30399999999999999</v>
      </c>
      <c r="D55" s="55">
        <v>0</v>
      </c>
      <c r="E55" s="55">
        <v>0.12315384615384616</v>
      </c>
      <c r="F55" s="55">
        <v>0.12384615384615383</v>
      </c>
      <c r="G55" s="55">
        <v>0.60702615384615388</v>
      </c>
      <c r="H55" s="55">
        <v>41.259130769230765</v>
      </c>
      <c r="I55" s="55">
        <v>2.3088107692307691</v>
      </c>
      <c r="J55" s="55">
        <v>7.5708361538461544</v>
      </c>
      <c r="K55" s="55">
        <v>25.155403076923072</v>
      </c>
      <c r="L55" s="55">
        <v>43.642700769230771</v>
      </c>
      <c r="M55" s="55">
        <v>142.48788846153846</v>
      </c>
      <c r="N55" s="55">
        <v>581.61120923076919</v>
      </c>
      <c r="O55" s="55">
        <v>711.77141923076897</v>
      </c>
      <c r="P55" s="55">
        <v>583.72802076923074</v>
      </c>
      <c r="Q55" s="55">
        <v>1265.2100269230771</v>
      </c>
      <c r="R55" s="55">
        <v>1813.4382934615385</v>
      </c>
      <c r="S55" s="56">
        <v>0</v>
      </c>
      <c r="T55" s="59">
        <v>5219.3417657692307</v>
      </c>
      <c r="U55" s="6"/>
    </row>
    <row r="56" spans="1:24" x14ac:dyDescent="0.25">
      <c r="C56" s="60"/>
      <c r="D56" s="60"/>
      <c r="E56" s="60"/>
      <c r="F56" s="60"/>
      <c r="G56" s="60"/>
      <c r="H56" s="60"/>
      <c r="I56" s="60"/>
      <c r="J56" s="60"/>
      <c r="K56" s="60"/>
      <c r="L56" s="60"/>
      <c r="M56" s="60"/>
      <c r="N56" s="60"/>
      <c r="O56" s="60"/>
      <c r="P56" s="60"/>
      <c r="Q56" s="60"/>
      <c r="R56" s="60"/>
      <c r="S56" s="60"/>
      <c r="T56" s="60"/>
    </row>
    <row r="57" spans="1:24" ht="13" x14ac:dyDescent="0.3">
      <c r="B57" s="5" t="s">
        <v>1928</v>
      </c>
      <c r="C57" s="60"/>
      <c r="D57" s="60"/>
      <c r="E57" s="60"/>
      <c r="F57" s="60"/>
      <c r="G57" s="60"/>
      <c r="H57" s="60"/>
      <c r="I57" s="60"/>
      <c r="J57" s="60"/>
      <c r="K57" s="60"/>
      <c r="L57" s="60"/>
      <c r="M57" s="60"/>
      <c r="N57" s="60"/>
      <c r="O57" s="60"/>
      <c r="P57" s="60"/>
      <c r="Q57" s="60"/>
      <c r="R57" s="60"/>
      <c r="S57" s="60"/>
      <c r="T57" s="60"/>
    </row>
    <row r="58" spans="1:24" ht="13" x14ac:dyDescent="0.3">
      <c r="B58" s="5"/>
      <c r="C58" s="60"/>
      <c r="D58" s="60"/>
      <c r="E58" s="60"/>
      <c r="F58" s="60"/>
      <c r="G58" s="60"/>
      <c r="H58" s="60"/>
      <c r="I58" s="60"/>
      <c r="J58" s="60"/>
      <c r="K58" s="60"/>
      <c r="L58" s="60"/>
      <c r="M58" s="60"/>
      <c r="N58" s="60"/>
      <c r="O58" s="60"/>
      <c r="P58" s="60"/>
      <c r="Q58" s="60"/>
      <c r="R58" s="60"/>
      <c r="S58" s="60"/>
      <c r="T58" s="60"/>
    </row>
    <row r="59" spans="1:24" ht="13" x14ac:dyDescent="0.3">
      <c r="B59" s="49" t="s">
        <v>2</v>
      </c>
      <c r="C59" s="69">
        <v>2006</v>
      </c>
      <c r="D59" s="69">
        <v>2007</v>
      </c>
      <c r="E59" s="69">
        <v>2008</v>
      </c>
      <c r="F59" s="69">
        <v>2009</v>
      </c>
      <c r="G59" s="69">
        <v>2010</v>
      </c>
      <c r="H59" s="69">
        <v>2011</v>
      </c>
      <c r="I59" s="69">
        <v>2012</v>
      </c>
      <c r="J59" s="69">
        <v>2013</v>
      </c>
      <c r="K59" s="69">
        <v>2014</v>
      </c>
      <c r="L59" s="69">
        <v>2015</v>
      </c>
      <c r="M59" s="69">
        <v>2016</v>
      </c>
      <c r="N59" s="69">
        <v>2017</v>
      </c>
      <c r="O59" s="69">
        <v>2018</v>
      </c>
      <c r="P59" s="69">
        <v>2019</v>
      </c>
      <c r="Q59" s="69">
        <v>2020</v>
      </c>
      <c r="R59" s="69">
        <v>2021</v>
      </c>
      <c r="S59" s="61" t="s">
        <v>1926</v>
      </c>
      <c r="T59" s="62" t="s">
        <v>1927</v>
      </c>
      <c r="U59" s="49" t="s">
        <v>2971</v>
      </c>
      <c r="W59" s="10"/>
    </row>
    <row r="60" spans="1:24" ht="13" x14ac:dyDescent="0.3">
      <c r="A60">
        <v>1</v>
      </c>
      <c r="B60" s="23" t="s">
        <v>1247</v>
      </c>
      <c r="C60" s="55">
        <v>0</v>
      </c>
      <c r="D60" s="55">
        <v>0</v>
      </c>
      <c r="E60" s="55">
        <v>7.4307692307692311E-2</v>
      </c>
      <c r="F60" s="55">
        <v>1.6153846153846154E-2</v>
      </c>
      <c r="G60" s="55">
        <v>0</v>
      </c>
      <c r="H60" s="55">
        <v>0</v>
      </c>
      <c r="I60" s="55">
        <v>0</v>
      </c>
      <c r="J60" s="55">
        <v>0.4</v>
      </c>
      <c r="K60" s="55">
        <v>0</v>
      </c>
      <c r="L60" s="55">
        <v>0</v>
      </c>
      <c r="M60" s="55">
        <v>9.1</v>
      </c>
      <c r="N60" s="55">
        <v>23.876923076923077</v>
      </c>
      <c r="O60" s="55">
        <v>95.02000000000001</v>
      </c>
      <c r="P60" s="55">
        <v>17.5</v>
      </c>
      <c r="Q60" s="55">
        <v>447</v>
      </c>
      <c r="R60" s="55">
        <v>1043</v>
      </c>
      <c r="S60" s="56">
        <v>0</v>
      </c>
      <c r="T60" s="55">
        <v>1635.9873846153846</v>
      </c>
      <c r="U60" s="25">
        <v>0.31344707015450091</v>
      </c>
      <c r="W60" s="26"/>
    </row>
    <row r="61" spans="1:24" ht="13" x14ac:dyDescent="0.3">
      <c r="A61">
        <v>2</v>
      </c>
      <c r="B61" s="23" t="s">
        <v>347</v>
      </c>
      <c r="C61" s="55">
        <v>0</v>
      </c>
      <c r="D61" s="55">
        <v>0</v>
      </c>
      <c r="E61" s="55">
        <v>0</v>
      </c>
      <c r="F61" s="55">
        <v>0</v>
      </c>
      <c r="G61" s="55">
        <v>0</v>
      </c>
      <c r="H61" s="55">
        <v>0</v>
      </c>
      <c r="I61" s="55">
        <v>0</v>
      </c>
      <c r="J61" s="55">
        <v>2.4615384615384612E-2</v>
      </c>
      <c r="K61" s="55">
        <v>0.31907692307692304</v>
      </c>
      <c r="L61" s="55">
        <v>0.27298461538461538</v>
      </c>
      <c r="M61" s="55">
        <v>32.556784615384615</v>
      </c>
      <c r="N61" s="55">
        <v>233.11855384615384</v>
      </c>
      <c r="O61" s="55">
        <v>246.59503076923073</v>
      </c>
      <c r="P61" s="55">
        <v>155.38</v>
      </c>
      <c r="Q61" s="55">
        <v>126.81</v>
      </c>
      <c r="R61" s="55">
        <v>38.958400000000026</v>
      </c>
      <c r="S61" s="56">
        <v>0</v>
      </c>
      <c r="T61" s="55">
        <v>834.03544615384612</v>
      </c>
      <c r="U61" s="25">
        <v>0.15979705556432849</v>
      </c>
      <c r="W61" s="26"/>
    </row>
    <row r="62" spans="1:24" ht="13" x14ac:dyDescent="0.3">
      <c r="A62">
        <v>3</v>
      </c>
      <c r="B62" s="23" t="s">
        <v>707</v>
      </c>
      <c r="C62" s="55">
        <v>0</v>
      </c>
      <c r="D62" s="55">
        <v>0</v>
      </c>
      <c r="E62" s="55">
        <v>0</v>
      </c>
      <c r="F62" s="55">
        <v>0</v>
      </c>
      <c r="G62" s="55">
        <v>0</v>
      </c>
      <c r="H62" s="55">
        <v>0</v>
      </c>
      <c r="I62" s="55">
        <v>0</v>
      </c>
      <c r="J62" s="55">
        <v>0</v>
      </c>
      <c r="K62" s="55">
        <v>0</v>
      </c>
      <c r="L62" s="55">
        <v>0</v>
      </c>
      <c r="M62" s="55">
        <v>0.46176923076923071</v>
      </c>
      <c r="N62" s="55">
        <v>3.3822000000000005</v>
      </c>
      <c r="O62" s="55">
        <v>9.8386692307692307</v>
      </c>
      <c r="P62" s="55">
        <v>174.86880153846158</v>
      </c>
      <c r="Q62" s="55">
        <v>225.53447692307691</v>
      </c>
      <c r="R62" s="55">
        <v>316.96887692307678</v>
      </c>
      <c r="S62" s="56">
        <v>0</v>
      </c>
      <c r="T62" s="55">
        <v>731.05479384615376</v>
      </c>
      <c r="U62" s="25">
        <v>0.14006647325544705</v>
      </c>
      <c r="W62" s="26"/>
    </row>
    <row r="63" spans="1:24" ht="13" x14ac:dyDescent="0.3">
      <c r="A63">
        <v>4</v>
      </c>
      <c r="B63" s="23" t="s">
        <v>40</v>
      </c>
      <c r="C63" s="55">
        <v>0</v>
      </c>
      <c r="D63" s="55">
        <v>0</v>
      </c>
      <c r="E63" s="55">
        <v>0</v>
      </c>
      <c r="F63" s="55">
        <v>0</v>
      </c>
      <c r="G63" s="55">
        <v>0</v>
      </c>
      <c r="H63" s="55">
        <v>0</v>
      </c>
      <c r="I63" s="55">
        <v>0.26584615384615384</v>
      </c>
      <c r="J63" s="55">
        <v>0</v>
      </c>
      <c r="K63" s="55">
        <v>1.8006923076923074</v>
      </c>
      <c r="L63" s="55">
        <v>7.7313715384615378</v>
      </c>
      <c r="M63" s="55">
        <v>53.26595846153846</v>
      </c>
      <c r="N63" s="55">
        <v>186.23891692307689</v>
      </c>
      <c r="O63" s="55">
        <v>88.545379999999994</v>
      </c>
      <c r="P63" s="55">
        <v>116.41500230769235</v>
      </c>
      <c r="Q63" s="55">
        <v>153.31589230769234</v>
      </c>
      <c r="R63" s="55">
        <v>66.144300000000001</v>
      </c>
      <c r="S63" s="56">
        <v>0</v>
      </c>
      <c r="T63" s="55">
        <v>673.72336000000007</v>
      </c>
      <c r="U63" s="25">
        <v>0.12908205483277185</v>
      </c>
      <c r="W63" s="26"/>
    </row>
    <row r="64" spans="1:24" ht="13" x14ac:dyDescent="0.3">
      <c r="A64">
        <v>5</v>
      </c>
      <c r="B64" s="23" t="s">
        <v>753</v>
      </c>
      <c r="C64" s="55">
        <v>0</v>
      </c>
      <c r="D64" s="55">
        <v>0</v>
      </c>
      <c r="E64" s="55">
        <v>0</v>
      </c>
      <c r="F64" s="55">
        <v>0</v>
      </c>
      <c r="G64" s="55">
        <v>0</v>
      </c>
      <c r="H64" s="55">
        <v>0</v>
      </c>
      <c r="I64" s="55">
        <v>0</v>
      </c>
      <c r="J64" s="55">
        <v>0</v>
      </c>
      <c r="K64" s="55">
        <v>0</v>
      </c>
      <c r="L64" s="55">
        <v>0</v>
      </c>
      <c r="M64" s="55">
        <v>10.379999999999999</v>
      </c>
      <c r="N64" s="55">
        <v>5.2850000000000001</v>
      </c>
      <c r="O64" s="55">
        <v>34.484615384615381</v>
      </c>
      <c r="P64" s="55">
        <v>14.9</v>
      </c>
      <c r="Q64" s="55">
        <v>30</v>
      </c>
      <c r="R64" s="55">
        <v>228.4</v>
      </c>
      <c r="S64" s="56">
        <v>0</v>
      </c>
      <c r="T64" s="55">
        <v>323.44961538461541</v>
      </c>
      <c r="U64" s="25">
        <v>6.1971342345493091E-2</v>
      </c>
      <c r="W64" s="26"/>
    </row>
    <row r="65" spans="1:23" ht="13" x14ac:dyDescent="0.3">
      <c r="A65">
        <v>6</v>
      </c>
      <c r="B65" s="23" t="s">
        <v>1327</v>
      </c>
      <c r="C65" s="55">
        <v>0</v>
      </c>
      <c r="D65" s="55">
        <v>0</v>
      </c>
      <c r="E65" s="55">
        <v>0</v>
      </c>
      <c r="F65" s="55">
        <v>0</v>
      </c>
      <c r="G65" s="55">
        <v>0</v>
      </c>
      <c r="H65" s="55">
        <v>0</v>
      </c>
      <c r="I65" s="55">
        <v>0</v>
      </c>
      <c r="J65" s="55">
        <v>0</v>
      </c>
      <c r="K65" s="55">
        <v>0</v>
      </c>
      <c r="L65" s="55">
        <v>0.15</v>
      </c>
      <c r="M65" s="55">
        <v>1</v>
      </c>
      <c r="N65" s="55">
        <v>1</v>
      </c>
      <c r="O65" s="55">
        <v>81</v>
      </c>
      <c r="P65" s="55">
        <v>0</v>
      </c>
      <c r="Q65" s="55">
        <v>100</v>
      </c>
      <c r="R65" s="55">
        <v>0</v>
      </c>
      <c r="S65" s="56">
        <v>0</v>
      </c>
      <c r="T65" s="55">
        <v>183.15</v>
      </c>
      <c r="U65" s="25">
        <v>3.5090631772990863E-2</v>
      </c>
      <c r="W65" s="26"/>
    </row>
    <row r="66" spans="1:23" ht="13" x14ac:dyDescent="0.3">
      <c r="A66">
        <v>7</v>
      </c>
      <c r="B66" s="23" t="s">
        <v>1186</v>
      </c>
      <c r="C66" s="55">
        <v>0</v>
      </c>
      <c r="D66" s="55">
        <v>0</v>
      </c>
      <c r="E66" s="55">
        <v>0</v>
      </c>
      <c r="F66" s="55">
        <v>0</v>
      </c>
      <c r="G66" s="55">
        <v>0</v>
      </c>
      <c r="H66" s="55">
        <v>0</v>
      </c>
      <c r="I66" s="55">
        <v>0</v>
      </c>
      <c r="J66" s="55">
        <v>0</v>
      </c>
      <c r="K66" s="55">
        <v>0</v>
      </c>
      <c r="L66" s="55">
        <v>11.42</v>
      </c>
      <c r="M66" s="55">
        <v>9.1829999999999998</v>
      </c>
      <c r="N66" s="55">
        <v>57.119630769230774</v>
      </c>
      <c r="O66" s="55">
        <v>2</v>
      </c>
      <c r="P66" s="55">
        <v>24.5</v>
      </c>
      <c r="Q66" s="55">
        <v>31.5</v>
      </c>
      <c r="R66" s="55">
        <v>0</v>
      </c>
      <c r="S66" s="56">
        <v>0</v>
      </c>
      <c r="T66" s="55">
        <v>135.72263076923076</v>
      </c>
      <c r="U66" s="25">
        <v>2.600378301711535E-2</v>
      </c>
      <c r="W66" s="26"/>
    </row>
    <row r="67" spans="1:23" ht="13" x14ac:dyDescent="0.3">
      <c r="A67">
        <v>8</v>
      </c>
      <c r="B67" s="23" t="s">
        <v>970</v>
      </c>
      <c r="C67" s="55">
        <v>0</v>
      </c>
      <c r="D67" s="55">
        <v>0</v>
      </c>
      <c r="E67" s="55">
        <v>0</v>
      </c>
      <c r="F67" s="55">
        <v>3.0769230769230767E-2</v>
      </c>
      <c r="G67" s="55">
        <v>6.1538461538461535E-2</v>
      </c>
      <c r="H67" s="55">
        <v>1.1487692307692308</v>
      </c>
      <c r="I67" s="55">
        <v>1.8417230769230768</v>
      </c>
      <c r="J67" s="55">
        <v>2.6065961538461537</v>
      </c>
      <c r="K67" s="55">
        <v>6.5271076923076912</v>
      </c>
      <c r="L67" s="55">
        <v>11.471492307692309</v>
      </c>
      <c r="M67" s="55">
        <v>1.8596692307692309</v>
      </c>
      <c r="N67" s="55">
        <v>9.0028769230769221</v>
      </c>
      <c r="O67" s="55">
        <v>22.162453846153845</v>
      </c>
      <c r="P67" s="55">
        <v>37.258046153846152</v>
      </c>
      <c r="Q67" s="55">
        <v>4.4576500000000001</v>
      </c>
      <c r="R67" s="55">
        <v>21.2</v>
      </c>
      <c r="S67" s="56">
        <v>0</v>
      </c>
      <c r="T67" s="55">
        <v>119.6286923076923</v>
      </c>
      <c r="U67" s="25">
        <v>2.2920264216509174E-2</v>
      </c>
      <c r="W67" s="26"/>
    </row>
    <row r="68" spans="1:23" ht="13" x14ac:dyDescent="0.3">
      <c r="A68">
        <v>9</v>
      </c>
      <c r="B68" s="23" t="s">
        <v>1406</v>
      </c>
      <c r="C68" s="55">
        <v>0</v>
      </c>
      <c r="D68" s="55">
        <v>0</v>
      </c>
      <c r="E68" s="55">
        <v>0</v>
      </c>
      <c r="F68" s="55">
        <v>0</v>
      </c>
      <c r="G68" s="55">
        <v>0</v>
      </c>
      <c r="H68" s="55">
        <v>0</v>
      </c>
      <c r="I68" s="55">
        <v>0</v>
      </c>
      <c r="J68" s="55">
        <v>0</v>
      </c>
      <c r="K68" s="55">
        <v>0.1</v>
      </c>
      <c r="L68" s="55">
        <v>1</v>
      </c>
      <c r="M68" s="55">
        <v>0</v>
      </c>
      <c r="N68" s="55">
        <v>0.54</v>
      </c>
      <c r="O68" s="55">
        <v>0</v>
      </c>
      <c r="P68" s="55">
        <v>3.0549999999999997</v>
      </c>
      <c r="Q68" s="55">
        <v>61.591999999999999</v>
      </c>
      <c r="R68" s="55">
        <v>51.712000000000003</v>
      </c>
      <c r="S68" s="56">
        <v>0</v>
      </c>
      <c r="T68" s="55">
        <v>117.99900000000001</v>
      </c>
      <c r="U68" s="25">
        <v>2.2608023251876327E-2</v>
      </c>
      <c r="W68" s="26"/>
    </row>
    <row r="69" spans="1:23" ht="13" x14ac:dyDescent="0.3">
      <c r="A69" s="63">
        <v>10</v>
      </c>
      <c r="B69" s="49" t="s">
        <v>340</v>
      </c>
      <c r="C69" s="57">
        <v>0</v>
      </c>
      <c r="D69" s="57">
        <v>0</v>
      </c>
      <c r="E69" s="57">
        <v>0</v>
      </c>
      <c r="F69" s="57">
        <v>0</v>
      </c>
      <c r="G69" s="57">
        <v>1.7515384615384617E-2</v>
      </c>
      <c r="H69" s="57">
        <v>1.6961538461538458E-2</v>
      </c>
      <c r="I69" s="57">
        <v>0</v>
      </c>
      <c r="J69" s="57">
        <v>0</v>
      </c>
      <c r="K69" s="57">
        <v>0</v>
      </c>
      <c r="L69" s="57">
        <v>0</v>
      </c>
      <c r="M69" s="57">
        <v>0</v>
      </c>
      <c r="N69" s="57">
        <v>0</v>
      </c>
      <c r="O69" s="57">
        <v>11.89493</v>
      </c>
      <c r="P69" s="57">
        <v>14.386153846153846</v>
      </c>
      <c r="Q69" s="57">
        <v>26.703784615384617</v>
      </c>
      <c r="R69" s="57">
        <v>5.2265999999999995</v>
      </c>
      <c r="S69" s="58">
        <v>0</v>
      </c>
      <c r="T69" s="57">
        <v>58.245945384615389</v>
      </c>
      <c r="U69" s="53">
        <v>1.1159634298450861E-2</v>
      </c>
      <c r="W69" s="26"/>
    </row>
    <row r="70" spans="1:23" ht="13" x14ac:dyDescent="0.3">
      <c r="B70" s="23" t="s">
        <v>3005</v>
      </c>
      <c r="C70" s="55">
        <v>0.30399999999999999</v>
      </c>
      <c r="D70" s="55">
        <v>0</v>
      </c>
      <c r="E70" s="55">
        <v>4.8846153846153845E-2</v>
      </c>
      <c r="F70" s="55">
        <v>7.69230769230769E-2</v>
      </c>
      <c r="G70" s="55">
        <v>0.52797230769230774</v>
      </c>
      <c r="H70" s="55">
        <v>40.093399999999995</v>
      </c>
      <c r="I70" s="55">
        <v>0.20124153846153847</v>
      </c>
      <c r="J70" s="55">
        <v>4.539624615384616</v>
      </c>
      <c r="K70" s="55">
        <v>16.408526153846154</v>
      </c>
      <c r="L70" s="55">
        <v>11.596852307692309</v>
      </c>
      <c r="M70" s="55">
        <v>24.680706923076926</v>
      </c>
      <c r="N70" s="55">
        <v>62.047107692307691</v>
      </c>
      <c r="O70" s="55">
        <v>120.23033999999961</v>
      </c>
      <c r="P70" s="55">
        <v>25.46501692307686</v>
      </c>
      <c r="Q70" s="55">
        <v>58.29622307692307</v>
      </c>
      <c r="R70" s="55">
        <v>41.8281165384617</v>
      </c>
      <c r="S70" s="56">
        <v>0</v>
      </c>
      <c r="T70" s="55">
        <v>406.34489730769201</v>
      </c>
      <c r="U70" s="25">
        <v>7.7853667290516002E-2</v>
      </c>
      <c r="W70" s="26"/>
    </row>
    <row r="72" spans="1:23" ht="13" x14ac:dyDescent="0.3">
      <c r="B72" s="23" t="s">
        <v>3002</v>
      </c>
    </row>
    <row r="73" spans="1:23" ht="13" x14ac:dyDescent="0.3">
      <c r="B73" s="23"/>
    </row>
    <row r="74" spans="1:23" ht="52" x14ac:dyDescent="0.3">
      <c r="B74" s="64"/>
      <c r="C74" s="65" t="s">
        <v>3003</v>
      </c>
      <c r="D74" s="65" t="s">
        <v>3004</v>
      </c>
    </row>
    <row r="75" spans="1:23" ht="13" x14ac:dyDescent="0.3">
      <c r="B75" s="23" t="s">
        <v>1076</v>
      </c>
      <c r="C75" s="66">
        <v>1.4454615384615384</v>
      </c>
      <c r="D75" s="66">
        <v>23.076923076923077</v>
      </c>
    </row>
    <row r="76" spans="1:23" ht="13" x14ac:dyDescent="0.3">
      <c r="B76" s="23" t="s">
        <v>970</v>
      </c>
      <c r="C76" s="66">
        <v>7.9736344981424967</v>
      </c>
      <c r="D76" s="66">
        <v>7.2</v>
      </c>
    </row>
    <row r="77" spans="1:23" ht="13" x14ac:dyDescent="0.3">
      <c r="B77" s="23" t="s">
        <v>1554</v>
      </c>
      <c r="C77" s="66">
        <v>1.2403846153846154</v>
      </c>
      <c r="D77" s="66">
        <v>0.76923076923076916</v>
      </c>
    </row>
    <row r="78" spans="1:23" ht="13" x14ac:dyDescent="0.3">
      <c r="B78" s="23" t="s">
        <v>1298</v>
      </c>
      <c r="C78" s="66">
        <v>4.8718399999999997</v>
      </c>
      <c r="D78" s="66">
        <v>1.595</v>
      </c>
    </row>
    <row r="79" spans="1:23" ht="13" x14ac:dyDescent="0.3">
      <c r="B79" s="23" t="s">
        <v>1247</v>
      </c>
      <c r="C79" s="66">
        <v>37.5</v>
      </c>
      <c r="D79" s="66"/>
    </row>
    <row r="80" spans="1:23" ht="13" x14ac:dyDescent="0.3">
      <c r="B80" s="23" t="s">
        <v>1406</v>
      </c>
      <c r="C80" s="66">
        <v>5.2999999999999999E-2</v>
      </c>
      <c r="D80" s="66">
        <v>16.917999999999999</v>
      </c>
    </row>
    <row r="81" spans="2:4" ht="13" x14ac:dyDescent="0.3">
      <c r="B81" s="23" t="s">
        <v>40</v>
      </c>
      <c r="C81" s="66">
        <v>7.2271590000000003</v>
      </c>
      <c r="D81" s="66">
        <v>21.653580000000009</v>
      </c>
    </row>
    <row r="82" spans="2:4" ht="13" x14ac:dyDescent="0.3">
      <c r="B82" s="23" t="s">
        <v>340</v>
      </c>
      <c r="C82" s="66">
        <v>5.0880000000000001</v>
      </c>
      <c r="D82" s="66">
        <v>11.104290000000001</v>
      </c>
    </row>
    <row r="83" spans="2:4" ht="13" x14ac:dyDescent="0.3">
      <c r="B83" s="23" t="s">
        <v>2124</v>
      </c>
      <c r="C83" s="66"/>
      <c r="D83" s="66">
        <v>76.753846153846155</v>
      </c>
    </row>
    <row r="84" spans="2:4" ht="13" x14ac:dyDescent="0.3">
      <c r="B84" s="23" t="s">
        <v>707</v>
      </c>
      <c r="C84" s="66"/>
      <c r="D84" s="66">
        <v>26.923076923076923</v>
      </c>
    </row>
    <row r="85" spans="2:4" ht="13" x14ac:dyDescent="0.3">
      <c r="B85" s="49" t="s">
        <v>996</v>
      </c>
      <c r="C85" s="68"/>
      <c r="D85" s="68">
        <v>16.103000000000002</v>
      </c>
    </row>
    <row r="86" spans="2:4" ht="13" x14ac:dyDescent="0.3">
      <c r="B86" s="54" t="s">
        <v>1927</v>
      </c>
      <c r="C86" s="67">
        <v>65.399479651988642</v>
      </c>
      <c r="D86" s="67">
        <v>202.09694692307696</v>
      </c>
    </row>
  </sheetData>
  <conditionalFormatting sqref="T60:T69 C4:U55">
    <cfRule type="cellIs" dxfId="3" priority="6" operator="equal">
      <formula>0</formula>
    </cfRule>
  </conditionalFormatting>
  <conditionalFormatting sqref="C60:S69">
    <cfRule type="cellIs" dxfId="2" priority="4" operator="equal">
      <formula>0</formula>
    </cfRule>
  </conditionalFormatting>
  <conditionalFormatting sqref="T70">
    <cfRule type="cellIs" dxfId="1" priority="2" operator="equal">
      <formula>0</formula>
    </cfRule>
  </conditionalFormatting>
  <conditionalFormatting sqref="C70:S70">
    <cfRule type="cellIs" dxfId="0" priority="1" operator="equal">
      <formula>0</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C5A90-8460-4782-A60B-6848AF19D5A8}">
  <sheetPr codeName="Sheet2"/>
  <dimension ref="A3:F53"/>
  <sheetViews>
    <sheetView topLeftCell="A28" workbookViewId="0">
      <selection activeCell="B24" sqref="B24"/>
    </sheetView>
  </sheetViews>
  <sheetFormatPr defaultRowHeight="12.5" x14ac:dyDescent="0.25"/>
  <cols>
    <col min="1" max="1" width="13.81640625" bestFit="1" customWidth="1"/>
  </cols>
  <sheetData>
    <row r="3" spans="1:6" x14ac:dyDescent="0.25">
      <c r="A3" s="24" t="s">
        <v>2607</v>
      </c>
    </row>
    <row r="4" spans="1:6" x14ac:dyDescent="0.25">
      <c r="A4" s="9" t="s">
        <v>1327</v>
      </c>
      <c r="D4" t="s">
        <v>2609</v>
      </c>
      <c r="E4" t="s">
        <v>2610</v>
      </c>
      <c r="F4" t="s">
        <v>2611</v>
      </c>
    </row>
    <row r="5" spans="1:6" x14ac:dyDescent="0.25">
      <c r="A5" s="9" t="s">
        <v>8</v>
      </c>
      <c r="D5" t="s">
        <v>2612</v>
      </c>
      <c r="E5" t="s">
        <v>2613</v>
      </c>
      <c r="F5" t="s">
        <v>2612</v>
      </c>
    </row>
    <row r="6" spans="1:6" x14ac:dyDescent="0.25">
      <c r="A6" s="9" t="s">
        <v>1076</v>
      </c>
      <c r="D6" t="s">
        <v>2614</v>
      </c>
      <c r="E6" t="s">
        <v>8</v>
      </c>
      <c r="F6" t="s">
        <v>2615</v>
      </c>
    </row>
    <row r="7" spans="1:6" x14ac:dyDescent="0.25">
      <c r="A7" s="9" t="s">
        <v>970</v>
      </c>
      <c r="D7" t="s">
        <v>2616</v>
      </c>
      <c r="E7" t="s">
        <v>1327</v>
      </c>
      <c r="F7" t="s">
        <v>2617</v>
      </c>
    </row>
    <row r="8" spans="1:6" x14ac:dyDescent="0.25">
      <c r="A8" s="9" t="s">
        <v>1554</v>
      </c>
      <c r="D8" t="s">
        <v>2618</v>
      </c>
      <c r="E8" t="s">
        <v>1076</v>
      </c>
      <c r="F8" t="s">
        <v>2619</v>
      </c>
    </row>
    <row r="9" spans="1:6" x14ac:dyDescent="0.25">
      <c r="A9" s="9" t="s">
        <v>1298</v>
      </c>
      <c r="D9" t="s">
        <v>2620</v>
      </c>
      <c r="E9" t="s">
        <v>970</v>
      </c>
      <c r="F9" t="s">
        <v>2621</v>
      </c>
    </row>
    <row r="10" spans="1:6" x14ac:dyDescent="0.25">
      <c r="A10" s="9" t="s">
        <v>1521</v>
      </c>
      <c r="D10" t="s">
        <v>2622</v>
      </c>
      <c r="E10" t="s">
        <v>1554</v>
      </c>
      <c r="F10" t="s">
        <v>2623</v>
      </c>
    </row>
    <row r="11" spans="1:6" x14ac:dyDescent="0.25">
      <c r="A11" s="9" t="s">
        <v>1247</v>
      </c>
      <c r="D11" t="s">
        <v>1144</v>
      </c>
      <c r="E11" t="s">
        <v>1521</v>
      </c>
      <c r="F11" t="s">
        <v>2624</v>
      </c>
    </row>
    <row r="12" spans="1:6" x14ac:dyDescent="0.25">
      <c r="A12" s="9" t="s">
        <v>1186</v>
      </c>
      <c r="D12" t="s">
        <v>2625</v>
      </c>
      <c r="E12" t="s">
        <v>1247</v>
      </c>
      <c r="F12" t="s">
        <v>2626</v>
      </c>
    </row>
    <row r="13" spans="1:6" x14ac:dyDescent="0.25">
      <c r="A13" s="9" t="s">
        <v>20</v>
      </c>
      <c r="D13" t="s">
        <v>2627</v>
      </c>
      <c r="E13" t="s">
        <v>1186</v>
      </c>
      <c r="F13" t="s">
        <v>2628</v>
      </c>
    </row>
    <row r="14" spans="1:6" x14ac:dyDescent="0.25">
      <c r="A14" s="9" t="s">
        <v>24</v>
      </c>
      <c r="D14" t="s">
        <v>2629</v>
      </c>
      <c r="E14" t="s">
        <v>2630</v>
      </c>
      <c r="F14" t="s">
        <v>2629</v>
      </c>
    </row>
    <row r="15" spans="1:6" x14ac:dyDescent="0.25">
      <c r="A15" s="9" t="s">
        <v>1406</v>
      </c>
      <c r="D15" t="s">
        <v>2631</v>
      </c>
      <c r="E15" t="s">
        <v>24</v>
      </c>
      <c r="F15" t="s">
        <v>2631</v>
      </c>
    </row>
    <row r="16" spans="1:6" x14ac:dyDescent="0.25">
      <c r="A16" s="9" t="s">
        <v>1377</v>
      </c>
      <c r="D16" t="s">
        <v>2632</v>
      </c>
      <c r="E16" t="s">
        <v>1406</v>
      </c>
      <c r="F16" t="s">
        <v>2633</v>
      </c>
    </row>
    <row r="17" spans="1:6" x14ac:dyDescent="0.25">
      <c r="A17" s="9" t="s">
        <v>31</v>
      </c>
      <c r="D17" t="s">
        <v>2634</v>
      </c>
      <c r="E17" t="s">
        <v>1377</v>
      </c>
      <c r="F17" t="s">
        <v>2635</v>
      </c>
    </row>
    <row r="18" spans="1:6" x14ac:dyDescent="0.25">
      <c r="A18" s="9" t="s">
        <v>1332</v>
      </c>
      <c r="D18" t="s">
        <v>2636</v>
      </c>
      <c r="E18" t="s">
        <v>20</v>
      </c>
      <c r="F18" t="s">
        <v>2636</v>
      </c>
    </row>
    <row r="19" spans="1:6" x14ac:dyDescent="0.25">
      <c r="A19" s="9" t="s">
        <v>40</v>
      </c>
      <c r="D19" t="s">
        <v>2637</v>
      </c>
      <c r="E19" t="s">
        <v>31</v>
      </c>
      <c r="F19" t="s">
        <v>2638</v>
      </c>
    </row>
    <row r="20" spans="1:6" x14ac:dyDescent="0.25">
      <c r="A20" s="9" t="s">
        <v>340</v>
      </c>
      <c r="D20" t="s">
        <v>2639</v>
      </c>
      <c r="E20" t="s">
        <v>1332</v>
      </c>
      <c r="F20" t="s">
        <v>2640</v>
      </c>
    </row>
    <row r="21" spans="1:6" x14ac:dyDescent="0.25">
      <c r="A21" s="9" t="s">
        <v>1356</v>
      </c>
      <c r="D21" t="s">
        <v>2641</v>
      </c>
      <c r="E21" t="s">
        <v>2642</v>
      </c>
      <c r="F21" t="s">
        <v>2643</v>
      </c>
    </row>
    <row r="22" spans="1:6" x14ac:dyDescent="0.25">
      <c r="A22" s="9" t="s">
        <v>1013</v>
      </c>
      <c r="D22" t="s">
        <v>2644</v>
      </c>
      <c r="E22" t="s">
        <v>1356</v>
      </c>
      <c r="F22" t="s">
        <v>2644</v>
      </c>
    </row>
    <row r="23" spans="1:6" x14ac:dyDescent="0.25">
      <c r="A23" s="9" t="s">
        <v>347</v>
      </c>
      <c r="D23" t="s">
        <v>2645</v>
      </c>
      <c r="E23" t="s">
        <v>340</v>
      </c>
      <c r="F23" t="s">
        <v>2646</v>
      </c>
    </row>
    <row r="24" spans="1:6" x14ac:dyDescent="0.25">
      <c r="A24" s="9" t="s">
        <v>672</v>
      </c>
      <c r="D24" t="s">
        <v>2647</v>
      </c>
      <c r="E24" t="s">
        <v>40</v>
      </c>
      <c r="F24" t="s">
        <v>2648</v>
      </c>
    </row>
    <row r="25" spans="1:6" x14ac:dyDescent="0.25">
      <c r="A25" s="9" t="s">
        <v>680</v>
      </c>
      <c r="D25" t="s">
        <v>2649</v>
      </c>
      <c r="E25" t="s">
        <v>1013</v>
      </c>
      <c r="F25" t="s">
        <v>2650</v>
      </c>
    </row>
    <row r="26" spans="1:6" x14ac:dyDescent="0.25">
      <c r="A26" s="9" t="s">
        <v>1418</v>
      </c>
      <c r="D26" t="s">
        <v>2651</v>
      </c>
      <c r="E26" t="s">
        <v>347</v>
      </c>
      <c r="F26" t="s">
        <v>2652</v>
      </c>
    </row>
    <row r="27" spans="1:6" x14ac:dyDescent="0.25">
      <c r="A27" s="9" t="s">
        <v>700</v>
      </c>
      <c r="D27" t="s">
        <v>2653</v>
      </c>
      <c r="E27" t="s">
        <v>2654</v>
      </c>
      <c r="F27" t="s">
        <v>2655</v>
      </c>
    </row>
    <row r="28" spans="1:6" x14ac:dyDescent="0.25">
      <c r="A28" s="9" t="s">
        <v>1312</v>
      </c>
      <c r="D28" t="s">
        <v>2656</v>
      </c>
      <c r="E28" t="s">
        <v>672</v>
      </c>
      <c r="F28" t="s">
        <v>2657</v>
      </c>
    </row>
    <row r="29" spans="1:6" x14ac:dyDescent="0.25">
      <c r="A29" s="9" t="s">
        <v>2124</v>
      </c>
      <c r="D29" t="s">
        <v>2658</v>
      </c>
      <c r="E29" t="s">
        <v>680</v>
      </c>
      <c r="F29" t="s">
        <v>2659</v>
      </c>
    </row>
    <row r="30" spans="1:6" x14ac:dyDescent="0.25">
      <c r="A30" s="9" t="s">
        <v>704</v>
      </c>
      <c r="D30" t="s">
        <v>2660</v>
      </c>
      <c r="E30" t="s">
        <v>1312</v>
      </c>
      <c r="F30" t="s">
        <v>2661</v>
      </c>
    </row>
    <row r="31" spans="1:6" x14ac:dyDescent="0.25">
      <c r="A31" s="9" t="s">
        <v>1319</v>
      </c>
      <c r="D31" t="s">
        <v>2662</v>
      </c>
      <c r="E31" t="s">
        <v>1319</v>
      </c>
      <c r="F31" t="s">
        <v>2663</v>
      </c>
    </row>
    <row r="32" spans="1:6" x14ac:dyDescent="0.25">
      <c r="A32" s="9" t="s">
        <v>707</v>
      </c>
      <c r="D32" t="s">
        <v>2664</v>
      </c>
      <c r="E32" t="s">
        <v>2665</v>
      </c>
      <c r="F32" t="s">
        <v>2666</v>
      </c>
    </row>
    <row r="33" spans="1:6" x14ac:dyDescent="0.25">
      <c r="A33" s="9" t="s">
        <v>1141</v>
      </c>
      <c r="D33" t="s">
        <v>2667</v>
      </c>
      <c r="E33" t="s">
        <v>2124</v>
      </c>
      <c r="F33" t="s">
        <v>2668</v>
      </c>
    </row>
    <row r="34" spans="1:6" x14ac:dyDescent="0.25">
      <c r="A34" s="9" t="s">
        <v>1135</v>
      </c>
      <c r="D34" t="s">
        <v>2669</v>
      </c>
      <c r="E34" t="s">
        <v>704</v>
      </c>
      <c r="F34" t="s">
        <v>2670</v>
      </c>
    </row>
    <row r="35" spans="1:6" x14ac:dyDescent="0.25">
      <c r="A35" s="9" t="s">
        <v>996</v>
      </c>
      <c r="D35" t="s">
        <v>1274</v>
      </c>
      <c r="E35" t="s">
        <v>707</v>
      </c>
      <c r="F35" t="s">
        <v>2671</v>
      </c>
    </row>
    <row r="36" spans="1:6" x14ac:dyDescent="0.25">
      <c r="A36" s="9" t="s">
        <v>1584</v>
      </c>
      <c r="D36" t="s">
        <v>2672</v>
      </c>
      <c r="E36" t="s">
        <v>1418</v>
      </c>
      <c r="F36" t="s">
        <v>2673</v>
      </c>
    </row>
    <row r="37" spans="1:6" x14ac:dyDescent="0.25">
      <c r="A37" s="9" t="s">
        <v>1350</v>
      </c>
      <c r="D37" t="s">
        <v>2674</v>
      </c>
      <c r="E37" t="s">
        <v>700</v>
      </c>
      <c r="F37" t="s">
        <v>2675</v>
      </c>
    </row>
    <row r="38" spans="1:6" x14ac:dyDescent="0.25">
      <c r="A38" s="9" t="s">
        <v>1324</v>
      </c>
      <c r="D38" t="s">
        <v>2676</v>
      </c>
      <c r="E38" t="s">
        <v>1141</v>
      </c>
      <c r="F38" t="s">
        <v>2676</v>
      </c>
    </row>
    <row r="39" spans="1:6" x14ac:dyDescent="0.25">
      <c r="A39" s="9" t="s">
        <v>753</v>
      </c>
      <c r="D39" t="s">
        <v>2677</v>
      </c>
      <c r="E39" t="s">
        <v>1135</v>
      </c>
      <c r="F39" t="s">
        <v>2678</v>
      </c>
    </row>
    <row r="40" spans="1:6" x14ac:dyDescent="0.25">
      <c r="A40" s="9" t="s">
        <v>782</v>
      </c>
      <c r="D40" t="s">
        <v>2679</v>
      </c>
      <c r="E40" t="s">
        <v>996</v>
      </c>
      <c r="F40" t="s">
        <v>2680</v>
      </c>
    </row>
    <row r="41" spans="1:6" x14ac:dyDescent="0.25">
      <c r="A41" s="9" t="s">
        <v>1352</v>
      </c>
      <c r="D41" t="s">
        <v>2681</v>
      </c>
      <c r="E41" t="s">
        <v>2682</v>
      </c>
      <c r="F41" t="s">
        <v>2683</v>
      </c>
    </row>
    <row r="42" spans="1:6" x14ac:dyDescent="0.25">
      <c r="A42" s="9" t="s">
        <v>786</v>
      </c>
      <c r="D42" t="s">
        <v>2684</v>
      </c>
      <c r="E42" t="s">
        <v>1584</v>
      </c>
      <c r="F42" t="s">
        <v>2685</v>
      </c>
    </row>
    <row r="43" spans="1:6" x14ac:dyDescent="0.25">
      <c r="A43" s="9" t="s">
        <v>841</v>
      </c>
      <c r="D43" t="s">
        <v>2686</v>
      </c>
      <c r="E43" t="s">
        <v>1350</v>
      </c>
      <c r="F43" t="s">
        <v>2687</v>
      </c>
    </row>
    <row r="44" spans="1:6" x14ac:dyDescent="0.25">
      <c r="A44" s="9" t="s">
        <v>901</v>
      </c>
      <c r="D44" t="s">
        <v>2688</v>
      </c>
      <c r="E44" t="s">
        <v>2689</v>
      </c>
      <c r="F44" t="s">
        <v>2690</v>
      </c>
    </row>
    <row r="45" spans="1:6" x14ac:dyDescent="0.25">
      <c r="A45" s="9" t="s">
        <v>2608</v>
      </c>
      <c r="D45" t="s">
        <v>2691</v>
      </c>
      <c r="E45" t="s">
        <v>1324</v>
      </c>
      <c r="F45" t="s">
        <v>2692</v>
      </c>
    </row>
    <row r="46" spans="1:6" x14ac:dyDescent="0.25">
      <c r="D46" t="s">
        <v>2693</v>
      </c>
      <c r="E46" t="s">
        <v>753</v>
      </c>
      <c r="F46" t="s">
        <v>2694</v>
      </c>
    </row>
    <row r="47" spans="1:6" x14ac:dyDescent="0.25">
      <c r="D47" t="s">
        <v>2695</v>
      </c>
      <c r="E47" t="s">
        <v>782</v>
      </c>
      <c r="F47" t="s">
        <v>2695</v>
      </c>
    </row>
    <row r="48" spans="1:6" x14ac:dyDescent="0.25">
      <c r="D48" t="s">
        <v>2696</v>
      </c>
      <c r="E48" t="s">
        <v>786</v>
      </c>
      <c r="F48" t="s">
        <v>2697</v>
      </c>
    </row>
    <row r="49" spans="4:6" x14ac:dyDescent="0.25">
      <c r="D49" t="s">
        <v>2698</v>
      </c>
      <c r="E49" t="s">
        <v>1352</v>
      </c>
      <c r="F49" t="s">
        <v>2699</v>
      </c>
    </row>
    <row r="50" spans="4:6" x14ac:dyDescent="0.25">
      <c r="D50" t="s">
        <v>1297</v>
      </c>
      <c r="E50" t="s">
        <v>841</v>
      </c>
      <c r="F50" t="s">
        <v>2700</v>
      </c>
    </row>
    <row r="51" spans="4:6" x14ac:dyDescent="0.25">
      <c r="D51" t="s">
        <v>2701</v>
      </c>
      <c r="E51" t="s">
        <v>2702</v>
      </c>
      <c r="F51" t="s">
        <v>2703</v>
      </c>
    </row>
    <row r="52" spans="4:6" x14ac:dyDescent="0.25">
      <c r="D52" t="s">
        <v>2704</v>
      </c>
      <c r="E52" t="s">
        <v>901</v>
      </c>
      <c r="F52" t="s">
        <v>2705</v>
      </c>
    </row>
    <row r="53" spans="4:6" x14ac:dyDescent="0.25">
      <c r="D53" t="s">
        <v>642</v>
      </c>
      <c r="E53" t="s">
        <v>2706</v>
      </c>
      <c r="F53" t="s">
        <v>2707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Information</vt:lpstr>
      <vt:lpstr>Project List</vt:lpstr>
      <vt:lpstr>LMI Project List</vt:lpstr>
      <vt:lpstr>State Summary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Heeter, Jenny</dc:creator>
  <cp:lastModifiedBy>Xu, Kaifeng</cp:lastModifiedBy>
  <dcterms:created xsi:type="dcterms:W3CDTF">2020-06-12T17:37:13Z</dcterms:created>
  <dcterms:modified xsi:type="dcterms:W3CDTF">2022-02-09T17:46:00Z</dcterms:modified>
</cp:coreProperties>
</file>