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8400" windowHeight="21100" tabRatio="600" firstSheet="0" activeTab="5" autoFilterDateGrouping="1"/>
  </bookViews>
  <sheets>
    <sheet xmlns:r="http://schemas.openxmlformats.org/officeDocument/2006/relationships" name="time_flows" sheetId="1" state="visible" r:id="rId1"/>
    <sheet xmlns:r="http://schemas.openxmlformats.org/officeDocument/2006/relationships" name="time_mh" sheetId="2" state="visible" r:id="rId2"/>
    <sheet xmlns:r="http://schemas.openxmlformats.org/officeDocument/2006/relationships" name="kde_flows" sheetId="3" state="visible" r:id="rId3"/>
    <sheet xmlns:r="http://schemas.openxmlformats.org/officeDocument/2006/relationships" name="kde_mh" sheetId="4" state="visible" r:id="rId4"/>
    <sheet xmlns:r="http://schemas.openxmlformats.org/officeDocument/2006/relationships" name="Loss" sheetId="5" state="visible" r:id="rId5"/>
    <sheet xmlns:r="http://schemas.openxmlformats.org/officeDocument/2006/relationships" name="Analysi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2"/>
    </font>
    <font>
      <name val="Calibri"/>
      <family val="2"/>
      <color theme="1"/>
      <sz val="11"/>
    </font>
    <font>
      <name val="Calibri"/>
      <family val="2"/>
      <color rgb="FFFF0000"/>
      <sz val="12"/>
    </font>
    <font>
      <name val="Calibri"/>
      <family val="2"/>
      <color rgb="FF92D050"/>
      <sz val="12"/>
    </font>
    <font>
      <name val="Calibri"/>
      <family val="2"/>
      <b val="1"/>
      <color rgb="FF002060"/>
      <sz val="12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3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1" fontId="1" fillId="0" borderId="1" applyAlignment="1" pivotButton="0" quotePrefix="0" xfId="0">
      <alignment horizontal="left"/>
    </xf>
    <xf numFmtId="4" fontId="1" fillId="0" borderId="2" applyAlignment="1" pivotButton="0" quotePrefix="0" xfId="0">
      <alignment horizontal="left"/>
    </xf>
    <xf numFmtId="164" fontId="1" fillId="0" borderId="2" applyAlignment="1" pivotButton="0" quotePrefix="0" xfId="0">
      <alignment horizontal="left"/>
    </xf>
    <xf numFmtId="1" fontId="2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4" fontId="2" fillId="0" borderId="3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" fontId="3" fillId="0" borderId="1" applyAlignment="1" pivotButton="0" quotePrefix="0" xfId="0">
      <alignment horizontal="right"/>
    </xf>
    <xf numFmtId="1" fontId="4" fillId="0" borderId="1" applyAlignment="1" pivotButton="0" quotePrefix="0" xfId="0">
      <alignment horizontal="right"/>
    </xf>
    <xf numFmtId="4" fontId="5" fillId="0" borderId="1" applyAlignment="1" pivotButton="0" quotePrefix="0" xfId="0">
      <alignment horizontal="right"/>
    </xf>
    <xf numFmtId="4" fontId="5" fillId="0" borderId="3" applyAlignment="1" pivotButton="0" quotePrefix="0" xfId="0">
      <alignment horizontal="right"/>
    </xf>
    <xf numFmtId="164" fontId="5" fillId="0" borderId="3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"/>
  <sheetViews>
    <sheetView workbookViewId="0">
      <selection activeCell="D16" sqref="D16"/>
    </sheetView>
  </sheetViews>
  <sheetFormatPr baseColWidth="10" defaultColWidth="8.83203125" defaultRowHeight="15"/>
  <cols>
    <col width="12.5" bestFit="1" customWidth="1" style="18" min="1" max="1"/>
    <col width="12.5" bestFit="1" customWidth="1" style="16" min="2" max="6"/>
    <col width="12.5" bestFit="1" customWidth="1" style="18" min="7" max="8"/>
  </cols>
  <sheetData>
    <row r="1" ht="17.25" customHeight="1" s="18">
      <c r="A1" s="1" t="inlineStr">
        <is>
          <t>ef</t>
        </is>
      </c>
      <c r="B1" s="16" t="inlineStr">
        <is>
          <t>Seed0</t>
        </is>
      </c>
      <c r="C1" s="16" t="inlineStr">
        <is>
          <t>Seed1</t>
        </is>
      </c>
      <c r="D1" s="16" t="inlineStr">
        <is>
          <t>Seed2</t>
        </is>
      </c>
      <c r="E1" s="16" t="inlineStr">
        <is>
          <t>Seed3</t>
        </is>
      </c>
      <c r="F1" s="16" t="inlineStr">
        <is>
          <t>Seed4</t>
        </is>
      </c>
      <c r="G1" s="17" t="n"/>
      <c r="H1" s="17" t="n"/>
    </row>
    <row r="2" ht="17.25" customHeight="1" s="18">
      <c r="A2" s="1" t="inlineStr">
        <is>
          <t>U1</t>
        </is>
      </c>
      <c r="B2" s="7" t="n">
        <v>114.2572615146637</v>
      </c>
      <c r="C2" s="7" t="n">
        <v>113.1563775539398</v>
      </c>
      <c r="D2" s="7" t="n">
        <v>113.5989103317261</v>
      </c>
      <c r="E2" s="7" t="n">
        <v>112.9405124187469</v>
      </c>
      <c r="F2" s="7" t="n">
        <v>115.1747877597809</v>
      </c>
    </row>
    <row r="3" ht="17.25" customHeight="1" s="18">
      <c r="A3" s="1" t="inlineStr">
        <is>
          <t>U2</t>
        </is>
      </c>
      <c r="B3" s="7" t="n">
        <v>116.7417166233063</v>
      </c>
      <c r="C3" s="7" t="n">
        <v>113.623610496521</v>
      </c>
      <c r="D3" s="7" t="n">
        <v>117.2823526859283</v>
      </c>
      <c r="E3" s="7" t="n">
        <v>130.1305968761444</v>
      </c>
      <c r="F3" s="7" t="n">
        <v>113.5638699531555</v>
      </c>
    </row>
    <row r="4" ht="17.25" customHeight="1" s="18">
      <c r="A4" s="1" t="inlineStr">
        <is>
          <t>U3</t>
        </is>
      </c>
      <c r="B4" s="7" t="n">
        <v>108.4729793071747</v>
      </c>
      <c r="C4" s="7" t="n">
        <v>107.2621915340424</v>
      </c>
      <c r="D4" s="7" t="n">
        <v>111.4368028640747</v>
      </c>
      <c r="E4" s="7" t="n">
        <v>106.6313917636871</v>
      </c>
      <c r="F4" s="7" t="n">
        <v>112.2524516582489</v>
      </c>
    </row>
    <row r="5" ht="17.25" customHeight="1" s="18">
      <c r="A5" s="1" t="inlineStr">
        <is>
          <t>U4</t>
        </is>
      </c>
      <c r="B5" s="7" t="n">
        <v>123.1985929012299</v>
      </c>
      <c r="C5" s="7" t="n">
        <v>123.3633728027344</v>
      </c>
      <c r="D5" s="7" t="n">
        <v>121.4101228713989</v>
      </c>
      <c r="E5" s="7" t="n">
        <v>121.9011173248291</v>
      </c>
      <c r="F5" s="7" t="n">
        <v>121.1981987953186</v>
      </c>
    </row>
    <row r="6" ht="17.25" customHeight="1" s="18">
      <c r="A6" s="1" t="inlineStr">
        <is>
          <t>U5</t>
        </is>
      </c>
      <c r="B6" s="7" t="n">
        <v>111.8260290622711</v>
      </c>
      <c r="C6" s="7" t="n">
        <v>110.0226268768311</v>
      </c>
      <c r="D6" s="7" t="n">
        <v>108.9302444458008</v>
      </c>
      <c r="E6" s="7" t="n">
        <v>110.1706902980804</v>
      </c>
      <c r="F6" s="7" t="n">
        <v>115.3055503368378</v>
      </c>
    </row>
    <row r="7" ht="17.25" customHeight="1" s="18">
      <c r="A7" s="1" t="inlineStr">
        <is>
          <t>U6</t>
        </is>
      </c>
      <c r="B7" s="7" t="n">
        <v>146.8071029186249</v>
      </c>
      <c r="C7" s="7" t="n">
        <v>152.9639005661011</v>
      </c>
      <c r="D7" s="7" t="n">
        <v>153.23078083992</v>
      </c>
      <c r="E7" s="7" t="n">
        <v>118.5068228244781</v>
      </c>
      <c r="F7" s="7" t="n">
        <v>151.0179650783539</v>
      </c>
    </row>
    <row r="8" ht="17.25" customHeight="1" s="18">
      <c r="A8" s="1" t="inlineStr">
        <is>
          <t>U7</t>
        </is>
      </c>
      <c r="B8" s="7" t="n">
        <v>118.2230999469757</v>
      </c>
      <c r="C8" s="7" t="n">
        <v>134.7145462036133</v>
      </c>
      <c r="D8" s="7" t="n">
        <v>117.2952234745026</v>
      </c>
      <c r="E8" s="7" t="n">
        <v>118.6152174472809</v>
      </c>
      <c r="F8" s="7" t="n">
        <v>119.4569277763367</v>
      </c>
    </row>
    <row r="9" ht="17.25" customHeight="1" s="18">
      <c r="A9" s="1" t="inlineStr">
        <is>
          <t>U8</t>
        </is>
      </c>
      <c r="B9" s="7" t="n">
        <v>122.2983367443085</v>
      </c>
      <c r="C9" s="7" t="n">
        <v>148.7856662273407</v>
      </c>
      <c r="D9" s="7" t="n">
        <v>123.522159576416</v>
      </c>
      <c r="E9" s="7" t="n">
        <v>120.7045900821686</v>
      </c>
      <c r="F9" s="7" t="n">
        <v>121.2123713493347</v>
      </c>
    </row>
    <row r="10" ht="17.25" customHeight="1" s="18">
      <c r="A10" s="1" t="inlineStr">
        <is>
          <t>U9</t>
        </is>
      </c>
      <c r="B10" s="7" t="n">
        <v>132.5008139610291</v>
      </c>
      <c r="C10" s="7" t="n">
        <v>129.8877756595612</v>
      </c>
      <c r="D10" s="7" t="n">
        <v>132.2010283470154</v>
      </c>
      <c r="E10" s="7" t="n">
        <v>128.945999622345</v>
      </c>
      <c r="F10" s="7" t="n">
        <v>131.0577912330627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H10"/>
  <sheetViews>
    <sheetView workbookViewId="0">
      <selection activeCell="B3" sqref="B3:F18"/>
    </sheetView>
  </sheetViews>
  <sheetFormatPr baseColWidth="10" defaultColWidth="8.83203125" defaultRowHeight="15"/>
  <cols>
    <col width="12.5" bestFit="1" customWidth="1" style="18" min="1" max="1"/>
    <col width="12.5" bestFit="1" customWidth="1" style="16" min="2" max="6"/>
    <col width="12.5" bestFit="1" customWidth="1" style="18" min="7" max="8"/>
  </cols>
  <sheetData>
    <row r="1" ht="17.25" customHeight="1" s="18">
      <c r="A1" s="1" t="inlineStr">
        <is>
          <t>ef</t>
        </is>
      </c>
      <c r="B1" s="16" t="inlineStr">
        <is>
          <t>Seed0</t>
        </is>
      </c>
      <c r="C1" s="16" t="inlineStr">
        <is>
          <t>Seed1</t>
        </is>
      </c>
      <c r="D1" s="16" t="inlineStr">
        <is>
          <t>Seed2</t>
        </is>
      </c>
      <c r="E1" s="16" t="inlineStr">
        <is>
          <t>Seed3</t>
        </is>
      </c>
      <c r="F1" s="16" t="inlineStr">
        <is>
          <t>Seed4</t>
        </is>
      </c>
      <c r="G1" s="17" t="n"/>
      <c r="H1" s="17" t="n"/>
    </row>
    <row r="2" ht="17.25" customHeight="1" s="18">
      <c r="A2" s="1" t="inlineStr">
        <is>
          <t>U1</t>
        </is>
      </c>
      <c r="B2" s="7" t="n">
        <v>120.8217172622681</v>
      </c>
      <c r="C2" s="7" t="n">
        <v>114.4023377895355</v>
      </c>
      <c r="D2" s="7" t="n">
        <v>115.7213432788849</v>
      </c>
      <c r="E2" s="7" t="n">
        <v>117.2545688152313</v>
      </c>
      <c r="F2" s="7" t="n">
        <v>124.6605632305145</v>
      </c>
    </row>
    <row r="3" ht="17.25" customHeight="1" s="18">
      <c r="A3" s="1" t="inlineStr">
        <is>
          <t>U2</t>
        </is>
      </c>
      <c r="B3" s="7" t="n">
        <v>151.0196604728699</v>
      </c>
      <c r="C3" s="7" t="n">
        <v>147.3323910236359</v>
      </c>
      <c r="D3" s="7" t="n">
        <v>152.4391782283783</v>
      </c>
      <c r="E3" s="7" t="n">
        <v>209.2521357536316</v>
      </c>
      <c r="F3" s="7" t="n">
        <v>205.328770160675</v>
      </c>
    </row>
    <row r="4" ht="17.25" customHeight="1" s="18">
      <c r="A4" s="1" t="inlineStr">
        <is>
          <t>U3</t>
        </is>
      </c>
      <c r="B4" s="7" t="n">
        <v>62.40328931808472</v>
      </c>
      <c r="C4" s="7" t="n">
        <v>64.8312463760376</v>
      </c>
      <c r="D4" s="7" t="n">
        <v>81.97262287139893</v>
      </c>
      <c r="E4" s="7" t="n">
        <v>64.38928866386414</v>
      </c>
      <c r="F4" s="7" t="n">
        <v>65.23688220977783</v>
      </c>
    </row>
    <row r="5" ht="17.25" customHeight="1" s="18">
      <c r="A5" s="1" t="inlineStr">
        <is>
          <t>U4</t>
        </is>
      </c>
      <c r="B5" s="7" t="n">
        <v>432.2011058330536</v>
      </c>
      <c r="C5" s="7" t="n">
        <v>613.8327136039734</v>
      </c>
      <c r="D5" s="7" t="n">
        <v>433.8740971088409</v>
      </c>
      <c r="E5" s="7" t="n">
        <v>432.3569400310516</v>
      </c>
      <c r="F5" s="7" t="n">
        <v>411.6114518642426</v>
      </c>
    </row>
    <row r="6" ht="17.25" customHeight="1" s="18">
      <c r="A6" s="1" t="inlineStr">
        <is>
          <t>U5</t>
        </is>
      </c>
      <c r="B6" s="7" t="n">
        <v>71.41950392723083</v>
      </c>
      <c r="C6" s="7" t="n">
        <v>71.73736166954041</v>
      </c>
      <c r="D6" s="7" t="n">
        <v>67.22923111915588</v>
      </c>
      <c r="E6" s="7" t="n">
        <v>63.69523978233337</v>
      </c>
      <c r="F6" s="7" t="n">
        <v>71.96634674072266</v>
      </c>
    </row>
    <row r="7" ht="17.25" customHeight="1" s="18">
      <c r="A7" s="1" t="inlineStr">
        <is>
          <t>U6</t>
        </is>
      </c>
      <c r="B7" s="7" t="n">
        <v>201.3779518604279</v>
      </c>
      <c r="C7" s="7" t="n">
        <v>210.8976666927338</v>
      </c>
      <c r="D7" s="7" t="n">
        <v>274.3237948417664</v>
      </c>
      <c r="E7" s="7" t="n">
        <v>163.9004204273224</v>
      </c>
      <c r="F7" s="7" t="n">
        <v>209.2624847888947</v>
      </c>
    </row>
    <row r="8" ht="17.25" customHeight="1" s="18">
      <c r="A8" s="1" t="inlineStr">
        <is>
          <t>U7</t>
        </is>
      </c>
      <c r="B8" s="7" t="n">
        <v>171.035630941391</v>
      </c>
      <c r="C8" s="7" t="n">
        <v>156.1704208850861</v>
      </c>
      <c r="D8" s="7" t="n">
        <v>158.3505554199219</v>
      </c>
      <c r="E8" s="7" t="n">
        <v>172.8124487400055</v>
      </c>
      <c r="F8" s="7" t="n">
        <v>172.5236375331879</v>
      </c>
    </row>
    <row r="9" ht="17.25" customHeight="1" s="18">
      <c r="A9" s="1" t="inlineStr">
        <is>
          <t>U8</t>
        </is>
      </c>
      <c r="B9" s="7" t="n">
        <v>246.0885083675385</v>
      </c>
      <c r="C9" s="7" t="n">
        <v>273.3233242034912</v>
      </c>
      <c r="D9" s="7" t="n">
        <v>244.7265558242798</v>
      </c>
      <c r="E9" s="7" t="n">
        <v>241.7907516956329</v>
      </c>
      <c r="F9" s="7" t="n">
        <v>247.9606621265411</v>
      </c>
    </row>
    <row r="10" ht="17.25" customHeight="1" s="18">
      <c r="A10" s="1" t="inlineStr">
        <is>
          <t>U9</t>
        </is>
      </c>
      <c r="B10" s="7" t="n">
        <v>353.2592694759369</v>
      </c>
      <c r="C10" s="7" t="n">
        <v>267.6665501594543</v>
      </c>
      <c r="D10" s="7" t="n">
        <v>268.736926317215</v>
      </c>
      <c r="E10" s="7" t="n">
        <v>352.0317542552948</v>
      </c>
      <c r="F10" s="7" t="n">
        <v>274.9716951847076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G10"/>
  <sheetViews>
    <sheetView workbookViewId="0">
      <selection activeCell="B3" sqref="B3:G21"/>
    </sheetView>
  </sheetViews>
  <sheetFormatPr baseColWidth="10" defaultColWidth="8.83203125" defaultRowHeight="15"/>
  <cols>
    <col width="12.5" bestFit="1" customWidth="1" style="18" min="1" max="1"/>
    <col width="12.5" bestFit="1" customWidth="1" style="16" min="2" max="6"/>
    <col width="12.5" bestFit="1" customWidth="1" style="18" min="7" max="7"/>
  </cols>
  <sheetData>
    <row r="1" ht="17.25" customHeight="1" s="18">
      <c r="A1" s="1" t="inlineStr">
        <is>
          <t>ef</t>
        </is>
      </c>
      <c r="B1" s="16" t="inlineStr">
        <is>
          <t>Seed0</t>
        </is>
      </c>
      <c r="C1" s="16" t="inlineStr">
        <is>
          <t>Seed1</t>
        </is>
      </c>
      <c r="D1" s="16" t="inlineStr">
        <is>
          <t>Seed2</t>
        </is>
      </c>
      <c r="E1" s="16" t="inlineStr">
        <is>
          <t>Seed3</t>
        </is>
      </c>
      <c r="F1" s="16" t="inlineStr">
        <is>
          <t>Seed4</t>
        </is>
      </c>
      <c r="G1" s="17" t="n"/>
    </row>
    <row r="2" ht="17.25" customHeight="1" s="18">
      <c r="A2" s="1" t="inlineStr">
        <is>
          <t>U1</t>
        </is>
      </c>
      <c r="B2" s="7" t="n">
        <v>1.034260973420906</v>
      </c>
      <c r="C2" s="7" t="n">
        <v>0.9540780458546044</v>
      </c>
      <c r="D2" s="7" t="n">
        <v>0.9456512707917359</v>
      </c>
      <c r="E2" s="7" t="n">
        <v>1.116038577320093</v>
      </c>
      <c r="F2" s="7" t="n">
        <v>0.9988446497111599</v>
      </c>
    </row>
    <row r="3" ht="17.25" customHeight="1" s="18">
      <c r="A3" s="1" t="inlineStr">
        <is>
          <t>U2</t>
        </is>
      </c>
      <c r="B3" s="7" t="n">
        <v>0.4775918474883727</v>
      </c>
      <c r="C3" s="7" t="n">
        <v>0.4265268687470728</v>
      </c>
      <c r="D3" s="7" t="n">
        <v>0.4360107244627158</v>
      </c>
      <c r="E3" s="7" t="n">
        <v>0.492881597735596</v>
      </c>
      <c r="F3" s="7" t="n">
        <v>0.4522375941059751</v>
      </c>
    </row>
    <row r="4" ht="17.25" customHeight="1" s="18">
      <c r="A4" s="1" t="inlineStr">
        <is>
          <t>U3</t>
        </is>
      </c>
      <c r="B4" s="7" t="n">
        <v>0.5427041279150466</v>
      </c>
      <c r="C4" s="7" t="n">
        <v>0.2103616155013752</v>
      </c>
      <c r="D4" s="7" t="n">
        <v>0.1919174821692189</v>
      </c>
      <c r="E4" s="7" t="n">
        <v>0.1858931956602272</v>
      </c>
      <c r="F4" s="7" t="n">
        <v>0.5286094422653835</v>
      </c>
    </row>
    <row r="5" ht="17.25" customHeight="1" s="18">
      <c r="A5" s="1" t="inlineStr">
        <is>
          <t>U4</t>
        </is>
      </c>
      <c r="B5" s="7" t="n">
        <v>0.6337818279498587</v>
      </c>
      <c r="C5" s="7" t="n">
        <v>0.6549099772712654</v>
      </c>
      <c r="D5" s="7" t="n">
        <v>0.5777767370113839</v>
      </c>
      <c r="E5" s="7" t="n">
        <v>0.7287100725325256</v>
      </c>
      <c r="F5" s="7" t="n">
        <v>0.7737175384992961</v>
      </c>
    </row>
    <row r="6" ht="17.25" customHeight="1" s="18">
      <c r="A6" s="1" t="inlineStr">
        <is>
          <t>U5</t>
        </is>
      </c>
      <c r="B6" s="7" t="n">
        <v>1.137111042139012</v>
      </c>
      <c r="C6" s="7" t="n">
        <v>2.810183357929772</v>
      </c>
      <c r="D6" s="7" t="n">
        <v>1.202298837266752</v>
      </c>
      <c r="E6" s="7" t="n">
        <v>2.781531147952935</v>
      </c>
      <c r="F6" s="7" t="n">
        <v>2.834164667329018</v>
      </c>
    </row>
    <row r="7" ht="17.25" customHeight="1" s="18">
      <c r="A7" s="1" t="inlineStr">
        <is>
          <t>U6</t>
        </is>
      </c>
      <c r="B7" s="7" t="n">
        <v>1.230456568789329</v>
      </c>
      <c r="C7" s="7" t="n">
        <v>1.213995873639676</v>
      </c>
      <c r="D7" s="7" t="n">
        <v>1.172542718766102</v>
      </c>
      <c r="E7" s="7" t="n">
        <v>1.847245778633364</v>
      </c>
      <c r="F7" s="7" t="n">
        <v>1.488157221790996</v>
      </c>
    </row>
    <row r="8" ht="17.25" customHeight="1" s="18">
      <c r="A8" s="1" t="inlineStr">
        <is>
          <t>U7</t>
        </is>
      </c>
      <c r="B8" s="7" t="n">
        <v>1.076377983965147</v>
      </c>
      <c r="C8" s="7" t="n">
        <v>1.078326184501873</v>
      </c>
      <c r="D8" s="7" t="n">
        <v>1.065507250633537</v>
      </c>
      <c r="E8" s="7" t="n">
        <v>1.349178792997812</v>
      </c>
      <c r="F8" s="7" t="n">
        <v>1.43738632129825</v>
      </c>
    </row>
    <row r="9" ht="17.25" customHeight="1" s="18">
      <c r="A9" s="1" t="inlineStr">
        <is>
          <t>U8</t>
        </is>
      </c>
      <c r="B9" s="7" t="n">
        <v>1.080443056873814</v>
      </c>
      <c r="C9" s="7" t="n">
        <v>1.147356327665221</v>
      </c>
      <c r="D9" s="7" t="n">
        <v>1.09608003945169</v>
      </c>
      <c r="E9" s="7" t="n">
        <v>1.30610674136696</v>
      </c>
      <c r="F9" s="7" t="n">
        <v>1.521455724583664</v>
      </c>
    </row>
    <row r="10" ht="17.25" customHeight="1" s="18">
      <c r="A10" s="1" t="inlineStr">
        <is>
          <t>U9</t>
        </is>
      </c>
      <c r="B10" s="7" t="n">
        <v>1.206310937077842</v>
      </c>
      <c r="C10" s="7" t="n">
        <v>1.242348165409282</v>
      </c>
      <c r="D10" s="7" t="n">
        <v>1.293250035129609</v>
      </c>
      <c r="E10" s="7" t="n">
        <v>1.509550187793013</v>
      </c>
      <c r="F10" s="7" t="n">
        <v>1.372348328508744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G10"/>
  <sheetViews>
    <sheetView workbookViewId="0">
      <selection activeCell="B3" sqref="B3:H21"/>
    </sheetView>
  </sheetViews>
  <sheetFormatPr baseColWidth="10" defaultColWidth="8.83203125" defaultRowHeight="15"/>
  <cols>
    <col width="12.5" bestFit="1" customWidth="1" style="18" min="1" max="1"/>
    <col width="12.5" bestFit="1" customWidth="1" style="16" min="2" max="6"/>
    <col width="12.5" bestFit="1" customWidth="1" style="18" min="7" max="7"/>
  </cols>
  <sheetData>
    <row r="1" ht="17.25" customHeight="1" s="18">
      <c r="A1" s="1" t="inlineStr">
        <is>
          <t>ef</t>
        </is>
      </c>
      <c r="B1" s="16" t="inlineStr">
        <is>
          <t>Seed0</t>
        </is>
      </c>
      <c r="C1" s="16" t="inlineStr">
        <is>
          <t>Seed1</t>
        </is>
      </c>
      <c r="D1" s="16" t="inlineStr">
        <is>
          <t>Seed2</t>
        </is>
      </c>
      <c r="E1" s="16" t="inlineStr">
        <is>
          <t>Seed3</t>
        </is>
      </c>
      <c r="F1" s="16" t="inlineStr">
        <is>
          <t>Seed4</t>
        </is>
      </c>
      <c r="G1" s="17" t="n"/>
    </row>
    <row r="2" ht="17.25" customHeight="1" s="18">
      <c r="A2" s="1" t="inlineStr">
        <is>
          <t>U1</t>
        </is>
      </c>
      <c r="B2" s="7" t="n">
        <v>0.9561467276590053</v>
      </c>
      <c r="C2" s="7" t="n">
        <v>0.9308500026226363</v>
      </c>
      <c r="D2" s="7" t="n">
        <v>0.9394037565499512</v>
      </c>
      <c r="E2" s="7" t="n">
        <v>0.9469410351542034</v>
      </c>
      <c r="F2" s="7" t="n">
        <v>0.9367459429056484</v>
      </c>
    </row>
    <row r="3" ht="17.25" customHeight="1" s="18">
      <c r="A3" s="1" t="inlineStr">
        <is>
          <t>U2</t>
        </is>
      </c>
      <c r="B3" s="7" t="n">
        <v>0.4097998783631324</v>
      </c>
      <c r="C3" s="7" t="n">
        <v>0.4146947493485137</v>
      </c>
      <c r="D3" s="7" t="n">
        <v>0.405740675596192</v>
      </c>
      <c r="E3" s="7" t="n">
        <v>0.4180081496966884</v>
      </c>
      <c r="F3" s="7" t="n">
        <v>0.4229045500076903</v>
      </c>
    </row>
    <row r="4" ht="17.25" customHeight="1" s="18">
      <c r="A4" s="1" t="inlineStr">
        <is>
          <t>U3</t>
        </is>
      </c>
      <c r="B4" s="7" t="n">
        <v>0.1744992390834697</v>
      </c>
      <c r="C4" s="7" t="n">
        <v>0.1858377095276218</v>
      </c>
      <c r="D4" s="7" t="n">
        <v>0.1728436698079443</v>
      </c>
      <c r="E4" s="7" t="n">
        <v>0.1879152433855813</v>
      </c>
      <c r="F4" s="7" t="n">
        <v>0.1575469380063826</v>
      </c>
    </row>
    <row r="5" ht="17.25" customHeight="1" s="18">
      <c r="A5" s="1" t="inlineStr">
        <is>
          <t>U4</t>
        </is>
      </c>
      <c r="B5" s="7" t="n">
        <v>0.5414516652260009</v>
      </c>
      <c r="C5" s="7" t="n">
        <v>0.5817475026032668</v>
      </c>
      <c r="D5" s="7" t="n">
        <v>0.5465830435072097</v>
      </c>
      <c r="E5" s="7" t="n">
        <v>0.5758370405998569</v>
      </c>
      <c r="F5" s="7" t="n">
        <v>0.5644503747431826</v>
      </c>
    </row>
    <row r="6" ht="17.25" customHeight="1" s="18">
      <c r="A6" s="1" t="inlineStr">
        <is>
          <t>U5</t>
        </is>
      </c>
      <c r="B6" s="7" t="n">
        <v>1.149450680345297</v>
      </c>
      <c r="C6" s="7" t="n">
        <v>1.178043138944871</v>
      </c>
      <c r="D6" s="7" t="n">
        <v>1.168286091273661</v>
      </c>
      <c r="E6" s="7" t="n">
        <v>1.140969607204711</v>
      </c>
      <c r="F6" s="7" t="n">
        <v>1.170484542325105</v>
      </c>
    </row>
    <row r="7" ht="17.25" customHeight="1" s="18">
      <c r="A7" s="1" t="inlineStr">
        <is>
          <t>U6</t>
        </is>
      </c>
      <c r="B7" s="7" t="n">
        <v>1.247453043902386</v>
      </c>
      <c r="C7" s="7" t="n">
        <v>1.249010545908867</v>
      </c>
      <c r="D7" s="7" t="n">
        <v>1.244663636317446</v>
      </c>
      <c r="E7" s="7" t="n">
        <v>1.255976445079318</v>
      </c>
      <c r="F7" s="7" t="n">
        <v>1.26433768064105</v>
      </c>
    </row>
    <row r="8" ht="17.25" customHeight="1" s="18">
      <c r="A8" s="1" t="inlineStr">
        <is>
          <t>U7</t>
        </is>
      </c>
      <c r="B8" s="7" t="n">
        <v>1.071027658260969</v>
      </c>
      <c r="C8" s="7" t="n">
        <v>1.087127806351979</v>
      </c>
      <c r="D8" s="7" t="n">
        <v>1.056694626809409</v>
      </c>
      <c r="E8" s="7" t="n">
        <v>1.0592227560439</v>
      </c>
      <c r="F8" s="7" t="n">
        <v>1.084949572392447</v>
      </c>
    </row>
    <row r="9" ht="17.25" customHeight="1" s="18">
      <c r="A9" s="1" t="inlineStr">
        <is>
          <t>U8</t>
        </is>
      </c>
      <c r="B9" s="7" t="n">
        <v>1.09270704297828</v>
      </c>
      <c r="C9" s="7" t="n">
        <v>1.097397327270541</v>
      </c>
      <c r="D9" s="7" t="n">
        <v>1.096306809767726</v>
      </c>
      <c r="E9" s="7" t="n">
        <v>1.094552390314401</v>
      </c>
      <c r="F9" s="7" t="n">
        <v>1.086070813503741</v>
      </c>
    </row>
    <row r="10" ht="17.25" customHeight="1" s="18">
      <c r="A10" s="1" t="inlineStr">
        <is>
          <t>U9</t>
        </is>
      </c>
      <c r="B10" s="7" t="n">
        <v>1.140033518186028</v>
      </c>
      <c r="C10" s="7" t="n">
        <v>1.15345415082403</v>
      </c>
      <c r="D10" s="7" t="n">
        <v>1.146856916860432</v>
      </c>
      <c r="E10" s="7" t="n">
        <v>1.132672512602206</v>
      </c>
      <c r="F10" s="7" t="n">
        <v>1.141357452646705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F10"/>
  <sheetViews>
    <sheetView workbookViewId="0">
      <selection activeCell="G1" sqref="G1"/>
    </sheetView>
  </sheetViews>
  <sheetFormatPr baseColWidth="10" defaultColWidth="8.83203125" defaultRowHeight="15"/>
  <cols>
    <col width="12.5" bestFit="1" customWidth="1" style="18" min="1" max="1"/>
    <col width="12.5" bestFit="1" customWidth="1" style="16" min="2" max="6"/>
  </cols>
  <sheetData>
    <row r="1" ht="17.25" customHeight="1" s="18">
      <c r="A1" s="1" t="inlineStr">
        <is>
          <t>ef</t>
        </is>
      </c>
      <c r="B1" s="16" t="inlineStr">
        <is>
          <t>Seed0</t>
        </is>
      </c>
      <c r="C1" s="16" t="inlineStr">
        <is>
          <t>Seed1</t>
        </is>
      </c>
      <c r="D1" s="16" t="inlineStr">
        <is>
          <t>Seed2</t>
        </is>
      </c>
      <c r="E1" s="16" t="inlineStr">
        <is>
          <t>Seed3</t>
        </is>
      </c>
      <c r="F1" s="16" t="inlineStr">
        <is>
          <t>Seed4</t>
        </is>
      </c>
    </row>
    <row r="2" ht="17.25" customHeight="1" s="18">
      <c r="A2" s="1" t="inlineStr">
        <is>
          <t>U1</t>
        </is>
      </c>
      <c r="B2" s="7" t="n">
        <v>0.9827107787132263</v>
      </c>
      <c r="C2" s="7" t="n">
        <v>0.9839600920677185</v>
      </c>
      <c r="D2" s="7" t="n">
        <v>0.9756694436073303</v>
      </c>
      <c r="E2" s="7" t="n">
        <v>1.00438117980957</v>
      </c>
      <c r="F2" s="7" t="n">
        <v>0.9915211796760559</v>
      </c>
    </row>
    <row r="3" ht="17.25" customHeight="1" s="18">
      <c r="A3" s="1" t="inlineStr">
        <is>
          <t>U2</t>
        </is>
      </c>
      <c r="B3" s="7" t="n">
        <v>-0.4437871873378754</v>
      </c>
      <c r="C3" s="7" t="n">
        <v>-0.4470242857933044</v>
      </c>
      <c r="D3" s="7" t="n">
        <v>-0.4482178390026093</v>
      </c>
      <c r="E3" s="7" t="n">
        <v>-0.4537261128425598</v>
      </c>
      <c r="F3" s="7" t="n">
        <v>-0.4481822848320007</v>
      </c>
    </row>
    <row r="4" ht="17.25" customHeight="1" s="18">
      <c r="A4" s="1" t="inlineStr">
        <is>
          <t>U3</t>
        </is>
      </c>
      <c r="B4" s="7" t="n">
        <v>-0.4843767583370209</v>
      </c>
      <c r="C4" s="7" t="n">
        <v>-0.5996324419975281</v>
      </c>
      <c r="D4" s="7" t="n">
        <v>-0.6099311709403992</v>
      </c>
      <c r="E4" s="7" t="n">
        <v>-0.5975031852722168</v>
      </c>
      <c r="F4" s="7" t="n">
        <v>-0.4829094111919403</v>
      </c>
    </row>
    <row r="5" ht="17.25" customHeight="1" s="18">
      <c r="A5" s="1" t="inlineStr">
        <is>
          <t>U4</t>
        </is>
      </c>
      <c r="B5" s="7" t="n">
        <v>1.762337446212769</v>
      </c>
      <c r="C5" s="7" t="n">
        <v>1.766139626502991</v>
      </c>
      <c r="D5" s="7" t="n">
        <v>1.754370331764221</v>
      </c>
      <c r="E5" s="7" t="n">
        <v>1.773521542549133</v>
      </c>
      <c r="F5" s="7" t="n">
        <v>1.898829102516174</v>
      </c>
    </row>
    <row r="6" ht="17.25" customHeight="1" s="18">
      <c r="A6" s="1" t="inlineStr">
        <is>
          <t>U5</t>
        </is>
      </c>
      <c r="B6" s="7" t="n">
        <v>1.147497296333313</v>
      </c>
      <c r="C6" s="7" t="n">
        <v>2.673627138137817</v>
      </c>
      <c r="D6" s="7" t="n">
        <v>1.154202580451965</v>
      </c>
      <c r="E6" s="7" t="n">
        <v>2.678898334503174</v>
      </c>
      <c r="F6" s="7" t="n">
        <v>2.688034296035767</v>
      </c>
    </row>
    <row r="7" ht="17.25" customHeight="1" s="18">
      <c r="A7" s="1" t="inlineStr">
        <is>
          <t>U6</t>
        </is>
      </c>
      <c r="B7" s="7" t="n">
        <v>0.319841742515564</v>
      </c>
      <c r="C7" s="7" t="n">
        <v>0.3577816188335419</v>
      </c>
      <c r="D7" s="7" t="n">
        <v>0.3486709892749786</v>
      </c>
      <c r="E7" s="7" t="n">
        <v>0.8376318216323853</v>
      </c>
      <c r="F7" s="7" t="n">
        <v>0.7657873034477234</v>
      </c>
    </row>
    <row r="8" ht="17.25" customHeight="1" s="18">
      <c r="A8" s="1" t="inlineStr">
        <is>
          <t>U7</t>
        </is>
      </c>
      <c r="B8" s="7" t="n">
        <v>0.5919438004493713</v>
      </c>
      <c r="C8" s="7" t="n">
        <v>0.5851331353187561</v>
      </c>
      <c r="D8" s="7" t="n">
        <v>0.5839993357658386</v>
      </c>
      <c r="E8" s="7" t="n">
        <v>0.8477109670639038</v>
      </c>
      <c r="F8" s="7" t="n">
        <v>0.9809566736221313</v>
      </c>
    </row>
    <row r="9" ht="17.25" customHeight="1" s="18">
      <c r="A9" s="1" t="inlineStr">
        <is>
          <t>U8</t>
        </is>
      </c>
      <c r="B9" s="7" t="n">
        <v>0.519334077835083</v>
      </c>
      <c r="C9" s="7" t="n">
        <v>0.7067338228225708</v>
      </c>
      <c r="D9" s="7" t="n">
        <v>0.5367669463157654</v>
      </c>
      <c r="E9" s="7" t="n">
        <v>0.8641340732574463</v>
      </c>
      <c r="F9" s="7" t="n">
        <v>1.018217206001282</v>
      </c>
    </row>
    <row r="10" ht="17.25" customHeight="1" s="18">
      <c r="A10" s="1" t="inlineStr">
        <is>
          <t>U9</t>
        </is>
      </c>
      <c r="B10" s="7" t="n">
        <v>0.7734075784683228</v>
      </c>
      <c r="C10" s="7" t="n">
        <v>0.7481878399848938</v>
      </c>
      <c r="D10" s="7" t="n">
        <v>0.7708243131637573</v>
      </c>
      <c r="E10" s="7" t="n">
        <v>0.9122691750526428</v>
      </c>
      <c r="F10" s="7" t="n">
        <v>0.9022053480148315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R10"/>
  <sheetViews>
    <sheetView tabSelected="1" workbookViewId="0">
      <selection activeCell="D23" sqref="D23"/>
    </sheetView>
  </sheetViews>
  <sheetFormatPr baseColWidth="10" defaultColWidth="8.83203125" defaultRowHeight="15"/>
  <cols>
    <col width="12.5" bestFit="1" customWidth="1" style="18" min="1" max="1"/>
    <col width="12.5" bestFit="1" customWidth="1" style="14" min="2" max="5"/>
    <col width="12.5" bestFit="1" customWidth="1" style="16" min="6" max="7"/>
    <col width="12.5" customWidth="1" style="16" min="8" max="13"/>
    <col width="12.5" bestFit="1" customWidth="1" style="16" min="14" max="17"/>
    <col width="12.5" bestFit="1" customWidth="1" style="15" min="18" max="18"/>
  </cols>
  <sheetData>
    <row r="1" ht="19.5" customHeight="1" s="18">
      <c r="A1" s="1" t="inlineStr">
        <is>
          <t>ef</t>
        </is>
      </c>
      <c r="B1" s="2" t="inlineStr">
        <is>
          <t xml:space="preserve">Time Flows </t>
        </is>
      </c>
      <c r="C1" s="2" t="inlineStr">
        <is>
          <t>Time MH</t>
        </is>
      </c>
      <c r="D1" s="2" t="inlineStr">
        <is>
          <t>SE time flows</t>
        </is>
      </c>
      <c r="E1" s="2" t="inlineStr">
        <is>
          <t>SE time mh</t>
        </is>
      </c>
      <c r="F1" s="3" t="inlineStr">
        <is>
          <t>Min KDE Flows</t>
        </is>
      </c>
      <c r="G1" s="3" t="inlineStr">
        <is>
          <t>Min KDE mh</t>
        </is>
      </c>
      <c r="H1" s="3" t="inlineStr">
        <is>
          <t>kde1flows</t>
        </is>
      </c>
      <c r="I1" s="3" t="inlineStr">
        <is>
          <t>kde2flows</t>
        </is>
      </c>
      <c r="J1" s="3" t="inlineStr">
        <is>
          <t>kde3flows</t>
        </is>
      </c>
      <c r="K1" s="3" t="inlineStr">
        <is>
          <t>kde1mh</t>
        </is>
      </c>
      <c r="L1" s="3" t="inlineStr">
        <is>
          <t>kde2mh</t>
        </is>
      </c>
      <c r="M1" s="3" t="inlineStr">
        <is>
          <t>kde3mh</t>
        </is>
      </c>
      <c r="N1" s="3" t="inlineStr">
        <is>
          <t>Avg KDE Flows</t>
        </is>
      </c>
      <c r="O1" s="3" t="inlineStr">
        <is>
          <t>Avg KDE MH</t>
        </is>
      </c>
      <c r="P1" s="3" t="inlineStr">
        <is>
          <t>se kde Flows</t>
        </is>
      </c>
      <c r="Q1" s="3" t="inlineStr">
        <is>
          <t>se kde mh</t>
        </is>
      </c>
      <c r="R1" s="4" t="inlineStr">
        <is>
          <t>%diff</t>
        </is>
      </c>
    </row>
    <row r="2" ht="19.5" customHeight="1" s="18">
      <c r="A2" s="1" t="inlineStr">
        <is>
          <t>U1</t>
        </is>
      </c>
      <c r="B2" s="5" t="n"/>
      <c r="C2" s="5" t="n"/>
      <c r="D2" s="5" t="n"/>
      <c r="E2" s="5" t="n"/>
      <c r="F2" s="6" t="n"/>
      <c r="G2" s="6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8" t="n"/>
    </row>
    <row r="3" ht="19.5" customHeight="1" s="18">
      <c r="A3" s="1" t="inlineStr">
        <is>
          <t>U2</t>
        </is>
      </c>
      <c r="B3" s="5" t="n"/>
      <c r="C3" s="5" t="n"/>
      <c r="D3" s="5" t="n"/>
      <c r="E3" s="5" t="n"/>
      <c r="F3" s="6" t="n"/>
      <c r="G3" s="6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8" t="n"/>
    </row>
    <row r="4" ht="19.5" customHeight="1" s="18">
      <c r="A4" s="1" t="inlineStr">
        <is>
          <t>U3</t>
        </is>
      </c>
      <c r="B4" s="9" t="n"/>
      <c r="C4" s="9" t="n"/>
      <c r="D4" s="5" t="n"/>
      <c r="E4" s="5" t="n"/>
      <c r="F4" s="6" t="n"/>
      <c r="G4" s="6" t="n"/>
      <c r="H4" s="7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8" t="n"/>
    </row>
    <row r="5" ht="19.5" customHeight="1" s="18">
      <c r="A5" s="1" t="inlineStr">
        <is>
          <t>U4</t>
        </is>
      </c>
      <c r="B5" s="10">
        <f>AVERAGE(time_flows!B5:F5)</f>
        <v/>
      </c>
      <c r="C5" s="10">
        <f>AVERAGE(time_mh!B5:F5)</f>
        <v/>
      </c>
      <c r="D5" s="5">
        <f>STDEV(time_flows!B5:F5)</f>
        <v/>
      </c>
      <c r="E5" s="5">
        <f>STDEV(time_mh!B5:F5)</f>
        <v/>
      </c>
      <c r="F5" s="6">
        <f>MIN(kde_flows!B5:F5)</f>
        <v/>
      </c>
      <c r="G5" s="6">
        <f>MIN(kde_mh!B5:F5)</f>
        <v/>
      </c>
      <c r="H5" s="7">
        <f>_xlfn.XLOOKUP(MIN(Loss!B5:F5),Loss!B5:F5,kde_flows!B5:F5)</f>
        <v/>
      </c>
      <c r="I5" s="7">
        <f>_xlfn.XLOOKUP(SMALL(Loss!B5:F5,2),Loss!B5:F5,kde_flows!B5:F5)</f>
        <v/>
      </c>
      <c r="J5" s="7">
        <f>_xlfn.XLOOKUP(SMALL(Loss!B5:F5,3),Loss!B5:F5,kde_flows!B5:F5)</f>
        <v/>
      </c>
      <c r="K5" s="7">
        <f>_xlfn.XLOOKUP(MIN(Loss!B5:F5),Loss!B5:F5,kde_mh!B5:F5)</f>
        <v/>
      </c>
      <c r="L5" s="7">
        <f>_xlfn.XLOOKUP(SMALL(Loss!B5:F5,2),Loss!B5:F5,kde_mh!B5:F5)</f>
        <v/>
      </c>
      <c r="M5" s="7">
        <f>_xlfn.XLOOKUP(SMALL(Loss!B5:F5,3),Loss!B5:F5,kde_mh!B5:F5)</f>
        <v/>
      </c>
      <c r="N5" s="7">
        <f>AVERAGE(H5:J5)</f>
        <v/>
      </c>
      <c r="O5" s="7">
        <f>AVERAGE(K5:M5)</f>
        <v/>
      </c>
      <c r="P5" s="7">
        <f>STDEV(H5:J5)</f>
        <v/>
      </c>
      <c r="Q5" s="7">
        <f>STDEV(K5:M5)</f>
        <v/>
      </c>
      <c r="R5" s="8">
        <f>(O5-N5)/MAX(N5,O5)</f>
        <v/>
      </c>
    </row>
    <row r="6" ht="19.5" customHeight="1" s="18">
      <c r="A6" s="1" t="inlineStr">
        <is>
          <t>U5</t>
        </is>
      </c>
      <c r="B6" s="9" t="n"/>
      <c r="C6" s="9" t="n"/>
      <c r="D6" s="5" t="n"/>
      <c r="E6" s="5" t="n"/>
      <c r="F6" s="6" t="n"/>
      <c r="G6" s="6" t="n"/>
      <c r="H6" s="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8" t="n"/>
    </row>
    <row r="7" ht="19.5" customHeight="1" s="18">
      <c r="A7" s="1" t="inlineStr">
        <is>
          <t>U6</t>
        </is>
      </c>
      <c r="B7" s="5" t="n"/>
      <c r="C7" s="5" t="n"/>
      <c r="D7" s="5" t="n"/>
      <c r="E7" s="5" t="n"/>
      <c r="F7" s="11" t="n"/>
      <c r="G7" s="11" t="n"/>
      <c r="H7" s="7" t="n"/>
      <c r="I7" s="7" t="n"/>
      <c r="J7" s="7" t="n"/>
      <c r="K7" s="7" t="n"/>
      <c r="L7" s="7" t="n"/>
      <c r="M7" s="7" t="n"/>
      <c r="N7" s="12" t="n"/>
      <c r="O7" s="12" t="n"/>
      <c r="P7" s="7" t="n"/>
      <c r="Q7" s="7" t="n"/>
      <c r="R7" s="13" t="n"/>
    </row>
    <row r="8" ht="19.5" customHeight="1" s="18">
      <c r="A8" s="1" t="inlineStr">
        <is>
          <t>U7</t>
        </is>
      </c>
      <c r="B8" s="5" t="n"/>
      <c r="C8" s="5" t="n"/>
      <c r="D8" s="5" t="n"/>
      <c r="E8" s="5" t="n"/>
      <c r="F8" s="6" t="n"/>
      <c r="G8" s="6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8" t="n"/>
    </row>
    <row r="9" ht="19.5" customHeight="1" s="18">
      <c r="A9" s="1" t="inlineStr">
        <is>
          <t>U8</t>
        </is>
      </c>
      <c r="B9" s="10">
        <f>AVERAGE(time_flows!B9:F9)</f>
        <v/>
      </c>
      <c r="C9" s="10">
        <f>AVERAGE(time_mh!B9:F9)</f>
        <v/>
      </c>
      <c r="D9" s="5">
        <f>STDEV(time_flows!B9:F9)</f>
        <v/>
      </c>
      <c r="E9" s="5">
        <f>STDEV(time_mh!B9:F9)</f>
        <v/>
      </c>
      <c r="F9" s="11">
        <f>MIN(kde_flows!B9:F9)</f>
        <v/>
      </c>
      <c r="G9" s="11">
        <f>MIN(kde_mh!B9:F9)</f>
        <v/>
      </c>
      <c r="H9" s="7">
        <f>_xlfn.XLOOKUP(MIN(Loss!B9:F9),Loss!B9:F9,kde_flows!B9:F9)</f>
        <v/>
      </c>
      <c r="I9" s="7">
        <f>_xlfn.XLOOKUP(SMALL(Loss!B9:F9,2),Loss!B9:F9,kde_flows!B9:F9)</f>
        <v/>
      </c>
      <c r="J9" s="7">
        <f>_xlfn.XLOOKUP(SMALL(Loss!B9:F9,3),Loss!B9:F9,kde_flows!B9:F9)</f>
        <v/>
      </c>
      <c r="K9" s="7">
        <f>_xlfn.XLOOKUP(MIN(Loss!B9:F9),Loss!B9:F9,kde_mh!B9:F9)</f>
        <v/>
      </c>
      <c r="L9" s="7">
        <f>_xlfn.XLOOKUP(SMALL(Loss!B9:F9,2),Loss!B9:F9,kde_mh!B9:F9)</f>
        <v/>
      </c>
      <c r="M9" s="7">
        <f>_xlfn.XLOOKUP(SMALL(Loss!B9:F9,3),Loss!B9:F9,kde_mh!B9:F9)</f>
        <v/>
      </c>
      <c r="N9" s="7">
        <f>AVERAGE(H9:J9)</f>
        <v/>
      </c>
      <c r="O9" s="7">
        <f>AVERAGE(K9:M9)</f>
        <v/>
      </c>
      <c r="P9" s="7">
        <f>STDEV(H9:J9)</f>
        <v/>
      </c>
      <c r="Q9" s="7">
        <f>STDEV(K9:M9)</f>
        <v/>
      </c>
      <c r="R9" s="8">
        <f>(O9-N9)/MAX(N9,O9)</f>
        <v/>
      </c>
    </row>
    <row r="10" ht="20.25" customHeight="1" s="18">
      <c r="A10" s="1" t="inlineStr">
        <is>
          <t>U9</t>
        </is>
      </c>
      <c r="B10" s="10">
        <f>AVERAGE(time_flows!B10:F10)</f>
        <v/>
      </c>
      <c r="C10" s="10">
        <f>AVERAGE(time_mh!B10:F10)</f>
        <v/>
      </c>
      <c r="D10" s="5">
        <f>STDEV(time_flows!B10:F10)</f>
        <v/>
      </c>
      <c r="E10" s="5">
        <f>STDEV(time_mh!B10:F10)</f>
        <v/>
      </c>
      <c r="F10" s="6">
        <f>MIN(kde_flows!B10:F10)</f>
        <v/>
      </c>
      <c r="G10" s="6">
        <f>MIN(kde_mh!B10:F10)</f>
        <v/>
      </c>
      <c r="H10" s="7">
        <f>_xlfn.XLOOKUP(MIN(Loss!B10:F10),Loss!B10:F10,kde_flows!B10:F10)</f>
        <v/>
      </c>
      <c r="I10" s="7">
        <f>_xlfn.XLOOKUP(SMALL(Loss!B10:F10,2),Loss!B10:F10,kde_flows!B10:F10)</f>
        <v/>
      </c>
      <c r="J10" s="7">
        <f>_xlfn.XLOOKUP(SMALL(Loss!B10:F10,3),Loss!B10:F10,kde_flows!B10:F10)</f>
        <v/>
      </c>
      <c r="K10" s="7">
        <f>_xlfn.XLOOKUP(MIN(Loss!B10:F10),Loss!B10:F10,kde_mh!B10:F10)</f>
        <v/>
      </c>
      <c r="L10" s="7">
        <f>_xlfn.XLOOKUP(SMALL(Loss!B10:F10,2),Loss!B10:F10,kde_mh!B10:F10)</f>
        <v/>
      </c>
      <c r="M10" s="7">
        <f>_xlfn.XLOOKUP(SMALL(Loss!B10:F10,3),Loss!B10:F10,kde_mh!B10:F10)</f>
        <v/>
      </c>
      <c r="N10" s="7">
        <f>AVERAGE(H10:J10)</f>
        <v/>
      </c>
      <c r="O10" s="7">
        <f>AVERAGE(K10:M10)</f>
        <v/>
      </c>
      <c r="P10" s="7">
        <f>STDEV(H10:J10)</f>
        <v/>
      </c>
      <c r="Q10" s="7">
        <f>STDEV(K10:M10)</f>
        <v/>
      </c>
      <c r="R10" s="8">
        <f>(O10-N10)/MAX(N10,O10)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2022-11-10T15:40:38Z</dcterms:created>
  <dcterms:modified xmlns:dcterms="http://purl.org/dc/terms/" xmlns:xsi="http://www.w3.org/2001/XMLSchema-instance" xsi:type="dcterms:W3CDTF">2022-11-15T18:26:34Z</dcterms:modified>
  <cp:lastModifiedBy>Microsoft Office User</cp:lastModifiedBy>
</cp:coreProperties>
</file>