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https://mobileum1-my.sharepoint.com/personal/sumit_bhatkar_mobileum_com/Documents/Eclipse_Home/testRepo/testPython/"/>
    </mc:Choice>
  </mc:AlternateContent>
  <xr:revisionPtr revIDLastSave="445" documentId="11_1C029759A48F17829A5876CF5695D4F7DEF63D0B" xr6:coauthVersionLast="45" xr6:coauthVersionMax="45" xr10:uidLastSave="{9326F091-A621-40EA-8F81-1B5DE53CCAE6}"/>
  <bookViews>
    <workbookView xWindow="-108" yWindow="-108" windowWidth="22296" windowHeight="13176" firstSheet="2" activeTab="4" xr2:uid="{00000000-000D-0000-FFFF-FFFF00000000}"/>
  </bookViews>
  <sheets>
    <sheet name="Backup" sheetId="5" r:id="rId1"/>
    <sheet name="27-7" sheetId="1" r:id="rId2"/>
    <sheet name="28-7" sheetId="2" r:id="rId3"/>
    <sheet name="Sheet1" sheetId="7" r:id="rId4"/>
    <sheet name="RSI" sheetId="3" r:id="rId5"/>
    <sheet name="Test" sheetId="4" r:id="rId6"/>
    <sheet name="Test2" sheetId="6" r:id="rId7"/>
  </sheets>
  <definedNames>
    <definedName name="_xlnm._FilterDatabase" localSheetId="1" hidden="1">'27-7'!$A$1:$P$1650</definedName>
    <definedName name="_xlnm._FilterDatabase" localSheetId="2" hidden="1">'28-7'!$A$1:$X$1638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3" l="1"/>
  <c r="D38" i="3"/>
  <c r="D37"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2" i="2"/>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2"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3" i="6"/>
  <c r="W3" i="6" s="1"/>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3" i="6"/>
  <c r="V3" i="6" s="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V4" i="6" l="1"/>
  <c r="W4" i="6"/>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X3" i="6"/>
  <c r="Y3" i="6" s="1"/>
  <c r="M3" i="6"/>
  <c r="O3" i="6" s="1"/>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L3" i="6"/>
  <c r="N3" i="6" s="1"/>
  <c r="N4" i="6" s="1"/>
  <c r="N5" i="6" s="1"/>
  <c r="H4" i="4"/>
  <c r="H5" i="4"/>
  <c r="H6" i="4"/>
  <c r="H7" i="4"/>
  <c r="H8" i="4"/>
  <c r="H9" i="4"/>
  <c r="H10" i="4"/>
  <c r="H11" i="4"/>
  <c r="H12" i="4"/>
  <c r="H13" i="4"/>
  <c r="H14" i="4"/>
  <c r="H15" i="4"/>
  <c r="H16" i="4"/>
  <c r="H17" i="4"/>
  <c r="H18" i="4"/>
  <c r="H19" i="4"/>
  <c r="H20" i="4"/>
  <c r="H21" i="4"/>
  <c r="H22" i="4"/>
  <c r="H23" i="4"/>
  <c r="H24" i="4"/>
  <c r="H3" i="4"/>
  <c r="G3" i="4"/>
  <c r="G4" i="4"/>
  <c r="G5" i="4"/>
  <c r="G6" i="4"/>
  <c r="G7" i="4"/>
  <c r="G8" i="4"/>
  <c r="G9" i="4"/>
  <c r="G10" i="4"/>
  <c r="G11" i="4"/>
  <c r="G12" i="4"/>
  <c r="G13" i="4"/>
  <c r="G14" i="4"/>
  <c r="G15" i="4"/>
  <c r="G16" i="4"/>
  <c r="G17" i="4"/>
  <c r="G18" i="4"/>
  <c r="G19" i="4"/>
  <c r="G20" i="4"/>
  <c r="G21" i="4"/>
  <c r="G22" i="4"/>
  <c r="G23" i="4"/>
  <c r="G24" i="4"/>
  <c r="F2" i="4"/>
  <c r="F3" i="4"/>
  <c r="F4" i="4"/>
  <c r="F5" i="4"/>
  <c r="F6" i="4"/>
  <c r="F7" i="4"/>
  <c r="F8" i="4"/>
  <c r="F9" i="4"/>
  <c r="F10" i="4"/>
  <c r="F11" i="4"/>
  <c r="F12" i="4"/>
  <c r="F13" i="4"/>
  <c r="F14" i="4"/>
  <c r="F15" i="4"/>
  <c r="F16" i="4"/>
  <c r="F17" i="4"/>
  <c r="F18" i="4"/>
  <c r="F19" i="4"/>
  <c r="F20" i="4"/>
  <c r="F21" i="4"/>
  <c r="F22" i="4"/>
  <c r="F23" i="4"/>
  <c r="F24" i="4"/>
  <c r="P3" i="6" l="1"/>
  <c r="Q3" i="6" s="1"/>
  <c r="X4" i="6"/>
  <c r="Y4" i="6" s="1"/>
  <c r="V5" i="6"/>
  <c r="V6" i="6" s="1"/>
  <c r="P4" i="6"/>
  <c r="Q4" i="6" s="1"/>
  <c r="N6" i="6"/>
  <c r="P5" i="6"/>
  <c r="Q5" i="6" s="1"/>
  <c r="I18" i="4"/>
  <c r="J16" i="4"/>
  <c r="I24" i="4"/>
  <c r="I22" i="4"/>
  <c r="K22" i="4" s="1"/>
  <c r="I20" i="4"/>
  <c r="I17" i="4"/>
  <c r="I16" i="4"/>
  <c r="K16" i="4" s="1"/>
  <c r="J20" i="4"/>
  <c r="I19" i="4"/>
  <c r="J17" i="4"/>
  <c r="J18" i="4"/>
  <c r="I23" i="4"/>
  <c r="J19" i="4"/>
  <c r="I21" i="4"/>
  <c r="J21" i="4"/>
  <c r="J24" i="4"/>
  <c r="J23" i="4"/>
  <c r="J22" i="4"/>
  <c r="Z142" i="2"/>
  <c r="Y142" i="2"/>
  <c r="X5" i="6" l="1"/>
  <c r="Y5" i="6" s="1"/>
  <c r="X6" i="6"/>
  <c r="Y6" i="6" s="1"/>
  <c r="V7" i="6"/>
  <c r="N7" i="6"/>
  <c r="P6" i="6"/>
  <c r="Q6" i="6" s="1"/>
  <c r="K20" i="4"/>
  <c r="K23" i="4"/>
  <c r="K24" i="4"/>
  <c r="K19" i="4"/>
  <c r="K18" i="4"/>
  <c r="K21" i="4"/>
  <c r="K17" i="4"/>
  <c r="D21" i="3"/>
  <c r="E21" i="3" s="1"/>
  <c r="F21" i="3" s="1"/>
  <c r="G21" i="3" s="1"/>
  <c r="D15" i="3"/>
  <c r="E15" i="3" s="1"/>
  <c r="F15" i="3" s="1"/>
  <c r="G15" i="3" s="1"/>
  <c r="D16" i="3"/>
  <c r="E16" i="3" s="1"/>
  <c r="F16" i="3" s="1"/>
  <c r="G16" i="3" s="1"/>
  <c r="D17" i="3"/>
  <c r="E17" i="3" s="1"/>
  <c r="F17" i="3" s="1"/>
  <c r="G17" i="3" s="1"/>
  <c r="D18" i="3"/>
  <c r="E18" i="3" s="1"/>
  <c r="F18" i="3" s="1"/>
  <c r="G18" i="3" s="1"/>
  <c r="D19" i="3"/>
  <c r="E19" i="3" s="1"/>
  <c r="F19" i="3" s="1"/>
  <c r="G19" i="3" s="1"/>
  <c r="D20" i="3"/>
  <c r="E20" i="3" s="1"/>
  <c r="F20" i="3" s="1"/>
  <c r="G20" i="3" s="1"/>
  <c r="D9" i="3"/>
  <c r="E9" i="3" s="1"/>
  <c r="F9" i="3" s="1"/>
  <c r="G9" i="3" s="1"/>
  <c r="D10" i="3"/>
  <c r="E10" i="3" s="1"/>
  <c r="F10" i="3" s="1"/>
  <c r="G10" i="3" s="1"/>
  <c r="D11" i="3"/>
  <c r="E11" i="3" s="1"/>
  <c r="F11" i="3" s="1"/>
  <c r="G11" i="3" s="1"/>
  <c r="D12" i="3"/>
  <c r="E12" i="3" s="1"/>
  <c r="F12" i="3" s="1"/>
  <c r="G12" i="3" s="1"/>
  <c r="D13" i="3"/>
  <c r="E13" i="3" s="1"/>
  <c r="F13" i="3" s="1"/>
  <c r="G13" i="3" s="1"/>
  <c r="D14" i="3"/>
  <c r="E14" i="3" s="1"/>
  <c r="F14" i="3" s="1"/>
  <c r="G14" i="3" s="1"/>
  <c r="D7" i="3"/>
  <c r="E7" i="3" s="1"/>
  <c r="F7" i="3" s="1"/>
  <c r="G7" i="3" s="1"/>
  <c r="D5" i="3"/>
  <c r="E5" i="3" s="1"/>
  <c r="F5" i="3" s="1"/>
  <c r="G5" i="3" s="1"/>
  <c r="D6" i="3"/>
  <c r="E6" i="3" s="1"/>
  <c r="F6" i="3" s="1"/>
  <c r="G6" i="3" s="1"/>
  <c r="D4" i="3"/>
  <c r="E4" i="3" s="1"/>
  <c r="F4" i="3" s="1"/>
  <c r="G4" i="3" s="1"/>
  <c r="D3" i="3"/>
  <c r="E3" i="3" s="1"/>
  <c r="F3" i="3" s="1"/>
  <c r="G3" i="3" s="1"/>
  <c r="V8" i="6" l="1"/>
  <c r="X7" i="6"/>
  <c r="Y7" i="6" s="1"/>
  <c r="N8" i="6"/>
  <c r="P7" i="6"/>
  <c r="Q7" i="6" s="1"/>
  <c r="R1638" i="2"/>
  <c r="S1638" i="2" s="1"/>
  <c r="R1637" i="2"/>
  <c r="S1637" i="2" s="1"/>
  <c r="R1636" i="2"/>
  <c r="S1636" i="2" s="1"/>
  <c r="R1635" i="2"/>
  <c r="S1635" i="2" s="1"/>
  <c r="R1634" i="2"/>
  <c r="S1634" i="2" s="1"/>
  <c r="R1633" i="2"/>
  <c r="S1633" i="2" s="1"/>
  <c r="R1632" i="2"/>
  <c r="S1632" i="2" s="1"/>
  <c r="R1631" i="2"/>
  <c r="S1631" i="2" s="1"/>
  <c r="R1630" i="2"/>
  <c r="S1630" i="2" s="1"/>
  <c r="R1629" i="2"/>
  <c r="S1629" i="2" s="1"/>
  <c r="R1628" i="2"/>
  <c r="S1628" i="2" s="1"/>
  <c r="R1627" i="2"/>
  <c r="S1627" i="2" s="1"/>
  <c r="R1626" i="2"/>
  <c r="S1626" i="2" s="1"/>
  <c r="R1625" i="2"/>
  <c r="S1625" i="2" s="1"/>
  <c r="R1624" i="2"/>
  <c r="S1624" i="2" s="1"/>
  <c r="R1623" i="2"/>
  <c r="S1623" i="2" s="1"/>
  <c r="R1622" i="2"/>
  <c r="S1622" i="2" s="1"/>
  <c r="R1621" i="2"/>
  <c r="S1621" i="2" s="1"/>
  <c r="R1620" i="2"/>
  <c r="S1620" i="2" s="1"/>
  <c r="R1619" i="2"/>
  <c r="S1619" i="2" s="1"/>
  <c r="R1618" i="2"/>
  <c r="S1618" i="2" s="1"/>
  <c r="R1617" i="2"/>
  <c r="S1617" i="2" s="1"/>
  <c r="R1616" i="2"/>
  <c r="S1616" i="2" s="1"/>
  <c r="R1615" i="2"/>
  <c r="S1615" i="2" s="1"/>
  <c r="R1614" i="2"/>
  <c r="S1614" i="2" s="1"/>
  <c r="R1613" i="2"/>
  <c r="S1613" i="2" s="1"/>
  <c r="R1612" i="2"/>
  <c r="S1612" i="2" s="1"/>
  <c r="R1611" i="2"/>
  <c r="S1611" i="2" s="1"/>
  <c r="R1610" i="2"/>
  <c r="S1610" i="2" s="1"/>
  <c r="R1609" i="2"/>
  <c r="S1609" i="2" s="1"/>
  <c r="R1608" i="2"/>
  <c r="S1608" i="2" s="1"/>
  <c r="R1607" i="2"/>
  <c r="S1607" i="2" s="1"/>
  <c r="R1606" i="2"/>
  <c r="S1606" i="2" s="1"/>
  <c r="R1605" i="2"/>
  <c r="S1605" i="2" s="1"/>
  <c r="R1604" i="2"/>
  <c r="S1604" i="2" s="1"/>
  <c r="R1603" i="2"/>
  <c r="S1603" i="2" s="1"/>
  <c r="R1602" i="2"/>
  <c r="S1602" i="2" s="1"/>
  <c r="R1601" i="2"/>
  <c r="S1601" i="2" s="1"/>
  <c r="R1600" i="2"/>
  <c r="S1600" i="2" s="1"/>
  <c r="R1599" i="2"/>
  <c r="S1599" i="2" s="1"/>
  <c r="R1598" i="2"/>
  <c r="S1598" i="2" s="1"/>
  <c r="R1597" i="2"/>
  <c r="S1597" i="2" s="1"/>
  <c r="R1596" i="2"/>
  <c r="S1596" i="2" s="1"/>
  <c r="R1595" i="2"/>
  <c r="S1595" i="2" s="1"/>
  <c r="R1594" i="2"/>
  <c r="S1594" i="2" s="1"/>
  <c r="R1593" i="2"/>
  <c r="S1593" i="2" s="1"/>
  <c r="R1592" i="2"/>
  <c r="S1592" i="2" s="1"/>
  <c r="R1591" i="2"/>
  <c r="S1591" i="2" s="1"/>
  <c r="R1590" i="2"/>
  <c r="S1590" i="2" s="1"/>
  <c r="R1589" i="2"/>
  <c r="S1589" i="2" s="1"/>
  <c r="R1588" i="2"/>
  <c r="S1588" i="2" s="1"/>
  <c r="R1587" i="2"/>
  <c r="S1587" i="2" s="1"/>
  <c r="R1586" i="2"/>
  <c r="S1586" i="2" s="1"/>
  <c r="R1585" i="2"/>
  <c r="S1585" i="2" s="1"/>
  <c r="R1584" i="2"/>
  <c r="S1584" i="2" s="1"/>
  <c r="R1583" i="2"/>
  <c r="S1583" i="2" s="1"/>
  <c r="R1582" i="2"/>
  <c r="S1582" i="2" s="1"/>
  <c r="R1581" i="2"/>
  <c r="S1581" i="2" s="1"/>
  <c r="R1580" i="2"/>
  <c r="S1580" i="2" s="1"/>
  <c r="R1579" i="2"/>
  <c r="S1579" i="2" s="1"/>
  <c r="R1578" i="2"/>
  <c r="S1578" i="2" s="1"/>
  <c r="R1577" i="2"/>
  <c r="S1577" i="2" s="1"/>
  <c r="R1576" i="2"/>
  <c r="S1576" i="2" s="1"/>
  <c r="R1575" i="2"/>
  <c r="S1575" i="2" s="1"/>
  <c r="R1574" i="2"/>
  <c r="S1574" i="2" s="1"/>
  <c r="R1573" i="2"/>
  <c r="S1573" i="2" s="1"/>
  <c r="R1572" i="2"/>
  <c r="S1572" i="2" s="1"/>
  <c r="R1571" i="2"/>
  <c r="S1571" i="2" s="1"/>
  <c r="R1570" i="2"/>
  <c r="S1570" i="2" s="1"/>
  <c r="R1569" i="2"/>
  <c r="S1569" i="2" s="1"/>
  <c r="R1568" i="2"/>
  <c r="S1568" i="2" s="1"/>
  <c r="R1567" i="2"/>
  <c r="S1567" i="2" s="1"/>
  <c r="R1566" i="2"/>
  <c r="S1566" i="2" s="1"/>
  <c r="R1565" i="2"/>
  <c r="S1565" i="2" s="1"/>
  <c r="R1564" i="2"/>
  <c r="S1564" i="2" s="1"/>
  <c r="R1563" i="2"/>
  <c r="S1563" i="2" s="1"/>
  <c r="R1562" i="2"/>
  <c r="S1562" i="2" s="1"/>
  <c r="R1561" i="2"/>
  <c r="S1561" i="2" s="1"/>
  <c r="R1560" i="2"/>
  <c r="S1560" i="2" s="1"/>
  <c r="R1559" i="2"/>
  <c r="S1559" i="2" s="1"/>
  <c r="R1558" i="2"/>
  <c r="S1558" i="2" s="1"/>
  <c r="R1557" i="2"/>
  <c r="S1557" i="2" s="1"/>
  <c r="R1556" i="2"/>
  <c r="S1556" i="2" s="1"/>
  <c r="R1555" i="2"/>
  <c r="S1555" i="2" s="1"/>
  <c r="R1554" i="2"/>
  <c r="S1554" i="2" s="1"/>
  <c r="R1553" i="2"/>
  <c r="S1553" i="2" s="1"/>
  <c r="R1552" i="2"/>
  <c r="S1552" i="2" s="1"/>
  <c r="R1551" i="2"/>
  <c r="S1551" i="2" s="1"/>
  <c r="R1550" i="2"/>
  <c r="S1550" i="2" s="1"/>
  <c r="R1549" i="2"/>
  <c r="S1549" i="2" s="1"/>
  <c r="R1548" i="2"/>
  <c r="S1548" i="2" s="1"/>
  <c r="R1547" i="2"/>
  <c r="S1547" i="2" s="1"/>
  <c r="R1546" i="2"/>
  <c r="S1546" i="2" s="1"/>
  <c r="R1545" i="2"/>
  <c r="S1545" i="2" s="1"/>
  <c r="R1544" i="2"/>
  <c r="S1544" i="2" s="1"/>
  <c r="R1543" i="2"/>
  <c r="S1543" i="2" s="1"/>
  <c r="R1542" i="2"/>
  <c r="S1542" i="2" s="1"/>
  <c r="R1541" i="2"/>
  <c r="S1541" i="2" s="1"/>
  <c r="R1540" i="2"/>
  <c r="S1540" i="2" s="1"/>
  <c r="R1539" i="2"/>
  <c r="S1539" i="2" s="1"/>
  <c r="R1538" i="2"/>
  <c r="S1538" i="2" s="1"/>
  <c r="R1537" i="2"/>
  <c r="S1537" i="2" s="1"/>
  <c r="R1536" i="2"/>
  <c r="S1536" i="2" s="1"/>
  <c r="R1535" i="2"/>
  <c r="S1535" i="2" s="1"/>
  <c r="R1534" i="2"/>
  <c r="S1534" i="2" s="1"/>
  <c r="R1533" i="2"/>
  <c r="S1533" i="2" s="1"/>
  <c r="R1532" i="2"/>
  <c r="S1532" i="2" s="1"/>
  <c r="R1531" i="2"/>
  <c r="S1531" i="2" s="1"/>
  <c r="R1530" i="2"/>
  <c r="S1530" i="2" s="1"/>
  <c r="R1529" i="2"/>
  <c r="S1529" i="2" s="1"/>
  <c r="R1528" i="2"/>
  <c r="S1528" i="2" s="1"/>
  <c r="R1527" i="2"/>
  <c r="S1527" i="2" s="1"/>
  <c r="R1526" i="2"/>
  <c r="S1526" i="2" s="1"/>
  <c r="R1525" i="2"/>
  <c r="S1525" i="2" s="1"/>
  <c r="R1524" i="2"/>
  <c r="S1524" i="2" s="1"/>
  <c r="R1523" i="2"/>
  <c r="S1523" i="2" s="1"/>
  <c r="R1522" i="2"/>
  <c r="S1522" i="2" s="1"/>
  <c r="R1521" i="2"/>
  <c r="S1521" i="2" s="1"/>
  <c r="R1520" i="2"/>
  <c r="S1520" i="2" s="1"/>
  <c r="R1519" i="2"/>
  <c r="S1519" i="2" s="1"/>
  <c r="R1518" i="2"/>
  <c r="S1518" i="2" s="1"/>
  <c r="R1517" i="2"/>
  <c r="S1517" i="2" s="1"/>
  <c r="R1516" i="2"/>
  <c r="S1516" i="2" s="1"/>
  <c r="R1515" i="2"/>
  <c r="S1515" i="2" s="1"/>
  <c r="R1514" i="2"/>
  <c r="S1514" i="2" s="1"/>
  <c r="R1513" i="2"/>
  <c r="S1513" i="2" s="1"/>
  <c r="R1512" i="2"/>
  <c r="S1512" i="2" s="1"/>
  <c r="R1511" i="2"/>
  <c r="S1511" i="2" s="1"/>
  <c r="R1510" i="2"/>
  <c r="S1510" i="2" s="1"/>
  <c r="R1509" i="2"/>
  <c r="S1509" i="2" s="1"/>
  <c r="R1508" i="2"/>
  <c r="S1508" i="2" s="1"/>
  <c r="R1507" i="2"/>
  <c r="S1507" i="2" s="1"/>
  <c r="R1506" i="2"/>
  <c r="S1506" i="2" s="1"/>
  <c r="R1505" i="2"/>
  <c r="S1505" i="2" s="1"/>
  <c r="R1504" i="2"/>
  <c r="S1504" i="2" s="1"/>
  <c r="R1503" i="2"/>
  <c r="S1503" i="2" s="1"/>
  <c r="R1502" i="2"/>
  <c r="S1502" i="2" s="1"/>
  <c r="R1501" i="2"/>
  <c r="S1501" i="2" s="1"/>
  <c r="R1500" i="2"/>
  <c r="S1500" i="2" s="1"/>
  <c r="R1499" i="2"/>
  <c r="S1499" i="2" s="1"/>
  <c r="R1498" i="2"/>
  <c r="S1498" i="2" s="1"/>
  <c r="R1497" i="2"/>
  <c r="S1497" i="2" s="1"/>
  <c r="R1496" i="2"/>
  <c r="S1496" i="2" s="1"/>
  <c r="R1495" i="2"/>
  <c r="S1495" i="2" s="1"/>
  <c r="R1494" i="2"/>
  <c r="S1494" i="2" s="1"/>
  <c r="R1493" i="2"/>
  <c r="S1493" i="2" s="1"/>
  <c r="R1492" i="2"/>
  <c r="S1492" i="2" s="1"/>
  <c r="R1491" i="2"/>
  <c r="S1491" i="2" s="1"/>
  <c r="R1490" i="2"/>
  <c r="S1490" i="2" s="1"/>
  <c r="R1489" i="2"/>
  <c r="S1489" i="2" s="1"/>
  <c r="R1488" i="2"/>
  <c r="S1488" i="2" s="1"/>
  <c r="R1487" i="2"/>
  <c r="S1487" i="2" s="1"/>
  <c r="R1486" i="2"/>
  <c r="S1486" i="2" s="1"/>
  <c r="R1485" i="2"/>
  <c r="S1485" i="2" s="1"/>
  <c r="R1484" i="2"/>
  <c r="S1484" i="2" s="1"/>
  <c r="R1483" i="2"/>
  <c r="S1483" i="2" s="1"/>
  <c r="R1482" i="2"/>
  <c r="S1482" i="2" s="1"/>
  <c r="R1481" i="2"/>
  <c r="S1481" i="2" s="1"/>
  <c r="R1480" i="2"/>
  <c r="S1480" i="2" s="1"/>
  <c r="R1479" i="2"/>
  <c r="S1479" i="2" s="1"/>
  <c r="R1478" i="2"/>
  <c r="S1478" i="2" s="1"/>
  <c r="R1477" i="2"/>
  <c r="S1477" i="2" s="1"/>
  <c r="R1476" i="2"/>
  <c r="S1476" i="2" s="1"/>
  <c r="R1475" i="2"/>
  <c r="S1475" i="2" s="1"/>
  <c r="R1474" i="2"/>
  <c r="S1474" i="2" s="1"/>
  <c r="R1473" i="2"/>
  <c r="S1473" i="2" s="1"/>
  <c r="R1472" i="2"/>
  <c r="S1472" i="2" s="1"/>
  <c r="R1471" i="2"/>
  <c r="S1471" i="2" s="1"/>
  <c r="R1470" i="2"/>
  <c r="S1470" i="2" s="1"/>
  <c r="R1469" i="2"/>
  <c r="S1469" i="2" s="1"/>
  <c r="R1468" i="2"/>
  <c r="S1468" i="2" s="1"/>
  <c r="R1467" i="2"/>
  <c r="S1467" i="2" s="1"/>
  <c r="R1466" i="2"/>
  <c r="S1466" i="2" s="1"/>
  <c r="R1465" i="2"/>
  <c r="S1465" i="2" s="1"/>
  <c r="R1464" i="2"/>
  <c r="S1464" i="2" s="1"/>
  <c r="R1463" i="2"/>
  <c r="S1463" i="2" s="1"/>
  <c r="R1462" i="2"/>
  <c r="S1462" i="2" s="1"/>
  <c r="R1461" i="2"/>
  <c r="S1461" i="2" s="1"/>
  <c r="R1460" i="2"/>
  <c r="S1460" i="2" s="1"/>
  <c r="R1459" i="2"/>
  <c r="S1459" i="2" s="1"/>
  <c r="R1458" i="2"/>
  <c r="S1458" i="2" s="1"/>
  <c r="R1457" i="2"/>
  <c r="S1457" i="2" s="1"/>
  <c r="R1456" i="2"/>
  <c r="S1456" i="2" s="1"/>
  <c r="R1455" i="2"/>
  <c r="S1455" i="2" s="1"/>
  <c r="R1454" i="2"/>
  <c r="S1454" i="2" s="1"/>
  <c r="R1453" i="2"/>
  <c r="S1453" i="2" s="1"/>
  <c r="R1452" i="2"/>
  <c r="S1452" i="2" s="1"/>
  <c r="R1451" i="2"/>
  <c r="S1451" i="2" s="1"/>
  <c r="R1450" i="2"/>
  <c r="S1450" i="2" s="1"/>
  <c r="R1449" i="2"/>
  <c r="S1449" i="2" s="1"/>
  <c r="R1448" i="2"/>
  <c r="S1448" i="2" s="1"/>
  <c r="R1447" i="2"/>
  <c r="S1447" i="2" s="1"/>
  <c r="R1446" i="2"/>
  <c r="S1446" i="2" s="1"/>
  <c r="R1445" i="2"/>
  <c r="S1445" i="2" s="1"/>
  <c r="R1444" i="2"/>
  <c r="S1444" i="2" s="1"/>
  <c r="R1443" i="2"/>
  <c r="S1443" i="2" s="1"/>
  <c r="R1442" i="2"/>
  <c r="S1442" i="2" s="1"/>
  <c r="R1441" i="2"/>
  <c r="S1441" i="2" s="1"/>
  <c r="R1440" i="2"/>
  <c r="S1440" i="2" s="1"/>
  <c r="R1439" i="2"/>
  <c r="S1439" i="2" s="1"/>
  <c r="R1438" i="2"/>
  <c r="S1438" i="2" s="1"/>
  <c r="R1437" i="2"/>
  <c r="S1437" i="2" s="1"/>
  <c r="R1436" i="2"/>
  <c r="S1436" i="2" s="1"/>
  <c r="R1435" i="2"/>
  <c r="S1435" i="2" s="1"/>
  <c r="R1434" i="2"/>
  <c r="S1434" i="2" s="1"/>
  <c r="R1433" i="2"/>
  <c r="S1433" i="2" s="1"/>
  <c r="R1432" i="2"/>
  <c r="S1432" i="2" s="1"/>
  <c r="R1431" i="2"/>
  <c r="S1431" i="2" s="1"/>
  <c r="R1430" i="2"/>
  <c r="S1430" i="2" s="1"/>
  <c r="R1429" i="2"/>
  <c r="S1429" i="2" s="1"/>
  <c r="R1428" i="2"/>
  <c r="S1428" i="2" s="1"/>
  <c r="R1427" i="2"/>
  <c r="S1427" i="2" s="1"/>
  <c r="R1426" i="2"/>
  <c r="S1426" i="2" s="1"/>
  <c r="R1425" i="2"/>
  <c r="S1425" i="2" s="1"/>
  <c r="R1424" i="2"/>
  <c r="S1424" i="2" s="1"/>
  <c r="R1423" i="2"/>
  <c r="S1423" i="2" s="1"/>
  <c r="R1422" i="2"/>
  <c r="S1422" i="2" s="1"/>
  <c r="R1421" i="2"/>
  <c r="S1421" i="2" s="1"/>
  <c r="R1420" i="2"/>
  <c r="S1420" i="2" s="1"/>
  <c r="R1419" i="2"/>
  <c r="S1419" i="2" s="1"/>
  <c r="R1418" i="2"/>
  <c r="S1418" i="2" s="1"/>
  <c r="R1417" i="2"/>
  <c r="S1417" i="2" s="1"/>
  <c r="R1416" i="2"/>
  <c r="S1416" i="2" s="1"/>
  <c r="R1415" i="2"/>
  <c r="S1415" i="2" s="1"/>
  <c r="R1414" i="2"/>
  <c r="S1414" i="2" s="1"/>
  <c r="R1413" i="2"/>
  <c r="S1413" i="2" s="1"/>
  <c r="R1412" i="2"/>
  <c r="S1412" i="2" s="1"/>
  <c r="R1411" i="2"/>
  <c r="S1411" i="2" s="1"/>
  <c r="R1410" i="2"/>
  <c r="S1410" i="2" s="1"/>
  <c r="R1409" i="2"/>
  <c r="S1409" i="2" s="1"/>
  <c r="R1408" i="2"/>
  <c r="S1408" i="2" s="1"/>
  <c r="R1407" i="2"/>
  <c r="S1407" i="2" s="1"/>
  <c r="R1406" i="2"/>
  <c r="S1406" i="2" s="1"/>
  <c r="R1405" i="2"/>
  <c r="S1405" i="2" s="1"/>
  <c r="R1404" i="2"/>
  <c r="S1404" i="2" s="1"/>
  <c r="R1403" i="2"/>
  <c r="S1403" i="2" s="1"/>
  <c r="R1402" i="2"/>
  <c r="S1402" i="2" s="1"/>
  <c r="R1401" i="2"/>
  <c r="S1401" i="2" s="1"/>
  <c r="R1400" i="2"/>
  <c r="S1400" i="2" s="1"/>
  <c r="R1399" i="2"/>
  <c r="S1399" i="2" s="1"/>
  <c r="R1398" i="2"/>
  <c r="S1398" i="2" s="1"/>
  <c r="R1397" i="2"/>
  <c r="S1397" i="2" s="1"/>
  <c r="R1396" i="2"/>
  <c r="S1396" i="2" s="1"/>
  <c r="R1395" i="2"/>
  <c r="S1395" i="2" s="1"/>
  <c r="R1394" i="2"/>
  <c r="S1394" i="2" s="1"/>
  <c r="R1393" i="2"/>
  <c r="S1393" i="2" s="1"/>
  <c r="R1392" i="2"/>
  <c r="S1392" i="2" s="1"/>
  <c r="R1391" i="2"/>
  <c r="S1391" i="2" s="1"/>
  <c r="R1390" i="2"/>
  <c r="S1390" i="2" s="1"/>
  <c r="R1389" i="2"/>
  <c r="S1389" i="2" s="1"/>
  <c r="R1388" i="2"/>
  <c r="S1388" i="2" s="1"/>
  <c r="R1387" i="2"/>
  <c r="S1387" i="2" s="1"/>
  <c r="R1386" i="2"/>
  <c r="S1386" i="2" s="1"/>
  <c r="R1385" i="2"/>
  <c r="S1385" i="2" s="1"/>
  <c r="R1384" i="2"/>
  <c r="S1384" i="2" s="1"/>
  <c r="R1383" i="2"/>
  <c r="S1383" i="2" s="1"/>
  <c r="R1382" i="2"/>
  <c r="S1382" i="2" s="1"/>
  <c r="R1381" i="2"/>
  <c r="S1381" i="2" s="1"/>
  <c r="R1380" i="2"/>
  <c r="S1380" i="2" s="1"/>
  <c r="R1379" i="2"/>
  <c r="S1379" i="2" s="1"/>
  <c r="R1378" i="2"/>
  <c r="S1378" i="2" s="1"/>
  <c r="R1377" i="2"/>
  <c r="S1377" i="2" s="1"/>
  <c r="R1376" i="2"/>
  <c r="S1376" i="2" s="1"/>
  <c r="R1375" i="2"/>
  <c r="S1375" i="2" s="1"/>
  <c r="R1374" i="2"/>
  <c r="S1374" i="2" s="1"/>
  <c r="R1373" i="2"/>
  <c r="S1373" i="2" s="1"/>
  <c r="R1372" i="2"/>
  <c r="S1372" i="2" s="1"/>
  <c r="R1371" i="2"/>
  <c r="S1371" i="2" s="1"/>
  <c r="R1370" i="2"/>
  <c r="S1370" i="2" s="1"/>
  <c r="R1369" i="2"/>
  <c r="S1369" i="2" s="1"/>
  <c r="R1368" i="2"/>
  <c r="S1368" i="2" s="1"/>
  <c r="R1367" i="2"/>
  <c r="S1367" i="2" s="1"/>
  <c r="R1366" i="2"/>
  <c r="S1366" i="2" s="1"/>
  <c r="R1365" i="2"/>
  <c r="S1365" i="2" s="1"/>
  <c r="R1364" i="2"/>
  <c r="S1364" i="2" s="1"/>
  <c r="R1363" i="2"/>
  <c r="S1363" i="2" s="1"/>
  <c r="R1362" i="2"/>
  <c r="S1362" i="2" s="1"/>
  <c r="R1361" i="2"/>
  <c r="S1361" i="2" s="1"/>
  <c r="R1360" i="2"/>
  <c r="S1360" i="2" s="1"/>
  <c r="R1359" i="2"/>
  <c r="S1359" i="2" s="1"/>
  <c r="R1358" i="2"/>
  <c r="S1358" i="2" s="1"/>
  <c r="R1357" i="2"/>
  <c r="S1357" i="2" s="1"/>
  <c r="R1356" i="2"/>
  <c r="S1356" i="2" s="1"/>
  <c r="R1355" i="2"/>
  <c r="S1355" i="2" s="1"/>
  <c r="R1354" i="2"/>
  <c r="S1354" i="2" s="1"/>
  <c r="R1353" i="2"/>
  <c r="S1353" i="2" s="1"/>
  <c r="R1352" i="2"/>
  <c r="S1352" i="2" s="1"/>
  <c r="R1351" i="2"/>
  <c r="S1351" i="2" s="1"/>
  <c r="R1350" i="2"/>
  <c r="S1350" i="2" s="1"/>
  <c r="R1349" i="2"/>
  <c r="S1349" i="2" s="1"/>
  <c r="R1348" i="2"/>
  <c r="S1348" i="2" s="1"/>
  <c r="R1347" i="2"/>
  <c r="S1347" i="2" s="1"/>
  <c r="R1346" i="2"/>
  <c r="S1346" i="2" s="1"/>
  <c r="R1345" i="2"/>
  <c r="S1345" i="2" s="1"/>
  <c r="R1344" i="2"/>
  <c r="S1344" i="2" s="1"/>
  <c r="R1343" i="2"/>
  <c r="S1343" i="2" s="1"/>
  <c r="R1342" i="2"/>
  <c r="S1342" i="2" s="1"/>
  <c r="R1341" i="2"/>
  <c r="S1341" i="2" s="1"/>
  <c r="R1340" i="2"/>
  <c r="S1340" i="2" s="1"/>
  <c r="R1339" i="2"/>
  <c r="S1339" i="2" s="1"/>
  <c r="R1338" i="2"/>
  <c r="S1338" i="2" s="1"/>
  <c r="R1337" i="2"/>
  <c r="S1337" i="2" s="1"/>
  <c r="R1336" i="2"/>
  <c r="S1336" i="2" s="1"/>
  <c r="R1335" i="2"/>
  <c r="S1335" i="2" s="1"/>
  <c r="R1334" i="2"/>
  <c r="S1334" i="2" s="1"/>
  <c r="R1333" i="2"/>
  <c r="S1333" i="2" s="1"/>
  <c r="R1332" i="2"/>
  <c r="S1332" i="2" s="1"/>
  <c r="R1331" i="2"/>
  <c r="S1331" i="2" s="1"/>
  <c r="R1330" i="2"/>
  <c r="S1330" i="2" s="1"/>
  <c r="R1329" i="2"/>
  <c r="S1329" i="2" s="1"/>
  <c r="R1328" i="2"/>
  <c r="S1328" i="2" s="1"/>
  <c r="R1327" i="2"/>
  <c r="S1327" i="2" s="1"/>
  <c r="R1326" i="2"/>
  <c r="S1326" i="2" s="1"/>
  <c r="R1325" i="2"/>
  <c r="S1325" i="2" s="1"/>
  <c r="R1324" i="2"/>
  <c r="S1324" i="2" s="1"/>
  <c r="R1323" i="2"/>
  <c r="S1323" i="2" s="1"/>
  <c r="R1322" i="2"/>
  <c r="S1322" i="2" s="1"/>
  <c r="R1321" i="2"/>
  <c r="S1321" i="2" s="1"/>
  <c r="R1320" i="2"/>
  <c r="S1320" i="2" s="1"/>
  <c r="R1319" i="2"/>
  <c r="S1319" i="2" s="1"/>
  <c r="R1318" i="2"/>
  <c r="S1318" i="2" s="1"/>
  <c r="R1317" i="2"/>
  <c r="S1317" i="2" s="1"/>
  <c r="R1316" i="2"/>
  <c r="S1316" i="2" s="1"/>
  <c r="R1315" i="2"/>
  <c r="S1315" i="2" s="1"/>
  <c r="R1314" i="2"/>
  <c r="S1314" i="2" s="1"/>
  <c r="R1313" i="2"/>
  <c r="S1313" i="2" s="1"/>
  <c r="R1312" i="2"/>
  <c r="S1312" i="2" s="1"/>
  <c r="R1311" i="2"/>
  <c r="S1311" i="2" s="1"/>
  <c r="R1310" i="2"/>
  <c r="S1310" i="2" s="1"/>
  <c r="R1309" i="2"/>
  <c r="S1309" i="2" s="1"/>
  <c r="R1308" i="2"/>
  <c r="S1308" i="2" s="1"/>
  <c r="R1307" i="2"/>
  <c r="S1307" i="2" s="1"/>
  <c r="R1306" i="2"/>
  <c r="S1306" i="2" s="1"/>
  <c r="R1305" i="2"/>
  <c r="S1305" i="2" s="1"/>
  <c r="R1304" i="2"/>
  <c r="S1304" i="2" s="1"/>
  <c r="R1303" i="2"/>
  <c r="S1303" i="2" s="1"/>
  <c r="R1302" i="2"/>
  <c r="S1302" i="2" s="1"/>
  <c r="R1301" i="2"/>
  <c r="S1301" i="2" s="1"/>
  <c r="R1300" i="2"/>
  <c r="S1300" i="2" s="1"/>
  <c r="R1299" i="2"/>
  <c r="S1299" i="2" s="1"/>
  <c r="R1298" i="2"/>
  <c r="S1298" i="2" s="1"/>
  <c r="R1297" i="2"/>
  <c r="S1297" i="2" s="1"/>
  <c r="R1296" i="2"/>
  <c r="S1296" i="2" s="1"/>
  <c r="R1295" i="2"/>
  <c r="S1295" i="2" s="1"/>
  <c r="R1294" i="2"/>
  <c r="S1294" i="2" s="1"/>
  <c r="R1293" i="2"/>
  <c r="S1293" i="2" s="1"/>
  <c r="R1292" i="2"/>
  <c r="S1292" i="2" s="1"/>
  <c r="R1291" i="2"/>
  <c r="S1291" i="2" s="1"/>
  <c r="R1290" i="2"/>
  <c r="S1290" i="2" s="1"/>
  <c r="R1289" i="2"/>
  <c r="S1289" i="2" s="1"/>
  <c r="R1288" i="2"/>
  <c r="S1288" i="2" s="1"/>
  <c r="R1287" i="2"/>
  <c r="S1287" i="2" s="1"/>
  <c r="R1286" i="2"/>
  <c r="S1286" i="2" s="1"/>
  <c r="R1285" i="2"/>
  <c r="S1285" i="2" s="1"/>
  <c r="R1284" i="2"/>
  <c r="S1284" i="2" s="1"/>
  <c r="R1283" i="2"/>
  <c r="S1283" i="2" s="1"/>
  <c r="R1282" i="2"/>
  <c r="S1282" i="2" s="1"/>
  <c r="R1281" i="2"/>
  <c r="S1281" i="2" s="1"/>
  <c r="R1280" i="2"/>
  <c r="S1280" i="2" s="1"/>
  <c r="R1279" i="2"/>
  <c r="S1279" i="2" s="1"/>
  <c r="R1278" i="2"/>
  <c r="S1278" i="2" s="1"/>
  <c r="R1277" i="2"/>
  <c r="S1277" i="2" s="1"/>
  <c r="R1276" i="2"/>
  <c r="S1276" i="2" s="1"/>
  <c r="R1275" i="2"/>
  <c r="S1275" i="2" s="1"/>
  <c r="R1274" i="2"/>
  <c r="S1274" i="2" s="1"/>
  <c r="R1273" i="2"/>
  <c r="S1273" i="2" s="1"/>
  <c r="R1272" i="2"/>
  <c r="S1272" i="2" s="1"/>
  <c r="R1271" i="2"/>
  <c r="S1271" i="2" s="1"/>
  <c r="R1270" i="2"/>
  <c r="S1270" i="2" s="1"/>
  <c r="R1269" i="2"/>
  <c r="S1269" i="2" s="1"/>
  <c r="R1268" i="2"/>
  <c r="S1268" i="2" s="1"/>
  <c r="R1267" i="2"/>
  <c r="S1267" i="2" s="1"/>
  <c r="R1266" i="2"/>
  <c r="S1266" i="2" s="1"/>
  <c r="R1265" i="2"/>
  <c r="S1265" i="2" s="1"/>
  <c r="R1264" i="2"/>
  <c r="S1264" i="2" s="1"/>
  <c r="R1263" i="2"/>
  <c r="S1263" i="2" s="1"/>
  <c r="R1262" i="2"/>
  <c r="S1262" i="2" s="1"/>
  <c r="R1261" i="2"/>
  <c r="S1261" i="2" s="1"/>
  <c r="R1260" i="2"/>
  <c r="S1260" i="2" s="1"/>
  <c r="R1259" i="2"/>
  <c r="S1259" i="2" s="1"/>
  <c r="R1258" i="2"/>
  <c r="S1258" i="2" s="1"/>
  <c r="R1257" i="2"/>
  <c r="S1257" i="2" s="1"/>
  <c r="R1256" i="2"/>
  <c r="S1256" i="2" s="1"/>
  <c r="R1255" i="2"/>
  <c r="S1255" i="2" s="1"/>
  <c r="R1254" i="2"/>
  <c r="S1254" i="2" s="1"/>
  <c r="R1253" i="2"/>
  <c r="S1253" i="2" s="1"/>
  <c r="R1252" i="2"/>
  <c r="S1252" i="2" s="1"/>
  <c r="R1251" i="2"/>
  <c r="S1251" i="2" s="1"/>
  <c r="R1250" i="2"/>
  <c r="S1250" i="2" s="1"/>
  <c r="R1249" i="2"/>
  <c r="S1249" i="2" s="1"/>
  <c r="R1248" i="2"/>
  <c r="S1248" i="2" s="1"/>
  <c r="R1247" i="2"/>
  <c r="S1247" i="2" s="1"/>
  <c r="R1246" i="2"/>
  <c r="S1246" i="2" s="1"/>
  <c r="R1245" i="2"/>
  <c r="S1245" i="2" s="1"/>
  <c r="R1244" i="2"/>
  <c r="S1244" i="2" s="1"/>
  <c r="R1243" i="2"/>
  <c r="S1243" i="2" s="1"/>
  <c r="R1242" i="2"/>
  <c r="S1242" i="2" s="1"/>
  <c r="R1241" i="2"/>
  <c r="S1241" i="2" s="1"/>
  <c r="R1240" i="2"/>
  <c r="S1240" i="2" s="1"/>
  <c r="R1239" i="2"/>
  <c r="S1239" i="2" s="1"/>
  <c r="R1238" i="2"/>
  <c r="S1238" i="2" s="1"/>
  <c r="R1237" i="2"/>
  <c r="S1237" i="2" s="1"/>
  <c r="R1236" i="2"/>
  <c r="S1236" i="2" s="1"/>
  <c r="R1235" i="2"/>
  <c r="S1235" i="2" s="1"/>
  <c r="R1234" i="2"/>
  <c r="S1234" i="2" s="1"/>
  <c r="R1233" i="2"/>
  <c r="S1233" i="2" s="1"/>
  <c r="R1232" i="2"/>
  <c r="S1232" i="2" s="1"/>
  <c r="R1231" i="2"/>
  <c r="S1231" i="2" s="1"/>
  <c r="R1230" i="2"/>
  <c r="S1230" i="2" s="1"/>
  <c r="R1229" i="2"/>
  <c r="S1229" i="2" s="1"/>
  <c r="R1228" i="2"/>
  <c r="S1228" i="2" s="1"/>
  <c r="R1227" i="2"/>
  <c r="S1227" i="2" s="1"/>
  <c r="R1226" i="2"/>
  <c r="S1226" i="2" s="1"/>
  <c r="R1225" i="2"/>
  <c r="S1225" i="2" s="1"/>
  <c r="R1224" i="2"/>
  <c r="S1224" i="2" s="1"/>
  <c r="R1223" i="2"/>
  <c r="S1223" i="2" s="1"/>
  <c r="R1222" i="2"/>
  <c r="S1222" i="2" s="1"/>
  <c r="R1221" i="2"/>
  <c r="S1221" i="2" s="1"/>
  <c r="R1220" i="2"/>
  <c r="S1220" i="2" s="1"/>
  <c r="R1219" i="2"/>
  <c r="S1219" i="2" s="1"/>
  <c r="R1218" i="2"/>
  <c r="S1218" i="2" s="1"/>
  <c r="R1217" i="2"/>
  <c r="S1217" i="2" s="1"/>
  <c r="R1216" i="2"/>
  <c r="S1216" i="2" s="1"/>
  <c r="R1215" i="2"/>
  <c r="S1215" i="2" s="1"/>
  <c r="R1214" i="2"/>
  <c r="S1214" i="2" s="1"/>
  <c r="R1213" i="2"/>
  <c r="S1213" i="2" s="1"/>
  <c r="R1212" i="2"/>
  <c r="S1212" i="2" s="1"/>
  <c r="R1211" i="2"/>
  <c r="S1211" i="2" s="1"/>
  <c r="R1210" i="2"/>
  <c r="S1210" i="2" s="1"/>
  <c r="R1209" i="2"/>
  <c r="S1209" i="2" s="1"/>
  <c r="R1208" i="2"/>
  <c r="S1208" i="2" s="1"/>
  <c r="R1207" i="2"/>
  <c r="S1207" i="2" s="1"/>
  <c r="R1206" i="2"/>
  <c r="S1206" i="2" s="1"/>
  <c r="R1205" i="2"/>
  <c r="S1205" i="2" s="1"/>
  <c r="R1204" i="2"/>
  <c r="S1204" i="2" s="1"/>
  <c r="R1203" i="2"/>
  <c r="S1203" i="2" s="1"/>
  <c r="R1202" i="2"/>
  <c r="S1202" i="2" s="1"/>
  <c r="R1201" i="2"/>
  <c r="S1201" i="2" s="1"/>
  <c r="R1200" i="2"/>
  <c r="S1200" i="2" s="1"/>
  <c r="R1199" i="2"/>
  <c r="S1199" i="2" s="1"/>
  <c r="R1198" i="2"/>
  <c r="S1198" i="2" s="1"/>
  <c r="R1197" i="2"/>
  <c r="S1197" i="2" s="1"/>
  <c r="R1196" i="2"/>
  <c r="S1196" i="2" s="1"/>
  <c r="R1195" i="2"/>
  <c r="S1195" i="2" s="1"/>
  <c r="R1194" i="2"/>
  <c r="S1194" i="2" s="1"/>
  <c r="R1193" i="2"/>
  <c r="S1193" i="2" s="1"/>
  <c r="R1192" i="2"/>
  <c r="S1192" i="2" s="1"/>
  <c r="R1191" i="2"/>
  <c r="S1191" i="2" s="1"/>
  <c r="R1190" i="2"/>
  <c r="S1190" i="2" s="1"/>
  <c r="R1189" i="2"/>
  <c r="S1189" i="2" s="1"/>
  <c r="R1188" i="2"/>
  <c r="S1188" i="2" s="1"/>
  <c r="R1187" i="2"/>
  <c r="S1187" i="2" s="1"/>
  <c r="R1186" i="2"/>
  <c r="S1186" i="2" s="1"/>
  <c r="R1185" i="2"/>
  <c r="S1185" i="2" s="1"/>
  <c r="R1184" i="2"/>
  <c r="S1184" i="2" s="1"/>
  <c r="R1183" i="2"/>
  <c r="S1183" i="2" s="1"/>
  <c r="R1182" i="2"/>
  <c r="S1182" i="2" s="1"/>
  <c r="R1181" i="2"/>
  <c r="S1181" i="2" s="1"/>
  <c r="R1180" i="2"/>
  <c r="S1180" i="2" s="1"/>
  <c r="R1179" i="2"/>
  <c r="S1179" i="2" s="1"/>
  <c r="R1178" i="2"/>
  <c r="S1178" i="2" s="1"/>
  <c r="R1177" i="2"/>
  <c r="S1177" i="2" s="1"/>
  <c r="R1176" i="2"/>
  <c r="S1176" i="2" s="1"/>
  <c r="R1175" i="2"/>
  <c r="S1175" i="2" s="1"/>
  <c r="R1174" i="2"/>
  <c r="S1174" i="2" s="1"/>
  <c r="R1173" i="2"/>
  <c r="S1173" i="2" s="1"/>
  <c r="R1172" i="2"/>
  <c r="S1172" i="2" s="1"/>
  <c r="R1171" i="2"/>
  <c r="S1171" i="2" s="1"/>
  <c r="R1170" i="2"/>
  <c r="S1170" i="2" s="1"/>
  <c r="R1169" i="2"/>
  <c r="S1169" i="2" s="1"/>
  <c r="R1168" i="2"/>
  <c r="S1168" i="2" s="1"/>
  <c r="R1167" i="2"/>
  <c r="S1167" i="2" s="1"/>
  <c r="R1166" i="2"/>
  <c r="S1166" i="2" s="1"/>
  <c r="R1165" i="2"/>
  <c r="S1165" i="2" s="1"/>
  <c r="R1164" i="2"/>
  <c r="S1164" i="2" s="1"/>
  <c r="R1163" i="2"/>
  <c r="S1163" i="2" s="1"/>
  <c r="R1162" i="2"/>
  <c r="S1162" i="2" s="1"/>
  <c r="R1161" i="2"/>
  <c r="S1161" i="2" s="1"/>
  <c r="R1160" i="2"/>
  <c r="S1160" i="2" s="1"/>
  <c r="R1159" i="2"/>
  <c r="S1159" i="2" s="1"/>
  <c r="R1158" i="2"/>
  <c r="S1158" i="2" s="1"/>
  <c r="R1157" i="2"/>
  <c r="S1157" i="2" s="1"/>
  <c r="R1156" i="2"/>
  <c r="S1156" i="2" s="1"/>
  <c r="R1155" i="2"/>
  <c r="S1155" i="2" s="1"/>
  <c r="R1154" i="2"/>
  <c r="S1154" i="2" s="1"/>
  <c r="R1153" i="2"/>
  <c r="S1153" i="2" s="1"/>
  <c r="R1152" i="2"/>
  <c r="S1152" i="2" s="1"/>
  <c r="R1151" i="2"/>
  <c r="S1151" i="2" s="1"/>
  <c r="R1150" i="2"/>
  <c r="S1150" i="2" s="1"/>
  <c r="R1149" i="2"/>
  <c r="S1149" i="2" s="1"/>
  <c r="R1148" i="2"/>
  <c r="S1148" i="2" s="1"/>
  <c r="R1147" i="2"/>
  <c r="S1147" i="2" s="1"/>
  <c r="R1146" i="2"/>
  <c r="S1146" i="2" s="1"/>
  <c r="R1145" i="2"/>
  <c r="S1145" i="2" s="1"/>
  <c r="R1144" i="2"/>
  <c r="S1144" i="2" s="1"/>
  <c r="R1143" i="2"/>
  <c r="S1143" i="2" s="1"/>
  <c r="R1142" i="2"/>
  <c r="S1142" i="2" s="1"/>
  <c r="R1141" i="2"/>
  <c r="S1141" i="2" s="1"/>
  <c r="R1140" i="2"/>
  <c r="S1140" i="2" s="1"/>
  <c r="R1139" i="2"/>
  <c r="S1139" i="2" s="1"/>
  <c r="R1138" i="2"/>
  <c r="S1138" i="2" s="1"/>
  <c r="R1137" i="2"/>
  <c r="S1137" i="2" s="1"/>
  <c r="R1136" i="2"/>
  <c r="S1136" i="2" s="1"/>
  <c r="R1135" i="2"/>
  <c r="S1135" i="2" s="1"/>
  <c r="R1134" i="2"/>
  <c r="S1134" i="2" s="1"/>
  <c r="R1133" i="2"/>
  <c r="S1133" i="2" s="1"/>
  <c r="R1132" i="2"/>
  <c r="S1132" i="2" s="1"/>
  <c r="R1131" i="2"/>
  <c r="S1131" i="2" s="1"/>
  <c r="R1130" i="2"/>
  <c r="S1130" i="2" s="1"/>
  <c r="R1129" i="2"/>
  <c r="S1129" i="2" s="1"/>
  <c r="R1128" i="2"/>
  <c r="S1128" i="2" s="1"/>
  <c r="R1127" i="2"/>
  <c r="S1127" i="2" s="1"/>
  <c r="R1126" i="2"/>
  <c r="S1126" i="2" s="1"/>
  <c r="R1125" i="2"/>
  <c r="S1125" i="2" s="1"/>
  <c r="R1124" i="2"/>
  <c r="S1124" i="2" s="1"/>
  <c r="R1123" i="2"/>
  <c r="S1123" i="2" s="1"/>
  <c r="R1122" i="2"/>
  <c r="S1122" i="2" s="1"/>
  <c r="R1121" i="2"/>
  <c r="S1121" i="2" s="1"/>
  <c r="R1120" i="2"/>
  <c r="S1120" i="2" s="1"/>
  <c r="R1119" i="2"/>
  <c r="S1119" i="2" s="1"/>
  <c r="R1118" i="2"/>
  <c r="S1118" i="2" s="1"/>
  <c r="R1117" i="2"/>
  <c r="S1117" i="2" s="1"/>
  <c r="R1116" i="2"/>
  <c r="S1116" i="2" s="1"/>
  <c r="R1115" i="2"/>
  <c r="S1115" i="2" s="1"/>
  <c r="R1114" i="2"/>
  <c r="S1114" i="2" s="1"/>
  <c r="R1113" i="2"/>
  <c r="S1113" i="2" s="1"/>
  <c r="R1112" i="2"/>
  <c r="S1112" i="2" s="1"/>
  <c r="R1111" i="2"/>
  <c r="S1111" i="2" s="1"/>
  <c r="R1110" i="2"/>
  <c r="S1110" i="2" s="1"/>
  <c r="R1109" i="2"/>
  <c r="S1109" i="2" s="1"/>
  <c r="R1108" i="2"/>
  <c r="S1108" i="2" s="1"/>
  <c r="R1107" i="2"/>
  <c r="S1107" i="2" s="1"/>
  <c r="R1106" i="2"/>
  <c r="S1106" i="2" s="1"/>
  <c r="R1105" i="2"/>
  <c r="S1105" i="2" s="1"/>
  <c r="R1104" i="2"/>
  <c r="S1104" i="2" s="1"/>
  <c r="R1103" i="2"/>
  <c r="S1103" i="2" s="1"/>
  <c r="R1102" i="2"/>
  <c r="S1102" i="2" s="1"/>
  <c r="R1101" i="2"/>
  <c r="S1101" i="2" s="1"/>
  <c r="R1100" i="2"/>
  <c r="S1100" i="2" s="1"/>
  <c r="R1099" i="2"/>
  <c r="S1099" i="2" s="1"/>
  <c r="R1098" i="2"/>
  <c r="S1098" i="2" s="1"/>
  <c r="R1097" i="2"/>
  <c r="S1097" i="2" s="1"/>
  <c r="R1096" i="2"/>
  <c r="S1096" i="2" s="1"/>
  <c r="R1095" i="2"/>
  <c r="S1095" i="2" s="1"/>
  <c r="R1094" i="2"/>
  <c r="S1094" i="2" s="1"/>
  <c r="R1093" i="2"/>
  <c r="S1093" i="2" s="1"/>
  <c r="R1092" i="2"/>
  <c r="S1092" i="2" s="1"/>
  <c r="R1091" i="2"/>
  <c r="S1091" i="2" s="1"/>
  <c r="R1090" i="2"/>
  <c r="S1090" i="2" s="1"/>
  <c r="R1089" i="2"/>
  <c r="S1089" i="2" s="1"/>
  <c r="R1088" i="2"/>
  <c r="S1088" i="2" s="1"/>
  <c r="R1087" i="2"/>
  <c r="S1087" i="2" s="1"/>
  <c r="R1086" i="2"/>
  <c r="S1086" i="2" s="1"/>
  <c r="R1085" i="2"/>
  <c r="S1085" i="2" s="1"/>
  <c r="R1084" i="2"/>
  <c r="S1084" i="2" s="1"/>
  <c r="R1083" i="2"/>
  <c r="S1083" i="2" s="1"/>
  <c r="R1082" i="2"/>
  <c r="S1082" i="2" s="1"/>
  <c r="R1081" i="2"/>
  <c r="S1081" i="2" s="1"/>
  <c r="R1080" i="2"/>
  <c r="S1080" i="2" s="1"/>
  <c r="R1079" i="2"/>
  <c r="S1079" i="2" s="1"/>
  <c r="R1078" i="2"/>
  <c r="S1078" i="2" s="1"/>
  <c r="R1077" i="2"/>
  <c r="S1077" i="2" s="1"/>
  <c r="R1076" i="2"/>
  <c r="S1076" i="2" s="1"/>
  <c r="R1075" i="2"/>
  <c r="S1075" i="2" s="1"/>
  <c r="R1074" i="2"/>
  <c r="S1074" i="2" s="1"/>
  <c r="R1073" i="2"/>
  <c r="S1073" i="2" s="1"/>
  <c r="R1072" i="2"/>
  <c r="S1072" i="2" s="1"/>
  <c r="R1071" i="2"/>
  <c r="S1071" i="2" s="1"/>
  <c r="R1070" i="2"/>
  <c r="S1070" i="2" s="1"/>
  <c r="R1069" i="2"/>
  <c r="S1069" i="2" s="1"/>
  <c r="R1068" i="2"/>
  <c r="S1068" i="2" s="1"/>
  <c r="R1067" i="2"/>
  <c r="S1067" i="2" s="1"/>
  <c r="R1066" i="2"/>
  <c r="S1066" i="2" s="1"/>
  <c r="R1065" i="2"/>
  <c r="S1065" i="2" s="1"/>
  <c r="R1064" i="2"/>
  <c r="S1064" i="2" s="1"/>
  <c r="R1063" i="2"/>
  <c r="S1063" i="2" s="1"/>
  <c r="R1062" i="2"/>
  <c r="S1062" i="2" s="1"/>
  <c r="R1061" i="2"/>
  <c r="S1061" i="2" s="1"/>
  <c r="R1060" i="2"/>
  <c r="S1060" i="2" s="1"/>
  <c r="R1059" i="2"/>
  <c r="S1059" i="2" s="1"/>
  <c r="R1058" i="2"/>
  <c r="S1058" i="2" s="1"/>
  <c r="R1057" i="2"/>
  <c r="S1057" i="2" s="1"/>
  <c r="R1056" i="2"/>
  <c r="S1056" i="2" s="1"/>
  <c r="R1055" i="2"/>
  <c r="S1055" i="2" s="1"/>
  <c r="R1054" i="2"/>
  <c r="S1054" i="2" s="1"/>
  <c r="R1053" i="2"/>
  <c r="S1053" i="2" s="1"/>
  <c r="R1052" i="2"/>
  <c r="S1052" i="2" s="1"/>
  <c r="R1051" i="2"/>
  <c r="S1051" i="2" s="1"/>
  <c r="R1050" i="2"/>
  <c r="S1050" i="2" s="1"/>
  <c r="R1049" i="2"/>
  <c r="S1049" i="2" s="1"/>
  <c r="R1048" i="2"/>
  <c r="S1048" i="2" s="1"/>
  <c r="R1047" i="2"/>
  <c r="S1047" i="2" s="1"/>
  <c r="R1046" i="2"/>
  <c r="S1046" i="2" s="1"/>
  <c r="R1045" i="2"/>
  <c r="S1045" i="2" s="1"/>
  <c r="R1044" i="2"/>
  <c r="S1044" i="2" s="1"/>
  <c r="R1043" i="2"/>
  <c r="S1043" i="2" s="1"/>
  <c r="R1042" i="2"/>
  <c r="S1042" i="2" s="1"/>
  <c r="R1041" i="2"/>
  <c r="S1041" i="2" s="1"/>
  <c r="R1040" i="2"/>
  <c r="S1040" i="2" s="1"/>
  <c r="R1039" i="2"/>
  <c r="S1039" i="2" s="1"/>
  <c r="R1038" i="2"/>
  <c r="S1038" i="2" s="1"/>
  <c r="R1037" i="2"/>
  <c r="S1037" i="2" s="1"/>
  <c r="R1036" i="2"/>
  <c r="S1036" i="2" s="1"/>
  <c r="R1035" i="2"/>
  <c r="S1035" i="2" s="1"/>
  <c r="R1034" i="2"/>
  <c r="S1034" i="2" s="1"/>
  <c r="R1033" i="2"/>
  <c r="S1033" i="2" s="1"/>
  <c r="R1032" i="2"/>
  <c r="S1032" i="2" s="1"/>
  <c r="R1031" i="2"/>
  <c r="S1031" i="2" s="1"/>
  <c r="R1030" i="2"/>
  <c r="S1030" i="2" s="1"/>
  <c r="R1029" i="2"/>
  <c r="S1029" i="2" s="1"/>
  <c r="R1028" i="2"/>
  <c r="S1028" i="2" s="1"/>
  <c r="R1027" i="2"/>
  <c r="S1027" i="2" s="1"/>
  <c r="R1026" i="2"/>
  <c r="S1026" i="2" s="1"/>
  <c r="R1025" i="2"/>
  <c r="S1025" i="2" s="1"/>
  <c r="R1024" i="2"/>
  <c r="S1024" i="2" s="1"/>
  <c r="R1023" i="2"/>
  <c r="S1023" i="2" s="1"/>
  <c r="R1022" i="2"/>
  <c r="S1022" i="2" s="1"/>
  <c r="R1021" i="2"/>
  <c r="S1021" i="2" s="1"/>
  <c r="R1020" i="2"/>
  <c r="S1020" i="2" s="1"/>
  <c r="R1019" i="2"/>
  <c r="S1019" i="2" s="1"/>
  <c r="R1018" i="2"/>
  <c r="S1018" i="2" s="1"/>
  <c r="R1017" i="2"/>
  <c r="S1017" i="2" s="1"/>
  <c r="R1016" i="2"/>
  <c r="S1016" i="2" s="1"/>
  <c r="R1015" i="2"/>
  <c r="S1015" i="2" s="1"/>
  <c r="R1014" i="2"/>
  <c r="S1014" i="2" s="1"/>
  <c r="R1013" i="2"/>
  <c r="S1013" i="2" s="1"/>
  <c r="R1012" i="2"/>
  <c r="S1012" i="2" s="1"/>
  <c r="R1011" i="2"/>
  <c r="S1011" i="2" s="1"/>
  <c r="R1010" i="2"/>
  <c r="S1010" i="2" s="1"/>
  <c r="R1009" i="2"/>
  <c r="S1009" i="2" s="1"/>
  <c r="R1008" i="2"/>
  <c r="S1008" i="2" s="1"/>
  <c r="R1007" i="2"/>
  <c r="S1007" i="2" s="1"/>
  <c r="R1006" i="2"/>
  <c r="S1006" i="2" s="1"/>
  <c r="R1005" i="2"/>
  <c r="S1005" i="2" s="1"/>
  <c r="R1004" i="2"/>
  <c r="S1004" i="2" s="1"/>
  <c r="R1003" i="2"/>
  <c r="S1003" i="2" s="1"/>
  <c r="R1002" i="2"/>
  <c r="S1002" i="2" s="1"/>
  <c r="R1001" i="2"/>
  <c r="S1001" i="2" s="1"/>
  <c r="R1000" i="2"/>
  <c r="S1000" i="2" s="1"/>
  <c r="R999" i="2"/>
  <c r="S999" i="2" s="1"/>
  <c r="R998" i="2"/>
  <c r="S998" i="2" s="1"/>
  <c r="R997" i="2"/>
  <c r="S997" i="2" s="1"/>
  <c r="R996" i="2"/>
  <c r="S996" i="2" s="1"/>
  <c r="R995" i="2"/>
  <c r="S995" i="2" s="1"/>
  <c r="R994" i="2"/>
  <c r="S994" i="2" s="1"/>
  <c r="R993" i="2"/>
  <c r="S993" i="2" s="1"/>
  <c r="R992" i="2"/>
  <c r="S992" i="2" s="1"/>
  <c r="R991" i="2"/>
  <c r="S991" i="2" s="1"/>
  <c r="R990" i="2"/>
  <c r="S990" i="2" s="1"/>
  <c r="R989" i="2"/>
  <c r="S989" i="2" s="1"/>
  <c r="R988" i="2"/>
  <c r="S988" i="2" s="1"/>
  <c r="R987" i="2"/>
  <c r="S987" i="2" s="1"/>
  <c r="R986" i="2"/>
  <c r="S986" i="2" s="1"/>
  <c r="R985" i="2"/>
  <c r="S985" i="2" s="1"/>
  <c r="R984" i="2"/>
  <c r="S984" i="2" s="1"/>
  <c r="R983" i="2"/>
  <c r="S983" i="2" s="1"/>
  <c r="R982" i="2"/>
  <c r="S982" i="2" s="1"/>
  <c r="R981" i="2"/>
  <c r="S981" i="2" s="1"/>
  <c r="R980" i="2"/>
  <c r="S980" i="2" s="1"/>
  <c r="R979" i="2"/>
  <c r="S979" i="2" s="1"/>
  <c r="R978" i="2"/>
  <c r="S978" i="2" s="1"/>
  <c r="R977" i="2"/>
  <c r="S977" i="2" s="1"/>
  <c r="P977" i="2"/>
  <c r="R976" i="2"/>
  <c r="S976" i="2" s="1"/>
  <c r="P976" i="2"/>
  <c r="R975" i="2"/>
  <c r="S975" i="2" s="1"/>
  <c r="P975" i="2"/>
  <c r="R974" i="2"/>
  <c r="S974" i="2" s="1"/>
  <c r="P974" i="2"/>
  <c r="R973" i="2"/>
  <c r="S973" i="2" s="1"/>
  <c r="P973" i="2"/>
  <c r="R972" i="2"/>
  <c r="S972" i="2" s="1"/>
  <c r="P972" i="2"/>
  <c r="R971" i="2"/>
  <c r="S971" i="2" s="1"/>
  <c r="R970" i="2"/>
  <c r="S970" i="2" s="1"/>
  <c r="R969" i="2"/>
  <c r="S969" i="2" s="1"/>
  <c r="R968" i="2"/>
  <c r="S968" i="2" s="1"/>
  <c r="R967" i="2"/>
  <c r="S967" i="2" s="1"/>
  <c r="R966" i="2"/>
  <c r="S966" i="2" s="1"/>
  <c r="R965" i="2"/>
  <c r="S965" i="2" s="1"/>
  <c r="R964" i="2"/>
  <c r="S964" i="2" s="1"/>
  <c r="R963" i="2"/>
  <c r="S963" i="2" s="1"/>
  <c r="R962" i="2"/>
  <c r="S962" i="2" s="1"/>
  <c r="R961" i="2"/>
  <c r="S961" i="2" s="1"/>
  <c r="R960" i="2"/>
  <c r="S960" i="2" s="1"/>
  <c r="R959" i="2"/>
  <c r="S959" i="2" s="1"/>
  <c r="R958" i="2"/>
  <c r="S958" i="2" s="1"/>
  <c r="R957" i="2"/>
  <c r="S957" i="2" s="1"/>
  <c r="R956" i="2"/>
  <c r="S956" i="2" s="1"/>
  <c r="R955" i="2"/>
  <c r="S955" i="2" s="1"/>
  <c r="R954" i="2"/>
  <c r="S954" i="2" s="1"/>
  <c r="R953" i="2"/>
  <c r="S953" i="2" s="1"/>
  <c r="R952" i="2"/>
  <c r="S952" i="2" s="1"/>
  <c r="R951" i="2"/>
  <c r="S951" i="2" s="1"/>
  <c r="R950" i="2"/>
  <c r="S950" i="2" s="1"/>
  <c r="R949" i="2"/>
  <c r="S949" i="2" s="1"/>
  <c r="R948" i="2"/>
  <c r="S948" i="2" s="1"/>
  <c r="R947" i="2"/>
  <c r="S947" i="2" s="1"/>
  <c r="R946" i="2"/>
  <c r="S946" i="2" s="1"/>
  <c r="R945" i="2"/>
  <c r="S945" i="2" s="1"/>
  <c r="R944" i="2"/>
  <c r="S944" i="2" s="1"/>
  <c r="R943" i="2"/>
  <c r="S943" i="2" s="1"/>
  <c r="R942" i="2"/>
  <c r="S942" i="2" s="1"/>
  <c r="R941" i="2"/>
  <c r="S941" i="2" s="1"/>
  <c r="R940" i="2"/>
  <c r="S940" i="2" s="1"/>
  <c r="R939" i="2"/>
  <c r="S939" i="2" s="1"/>
  <c r="R938" i="2"/>
  <c r="S938" i="2" s="1"/>
  <c r="R937" i="2"/>
  <c r="S937" i="2" s="1"/>
  <c r="R936" i="2"/>
  <c r="S936" i="2" s="1"/>
  <c r="R935" i="2"/>
  <c r="S935" i="2" s="1"/>
  <c r="R934" i="2"/>
  <c r="S934" i="2" s="1"/>
  <c r="R933" i="2"/>
  <c r="S933" i="2" s="1"/>
  <c r="R932" i="2"/>
  <c r="S932" i="2" s="1"/>
  <c r="R931" i="2"/>
  <c r="S931" i="2" s="1"/>
  <c r="R930" i="2"/>
  <c r="S930" i="2" s="1"/>
  <c r="R929" i="2"/>
  <c r="S929" i="2" s="1"/>
  <c r="R928" i="2"/>
  <c r="S928" i="2" s="1"/>
  <c r="R927" i="2"/>
  <c r="S927" i="2" s="1"/>
  <c r="R926" i="2"/>
  <c r="S926" i="2" s="1"/>
  <c r="R925" i="2"/>
  <c r="S925" i="2" s="1"/>
  <c r="R924" i="2"/>
  <c r="S924" i="2" s="1"/>
  <c r="R923" i="2"/>
  <c r="S923" i="2" s="1"/>
  <c r="R922" i="2"/>
  <c r="S922" i="2" s="1"/>
  <c r="R921" i="2"/>
  <c r="S921" i="2" s="1"/>
  <c r="R920" i="2"/>
  <c r="S920" i="2" s="1"/>
  <c r="R919" i="2"/>
  <c r="S919" i="2" s="1"/>
  <c r="R918" i="2"/>
  <c r="S918" i="2" s="1"/>
  <c r="R917" i="2"/>
  <c r="S917" i="2" s="1"/>
  <c r="R916" i="2"/>
  <c r="S916" i="2" s="1"/>
  <c r="R915" i="2"/>
  <c r="S915" i="2" s="1"/>
  <c r="R914" i="2"/>
  <c r="S914" i="2" s="1"/>
  <c r="R913" i="2"/>
  <c r="S913" i="2" s="1"/>
  <c r="R912" i="2"/>
  <c r="S912" i="2" s="1"/>
  <c r="R911" i="2"/>
  <c r="S911" i="2" s="1"/>
  <c r="R910" i="2"/>
  <c r="S910" i="2" s="1"/>
  <c r="R909" i="2"/>
  <c r="S909" i="2" s="1"/>
  <c r="R908" i="2"/>
  <c r="S908" i="2" s="1"/>
  <c r="R907" i="2"/>
  <c r="S907" i="2" s="1"/>
  <c r="R906" i="2"/>
  <c r="S906" i="2" s="1"/>
  <c r="R905" i="2"/>
  <c r="S905" i="2" s="1"/>
  <c r="R904" i="2"/>
  <c r="S904" i="2" s="1"/>
  <c r="R903" i="2"/>
  <c r="S903" i="2" s="1"/>
  <c r="R902" i="2"/>
  <c r="S902" i="2" s="1"/>
  <c r="R901" i="2"/>
  <c r="S901" i="2" s="1"/>
  <c r="R900" i="2"/>
  <c r="S900" i="2" s="1"/>
  <c r="R899" i="2"/>
  <c r="S899" i="2" s="1"/>
  <c r="R898" i="2"/>
  <c r="S898" i="2" s="1"/>
  <c r="R897" i="2"/>
  <c r="S897" i="2" s="1"/>
  <c r="R896" i="2"/>
  <c r="S896" i="2" s="1"/>
  <c r="R895" i="2"/>
  <c r="S895" i="2" s="1"/>
  <c r="R894" i="2"/>
  <c r="S894" i="2" s="1"/>
  <c r="R893" i="2"/>
  <c r="S893" i="2" s="1"/>
  <c r="R892" i="2"/>
  <c r="S892" i="2" s="1"/>
  <c r="R891" i="2"/>
  <c r="S891" i="2" s="1"/>
  <c r="R890" i="2"/>
  <c r="S890" i="2" s="1"/>
  <c r="R889" i="2"/>
  <c r="S889" i="2" s="1"/>
  <c r="R888" i="2"/>
  <c r="S888" i="2" s="1"/>
  <c r="R887" i="2"/>
  <c r="S887" i="2" s="1"/>
  <c r="R886" i="2"/>
  <c r="S886" i="2" s="1"/>
  <c r="R885" i="2"/>
  <c r="S885" i="2" s="1"/>
  <c r="R884" i="2"/>
  <c r="S884" i="2" s="1"/>
  <c r="R883" i="2"/>
  <c r="S883" i="2" s="1"/>
  <c r="R882" i="2"/>
  <c r="S882" i="2" s="1"/>
  <c r="R881" i="2"/>
  <c r="S881" i="2" s="1"/>
  <c r="R880" i="2"/>
  <c r="S880" i="2" s="1"/>
  <c r="R879" i="2"/>
  <c r="S879" i="2" s="1"/>
  <c r="R878" i="2"/>
  <c r="S878" i="2" s="1"/>
  <c r="R877" i="2"/>
  <c r="S877" i="2" s="1"/>
  <c r="R876" i="2"/>
  <c r="S876" i="2" s="1"/>
  <c r="R875" i="2"/>
  <c r="S875" i="2" s="1"/>
  <c r="R874" i="2"/>
  <c r="S874" i="2" s="1"/>
  <c r="R873" i="2"/>
  <c r="S873" i="2" s="1"/>
  <c r="R872" i="2"/>
  <c r="S872" i="2" s="1"/>
  <c r="R871" i="2"/>
  <c r="S871" i="2" s="1"/>
  <c r="R870" i="2"/>
  <c r="S870" i="2" s="1"/>
  <c r="R869" i="2"/>
  <c r="S869" i="2" s="1"/>
  <c r="R868" i="2"/>
  <c r="S868" i="2" s="1"/>
  <c r="R867" i="2"/>
  <c r="S867" i="2" s="1"/>
  <c r="R866" i="2"/>
  <c r="S866" i="2" s="1"/>
  <c r="R865" i="2"/>
  <c r="S865" i="2" s="1"/>
  <c r="R864" i="2"/>
  <c r="S864" i="2" s="1"/>
  <c r="R863" i="2"/>
  <c r="S863" i="2" s="1"/>
  <c r="R862" i="2"/>
  <c r="S862" i="2" s="1"/>
  <c r="R861" i="2"/>
  <c r="S861" i="2" s="1"/>
  <c r="R860" i="2"/>
  <c r="S860" i="2" s="1"/>
  <c r="R859" i="2"/>
  <c r="S859" i="2" s="1"/>
  <c r="R858" i="2"/>
  <c r="S858" i="2" s="1"/>
  <c r="R857" i="2"/>
  <c r="S857" i="2" s="1"/>
  <c r="R856" i="2"/>
  <c r="S856" i="2" s="1"/>
  <c r="R855" i="2"/>
  <c r="S855" i="2" s="1"/>
  <c r="R854" i="2"/>
  <c r="S854" i="2" s="1"/>
  <c r="R853" i="2"/>
  <c r="S853" i="2" s="1"/>
  <c r="R852" i="2"/>
  <c r="S852" i="2" s="1"/>
  <c r="R851" i="2"/>
  <c r="S851" i="2" s="1"/>
  <c r="R850" i="2"/>
  <c r="S850" i="2" s="1"/>
  <c r="R849" i="2"/>
  <c r="S849" i="2" s="1"/>
  <c r="R848" i="2"/>
  <c r="S848" i="2" s="1"/>
  <c r="R847" i="2"/>
  <c r="S847" i="2" s="1"/>
  <c r="R846" i="2"/>
  <c r="S846" i="2" s="1"/>
  <c r="R845" i="2"/>
  <c r="S845" i="2" s="1"/>
  <c r="R844" i="2"/>
  <c r="S844" i="2" s="1"/>
  <c r="R843" i="2"/>
  <c r="S843" i="2" s="1"/>
  <c r="R842" i="2"/>
  <c r="S842" i="2" s="1"/>
  <c r="R841" i="2"/>
  <c r="S841" i="2" s="1"/>
  <c r="R840" i="2"/>
  <c r="S840" i="2" s="1"/>
  <c r="R839" i="2"/>
  <c r="S839" i="2" s="1"/>
  <c r="R838" i="2"/>
  <c r="S838" i="2" s="1"/>
  <c r="R837" i="2"/>
  <c r="S837" i="2" s="1"/>
  <c r="R836" i="2"/>
  <c r="S836" i="2" s="1"/>
  <c r="R835" i="2"/>
  <c r="S835" i="2" s="1"/>
  <c r="R834" i="2"/>
  <c r="S834" i="2" s="1"/>
  <c r="R833" i="2"/>
  <c r="S833" i="2" s="1"/>
  <c r="R832" i="2"/>
  <c r="S832" i="2" s="1"/>
  <c r="R831" i="2"/>
  <c r="S831" i="2" s="1"/>
  <c r="R830" i="2"/>
  <c r="S830" i="2" s="1"/>
  <c r="R829" i="2"/>
  <c r="S829" i="2" s="1"/>
  <c r="R828" i="2"/>
  <c r="S828" i="2" s="1"/>
  <c r="R827" i="2"/>
  <c r="S827" i="2" s="1"/>
  <c r="R826" i="2"/>
  <c r="S826" i="2" s="1"/>
  <c r="R825" i="2"/>
  <c r="S825" i="2" s="1"/>
  <c r="R824" i="2"/>
  <c r="S824" i="2" s="1"/>
  <c r="R823" i="2"/>
  <c r="S823" i="2" s="1"/>
  <c r="R822" i="2"/>
  <c r="S822" i="2" s="1"/>
  <c r="R821" i="2"/>
  <c r="S821" i="2" s="1"/>
  <c r="R820" i="2"/>
  <c r="S820" i="2" s="1"/>
  <c r="R819" i="2"/>
  <c r="S819" i="2" s="1"/>
  <c r="R818" i="2"/>
  <c r="S818" i="2" s="1"/>
  <c r="R817" i="2"/>
  <c r="S817" i="2" s="1"/>
  <c r="R816" i="2"/>
  <c r="S816" i="2" s="1"/>
  <c r="R815" i="2"/>
  <c r="S815" i="2" s="1"/>
  <c r="R814" i="2"/>
  <c r="S814" i="2" s="1"/>
  <c r="R813" i="2"/>
  <c r="S813" i="2" s="1"/>
  <c r="R812" i="2"/>
  <c r="S812" i="2" s="1"/>
  <c r="R811" i="2"/>
  <c r="S811" i="2" s="1"/>
  <c r="R810" i="2"/>
  <c r="S810" i="2" s="1"/>
  <c r="R809" i="2"/>
  <c r="S809" i="2" s="1"/>
  <c r="R808" i="2"/>
  <c r="S808" i="2" s="1"/>
  <c r="R807" i="2"/>
  <c r="S807" i="2" s="1"/>
  <c r="R806" i="2"/>
  <c r="S806" i="2" s="1"/>
  <c r="R805" i="2"/>
  <c r="S805" i="2" s="1"/>
  <c r="R804" i="2"/>
  <c r="S804" i="2" s="1"/>
  <c r="R803" i="2"/>
  <c r="S803" i="2" s="1"/>
  <c r="R802" i="2"/>
  <c r="S802" i="2" s="1"/>
  <c r="R801" i="2"/>
  <c r="S801" i="2" s="1"/>
  <c r="R800" i="2"/>
  <c r="S800" i="2" s="1"/>
  <c r="R799" i="2"/>
  <c r="S799" i="2" s="1"/>
  <c r="R798" i="2"/>
  <c r="S798" i="2" s="1"/>
  <c r="R797" i="2"/>
  <c r="S797" i="2" s="1"/>
  <c r="R796" i="2"/>
  <c r="S796" i="2" s="1"/>
  <c r="R795" i="2"/>
  <c r="S795" i="2" s="1"/>
  <c r="R794" i="2"/>
  <c r="S794" i="2" s="1"/>
  <c r="R793" i="2"/>
  <c r="S793" i="2" s="1"/>
  <c r="R792" i="2"/>
  <c r="S792" i="2" s="1"/>
  <c r="R791" i="2"/>
  <c r="S791" i="2" s="1"/>
  <c r="R790" i="2"/>
  <c r="S790" i="2" s="1"/>
  <c r="R789" i="2"/>
  <c r="S789" i="2" s="1"/>
  <c r="R788" i="2"/>
  <c r="S788" i="2" s="1"/>
  <c r="R787" i="2"/>
  <c r="S787" i="2" s="1"/>
  <c r="R786" i="2"/>
  <c r="S786" i="2" s="1"/>
  <c r="R785" i="2"/>
  <c r="S785" i="2" s="1"/>
  <c r="R784" i="2"/>
  <c r="S784" i="2" s="1"/>
  <c r="R783" i="2"/>
  <c r="S783" i="2" s="1"/>
  <c r="R782" i="2"/>
  <c r="S782" i="2" s="1"/>
  <c r="R781" i="2"/>
  <c r="S781" i="2" s="1"/>
  <c r="R780" i="2"/>
  <c r="S780" i="2" s="1"/>
  <c r="R779" i="2"/>
  <c r="S779" i="2" s="1"/>
  <c r="R778" i="2"/>
  <c r="S778" i="2" s="1"/>
  <c r="R777" i="2"/>
  <c r="S777" i="2" s="1"/>
  <c r="R776" i="2"/>
  <c r="S776" i="2" s="1"/>
  <c r="R775" i="2"/>
  <c r="S775" i="2" s="1"/>
  <c r="R774" i="2"/>
  <c r="S774" i="2" s="1"/>
  <c r="R773" i="2"/>
  <c r="S773" i="2" s="1"/>
  <c r="R772" i="2"/>
  <c r="S772" i="2" s="1"/>
  <c r="R771" i="2"/>
  <c r="S771" i="2" s="1"/>
  <c r="R770" i="2"/>
  <c r="S770" i="2" s="1"/>
  <c r="R769" i="2"/>
  <c r="S769" i="2" s="1"/>
  <c r="R768" i="2"/>
  <c r="S768" i="2" s="1"/>
  <c r="R767" i="2"/>
  <c r="S767" i="2" s="1"/>
  <c r="R766" i="2"/>
  <c r="S766" i="2" s="1"/>
  <c r="R765" i="2"/>
  <c r="S765" i="2" s="1"/>
  <c r="R764" i="2"/>
  <c r="S764" i="2" s="1"/>
  <c r="R763" i="2"/>
  <c r="S763" i="2" s="1"/>
  <c r="R762" i="2"/>
  <c r="S762" i="2" s="1"/>
  <c r="R761" i="2"/>
  <c r="S761" i="2" s="1"/>
  <c r="R760" i="2"/>
  <c r="S760" i="2" s="1"/>
  <c r="R759" i="2"/>
  <c r="S759" i="2" s="1"/>
  <c r="R758" i="2"/>
  <c r="S758" i="2" s="1"/>
  <c r="R757" i="2"/>
  <c r="S757" i="2" s="1"/>
  <c r="R756" i="2"/>
  <c r="S756" i="2" s="1"/>
  <c r="R755" i="2"/>
  <c r="S755" i="2" s="1"/>
  <c r="R754" i="2"/>
  <c r="S754" i="2" s="1"/>
  <c r="R753" i="2"/>
  <c r="S753" i="2" s="1"/>
  <c r="R752" i="2"/>
  <c r="S752" i="2" s="1"/>
  <c r="R751" i="2"/>
  <c r="S751" i="2" s="1"/>
  <c r="R750" i="2"/>
  <c r="S750" i="2" s="1"/>
  <c r="R749" i="2"/>
  <c r="S749" i="2" s="1"/>
  <c r="R748" i="2"/>
  <c r="S748" i="2" s="1"/>
  <c r="R747" i="2"/>
  <c r="S747" i="2" s="1"/>
  <c r="R746" i="2"/>
  <c r="S746" i="2" s="1"/>
  <c r="R745" i="2"/>
  <c r="S745" i="2" s="1"/>
  <c r="R744" i="2"/>
  <c r="S744" i="2" s="1"/>
  <c r="R743" i="2"/>
  <c r="S743" i="2" s="1"/>
  <c r="R742" i="2"/>
  <c r="S742" i="2" s="1"/>
  <c r="R741" i="2"/>
  <c r="S741" i="2" s="1"/>
  <c r="R740" i="2"/>
  <c r="S740" i="2" s="1"/>
  <c r="R739" i="2"/>
  <c r="S739" i="2" s="1"/>
  <c r="R738" i="2"/>
  <c r="S738" i="2" s="1"/>
  <c r="R737" i="2"/>
  <c r="S737" i="2" s="1"/>
  <c r="R736" i="2"/>
  <c r="S736" i="2" s="1"/>
  <c r="S735" i="2"/>
  <c r="R735" i="2"/>
  <c r="R734" i="2"/>
  <c r="S734" i="2" s="1"/>
  <c r="R733" i="2"/>
  <c r="S733" i="2" s="1"/>
  <c r="R732" i="2"/>
  <c r="S732" i="2" s="1"/>
  <c r="R731" i="2"/>
  <c r="S731" i="2" s="1"/>
  <c r="R730" i="2"/>
  <c r="S730" i="2" s="1"/>
  <c r="R729" i="2"/>
  <c r="S729" i="2" s="1"/>
  <c r="R728" i="2"/>
  <c r="S728" i="2" s="1"/>
  <c r="R727" i="2"/>
  <c r="S727" i="2" s="1"/>
  <c r="R726" i="2"/>
  <c r="S726" i="2" s="1"/>
  <c r="R725" i="2"/>
  <c r="S725" i="2" s="1"/>
  <c r="R724" i="2"/>
  <c r="S724" i="2" s="1"/>
  <c r="R723" i="2"/>
  <c r="S723" i="2" s="1"/>
  <c r="R722" i="2"/>
  <c r="S722" i="2" s="1"/>
  <c r="R721" i="2"/>
  <c r="S721" i="2" s="1"/>
  <c r="R720" i="2"/>
  <c r="S720" i="2" s="1"/>
  <c r="R719" i="2"/>
  <c r="S719" i="2" s="1"/>
  <c r="R718" i="2"/>
  <c r="S718" i="2" s="1"/>
  <c r="R717" i="2"/>
  <c r="S717" i="2" s="1"/>
  <c r="R716" i="2"/>
  <c r="S716" i="2" s="1"/>
  <c r="R715" i="2"/>
  <c r="S715" i="2" s="1"/>
  <c r="R714" i="2"/>
  <c r="S714" i="2" s="1"/>
  <c r="R713" i="2"/>
  <c r="S713" i="2" s="1"/>
  <c r="R712" i="2"/>
  <c r="S712" i="2" s="1"/>
  <c r="R711" i="2"/>
  <c r="S711" i="2" s="1"/>
  <c r="R710" i="2"/>
  <c r="S710" i="2" s="1"/>
  <c r="R709" i="2"/>
  <c r="S709" i="2" s="1"/>
  <c r="R708" i="2"/>
  <c r="S708" i="2" s="1"/>
  <c r="R707" i="2"/>
  <c r="S707" i="2" s="1"/>
  <c r="R706" i="2"/>
  <c r="S706" i="2" s="1"/>
  <c r="R705" i="2"/>
  <c r="S705" i="2" s="1"/>
  <c r="R704" i="2"/>
  <c r="S704" i="2" s="1"/>
  <c r="R703" i="2"/>
  <c r="S703" i="2" s="1"/>
  <c r="R702" i="2"/>
  <c r="S702" i="2" s="1"/>
  <c r="R701" i="2"/>
  <c r="S701" i="2" s="1"/>
  <c r="R700" i="2"/>
  <c r="S700" i="2" s="1"/>
  <c r="R699" i="2"/>
  <c r="S699" i="2" s="1"/>
  <c r="R698" i="2"/>
  <c r="S698" i="2" s="1"/>
  <c r="R697" i="2"/>
  <c r="S697" i="2" s="1"/>
  <c r="R696" i="2"/>
  <c r="S696" i="2" s="1"/>
  <c r="R695" i="2"/>
  <c r="S695" i="2" s="1"/>
  <c r="R694" i="2"/>
  <c r="S694" i="2" s="1"/>
  <c r="R693" i="2"/>
  <c r="S693" i="2" s="1"/>
  <c r="R692" i="2"/>
  <c r="S692" i="2" s="1"/>
  <c r="R691" i="2"/>
  <c r="S691" i="2" s="1"/>
  <c r="R690" i="2"/>
  <c r="S690" i="2" s="1"/>
  <c r="R689" i="2"/>
  <c r="S689" i="2" s="1"/>
  <c r="R688" i="2"/>
  <c r="S688" i="2" s="1"/>
  <c r="R687" i="2"/>
  <c r="S687" i="2" s="1"/>
  <c r="R686" i="2"/>
  <c r="S686" i="2" s="1"/>
  <c r="R685" i="2"/>
  <c r="S685" i="2" s="1"/>
  <c r="R684" i="2"/>
  <c r="S684" i="2" s="1"/>
  <c r="R683" i="2"/>
  <c r="S683" i="2" s="1"/>
  <c r="R682" i="2"/>
  <c r="S682" i="2" s="1"/>
  <c r="R681" i="2"/>
  <c r="S681" i="2" s="1"/>
  <c r="R680" i="2"/>
  <c r="S680" i="2" s="1"/>
  <c r="R679" i="2"/>
  <c r="S679" i="2" s="1"/>
  <c r="R678" i="2"/>
  <c r="S678" i="2" s="1"/>
  <c r="R677" i="2"/>
  <c r="S677" i="2" s="1"/>
  <c r="R676" i="2"/>
  <c r="S676" i="2" s="1"/>
  <c r="R675" i="2"/>
  <c r="S675" i="2" s="1"/>
  <c r="R674" i="2"/>
  <c r="S674" i="2" s="1"/>
  <c r="R673" i="2"/>
  <c r="S673" i="2" s="1"/>
  <c r="R672" i="2"/>
  <c r="S672" i="2" s="1"/>
  <c r="R671" i="2"/>
  <c r="S671" i="2" s="1"/>
  <c r="R670" i="2"/>
  <c r="S670" i="2" s="1"/>
  <c r="R669" i="2"/>
  <c r="S669" i="2" s="1"/>
  <c r="R668" i="2"/>
  <c r="S668" i="2" s="1"/>
  <c r="R667" i="2"/>
  <c r="S667" i="2" s="1"/>
  <c r="R666" i="2"/>
  <c r="S666" i="2" s="1"/>
  <c r="R665" i="2"/>
  <c r="S665" i="2" s="1"/>
  <c r="R664" i="2"/>
  <c r="S664" i="2" s="1"/>
  <c r="R663" i="2"/>
  <c r="S663" i="2" s="1"/>
  <c r="R662" i="2"/>
  <c r="S662" i="2" s="1"/>
  <c r="R661" i="2"/>
  <c r="S661" i="2" s="1"/>
  <c r="R660" i="2"/>
  <c r="S660" i="2" s="1"/>
  <c r="R659" i="2"/>
  <c r="S659" i="2" s="1"/>
  <c r="R658" i="2"/>
  <c r="S658" i="2" s="1"/>
  <c r="R657" i="2"/>
  <c r="S657" i="2" s="1"/>
  <c r="R656" i="2"/>
  <c r="S656" i="2" s="1"/>
  <c r="R655" i="2"/>
  <c r="S655" i="2" s="1"/>
  <c r="R654" i="2"/>
  <c r="S654" i="2" s="1"/>
  <c r="R653" i="2"/>
  <c r="S653" i="2" s="1"/>
  <c r="R652" i="2"/>
  <c r="S652" i="2" s="1"/>
  <c r="R651" i="2"/>
  <c r="S651" i="2" s="1"/>
  <c r="R650" i="2"/>
  <c r="S650" i="2" s="1"/>
  <c r="R649" i="2"/>
  <c r="S649" i="2" s="1"/>
  <c r="R648" i="2"/>
  <c r="S648" i="2" s="1"/>
  <c r="R647" i="2"/>
  <c r="S647" i="2" s="1"/>
  <c r="R646" i="2"/>
  <c r="S646" i="2" s="1"/>
  <c r="R645" i="2"/>
  <c r="S645" i="2" s="1"/>
  <c r="R644" i="2"/>
  <c r="S644" i="2" s="1"/>
  <c r="R643" i="2"/>
  <c r="S643" i="2" s="1"/>
  <c r="R642" i="2"/>
  <c r="S642" i="2" s="1"/>
  <c r="R641" i="2"/>
  <c r="S641" i="2" s="1"/>
  <c r="R640" i="2"/>
  <c r="S640" i="2" s="1"/>
  <c r="R639" i="2"/>
  <c r="S639" i="2" s="1"/>
  <c r="R638" i="2"/>
  <c r="S638" i="2" s="1"/>
  <c r="R637" i="2"/>
  <c r="S637" i="2" s="1"/>
  <c r="R636" i="2"/>
  <c r="S636" i="2" s="1"/>
  <c r="R635" i="2"/>
  <c r="S635" i="2" s="1"/>
  <c r="R634" i="2"/>
  <c r="S634" i="2" s="1"/>
  <c r="R633" i="2"/>
  <c r="S633" i="2" s="1"/>
  <c r="R632" i="2"/>
  <c r="S632" i="2" s="1"/>
  <c r="R631" i="2"/>
  <c r="S631" i="2" s="1"/>
  <c r="R630" i="2"/>
  <c r="S630" i="2" s="1"/>
  <c r="R629" i="2"/>
  <c r="S629" i="2" s="1"/>
  <c r="R628" i="2"/>
  <c r="S628" i="2" s="1"/>
  <c r="R627" i="2"/>
  <c r="S627" i="2" s="1"/>
  <c r="R626" i="2"/>
  <c r="S626" i="2" s="1"/>
  <c r="R625" i="2"/>
  <c r="S625" i="2" s="1"/>
  <c r="R624" i="2"/>
  <c r="S624" i="2" s="1"/>
  <c r="R623" i="2"/>
  <c r="S623" i="2" s="1"/>
  <c r="R622" i="2"/>
  <c r="S622" i="2" s="1"/>
  <c r="R621" i="2"/>
  <c r="S621" i="2" s="1"/>
  <c r="R620" i="2"/>
  <c r="S620" i="2" s="1"/>
  <c r="R619" i="2"/>
  <c r="S619" i="2" s="1"/>
  <c r="R618" i="2"/>
  <c r="S618" i="2" s="1"/>
  <c r="R617" i="2"/>
  <c r="S617" i="2" s="1"/>
  <c r="R616" i="2"/>
  <c r="S616" i="2" s="1"/>
  <c r="R615" i="2"/>
  <c r="S615" i="2" s="1"/>
  <c r="R614" i="2"/>
  <c r="S614" i="2" s="1"/>
  <c r="R613" i="2"/>
  <c r="S613" i="2" s="1"/>
  <c r="R612" i="2"/>
  <c r="S612" i="2" s="1"/>
  <c r="R611" i="2"/>
  <c r="S611" i="2" s="1"/>
  <c r="R610" i="2"/>
  <c r="S610" i="2" s="1"/>
  <c r="R609" i="2"/>
  <c r="S609" i="2" s="1"/>
  <c r="R608" i="2"/>
  <c r="S608" i="2" s="1"/>
  <c r="R607" i="2"/>
  <c r="S607" i="2" s="1"/>
  <c r="R606" i="2"/>
  <c r="S606" i="2" s="1"/>
  <c r="R605" i="2"/>
  <c r="S605" i="2" s="1"/>
  <c r="R604" i="2"/>
  <c r="S604" i="2" s="1"/>
  <c r="R603" i="2"/>
  <c r="S603" i="2" s="1"/>
  <c r="R602" i="2"/>
  <c r="S602" i="2" s="1"/>
  <c r="R601" i="2"/>
  <c r="S601" i="2" s="1"/>
  <c r="R600" i="2"/>
  <c r="S600" i="2" s="1"/>
  <c r="R599" i="2"/>
  <c r="S599" i="2" s="1"/>
  <c r="R598" i="2"/>
  <c r="S598" i="2" s="1"/>
  <c r="R597" i="2"/>
  <c r="S597" i="2" s="1"/>
  <c r="R596" i="2"/>
  <c r="S596" i="2" s="1"/>
  <c r="R595" i="2"/>
  <c r="S595" i="2" s="1"/>
  <c r="R594" i="2"/>
  <c r="S594" i="2" s="1"/>
  <c r="R593" i="2"/>
  <c r="S593" i="2" s="1"/>
  <c r="R592" i="2"/>
  <c r="S592" i="2" s="1"/>
  <c r="R591" i="2"/>
  <c r="S591" i="2" s="1"/>
  <c r="R590" i="2"/>
  <c r="S590" i="2" s="1"/>
  <c r="R589" i="2"/>
  <c r="S589" i="2" s="1"/>
  <c r="R588" i="2"/>
  <c r="S588" i="2" s="1"/>
  <c r="R587" i="2"/>
  <c r="S587" i="2" s="1"/>
  <c r="R586" i="2"/>
  <c r="S586" i="2" s="1"/>
  <c r="R585" i="2"/>
  <c r="S585" i="2" s="1"/>
  <c r="R584" i="2"/>
  <c r="S584" i="2" s="1"/>
  <c r="R583" i="2"/>
  <c r="S583" i="2" s="1"/>
  <c r="R582" i="2"/>
  <c r="S582" i="2" s="1"/>
  <c r="R581" i="2"/>
  <c r="S581" i="2" s="1"/>
  <c r="R580" i="2"/>
  <c r="S580" i="2" s="1"/>
  <c r="R579" i="2"/>
  <c r="S579" i="2" s="1"/>
  <c r="R578" i="2"/>
  <c r="S578" i="2" s="1"/>
  <c r="R577" i="2"/>
  <c r="S577" i="2" s="1"/>
  <c r="R576" i="2"/>
  <c r="S576" i="2" s="1"/>
  <c r="R575" i="2"/>
  <c r="S575" i="2" s="1"/>
  <c r="R574" i="2"/>
  <c r="S574" i="2" s="1"/>
  <c r="R573" i="2"/>
  <c r="S573" i="2" s="1"/>
  <c r="R572" i="2"/>
  <c r="S572" i="2" s="1"/>
  <c r="R571" i="2"/>
  <c r="S571" i="2" s="1"/>
  <c r="R570" i="2"/>
  <c r="S570" i="2" s="1"/>
  <c r="R569" i="2"/>
  <c r="S569" i="2" s="1"/>
  <c r="R568" i="2"/>
  <c r="S568" i="2" s="1"/>
  <c r="R567" i="2"/>
  <c r="S567" i="2" s="1"/>
  <c r="R566" i="2"/>
  <c r="S566" i="2" s="1"/>
  <c r="R565" i="2"/>
  <c r="S565" i="2" s="1"/>
  <c r="R564" i="2"/>
  <c r="S564" i="2" s="1"/>
  <c r="R563" i="2"/>
  <c r="S563" i="2" s="1"/>
  <c r="R562" i="2"/>
  <c r="S562" i="2" s="1"/>
  <c r="R561" i="2"/>
  <c r="S561" i="2" s="1"/>
  <c r="R560" i="2"/>
  <c r="S560" i="2" s="1"/>
  <c r="R559" i="2"/>
  <c r="S559" i="2" s="1"/>
  <c r="R558" i="2"/>
  <c r="S558" i="2" s="1"/>
  <c r="R557" i="2"/>
  <c r="S557" i="2" s="1"/>
  <c r="R556" i="2"/>
  <c r="S556" i="2" s="1"/>
  <c r="R555" i="2"/>
  <c r="S555" i="2" s="1"/>
  <c r="R554" i="2"/>
  <c r="S554" i="2" s="1"/>
  <c r="R553" i="2"/>
  <c r="S553" i="2" s="1"/>
  <c r="R552" i="2"/>
  <c r="S552" i="2" s="1"/>
  <c r="R551" i="2"/>
  <c r="S551" i="2" s="1"/>
  <c r="R550" i="2"/>
  <c r="S550" i="2" s="1"/>
  <c r="R549" i="2"/>
  <c r="S549" i="2" s="1"/>
  <c r="R548" i="2"/>
  <c r="S548" i="2" s="1"/>
  <c r="R547" i="2"/>
  <c r="S547" i="2" s="1"/>
  <c r="R546" i="2"/>
  <c r="S546" i="2" s="1"/>
  <c r="R545" i="2"/>
  <c r="S545" i="2" s="1"/>
  <c r="R544" i="2"/>
  <c r="S544" i="2" s="1"/>
  <c r="R543" i="2"/>
  <c r="S543" i="2" s="1"/>
  <c r="R542" i="2"/>
  <c r="S542" i="2" s="1"/>
  <c r="R541" i="2"/>
  <c r="S541" i="2" s="1"/>
  <c r="R540" i="2"/>
  <c r="S540" i="2" s="1"/>
  <c r="R539" i="2"/>
  <c r="S539" i="2" s="1"/>
  <c r="R538" i="2"/>
  <c r="S538" i="2" s="1"/>
  <c r="R537" i="2"/>
  <c r="S537" i="2" s="1"/>
  <c r="R536" i="2"/>
  <c r="S536" i="2" s="1"/>
  <c r="R535" i="2"/>
  <c r="S535" i="2" s="1"/>
  <c r="R534" i="2"/>
  <c r="S534" i="2" s="1"/>
  <c r="R533" i="2"/>
  <c r="S533" i="2" s="1"/>
  <c r="R532" i="2"/>
  <c r="S532" i="2" s="1"/>
  <c r="R531" i="2"/>
  <c r="S531" i="2" s="1"/>
  <c r="R530" i="2"/>
  <c r="S530" i="2" s="1"/>
  <c r="R529" i="2"/>
  <c r="S529" i="2" s="1"/>
  <c r="R528" i="2"/>
  <c r="S528" i="2" s="1"/>
  <c r="R527" i="2"/>
  <c r="S527" i="2" s="1"/>
  <c r="R526" i="2"/>
  <c r="S526" i="2" s="1"/>
  <c r="R525" i="2"/>
  <c r="S525" i="2" s="1"/>
  <c r="R524" i="2"/>
  <c r="S524" i="2" s="1"/>
  <c r="R523" i="2"/>
  <c r="S523" i="2" s="1"/>
  <c r="R522" i="2"/>
  <c r="S522" i="2" s="1"/>
  <c r="R521" i="2"/>
  <c r="S521" i="2" s="1"/>
  <c r="R520" i="2"/>
  <c r="S520" i="2" s="1"/>
  <c r="R519" i="2"/>
  <c r="S519" i="2" s="1"/>
  <c r="R518" i="2"/>
  <c r="S518" i="2" s="1"/>
  <c r="R517" i="2"/>
  <c r="S517" i="2" s="1"/>
  <c r="R516" i="2"/>
  <c r="S516" i="2" s="1"/>
  <c r="R515" i="2"/>
  <c r="S515" i="2" s="1"/>
  <c r="R514" i="2"/>
  <c r="S514" i="2" s="1"/>
  <c r="R513" i="2"/>
  <c r="S513" i="2" s="1"/>
  <c r="R512" i="2"/>
  <c r="S512" i="2" s="1"/>
  <c r="R511" i="2"/>
  <c r="S511" i="2" s="1"/>
  <c r="R510" i="2"/>
  <c r="S510" i="2" s="1"/>
  <c r="R509" i="2"/>
  <c r="S509" i="2" s="1"/>
  <c r="R508" i="2"/>
  <c r="S508" i="2" s="1"/>
  <c r="R507" i="2"/>
  <c r="S507" i="2" s="1"/>
  <c r="R506" i="2"/>
  <c r="S506" i="2" s="1"/>
  <c r="R505" i="2"/>
  <c r="S505" i="2" s="1"/>
  <c r="R504" i="2"/>
  <c r="S504" i="2" s="1"/>
  <c r="R503" i="2"/>
  <c r="S503" i="2" s="1"/>
  <c r="R502" i="2"/>
  <c r="S502" i="2" s="1"/>
  <c r="R501" i="2"/>
  <c r="S501" i="2" s="1"/>
  <c r="R500" i="2"/>
  <c r="S500" i="2" s="1"/>
  <c r="R499" i="2"/>
  <c r="S499" i="2" s="1"/>
  <c r="R498" i="2"/>
  <c r="S498" i="2" s="1"/>
  <c r="R497" i="2"/>
  <c r="S497" i="2" s="1"/>
  <c r="R496" i="2"/>
  <c r="S496" i="2" s="1"/>
  <c r="R495" i="2"/>
  <c r="S495" i="2" s="1"/>
  <c r="R494" i="2"/>
  <c r="S494" i="2" s="1"/>
  <c r="R493" i="2"/>
  <c r="S493" i="2" s="1"/>
  <c r="R492" i="2"/>
  <c r="S492" i="2" s="1"/>
  <c r="R491" i="2"/>
  <c r="S491" i="2" s="1"/>
  <c r="R490" i="2"/>
  <c r="S490" i="2" s="1"/>
  <c r="R489" i="2"/>
  <c r="S489" i="2" s="1"/>
  <c r="R488" i="2"/>
  <c r="S488" i="2" s="1"/>
  <c r="R487" i="2"/>
  <c r="S487" i="2" s="1"/>
  <c r="R486" i="2"/>
  <c r="S486" i="2" s="1"/>
  <c r="R485" i="2"/>
  <c r="S485" i="2" s="1"/>
  <c r="R484" i="2"/>
  <c r="S484" i="2" s="1"/>
  <c r="R483" i="2"/>
  <c r="S483" i="2" s="1"/>
  <c r="R482" i="2"/>
  <c r="S482" i="2" s="1"/>
  <c r="R481" i="2"/>
  <c r="S481" i="2" s="1"/>
  <c r="R480" i="2"/>
  <c r="S480" i="2" s="1"/>
  <c r="R479" i="2"/>
  <c r="S479" i="2" s="1"/>
  <c r="R478" i="2"/>
  <c r="S478" i="2" s="1"/>
  <c r="R477" i="2"/>
  <c r="S477" i="2" s="1"/>
  <c r="R476" i="2"/>
  <c r="S476" i="2" s="1"/>
  <c r="R475" i="2"/>
  <c r="S475" i="2" s="1"/>
  <c r="R474" i="2"/>
  <c r="S474" i="2" s="1"/>
  <c r="R473" i="2"/>
  <c r="S473" i="2" s="1"/>
  <c r="R472" i="2"/>
  <c r="S472" i="2" s="1"/>
  <c r="R471" i="2"/>
  <c r="S471" i="2" s="1"/>
  <c r="R470" i="2"/>
  <c r="S470" i="2" s="1"/>
  <c r="R469" i="2"/>
  <c r="S469" i="2" s="1"/>
  <c r="R468" i="2"/>
  <c r="S468" i="2" s="1"/>
  <c r="R467" i="2"/>
  <c r="S467" i="2" s="1"/>
  <c r="R466" i="2"/>
  <c r="S466" i="2" s="1"/>
  <c r="R465" i="2"/>
  <c r="S465" i="2" s="1"/>
  <c r="R464" i="2"/>
  <c r="S464" i="2" s="1"/>
  <c r="R463" i="2"/>
  <c r="S463" i="2" s="1"/>
  <c r="R462" i="2"/>
  <c r="S462" i="2" s="1"/>
  <c r="R461" i="2"/>
  <c r="S461" i="2" s="1"/>
  <c r="R460" i="2"/>
  <c r="S460" i="2" s="1"/>
  <c r="R459" i="2"/>
  <c r="S459" i="2" s="1"/>
  <c r="R458" i="2"/>
  <c r="S458" i="2" s="1"/>
  <c r="R457" i="2"/>
  <c r="S457" i="2" s="1"/>
  <c r="R456" i="2"/>
  <c r="S456" i="2" s="1"/>
  <c r="R455" i="2"/>
  <c r="S455" i="2" s="1"/>
  <c r="R454" i="2"/>
  <c r="S454" i="2" s="1"/>
  <c r="R453" i="2"/>
  <c r="S453" i="2" s="1"/>
  <c r="R452" i="2"/>
  <c r="S452" i="2" s="1"/>
  <c r="R451" i="2"/>
  <c r="S451" i="2" s="1"/>
  <c r="R450" i="2"/>
  <c r="S450" i="2" s="1"/>
  <c r="R449" i="2"/>
  <c r="S449" i="2" s="1"/>
  <c r="R448" i="2"/>
  <c r="S448" i="2" s="1"/>
  <c r="R447" i="2"/>
  <c r="S447" i="2" s="1"/>
  <c r="R446" i="2"/>
  <c r="S446" i="2" s="1"/>
  <c r="R445" i="2"/>
  <c r="S445" i="2" s="1"/>
  <c r="R444" i="2"/>
  <c r="S444" i="2" s="1"/>
  <c r="R443" i="2"/>
  <c r="S443" i="2" s="1"/>
  <c r="R442" i="2"/>
  <c r="S442" i="2" s="1"/>
  <c r="R441" i="2"/>
  <c r="S441" i="2" s="1"/>
  <c r="R440" i="2"/>
  <c r="S440" i="2" s="1"/>
  <c r="R439" i="2"/>
  <c r="S439" i="2" s="1"/>
  <c r="R438" i="2"/>
  <c r="S438" i="2" s="1"/>
  <c r="R437" i="2"/>
  <c r="S437" i="2" s="1"/>
  <c r="R436" i="2"/>
  <c r="S436" i="2" s="1"/>
  <c r="R435" i="2"/>
  <c r="S435" i="2" s="1"/>
  <c r="R434" i="2"/>
  <c r="S434" i="2" s="1"/>
  <c r="R433" i="2"/>
  <c r="S433" i="2" s="1"/>
  <c r="R432" i="2"/>
  <c r="S432" i="2" s="1"/>
  <c r="R431" i="2"/>
  <c r="S431" i="2" s="1"/>
  <c r="R430" i="2"/>
  <c r="S430" i="2" s="1"/>
  <c r="R429" i="2"/>
  <c r="S429" i="2" s="1"/>
  <c r="R428" i="2"/>
  <c r="S428" i="2" s="1"/>
  <c r="R427" i="2"/>
  <c r="S427" i="2" s="1"/>
  <c r="R426" i="2"/>
  <c r="S426" i="2" s="1"/>
  <c r="R425" i="2"/>
  <c r="S425" i="2" s="1"/>
  <c r="R424" i="2"/>
  <c r="S424" i="2" s="1"/>
  <c r="R423" i="2"/>
  <c r="S423" i="2" s="1"/>
  <c r="R422" i="2"/>
  <c r="S422" i="2" s="1"/>
  <c r="R421" i="2"/>
  <c r="S421" i="2" s="1"/>
  <c r="R420" i="2"/>
  <c r="S420" i="2" s="1"/>
  <c r="R419" i="2"/>
  <c r="S419" i="2" s="1"/>
  <c r="R418" i="2"/>
  <c r="S418" i="2" s="1"/>
  <c r="R417" i="2"/>
  <c r="S417" i="2" s="1"/>
  <c r="R416" i="2"/>
  <c r="S416" i="2" s="1"/>
  <c r="R415" i="2"/>
  <c r="S415" i="2" s="1"/>
  <c r="R414" i="2"/>
  <c r="S414" i="2" s="1"/>
  <c r="R413" i="2"/>
  <c r="S413" i="2" s="1"/>
  <c r="R412" i="2"/>
  <c r="S412" i="2" s="1"/>
  <c r="R411" i="2"/>
  <c r="S411" i="2" s="1"/>
  <c r="R410" i="2"/>
  <c r="S410" i="2" s="1"/>
  <c r="R409" i="2"/>
  <c r="S409" i="2" s="1"/>
  <c r="R408" i="2"/>
  <c r="S408" i="2" s="1"/>
  <c r="R407" i="2"/>
  <c r="S407" i="2" s="1"/>
  <c r="R406" i="2"/>
  <c r="S406" i="2" s="1"/>
  <c r="R405" i="2"/>
  <c r="S405" i="2" s="1"/>
  <c r="R404" i="2"/>
  <c r="S404" i="2" s="1"/>
  <c r="R403" i="2"/>
  <c r="S403" i="2" s="1"/>
  <c r="R402" i="2"/>
  <c r="S402" i="2" s="1"/>
  <c r="R401" i="2"/>
  <c r="S401" i="2" s="1"/>
  <c r="R400" i="2"/>
  <c r="S400" i="2" s="1"/>
  <c r="R399" i="2"/>
  <c r="S399" i="2" s="1"/>
  <c r="R398" i="2"/>
  <c r="S398" i="2" s="1"/>
  <c r="R397" i="2"/>
  <c r="S397" i="2" s="1"/>
  <c r="R396" i="2"/>
  <c r="S396" i="2" s="1"/>
  <c r="R395" i="2"/>
  <c r="S395" i="2" s="1"/>
  <c r="R394" i="2"/>
  <c r="S394" i="2" s="1"/>
  <c r="R393" i="2"/>
  <c r="S393" i="2" s="1"/>
  <c r="R392" i="2"/>
  <c r="S392" i="2" s="1"/>
  <c r="R391" i="2"/>
  <c r="S391" i="2" s="1"/>
  <c r="R390" i="2"/>
  <c r="S390" i="2" s="1"/>
  <c r="R389" i="2"/>
  <c r="S389" i="2" s="1"/>
  <c r="R388" i="2"/>
  <c r="S388" i="2" s="1"/>
  <c r="R387" i="2"/>
  <c r="S387" i="2" s="1"/>
  <c r="R386" i="2"/>
  <c r="S386" i="2" s="1"/>
  <c r="R385" i="2"/>
  <c r="S385" i="2" s="1"/>
  <c r="R384" i="2"/>
  <c r="S384" i="2" s="1"/>
  <c r="R383" i="2"/>
  <c r="S383" i="2" s="1"/>
  <c r="R382" i="2"/>
  <c r="S382" i="2" s="1"/>
  <c r="R381" i="2"/>
  <c r="S381" i="2" s="1"/>
  <c r="R380" i="2"/>
  <c r="S380" i="2" s="1"/>
  <c r="R379" i="2"/>
  <c r="S379" i="2" s="1"/>
  <c r="R378" i="2"/>
  <c r="S378" i="2" s="1"/>
  <c r="R377" i="2"/>
  <c r="S377" i="2" s="1"/>
  <c r="R376" i="2"/>
  <c r="S376" i="2" s="1"/>
  <c r="R375" i="2"/>
  <c r="S375" i="2" s="1"/>
  <c r="R374" i="2"/>
  <c r="S374" i="2" s="1"/>
  <c r="R373" i="2"/>
  <c r="S373" i="2" s="1"/>
  <c r="R372" i="2"/>
  <c r="S372" i="2" s="1"/>
  <c r="R371" i="2"/>
  <c r="S371" i="2" s="1"/>
  <c r="R370" i="2"/>
  <c r="S370" i="2" s="1"/>
  <c r="R369" i="2"/>
  <c r="S369" i="2" s="1"/>
  <c r="R368" i="2"/>
  <c r="S368" i="2" s="1"/>
  <c r="R367" i="2"/>
  <c r="S367" i="2" s="1"/>
  <c r="R366" i="2"/>
  <c r="S366" i="2" s="1"/>
  <c r="R365" i="2"/>
  <c r="S365" i="2" s="1"/>
  <c r="R364" i="2"/>
  <c r="S364" i="2" s="1"/>
  <c r="R363" i="2"/>
  <c r="S363" i="2" s="1"/>
  <c r="R362" i="2"/>
  <c r="S362" i="2" s="1"/>
  <c r="R361" i="2"/>
  <c r="S361" i="2" s="1"/>
  <c r="R360" i="2"/>
  <c r="S360" i="2" s="1"/>
  <c r="R359" i="2"/>
  <c r="S359" i="2" s="1"/>
  <c r="R358" i="2"/>
  <c r="S358" i="2" s="1"/>
  <c r="R357" i="2"/>
  <c r="S357" i="2" s="1"/>
  <c r="R356" i="2"/>
  <c r="S356" i="2" s="1"/>
  <c r="R355" i="2"/>
  <c r="S355" i="2" s="1"/>
  <c r="R354" i="2"/>
  <c r="S354" i="2" s="1"/>
  <c r="R353" i="2"/>
  <c r="S353" i="2" s="1"/>
  <c r="R352" i="2"/>
  <c r="S352" i="2" s="1"/>
  <c r="R351" i="2"/>
  <c r="S351" i="2" s="1"/>
  <c r="R350" i="2"/>
  <c r="S350" i="2" s="1"/>
  <c r="R349" i="2"/>
  <c r="S349" i="2" s="1"/>
  <c r="R348" i="2"/>
  <c r="S348" i="2" s="1"/>
  <c r="R347" i="2"/>
  <c r="S347" i="2" s="1"/>
  <c r="R346" i="2"/>
  <c r="S346" i="2" s="1"/>
  <c r="R345" i="2"/>
  <c r="S345" i="2" s="1"/>
  <c r="R344" i="2"/>
  <c r="S344" i="2" s="1"/>
  <c r="R343" i="2"/>
  <c r="S343" i="2" s="1"/>
  <c r="R342" i="2"/>
  <c r="S342" i="2" s="1"/>
  <c r="R341" i="2"/>
  <c r="S341" i="2" s="1"/>
  <c r="R340" i="2"/>
  <c r="S340" i="2" s="1"/>
  <c r="R339" i="2"/>
  <c r="S339" i="2" s="1"/>
  <c r="R338" i="2"/>
  <c r="S338" i="2" s="1"/>
  <c r="R337" i="2"/>
  <c r="S337" i="2" s="1"/>
  <c r="R336" i="2"/>
  <c r="S336" i="2" s="1"/>
  <c r="R335" i="2"/>
  <c r="S335" i="2" s="1"/>
  <c r="R334" i="2"/>
  <c r="S334" i="2" s="1"/>
  <c r="R333" i="2"/>
  <c r="S333" i="2" s="1"/>
  <c r="R332" i="2"/>
  <c r="S332" i="2" s="1"/>
  <c r="R331" i="2"/>
  <c r="S331" i="2" s="1"/>
  <c r="R330" i="2"/>
  <c r="S330" i="2" s="1"/>
  <c r="R329" i="2"/>
  <c r="S329" i="2" s="1"/>
  <c r="R328" i="2"/>
  <c r="S328" i="2" s="1"/>
  <c r="R327" i="2"/>
  <c r="S327" i="2" s="1"/>
  <c r="R326" i="2"/>
  <c r="S326" i="2" s="1"/>
  <c r="R325" i="2"/>
  <c r="S325" i="2" s="1"/>
  <c r="R324" i="2"/>
  <c r="S324" i="2" s="1"/>
  <c r="R323" i="2"/>
  <c r="S323" i="2" s="1"/>
  <c r="R322" i="2"/>
  <c r="S322" i="2" s="1"/>
  <c r="R321" i="2"/>
  <c r="S321" i="2" s="1"/>
  <c r="R320" i="2"/>
  <c r="S320" i="2" s="1"/>
  <c r="R319" i="2"/>
  <c r="S319" i="2" s="1"/>
  <c r="R318" i="2"/>
  <c r="S318" i="2" s="1"/>
  <c r="R317" i="2"/>
  <c r="S317" i="2" s="1"/>
  <c r="R316" i="2"/>
  <c r="S316" i="2" s="1"/>
  <c r="R315" i="2"/>
  <c r="S315" i="2" s="1"/>
  <c r="R314" i="2"/>
  <c r="S314" i="2" s="1"/>
  <c r="R313" i="2"/>
  <c r="S313" i="2" s="1"/>
  <c r="R312" i="2"/>
  <c r="S312" i="2" s="1"/>
  <c r="R311" i="2"/>
  <c r="S311" i="2" s="1"/>
  <c r="R310" i="2"/>
  <c r="S310" i="2" s="1"/>
  <c r="R309" i="2"/>
  <c r="S309" i="2" s="1"/>
  <c r="R308" i="2"/>
  <c r="S308" i="2" s="1"/>
  <c r="R307" i="2"/>
  <c r="S307" i="2" s="1"/>
  <c r="R306" i="2"/>
  <c r="S306" i="2" s="1"/>
  <c r="R305" i="2"/>
  <c r="S305" i="2" s="1"/>
  <c r="R304" i="2"/>
  <c r="S304" i="2" s="1"/>
  <c r="R303" i="2"/>
  <c r="S303" i="2" s="1"/>
  <c r="R302" i="2"/>
  <c r="S302" i="2" s="1"/>
  <c r="R301" i="2"/>
  <c r="S301" i="2" s="1"/>
  <c r="R300" i="2"/>
  <c r="S300" i="2" s="1"/>
  <c r="R299" i="2"/>
  <c r="S299" i="2" s="1"/>
  <c r="R298" i="2"/>
  <c r="S298" i="2" s="1"/>
  <c r="R297" i="2"/>
  <c r="S297" i="2" s="1"/>
  <c r="R296" i="2"/>
  <c r="S296" i="2" s="1"/>
  <c r="R295" i="2"/>
  <c r="S295" i="2" s="1"/>
  <c r="R294" i="2"/>
  <c r="S294" i="2" s="1"/>
  <c r="R293" i="2"/>
  <c r="S293" i="2" s="1"/>
  <c r="R292" i="2"/>
  <c r="S292" i="2" s="1"/>
  <c r="R291" i="2"/>
  <c r="S291" i="2" s="1"/>
  <c r="R290" i="2"/>
  <c r="S290" i="2" s="1"/>
  <c r="R289" i="2"/>
  <c r="S289" i="2" s="1"/>
  <c r="R288" i="2"/>
  <c r="S288" i="2" s="1"/>
  <c r="R287" i="2"/>
  <c r="S287" i="2" s="1"/>
  <c r="R286" i="2"/>
  <c r="S286" i="2" s="1"/>
  <c r="R285" i="2"/>
  <c r="S285" i="2" s="1"/>
  <c r="R284" i="2"/>
  <c r="S284" i="2" s="1"/>
  <c r="R283" i="2"/>
  <c r="S283" i="2" s="1"/>
  <c r="R282" i="2"/>
  <c r="S282" i="2" s="1"/>
  <c r="R281" i="2"/>
  <c r="S281" i="2" s="1"/>
  <c r="R280" i="2"/>
  <c r="S280" i="2" s="1"/>
  <c r="R279" i="2"/>
  <c r="S279" i="2" s="1"/>
  <c r="R278" i="2"/>
  <c r="S278" i="2" s="1"/>
  <c r="R277" i="2"/>
  <c r="S277" i="2" s="1"/>
  <c r="R276" i="2"/>
  <c r="S276" i="2" s="1"/>
  <c r="R275" i="2"/>
  <c r="S275" i="2" s="1"/>
  <c r="R274" i="2"/>
  <c r="S274" i="2" s="1"/>
  <c r="R273" i="2"/>
  <c r="S273" i="2" s="1"/>
  <c r="R272" i="2"/>
  <c r="S272" i="2" s="1"/>
  <c r="R271" i="2"/>
  <c r="S271" i="2" s="1"/>
  <c r="R270" i="2"/>
  <c r="S270" i="2" s="1"/>
  <c r="R269" i="2"/>
  <c r="S269" i="2" s="1"/>
  <c r="R268" i="2"/>
  <c r="S268" i="2" s="1"/>
  <c r="R267" i="2"/>
  <c r="S267" i="2" s="1"/>
  <c r="R266" i="2"/>
  <c r="S266" i="2" s="1"/>
  <c r="R265" i="2"/>
  <c r="S265" i="2" s="1"/>
  <c r="R264" i="2"/>
  <c r="S264" i="2" s="1"/>
  <c r="R263" i="2"/>
  <c r="S263" i="2" s="1"/>
  <c r="R262" i="2"/>
  <c r="S262" i="2" s="1"/>
  <c r="R261" i="2"/>
  <c r="S261" i="2" s="1"/>
  <c r="R260" i="2"/>
  <c r="S260" i="2" s="1"/>
  <c r="R259" i="2"/>
  <c r="S259" i="2" s="1"/>
  <c r="R258" i="2"/>
  <c r="S258" i="2" s="1"/>
  <c r="R257" i="2"/>
  <c r="S257" i="2" s="1"/>
  <c r="R256" i="2"/>
  <c r="S256" i="2" s="1"/>
  <c r="R255" i="2"/>
  <c r="S255" i="2" s="1"/>
  <c r="R254" i="2"/>
  <c r="S254" i="2" s="1"/>
  <c r="R253" i="2"/>
  <c r="S253" i="2" s="1"/>
  <c r="R252" i="2"/>
  <c r="S252" i="2" s="1"/>
  <c r="R251" i="2"/>
  <c r="S251" i="2" s="1"/>
  <c r="R250" i="2"/>
  <c r="S250" i="2" s="1"/>
  <c r="R249" i="2"/>
  <c r="S249" i="2" s="1"/>
  <c r="R248" i="2"/>
  <c r="S248" i="2" s="1"/>
  <c r="R247" i="2"/>
  <c r="S247" i="2" s="1"/>
  <c r="R246" i="2"/>
  <c r="S246" i="2" s="1"/>
  <c r="R245" i="2"/>
  <c r="S245" i="2" s="1"/>
  <c r="R244" i="2"/>
  <c r="S244" i="2" s="1"/>
  <c r="R243" i="2"/>
  <c r="S243" i="2" s="1"/>
  <c r="R242" i="2"/>
  <c r="S242" i="2" s="1"/>
  <c r="R241" i="2"/>
  <c r="S241" i="2" s="1"/>
  <c r="R240" i="2"/>
  <c r="S240" i="2" s="1"/>
  <c r="R239" i="2"/>
  <c r="S239" i="2" s="1"/>
  <c r="R238" i="2"/>
  <c r="S238" i="2" s="1"/>
  <c r="R237" i="2"/>
  <c r="S237" i="2" s="1"/>
  <c r="R236" i="2"/>
  <c r="S236" i="2" s="1"/>
  <c r="R235" i="2"/>
  <c r="S235" i="2" s="1"/>
  <c r="R234" i="2"/>
  <c r="S234" i="2" s="1"/>
  <c r="R233" i="2"/>
  <c r="S233" i="2" s="1"/>
  <c r="R232" i="2"/>
  <c r="S232" i="2" s="1"/>
  <c r="R231" i="2"/>
  <c r="S231" i="2" s="1"/>
  <c r="R230" i="2"/>
  <c r="S230" i="2" s="1"/>
  <c r="R229" i="2"/>
  <c r="S229" i="2" s="1"/>
  <c r="R228" i="2"/>
  <c r="S228" i="2" s="1"/>
  <c r="R227" i="2"/>
  <c r="S227" i="2" s="1"/>
  <c r="R226" i="2"/>
  <c r="S226" i="2" s="1"/>
  <c r="R225" i="2"/>
  <c r="S225" i="2" s="1"/>
  <c r="R224" i="2"/>
  <c r="S224" i="2" s="1"/>
  <c r="R223" i="2"/>
  <c r="S223" i="2" s="1"/>
  <c r="R222" i="2"/>
  <c r="S222" i="2" s="1"/>
  <c r="R221" i="2"/>
  <c r="S221" i="2" s="1"/>
  <c r="R220" i="2"/>
  <c r="S220" i="2" s="1"/>
  <c r="R219" i="2"/>
  <c r="S219" i="2" s="1"/>
  <c r="R218" i="2"/>
  <c r="S218" i="2" s="1"/>
  <c r="R217" i="2"/>
  <c r="S217" i="2" s="1"/>
  <c r="R216" i="2"/>
  <c r="S216" i="2" s="1"/>
  <c r="R215" i="2"/>
  <c r="S215" i="2" s="1"/>
  <c r="R214" i="2"/>
  <c r="S214" i="2" s="1"/>
  <c r="R213" i="2"/>
  <c r="S213" i="2" s="1"/>
  <c r="R212" i="2"/>
  <c r="S212" i="2" s="1"/>
  <c r="R211" i="2"/>
  <c r="S211" i="2" s="1"/>
  <c r="R210" i="2"/>
  <c r="S210" i="2" s="1"/>
  <c r="R209" i="2"/>
  <c r="S209" i="2" s="1"/>
  <c r="R208" i="2"/>
  <c r="S208" i="2" s="1"/>
  <c r="R207" i="2"/>
  <c r="S207" i="2" s="1"/>
  <c r="R206" i="2"/>
  <c r="S206" i="2" s="1"/>
  <c r="R205" i="2"/>
  <c r="S205" i="2" s="1"/>
  <c r="R204" i="2"/>
  <c r="S204" i="2" s="1"/>
  <c r="R203" i="2"/>
  <c r="S203" i="2" s="1"/>
  <c r="R202" i="2"/>
  <c r="S202" i="2" s="1"/>
  <c r="R201" i="2"/>
  <c r="S201" i="2" s="1"/>
  <c r="R200" i="2"/>
  <c r="S200" i="2" s="1"/>
  <c r="R199" i="2"/>
  <c r="S199" i="2" s="1"/>
  <c r="R198" i="2"/>
  <c r="S198" i="2" s="1"/>
  <c r="R197" i="2"/>
  <c r="S197" i="2" s="1"/>
  <c r="R196" i="2"/>
  <c r="S196" i="2" s="1"/>
  <c r="R195" i="2"/>
  <c r="S195" i="2" s="1"/>
  <c r="R194" i="2"/>
  <c r="S194" i="2" s="1"/>
  <c r="R193" i="2"/>
  <c r="S193" i="2" s="1"/>
  <c r="R192" i="2"/>
  <c r="S192" i="2" s="1"/>
  <c r="R191" i="2"/>
  <c r="S191" i="2" s="1"/>
  <c r="R190" i="2"/>
  <c r="S190" i="2" s="1"/>
  <c r="R189" i="2"/>
  <c r="S189" i="2" s="1"/>
  <c r="R188" i="2"/>
  <c r="S188" i="2" s="1"/>
  <c r="R187" i="2"/>
  <c r="S187" i="2" s="1"/>
  <c r="R186" i="2"/>
  <c r="S186" i="2" s="1"/>
  <c r="R185" i="2"/>
  <c r="S185" i="2" s="1"/>
  <c r="R184" i="2"/>
  <c r="S184" i="2" s="1"/>
  <c r="R183" i="2"/>
  <c r="S183" i="2" s="1"/>
  <c r="R182" i="2"/>
  <c r="S182" i="2" s="1"/>
  <c r="R181" i="2"/>
  <c r="S181" i="2" s="1"/>
  <c r="R180" i="2"/>
  <c r="S180" i="2" s="1"/>
  <c r="R179" i="2"/>
  <c r="S179" i="2" s="1"/>
  <c r="R178" i="2"/>
  <c r="S178" i="2" s="1"/>
  <c r="R177" i="2"/>
  <c r="S177" i="2" s="1"/>
  <c r="R176" i="2"/>
  <c r="S176" i="2" s="1"/>
  <c r="R175" i="2"/>
  <c r="S175" i="2" s="1"/>
  <c r="R174" i="2"/>
  <c r="S174" i="2" s="1"/>
  <c r="R173" i="2"/>
  <c r="S173" i="2" s="1"/>
  <c r="R172" i="2"/>
  <c r="S172" i="2" s="1"/>
  <c r="R171" i="2"/>
  <c r="S171" i="2" s="1"/>
  <c r="R170" i="2"/>
  <c r="S170" i="2" s="1"/>
  <c r="R169" i="2"/>
  <c r="S169" i="2" s="1"/>
  <c r="R168" i="2"/>
  <c r="S168" i="2" s="1"/>
  <c r="R167" i="2"/>
  <c r="S167" i="2" s="1"/>
  <c r="R166" i="2"/>
  <c r="S166" i="2" s="1"/>
  <c r="R165" i="2"/>
  <c r="S165" i="2" s="1"/>
  <c r="R164" i="2"/>
  <c r="S164" i="2" s="1"/>
  <c r="R163" i="2"/>
  <c r="S163" i="2" s="1"/>
  <c r="R162" i="2"/>
  <c r="S162" i="2" s="1"/>
  <c r="R161" i="2"/>
  <c r="S161" i="2" s="1"/>
  <c r="R160" i="2"/>
  <c r="S160" i="2" s="1"/>
  <c r="R159" i="2"/>
  <c r="S159" i="2" s="1"/>
  <c r="R158" i="2"/>
  <c r="S158" i="2" s="1"/>
  <c r="R157" i="2"/>
  <c r="S157" i="2" s="1"/>
  <c r="R156" i="2"/>
  <c r="S156" i="2" s="1"/>
  <c r="R155" i="2"/>
  <c r="S155" i="2" s="1"/>
  <c r="R154" i="2"/>
  <c r="S154" i="2" s="1"/>
  <c r="R153" i="2"/>
  <c r="S153" i="2" s="1"/>
  <c r="R152" i="2"/>
  <c r="S152" i="2" s="1"/>
  <c r="R151" i="2"/>
  <c r="S151" i="2" s="1"/>
  <c r="R150" i="2"/>
  <c r="S150" i="2" s="1"/>
  <c r="R149" i="2"/>
  <c r="S149" i="2" s="1"/>
  <c r="R148" i="2"/>
  <c r="S148" i="2" s="1"/>
  <c r="R147" i="2"/>
  <c r="S147" i="2" s="1"/>
  <c r="R146" i="2"/>
  <c r="S146" i="2" s="1"/>
  <c r="R145" i="2"/>
  <c r="S145" i="2" s="1"/>
  <c r="R144" i="2"/>
  <c r="S144" i="2" s="1"/>
  <c r="R143" i="2"/>
  <c r="S143" i="2" s="1"/>
  <c r="R142" i="2"/>
  <c r="S142" i="2" s="1"/>
  <c r="R141" i="2"/>
  <c r="S141" i="2" s="1"/>
  <c r="R140" i="2"/>
  <c r="S140" i="2" s="1"/>
  <c r="R139" i="2"/>
  <c r="S139" i="2" s="1"/>
  <c r="R138" i="2"/>
  <c r="S138" i="2" s="1"/>
  <c r="R137" i="2"/>
  <c r="S137" i="2" s="1"/>
  <c r="R136" i="2"/>
  <c r="S136" i="2" s="1"/>
  <c r="R135" i="2"/>
  <c r="S135" i="2" s="1"/>
  <c r="R134" i="2"/>
  <c r="S134" i="2" s="1"/>
  <c r="R133" i="2"/>
  <c r="S133" i="2" s="1"/>
  <c r="R132" i="2"/>
  <c r="S132" i="2" s="1"/>
  <c r="R131" i="2"/>
  <c r="S131" i="2" s="1"/>
  <c r="R130" i="2"/>
  <c r="S130" i="2" s="1"/>
  <c r="R129" i="2"/>
  <c r="S129" i="2" s="1"/>
  <c r="R128" i="2"/>
  <c r="S128" i="2" s="1"/>
  <c r="R127" i="2"/>
  <c r="S127" i="2" s="1"/>
  <c r="R126" i="2"/>
  <c r="S126" i="2" s="1"/>
  <c r="R125" i="2"/>
  <c r="S125" i="2" s="1"/>
  <c r="R124" i="2"/>
  <c r="S124" i="2" s="1"/>
  <c r="R123" i="2"/>
  <c r="S123" i="2" s="1"/>
  <c r="R122" i="2"/>
  <c r="S122" i="2" s="1"/>
  <c r="R121" i="2"/>
  <c r="S121" i="2" s="1"/>
  <c r="R120" i="2"/>
  <c r="S120" i="2" s="1"/>
  <c r="R119" i="2"/>
  <c r="S119" i="2" s="1"/>
  <c r="R118" i="2"/>
  <c r="S118" i="2" s="1"/>
  <c r="R117" i="2"/>
  <c r="S117" i="2" s="1"/>
  <c r="R116" i="2"/>
  <c r="S116" i="2" s="1"/>
  <c r="R115" i="2"/>
  <c r="S115" i="2" s="1"/>
  <c r="R114" i="2"/>
  <c r="S114" i="2" s="1"/>
  <c r="R113" i="2"/>
  <c r="S113" i="2" s="1"/>
  <c r="R112" i="2"/>
  <c r="S112" i="2" s="1"/>
  <c r="R111" i="2"/>
  <c r="S111" i="2" s="1"/>
  <c r="R110" i="2"/>
  <c r="S110" i="2" s="1"/>
  <c r="R109" i="2"/>
  <c r="S109" i="2" s="1"/>
  <c r="R108" i="2"/>
  <c r="S108" i="2" s="1"/>
  <c r="R107" i="2"/>
  <c r="S107" i="2" s="1"/>
  <c r="R106" i="2"/>
  <c r="S106" i="2" s="1"/>
  <c r="R105" i="2"/>
  <c r="S105" i="2" s="1"/>
  <c r="R104" i="2"/>
  <c r="S104" i="2" s="1"/>
  <c r="R103" i="2"/>
  <c r="S103" i="2" s="1"/>
  <c r="R102" i="2"/>
  <c r="S102" i="2" s="1"/>
  <c r="R101" i="2"/>
  <c r="S101" i="2" s="1"/>
  <c r="R100" i="2"/>
  <c r="S100" i="2" s="1"/>
  <c r="R99" i="2"/>
  <c r="S99" i="2" s="1"/>
  <c r="R98" i="2"/>
  <c r="S98" i="2" s="1"/>
  <c r="R97" i="2"/>
  <c r="S97" i="2" s="1"/>
  <c r="R96" i="2"/>
  <c r="S96" i="2" s="1"/>
  <c r="R95" i="2"/>
  <c r="S95" i="2" s="1"/>
  <c r="R94" i="2"/>
  <c r="S94" i="2" s="1"/>
  <c r="R93" i="2"/>
  <c r="S93" i="2" s="1"/>
  <c r="R92" i="2"/>
  <c r="S92" i="2" s="1"/>
  <c r="R91" i="2"/>
  <c r="S91" i="2" s="1"/>
  <c r="R90" i="2"/>
  <c r="S90" i="2" s="1"/>
  <c r="R89" i="2"/>
  <c r="S89" i="2" s="1"/>
  <c r="R88" i="2"/>
  <c r="S88" i="2" s="1"/>
  <c r="R87" i="2"/>
  <c r="S87" i="2" s="1"/>
  <c r="R86" i="2"/>
  <c r="S86" i="2" s="1"/>
  <c r="R85" i="2"/>
  <c r="S85" i="2" s="1"/>
  <c r="R84" i="2"/>
  <c r="S84" i="2" s="1"/>
  <c r="R83" i="2"/>
  <c r="S83" i="2" s="1"/>
  <c r="R82" i="2"/>
  <c r="S82" i="2" s="1"/>
  <c r="R81" i="2"/>
  <c r="S81" i="2" s="1"/>
  <c r="R80" i="2"/>
  <c r="S80" i="2" s="1"/>
  <c r="R79" i="2"/>
  <c r="S79" i="2" s="1"/>
  <c r="R78" i="2"/>
  <c r="S78" i="2" s="1"/>
  <c r="R77" i="2"/>
  <c r="S77" i="2" s="1"/>
  <c r="R76" i="2"/>
  <c r="S76" i="2" s="1"/>
  <c r="R75" i="2"/>
  <c r="S75" i="2" s="1"/>
  <c r="R74" i="2"/>
  <c r="S74" i="2" s="1"/>
  <c r="R73" i="2"/>
  <c r="S73" i="2" s="1"/>
  <c r="R72" i="2"/>
  <c r="S72" i="2" s="1"/>
  <c r="R71" i="2"/>
  <c r="S71" i="2" s="1"/>
  <c r="R70" i="2"/>
  <c r="S70" i="2" s="1"/>
  <c r="R69" i="2"/>
  <c r="S69" i="2" s="1"/>
  <c r="R68" i="2"/>
  <c r="S68" i="2" s="1"/>
  <c r="R67" i="2"/>
  <c r="S67" i="2" s="1"/>
  <c r="R66" i="2"/>
  <c r="S66" i="2" s="1"/>
  <c r="R65" i="2"/>
  <c r="S65" i="2" s="1"/>
  <c r="R64" i="2"/>
  <c r="S64" i="2" s="1"/>
  <c r="R63" i="2"/>
  <c r="S63" i="2" s="1"/>
  <c r="R62" i="2"/>
  <c r="S62" i="2" s="1"/>
  <c r="R61" i="2"/>
  <c r="S61" i="2" s="1"/>
  <c r="R60" i="2"/>
  <c r="S60" i="2" s="1"/>
  <c r="R59" i="2"/>
  <c r="S59" i="2" s="1"/>
  <c r="R58" i="2"/>
  <c r="S58" i="2" s="1"/>
  <c r="R57" i="2"/>
  <c r="S57" i="2" s="1"/>
  <c r="R56" i="2"/>
  <c r="S56" i="2" s="1"/>
  <c r="R55" i="2"/>
  <c r="S55" i="2" s="1"/>
  <c r="R54" i="2"/>
  <c r="S54" i="2" s="1"/>
  <c r="R53" i="2"/>
  <c r="S53" i="2" s="1"/>
  <c r="R52" i="2"/>
  <c r="S52" i="2" s="1"/>
  <c r="R51" i="2"/>
  <c r="S51" i="2" s="1"/>
  <c r="R50" i="2"/>
  <c r="S50" i="2" s="1"/>
  <c r="R49" i="2"/>
  <c r="S49" i="2" s="1"/>
  <c r="R48" i="2"/>
  <c r="S48" i="2" s="1"/>
  <c r="R47" i="2"/>
  <c r="S47" i="2" s="1"/>
  <c r="R46" i="2"/>
  <c r="S46" i="2" s="1"/>
  <c r="R45" i="2"/>
  <c r="S45" i="2" s="1"/>
  <c r="R44" i="2"/>
  <c r="S44" i="2" s="1"/>
  <c r="R43" i="2"/>
  <c r="S43" i="2" s="1"/>
  <c r="R42" i="2"/>
  <c r="S42" i="2" s="1"/>
  <c r="R41" i="2"/>
  <c r="S41" i="2" s="1"/>
  <c r="R40" i="2"/>
  <c r="S40" i="2" s="1"/>
  <c r="R39" i="2"/>
  <c r="S39" i="2" s="1"/>
  <c r="R38" i="2"/>
  <c r="S38" i="2" s="1"/>
  <c r="R37" i="2"/>
  <c r="S37" i="2" s="1"/>
  <c r="R36" i="2"/>
  <c r="S36" i="2" s="1"/>
  <c r="R35" i="2"/>
  <c r="S35" i="2" s="1"/>
  <c r="R34" i="2"/>
  <c r="S34" i="2" s="1"/>
  <c r="R33" i="2"/>
  <c r="S33" i="2" s="1"/>
  <c r="R32" i="2"/>
  <c r="S32" i="2" s="1"/>
  <c r="R31" i="2"/>
  <c r="S31" i="2" s="1"/>
  <c r="R30" i="2"/>
  <c r="S30" i="2" s="1"/>
  <c r="R29" i="2"/>
  <c r="S29" i="2" s="1"/>
  <c r="R28" i="2"/>
  <c r="S28" i="2" s="1"/>
  <c r="R27" i="2"/>
  <c r="S27" i="2" s="1"/>
  <c r="R26" i="2"/>
  <c r="S26" i="2" s="1"/>
  <c r="R25" i="2"/>
  <c r="S25" i="2" s="1"/>
  <c r="R24" i="2"/>
  <c r="S24" i="2" s="1"/>
  <c r="R23" i="2"/>
  <c r="S23" i="2" s="1"/>
  <c r="R22" i="2"/>
  <c r="S22" i="2" s="1"/>
  <c r="R21" i="2"/>
  <c r="S21" i="2" s="1"/>
  <c r="R20" i="2"/>
  <c r="S20" i="2" s="1"/>
  <c r="R19" i="2"/>
  <c r="S19" i="2" s="1"/>
  <c r="R18" i="2"/>
  <c r="S18" i="2" s="1"/>
  <c r="R17" i="2"/>
  <c r="S17" i="2" s="1"/>
  <c r="R16" i="2"/>
  <c r="S16" i="2" s="1"/>
  <c r="R15" i="2"/>
  <c r="S15" i="2" s="1"/>
  <c r="R14" i="2"/>
  <c r="S14" i="2" s="1"/>
  <c r="R13" i="2"/>
  <c r="S13" i="2" s="1"/>
  <c r="R12" i="2"/>
  <c r="S12" i="2" s="1"/>
  <c r="R11" i="2"/>
  <c r="S11" i="2" s="1"/>
  <c r="R10" i="2"/>
  <c r="S10" i="2" s="1"/>
  <c r="R9" i="2"/>
  <c r="S9" i="2" s="1"/>
  <c r="R8" i="2"/>
  <c r="S8" i="2" s="1"/>
  <c r="R7" i="2"/>
  <c r="S7" i="2" s="1"/>
  <c r="R6" i="2"/>
  <c r="S6" i="2" s="1"/>
  <c r="R5" i="2"/>
  <c r="S5" i="2" s="1"/>
  <c r="R4" i="2"/>
  <c r="S4" i="2" s="1"/>
  <c r="R3" i="2"/>
  <c r="S3" i="2" s="1"/>
  <c r="R2" i="2"/>
  <c r="P2" i="2"/>
  <c r="N1499" i="1"/>
  <c r="P548" i="2" s="1"/>
  <c r="N1498" i="1"/>
  <c r="P755" i="2" s="1"/>
  <c r="N508" i="1"/>
  <c r="P418" i="2" s="1"/>
  <c r="N344" i="1"/>
  <c r="P479" i="2" s="1"/>
  <c r="N531" i="1"/>
  <c r="P746" i="2" s="1"/>
  <c r="N805" i="1"/>
  <c r="P457" i="2" s="1"/>
  <c r="N968" i="1"/>
  <c r="P342" i="2" s="1"/>
  <c r="N1604" i="1"/>
  <c r="P527" i="2" s="1"/>
  <c r="N1368" i="1"/>
  <c r="P586" i="2" s="1"/>
  <c r="N88" i="1"/>
  <c r="P553" i="2" s="1"/>
  <c r="N1208" i="1"/>
  <c r="P465" i="2" s="1"/>
  <c r="N1023" i="1"/>
  <c r="P734" i="2" s="1"/>
  <c r="N832" i="1"/>
  <c r="P865" i="2" s="1"/>
  <c r="N97" i="1"/>
  <c r="P1384" i="2" s="1"/>
  <c r="N1303" i="1"/>
  <c r="P66" i="2" s="1"/>
  <c r="N514" i="1"/>
  <c r="P516" i="2" s="1"/>
  <c r="N1118" i="1"/>
  <c r="P788" i="2" s="1"/>
  <c r="N333" i="1"/>
  <c r="P780" i="2" s="1"/>
  <c r="N1610" i="1"/>
  <c r="P754" i="2" s="1"/>
  <c r="N1260" i="1"/>
  <c r="P769" i="2" s="1"/>
  <c r="N760" i="1"/>
  <c r="P957" i="2" s="1"/>
  <c r="N1356" i="1"/>
  <c r="P871" i="2" s="1"/>
  <c r="N66" i="1"/>
  <c r="P1171" i="2" s="1"/>
  <c r="N1031" i="1"/>
  <c r="P1418" i="2" s="1"/>
  <c r="N1121" i="1"/>
  <c r="P1245" i="2" s="1"/>
  <c r="N1376" i="1"/>
  <c r="P18" i="2" s="1"/>
  <c r="N1296" i="1"/>
  <c r="P852" i="2" s="1"/>
  <c r="N347" i="1"/>
  <c r="P1276" i="2" s="1"/>
  <c r="N1251" i="1"/>
  <c r="P1408" i="2" s="1"/>
  <c r="N173" i="1"/>
  <c r="P1270" i="2" s="1"/>
  <c r="N914" i="1"/>
  <c r="P165" i="2" s="1"/>
  <c r="N717" i="1"/>
  <c r="P182" i="2" s="1"/>
  <c r="N1383" i="1"/>
  <c r="P225" i="2" s="1"/>
  <c r="N542" i="1"/>
  <c r="P250" i="2" s="1"/>
  <c r="N1643" i="1"/>
  <c r="P288" i="2" s="1"/>
  <c r="N1410" i="1"/>
  <c r="P296" i="2" s="1"/>
  <c r="N782" i="1"/>
  <c r="P264" i="2" s="1"/>
  <c r="N960" i="1"/>
  <c r="P325" i="2" s="1"/>
  <c r="N945" i="1"/>
  <c r="P261" i="2" s="1"/>
  <c r="N512" i="1"/>
  <c r="P377" i="2" s="1"/>
  <c r="N1302" i="1"/>
  <c r="P273" i="2" s="1"/>
  <c r="N847" i="1"/>
  <c r="P314" i="2" s="1"/>
  <c r="N1362" i="1"/>
  <c r="P403" i="2" s="1"/>
  <c r="N988" i="1"/>
  <c r="P317" i="2" s="1"/>
  <c r="N225" i="1"/>
  <c r="P340" i="2" s="1"/>
  <c r="N138" i="1"/>
  <c r="P385" i="2" s="1"/>
  <c r="N1263" i="1"/>
  <c r="P339" i="2" s="1"/>
  <c r="N1082" i="1"/>
  <c r="P316" i="2" s="1"/>
  <c r="N620" i="1"/>
  <c r="P495" i="2" s="1"/>
  <c r="N1150" i="1"/>
  <c r="P361" i="2" s="1"/>
  <c r="N186" i="1"/>
  <c r="P568" i="2" s="1"/>
  <c r="N570" i="1"/>
  <c r="P563" i="2" s="1"/>
  <c r="N1561" i="1"/>
  <c r="P331" i="2" s="1"/>
  <c r="N1560" i="1"/>
  <c r="P520" i="2" s="1"/>
  <c r="N116" i="1"/>
  <c r="P637" i="2" s="1"/>
  <c r="N1113" i="1"/>
  <c r="P459" i="2" s="1"/>
  <c r="N237" i="1"/>
  <c r="P397" i="2" s="1"/>
  <c r="N1025" i="1"/>
  <c r="P523" i="2" s="1"/>
  <c r="N372" i="1"/>
  <c r="P454" i="2" s="1"/>
  <c r="N1133" i="1"/>
  <c r="P505" i="2" s="1"/>
  <c r="N826" i="1"/>
  <c r="P600" i="2" s="1"/>
  <c r="N339" i="1"/>
  <c r="P885" i="2" s="1"/>
  <c r="N374" i="1"/>
  <c r="P456" i="2" s="1"/>
  <c r="N836" i="1"/>
  <c r="P644" i="2" s="1"/>
  <c r="N1360" i="1"/>
  <c r="P117" i="2" s="1"/>
  <c r="N208" i="1"/>
  <c r="P826" i="2" s="1"/>
  <c r="N381" i="1"/>
  <c r="P883" i="2" s="1"/>
  <c r="N1556" i="1"/>
  <c r="P807" i="2" s="1"/>
  <c r="N1287" i="1"/>
  <c r="P1093" i="2" s="1"/>
  <c r="N104" i="1"/>
  <c r="P73" i="2" s="1"/>
  <c r="N1482" i="1"/>
  <c r="P654" i="2" s="1"/>
  <c r="N993" i="1"/>
  <c r="P732" i="2" s="1"/>
  <c r="N1134" i="1"/>
  <c r="P932" i="2" s="1"/>
  <c r="N1364" i="1"/>
  <c r="P1139" i="2" s="1"/>
  <c r="N422" i="1"/>
  <c r="P1091" i="2" s="1"/>
  <c r="N1371" i="1"/>
  <c r="P127" i="2" s="1"/>
  <c r="N373" i="1"/>
  <c r="P1147" i="2" s="1"/>
  <c r="N477" i="1"/>
  <c r="P948" i="2" s="1"/>
  <c r="N848" i="1"/>
  <c r="P914" i="2" s="1"/>
  <c r="N1548" i="1"/>
  <c r="P1191" i="2" s="1"/>
  <c r="N412" i="1"/>
  <c r="P1369" i="2" s="1"/>
  <c r="N4" i="1"/>
  <c r="P1261" i="2" s="1"/>
  <c r="N1591" i="1"/>
  <c r="P1114" i="2" s="1"/>
  <c r="N967" i="1"/>
  <c r="P396" i="2" s="1"/>
  <c r="N298" i="1"/>
  <c r="P351" i="2" s="1"/>
  <c r="N900" i="1"/>
  <c r="P380" i="2" s="1"/>
  <c r="N1565" i="1"/>
  <c r="P771" i="2" s="1"/>
  <c r="N858" i="1"/>
  <c r="P922" i="2" s="1"/>
  <c r="N972" i="1"/>
  <c r="P1140" i="2" s="1"/>
  <c r="N596" i="1"/>
  <c r="P1284" i="2" s="1"/>
  <c r="N1055" i="1"/>
  <c r="P920" i="2" s="1"/>
  <c r="N1081" i="1"/>
  <c r="P1178" i="2" s="1"/>
  <c r="N1027" i="1"/>
  <c r="P1236" i="2" s="1"/>
  <c r="N1279" i="1"/>
  <c r="P226" i="2" s="1"/>
  <c r="N1344" i="1"/>
  <c r="P263" i="2" s="1"/>
  <c r="N377" i="1"/>
  <c r="P401" i="2" s="1"/>
  <c r="N1432" i="1"/>
  <c r="P542" i="2" s="1"/>
  <c r="N1429" i="1"/>
  <c r="P468" i="2" s="1"/>
  <c r="N218" i="1"/>
  <c r="P388" i="2" s="1"/>
  <c r="N416" i="1"/>
  <c r="P443" i="2" s="1"/>
  <c r="N180" i="1"/>
  <c r="P585" i="2" s="1"/>
  <c r="N362" i="1"/>
  <c r="P750" i="2" s="1"/>
  <c r="N1284" i="1"/>
  <c r="P590" i="2" s="1"/>
  <c r="N1090" i="1"/>
  <c r="P721" i="2" s="1"/>
  <c r="N743" i="1"/>
  <c r="P674" i="2" s="1"/>
  <c r="N1451" i="1"/>
  <c r="P745" i="2" s="1"/>
  <c r="N1507" i="1"/>
  <c r="P861" i="2" s="1"/>
  <c r="N675" i="1"/>
  <c r="P800" i="2" s="1"/>
  <c r="N835" i="1"/>
  <c r="P143" i="2" s="1"/>
  <c r="N476" i="1"/>
  <c r="P192" i="2" s="1"/>
  <c r="N1577" i="1"/>
  <c r="P197" i="2" s="1"/>
  <c r="N1623" i="1"/>
  <c r="P202" i="2" s="1"/>
  <c r="N1198" i="1"/>
  <c r="P347" i="2" s="1"/>
  <c r="N1136" i="1"/>
  <c r="P265" i="2" s="1"/>
  <c r="N1405" i="1"/>
  <c r="P222" i="2" s="1"/>
  <c r="N350" i="1"/>
  <c r="P275" i="2" s="1"/>
  <c r="N592" i="1"/>
  <c r="P412" i="2" s="1"/>
  <c r="N205" i="1"/>
  <c r="P477" i="2" s="1"/>
  <c r="N162" i="1"/>
  <c r="P48" i="2" s="1"/>
  <c r="N1194" i="1"/>
  <c r="P483" i="2" s="1"/>
  <c r="N1374" i="1"/>
  <c r="P409" i="2" s="1"/>
  <c r="N63" i="1"/>
  <c r="P111" i="2" s="1"/>
  <c r="N78" i="1"/>
  <c r="P475" i="2" s="1"/>
  <c r="N200" i="1"/>
  <c r="P116" i="2" s="1"/>
  <c r="N1040" i="1"/>
  <c r="P451" i="2" s="1"/>
  <c r="N1469" i="1"/>
  <c r="P499" i="2" s="1"/>
  <c r="N213" i="1"/>
  <c r="P493" i="2" s="1"/>
  <c r="N261" i="1"/>
  <c r="P511" i="2" s="1"/>
  <c r="N1647" i="1"/>
  <c r="P447" i="2" s="1"/>
  <c r="N1205" i="1"/>
  <c r="P791" i="2" s="1"/>
  <c r="N67" i="1"/>
  <c r="P551" i="2" s="1"/>
  <c r="N1197" i="1"/>
  <c r="P598" i="2" s="1"/>
  <c r="N883" i="1"/>
  <c r="P696" i="2" s="1"/>
  <c r="N1171" i="1"/>
  <c r="P601" i="2" s="1"/>
  <c r="N303" i="1"/>
  <c r="P658" i="2" s="1"/>
  <c r="N1317" i="1"/>
  <c r="P498" i="2" s="1"/>
  <c r="N1535" i="1"/>
  <c r="P670" i="2" s="1"/>
  <c r="N580" i="1"/>
  <c r="P763" i="2" s="1"/>
  <c r="N259" i="1"/>
  <c r="P785" i="2" s="1"/>
  <c r="N196" i="1"/>
  <c r="P616" i="2" s="1"/>
  <c r="N203" i="1"/>
  <c r="P676" i="2" s="1"/>
  <c r="N64" i="1"/>
  <c r="P772" i="2" s="1"/>
  <c r="N1218" i="1"/>
  <c r="P538" i="2" s="1"/>
  <c r="N1394" i="1"/>
  <c r="P817" i="2" s="1"/>
  <c r="N869" i="1"/>
  <c r="P624" i="2" s="1"/>
  <c r="N996" i="1"/>
  <c r="P122" i="2" s="1"/>
  <c r="N906" i="1"/>
  <c r="P697" i="2" s="1"/>
  <c r="N758" i="1"/>
  <c r="P820" i="2" s="1"/>
  <c r="N1153" i="1"/>
  <c r="P801" i="2" s="1"/>
  <c r="N1545" i="1"/>
  <c r="P661" i="2" s="1"/>
  <c r="N1594" i="1"/>
  <c r="P760" i="2" s="1"/>
  <c r="N1102" i="1"/>
  <c r="P824" i="2" s="1"/>
  <c r="N855" i="1"/>
  <c r="P888" i="2" s="1"/>
  <c r="N287" i="1"/>
  <c r="P653" i="2" s="1"/>
  <c r="N1221" i="1"/>
  <c r="P959" i="2" s="1"/>
  <c r="N102" i="1"/>
  <c r="P1267" i="2" s="1"/>
  <c r="N651" i="1"/>
  <c r="P966" i="2" s="1"/>
  <c r="N802" i="1"/>
  <c r="P873" i="2" s="1"/>
  <c r="N1407" i="1"/>
  <c r="P825" i="2" s="1"/>
  <c r="N1167" i="1"/>
  <c r="P838" i="2" s="1"/>
  <c r="N337" i="1"/>
  <c r="P960" i="2" s="1"/>
  <c r="N239" i="1"/>
  <c r="P1101" i="2" s="1"/>
  <c r="N177" i="1"/>
  <c r="P928" i="2" s="1"/>
  <c r="N1583" i="1"/>
  <c r="P92" i="2" s="1"/>
  <c r="N18" i="1"/>
  <c r="P911" i="2" s="1"/>
  <c r="N1268" i="1"/>
  <c r="P899" i="2" s="1"/>
  <c r="N1231" i="1"/>
  <c r="P1105" i="2" s="1"/>
  <c r="N1532" i="1"/>
  <c r="P1135" i="2" s="1"/>
  <c r="N1306" i="1"/>
  <c r="P1149" i="2" s="1"/>
  <c r="N442" i="1"/>
  <c r="P133" i="2" s="1"/>
  <c r="N1029" i="1"/>
  <c r="P134" i="2" s="1"/>
  <c r="N1488" i="1"/>
  <c r="P135" i="2" s="1"/>
  <c r="N1084" i="1"/>
  <c r="P136" i="2" s="1"/>
  <c r="N962" i="1"/>
  <c r="P139" i="2" s="1"/>
  <c r="N1526" i="1"/>
  <c r="P155" i="2" s="1"/>
  <c r="N364" i="1"/>
  <c r="P142" i="2" s="1"/>
  <c r="N1501" i="1"/>
  <c r="P140" i="2" s="1"/>
  <c r="N182" i="1"/>
  <c r="P137" i="2" s="1"/>
  <c r="N1417" i="1"/>
  <c r="P148" i="2" s="1"/>
  <c r="N1087" i="1"/>
  <c r="P150" i="2" s="1"/>
  <c r="N178" i="1"/>
  <c r="P138" i="2" s="1"/>
  <c r="N1086" i="1"/>
  <c r="P146" i="2" s="1"/>
  <c r="N969" i="1"/>
  <c r="P144" i="2" s="1"/>
  <c r="N1443" i="1"/>
  <c r="P147" i="2" s="1"/>
  <c r="N14" i="1"/>
  <c r="P156" i="2" s="1"/>
  <c r="N667" i="1"/>
  <c r="P145" i="2" s="1"/>
  <c r="N732" i="1"/>
  <c r="P141" i="2" s="1"/>
  <c r="N1057" i="1"/>
  <c r="P163" i="2" s="1"/>
  <c r="N1230" i="1"/>
  <c r="P154" i="2" s="1"/>
  <c r="N942" i="1"/>
  <c r="P162" i="2" s="1"/>
  <c r="N192" i="1"/>
  <c r="P160" i="2" s="1"/>
  <c r="N1491" i="1"/>
  <c r="P152" i="2" s="1"/>
  <c r="N1255" i="1"/>
  <c r="P151" i="2" s="1"/>
  <c r="N23" i="1"/>
  <c r="P159" i="2" s="1"/>
  <c r="N951" i="1"/>
  <c r="P180" i="2" s="1"/>
  <c r="N15" i="1"/>
  <c r="P41" i="2" s="1"/>
  <c r="N773" i="1"/>
  <c r="P158" i="2" s="1"/>
  <c r="N783" i="1"/>
  <c r="P164" i="2" s="1"/>
  <c r="N419" i="1"/>
  <c r="P231" i="2" s="1"/>
  <c r="N616" i="1"/>
  <c r="P194" i="2" s="1"/>
  <c r="N1475" i="1"/>
  <c r="P178" i="2" s="1"/>
  <c r="N683" i="1"/>
  <c r="P183" i="2" s="1"/>
  <c r="N195" i="1"/>
  <c r="P149" i="2" s="1"/>
  <c r="N1127" i="1"/>
  <c r="P219" i="2" s="1"/>
  <c r="N149" i="1"/>
  <c r="P166" i="2" s="1"/>
  <c r="N1354" i="1"/>
  <c r="P169" i="2" s="1"/>
  <c r="N232" i="1"/>
  <c r="P171" i="2" s="1"/>
  <c r="N1058" i="1"/>
  <c r="P210" i="2" s="1"/>
  <c r="N451" i="1"/>
  <c r="P170" i="2" s="1"/>
  <c r="N1270" i="1"/>
  <c r="P185" i="2" s="1"/>
  <c r="N1093" i="1"/>
  <c r="P175" i="2" s="1"/>
  <c r="N1437" i="1"/>
  <c r="P196" i="2" s="1"/>
  <c r="N982" i="1"/>
  <c r="P201" i="2" s="1"/>
  <c r="N1301" i="1"/>
  <c r="P251" i="2" s="1"/>
  <c r="N1283" i="1"/>
  <c r="P176" i="2" s="1"/>
  <c r="N889" i="1"/>
  <c r="P188" i="2" s="1"/>
  <c r="N367" i="1"/>
  <c r="P247" i="2" s="1"/>
  <c r="N1214" i="1"/>
  <c r="P205" i="2" s="1"/>
  <c r="N1509" i="1"/>
  <c r="P190" i="2" s="1"/>
  <c r="N745" i="1"/>
  <c r="P179" i="2" s="1"/>
  <c r="N1083" i="1"/>
  <c r="P172" i="2" s="1"/>
  <c r="N541" i="1"/>
  <c r="P229" i="2" s="1"/>
  <c r="N701" i="1"/>
  <c r="P214" i="2" s="1"/>
  <c r="N1064" i="1"/>
  <c r="P174" i="2" s="1"/>
  <c r="N774" i="1"/>
  <c r="P43" i="2" s="1"/>
  <c r="N1413" i="1"/>
  <c r="P181" i="2" s="1"/>
  <c r="N260" i="1"/>
  <c r="P177" i="2" s="1"/>
  <c r="N111" i="1"/>
  <c r="P42" i="2" s="1"/>
  <c r="N734" i="1"/>
  <c r="P161" i="2" s="1"/>
  <c r="N1494" i="1"/>
  <c r="P157" i="2" s="1"/>
  <c r="N1075" i="1"/>
  <c r="P153" i="2" s="1"/>
  <c r="N636" i="1"/>
  <c r="P173" i="2" s="1"/>
  <c r="N1319" i="1"/>
  <c r="P203" i="2" s="1"/>
  <c r="N1629" i="1"/>
  <c r="P200" i="2" s="1"/>
  <c r="N1034" i="1"/>
  <c r="P193" i="2" s="1"/>
  <c r="N778" i="1"/>
  <c r="P230" i="2" s="1"/>
  <c r="N530" i="1"/>
  <c r="P198" i="2" s="1"/>
  <c r="N1016" i="1"/>
  <c r="P218" i="2" s="1"/>
  <c r="N1010" i="1"/>
  <c r="P204" i="2" s="1"/>
  <c r="N1361" i="1"/>
  <c r="P220" i="2" s="1"/>
  <c r="N1000" i="1"/>
  <c r="P234" i="2" s="1"/>
  <c r="N719" i="1"/>
  <c r="P168" i="2" s="1"/>
  <c r="N143" i="1"/>
  <c r="P268" i="2" s="1"/>
  <c r="N100" i="1"/>
  <c r="P189" i="2" s="1"/>
  <c r="N323" i="1"/>
  <c r="P187" i="2" s="1"/>
  <c r="N193" i="1"/>
  <c r="P232" i="2" s="1"/>
  <c r="N199" i="1"/>
  <c r="P207" i="2" s="1"/>
  <c r="N1125" i="1"/>
  <c r="P167" i="2" s="1"/>
  <c r="N1008" i="1"/>
  <c r="P236" i="2" s="1"/>
  <c r="N1473" i="1"/>
  <c r="P235" i="2" s="1"/>
  <c r="N545" i="1"/>
  <c r="P184" i="2" s="1"/>
  <c r="N509" i="1"/>
  <c r="P217" i="2" s="1"/>
  <c r="N365" i="1"/>
  <c r="P240" i="2" s="1"/>
  <c r="N1458" i="1"/>
  <c r="P186" i="2" s="1"/>
  <c r="N79" i="1"/>
  <c r="P213" i="2" s="1"/>
  <c r="N654" i="1"/>
  <c r="P223" i="2" s="1"/>
  <c r="N886" i="1"/>
  <c r="P224" i="2" s="1"/>
  <c r="N1281" i="1"/>
  <c r="P212" i="2" s="1"/>
  <c r="N963" i="1"/>
  <c r="P195" i="2" s="1"/>
  <c r="N1528" i="1"/>
  <c r="P191" i="2" s="1"/>
  <c r="N1156" i="1"/>
  <c r="P237" i="2" s="1"/>
  <c r="N113" i="1"/>
  <c r="P206" i="2" s="1"/>
  <c r="N448" i="1"/>
  <c r="P262" i="2" s="1"/>
  <c r="N1400" i="1"/>
  <c r="P227" i="2" s="1"/>
  <c r="N1338" i="1"/>
  <c r="P294" i="2" s="1"/>
  <c r="N686" i="1"/>
  <c r="P267" i="2" s="1"/>
  <c r="N1397" i="1"/>
  <c r="P260" i="2" s="1"/>
  <c r="N311" i="1"/>
  <c r="P278" i="2" s="1"/>
  <c r="N790" i="1"/>
  <c r="P242" i="2" s="1"/>
  <c r="N1442" i="1"/>
  <c r="P211" i="2" s="1"/>
  <c r="N1467" i="1"/>
  <c r="P199" i="2" s="1"/>
  <c r="N681" i="1"/>
  <c r="P239" i="2" s="1"/>
  <c r="N1193" i="1"/>
  <c r="P253" i="2" s="1"/>
  <c r="N1511" i="1"/>
  <c r="P106" i="2" s="1"/>
  <c r="N47" i="1"/>
  <c r="P221" i="2" s="1"/>
  <c r="N598" i="1"/>
  <c r="P216" i="2" s="1"/>
  <c r="N1455" i="1"/>
  <c r="P215" i="2" s="1"/>
  <c r="N939" i="1"/>
  <c r="P298" i="2" s="1"/>
  <c r="N798" i="1"/>
  <c r="P252" i="2" s="1"/>
  <c r="N1483" i="1"/>
  <c r="P208" i="2" s="1"/>
  <c r="N806" i="1"/>
  <c r="P209" i="2" s="1"/>
  <c r="N1085" i="1"/>
  <c r="P238" i="2" s="1"/>
  <c r="N1347" i="1"/>
  <c r="P254" i="2" s="1"/>
  <c r="N812" i="1"/>
  <c r="P258" i="2" s="1"/>
  <c r="N521" i="1"/>
  <c r="P248" i="2" s="1"/>
  <c r="N657" i="1"/>
  <c r="P319" i="2" s="1"/>
  <c r="N1349" i="1"/>
  <c r="P255" i="2" s="1"/>
  <c r="N581" i="1"/>
  <c r="P244" i="2" s="1"/>
  <c r="N1234" i="1"/>
  <c r="P269" i="2" s="1"/>
  <c r="N1557" i="1"/>
  <c r="P44" i="2" s="1"/>
  <c r="N950" i="1"/>
  <c r="P45" i="2" s="1"/>
  <c r="N1068" i="1"/>
  <c r="P256" i="2" s="1"/>
  <c r="N882" i="1"/>
  <c r="P287" i="2" s="1"/>
  <c r="N1282" i="1"/>
  <c r="P266" i="2" s="1"/>
  <c r="N1580" i="1"/>
  <c r="P284" i="2" s="1"/>
  <c r="N1624" i="1"/>
  <c r="P345" i="2" s="1"/>
  <c r="N1056" i="1"/>
  <c r="P245" i="2" s="1"/>
  <c r="N1513" i="1"/>
  <c r="P285" i="2" s="1"/>
  <c r="N1447" i="1"/>
  <c r="P241" i="2" s="1"/>
  <c r="N1373" i="1"/>
  <c r="P259" i="2" s="1"/>
  <c r="N1642" i="1"/>
  <c r="P286" i="2" s="1"/>
  <c r="N647" i="1"/>
  <c r="P276" i="2" s="1"/>
  <c r="N120" i="1"/>
  <c r="P307" i="2" s="1"/>
  <c r="N1072" i="1"/>
  <c r="P270" i="2" s="1"/>
  <c r="N263" i="1"/>
  <c r="P297" i="2" s="1"/>
  <c r="N539" i="1"/>
  <c r="P280" i="2" s="1"/>
  <c r="N1555" i="1"/>
  <c r="P246" i="2" s="1"/>
  <c r="N708" i="1"/>
  <c r="P271" i="2" s="1"/>
  <c r="N461" i="1"/>
  <c r="P243" i="2" s="1"/>
  <c r="N607" i="1"/>
  <c r="P257" i="2" s="1"/>
  <c r="N395" i="1"/>
  <c r="P228" i="2" s="1"/>
  <c r="N986" i="1"/>
  <c r="P304" i="2" s="1"/>
  <c r="N1142" i="1"/>
  <c r="P272" i="2" s="1"/>
  <c r="N464" i="1"/>
  <c r="P274" i="2" s="1"/>
  <c r="N709" i="1"/>
  <c r="P249" i="2" s="1"/>
  <c r="N1026" i="1"/>
  <c r="P292" i="2" s="1"/>
  <c r="N202" i="1"/>
  <c r="P282" i="2" s="1"/>
  <c r="N946" i="1"/>
  <c r="P291" i="2" s="1"/>
  <c r="N1559" i="1"/>
  <c r="P281" i="2" s="1"/>
  <c r="N1418" i="1"/>
  <c r="P290" i="2" s="1"/>
  <c r="N1098" i="1"/>
  <c r="P311" i="2" s="1"/>
  <c r="N1222" i="1"/>
  <c r="P289" i="2" s="1"/>
  <c r="N879" i="1"/>
  <c r="P277" i="2" s="1"/>
  <c r="N125" i="1"/>
  <c r="P233" i="2" s="1"/>
  <c r="N1589" i="1"/>
  <c r="P335" i="2" s="1"/>
  <c r="N1256" i="1"/>
  <c r="P359" i="2" s="1"/>
  <c r="N655" i="1"/>
  <c r="P295" i="2" s="1"/>
  <c r="N529" i="1"/>
  <c r="P369" i="2" s="1"/>
  <c r="N230" i="1"/>
  <c r="P47" i="2" s="1"/>
  <c r="N887" i="1"/>
  <c r="P309" i="2" s="1"/>
  <c r="N540" i="1"/>
  <c r="P283" i="2" s="1"/>
  <c r="N1472" i="1"/>
  <c r="P322" i="2" s="1"/>
  <c r="N949" i="1"/>
  <c r="P324" i="2" s="1"/>
  <c r="N1200" i="1"/>
  <c r="P424" i="2" s="1"/>
  <c r="N210" i="1"/>
  <c r="P318" i="2" s="1"/>
  <c r="N562" i="1"/>
  <c r="P302" i="2" s="1"/>
  <c r="N653" i="1"/>
  <c r="P326" i="2" s="1"/>
  <c r="N948" i="1"/>
  <c r="P107" i="2" s="1"/>
  <c r="N198" i="1"/>
  <c r="P279" i="2" s="1"/>
  <c r="N1149" i="1"/>
  <c r="P46" i="2" s="1"/>
  <c r="N781" i="1"/>
  <c r="P365" i="2" s="1"/>
  <c r="N1329" i="1"/>
  <c r="P305" i="2" s="1"/>
  <c r="N127" i="1"/>
  <c r="P312" i="2" s="1"/>
  <c r="N623" i="1"/>
  <c r="P382" i="2" s="1"/>
  <c r="N1365" i="1"/>
  <c r="P301" i="2" s="1"/>
  <c r="N1196" i="1"/>
  <c r="P387" i="2" s="1"/>
  <c r="N1046" i="1"/>
  <c r="P384" i="2" s="1"/>
  <c r="N618" i="1"/>
  <c r="P323" i="2" s="1"/>
  <c r="N1457" i="1"/>
  <c r="P350" i="2" s="1"/>
  <c r="N1104" i="1"/>
  <c r="P433" i="2" s="1"/>
  <c r="N249" i="1"/>
  <c r="P327" i="2" s="1"/>
  <c r="N658" i="1"/>
  <c r="P299" i="2" s="1"/>
  <c r="N1626" i="1"/>
  <c r="P49" i="2" s="1"/>
  <c r="N142" i="1"/>
  <c r="P343" i="2" s="1"/>
  <c r="N1321" i="1"/>
  <c r="P313" i="2" s="1"/>
  <c r="N1324" i="1"/>
  <c r="P50" i="2" s="1"/>
  <c r="N626" i="1"/>
  <c r="P441" i="2" s="1"/>
  <c r="N1635" i="1"/>
  <c r="P320" i="2" s="1"/>
  <c r="N1393" i="1"/>
  <c r="P398" i="2" s="1"/>
  <c r="N519" i="1"/>
  <c r="P436" i="2" s="1"/>
  <c r="N947" i="1"/>
  <c r="P411" i="2" s="1"/>
  <c r="N1254" i="1"/>
  <c r="P386" i="2" s="1"/>
  <c r="N430" i="1"/>
  <c r="P358" i="2" s="1"/>
  <c r="N257" i="1"/>
  <c r="P321" i="2" s="1"/>
  <c r="N1387" i="1"/>
  <c r="P308" i="2" s="1"/>
  <c r="N1140" i="1"/>
  <c r="P332" i="2" s="1"/>
  <c r="N1328" i="1"/>
  <c r="P507" i="2" s="1"/>
  <c r="N59" i="1"/>
  <c r="P328" i="2" s="1"/>
  <c r="N907" i="1"/>
  <c r="P108" i="2" s="1"/>
  <c r="N471" i="1"/>
  <c r="P373" i="2" s="1"/>
  <c r="N1313" i="1"/>
  <c r="P381" i="2" s="1"/>
  <c r="N1161" i="1"/>
  <c r="P392" i="2" s="1"/>
  <c r="N1633" i="1"/>
  <c r="P336" i="2" s="1"/>
  <c r="N1079" i="1"/>
  <c r="P310" i="2" s="1"/>
  <c r="N810" i="1"/>
  <c r="P330" i="2" s="1"/>
  <c r="N606" i="1"/>
  <c r="P375" i="2" s="1"/>
  <c r="N1147" i="1"/>
  <c r="P379" i="2" s="1"/>
  <c r="N354" i="1"/>
  <c r="P355" i="2" s="1"/>
  <c r="N513" i="1"/>
  <c r="P4" i="2" s="1"/>
  <c r="N31" i="1"/>
  <c r="P300" i="2" s="1"/>
  <c r="N705" i="1"/>
  <c r="P368" i="2" s="1"/>
  <c r="N1464" i="1"/>
  <c r="P383" i="2" s="1"/>
  <c r="N1225" i="1"/>
  <c r="P440" i="2" s="1"/>
  <c r="N1396" i="1"/>
  <c r="P354" i="2" s="1"/>
  <c r="N1486" i="1"/>
  <c r="P376" i="2" s="1"/>
  <c r="N1479" i="1"/>
  <c r="P372" i="2" s="1"/>
  <c r="N1601" i="1"/>
  <c r="P370" i="2" s="1"/>
  <c r="N22" i="1"/>
  <c r="P406" i="2" s="1"/>
  <c r="N650" i="1"/>
  <c r="P306" i="2" s="1"/>
  <c r="N1014" i="1"/>
  <c r="P352" i="2" s="1"/>
  <c r="N1217" i="1"/>
  <c r="P489" i="2" s="1"/>
  <c r="N729" i="1"/>
  <c r="P52" i="2" s="1"/>
  <c r="N276" i="1"/>
  <c r="P394" i="2" s="1"/>
  <c r="N685" i="1"/>
  <c r="P442" i="2" s="1"/>
  <c r="N1461" i="1"/>
  <c r="P303" i="2" s="1"/>
  <c r="N1466" i="1"/>
  <c r="P329" i="2" s="1"/>
  <c r="N1622" i="1"/>
  <c r="P423" i="2" s="1"/>
  <c r="N594" i="1"/>
  <c r="P374" i="2" s="1"/>
  <c r="N1625" i="1"/>
  <c r="P395" i="2" s="1"/>
  <c r="N194" i="1"/>
  <c r="P293" i="2" s="1"/>
  <c r="N1525" i="1"/>
  <c r="P450" i="2" s="1"/>
  <c r="N2" i="1"/>
  <c r="P366" i="2" s="1"/>
  <c r="N1233" i="1"/>
  <c r="P109" i="2" s="1"/>
  <c r="N444" i="1"/>
  <c r="P315" i="2" s="1"/>
  <c r="N1032" i="1"/>
  <c r="P462" i="2" s="1"/>
  <c r="N819" i="1"/>
  <c r="P378" i="2" s="1"/>
  <c r="N833" i="1"/>
  <c r="P439" i="2" s="1"/>
  <c r="N930" i="1"/>
  <c r="P363" i="2" s="1"/>
  <c r="N1523" i="1"/>
  <c r="P402" i="2" s="1"/>
  <c r="N627" i="1"/>
  <c r="P399" i="2" s="1"/>
  <c r="N985" i="1"/>
  <c r="P405" i="2" s="1"/>
  <c r="N469" i="1"/>
  <c r="P353" i="2" s="1"/>
  <c r="N1519" i="1"/>
  <c r="P357" i="2" s="1"/>
  <c r="N1237" i="1"/>
  <c r="P337" i="2" s="1"/>
  <c r="N884" i="1"/>
  <c r="P371" i="2" s="1"/>
  <c r="N1503" i="1"/>
  <c r="P356" i="2" s="1"/>
  <c r="N1009" i="1"/>
  <c r="P344" i="2" s="1"/>
  <c r="N859" i="1"/>
  <c r="P508" i="2" s="1"/>
  <c r="N1493" i="1"/>
  <c r="P348" i="2" s="1"/>
  <c r="N1305" i="1"/>
  <c r="P546" i="2" s="1"/>
  <c r="N480" i="1"/>
  <c r="P53" i="2" s="1"/>
  <c r="N106" i="1"/>
  <c r="P426" i="2" s="1"/>
  <c r="N1012" i="1"/>
  <c r="P362" i="2" s="1"/>
  <c r="N987" i="1"/>
  <c r="P367" i="2" s="1"/>
  <c r="N622" i="1"/>
  <c r="P364" i="2" s="1"/>
  <c r="N1634" i="1"/>
  <c r="P428" i="2" s="1"/>
  <c r="N403" i="1"/>
  <c r="P435" i="2" s="1"/>
  <c r="N1636" i="1"/>
  <c r="P496" i="2" s="1"/>
  <c r="N453" i="1"/>
  <c r="P338" i="2" s="1"/>
  <c r="N1215" i="1"/>
  <c r="P444" i="2" s="1"/>
  <c r="N591" i="1"/>
  <c r="P490" i="2" s="1"/>
  <c r="N429" i="1"/>
  <c r="P419" i="2" s="1"/>
  <c r="N1592" i="1"/>
  <c r="P504" i="2" s="1"/>
  <c r="N922" i="1"/>
  <c r="P408" i="2" s="1"/>
  <c r="N280" i="1"/>
  <c r="P448" i="2" s="1"/>
  <c r="N1382" i="1"/>
  <c r="P360" i="2" s="1"/>
  <c r="N408" i="1"/>
  <c r="P604" i="2" s="1"/>
  <c r="N1434" i="1"/>
  <c r="P54" i="2" s="1"/>
  <c r="N1116" i="1"/>
  <c r="P543" i="2" s="1"/>
  <c r="N270" i="1"/>
  <c r="P469" i="2" s="1"/>
  <c r="N1638" i="1"/>
  <c r="P110" i="2" s="1"/>
  <c r="N989" i="1"/>
  <c r="P430" i="2" s="1"/>
  <c r="N1621" i="1"/>
  <c r="P404" i="2" s="1"/>
  <c r="N1421" i="1"/>
  <c r="P432" i="2" s="1"/>
  <c r="N1299" i="1"/>
  <c r="P112" i="2" s="1"/>
  <c r="N302" i="1"/>
  <c r="P391" i="2" s="1"/>
  <c r="N1612" i="1"/>
  <c r="P113" i="2" s="1"/>
  <c r="N1620" i="1"/>
  <c r="P463" i="2" s="1"/>
  <c r="N1489" i="1"/>
  <c r="P341" i="2" s="1"/>
  <c r="N679" i="1"/>
  <c r="P421" i="2" s="1"/>
  <c r="N450" i="1"/>
  <c r="P455" i="2" s="1"/>
  <c r="N1035" i="1"/>
  <c r="P422" i="2" s="1"/>
  <c r="N10" i="1"/>
  <c r="P417" i="2" s="1"/>
  <c r="N242" i="1"/>
  <c r="P333" i="2" s="1"/>
  <c r="N1502" i="1"/>
  <c r="P472" i="2" s="1"/>
  <c r="N871" i="1"/>
  <c r="P524" i="2" s="1"/>
  <c r="N27" i="1"/>
  <c r="P437" i="2" s="1"/>
  <c r="N881" i="1"/>
  <c r="P513" i="2" s="1"/>
  <c r="N440" i="1"/>
  <c r="P410" i="2" s="1"/>
  <c r="N1326" i="1"/>
  <c r="P420" i="2" s="1"/>
  <c r="N273" i="1"/>
  <c r="P414" i="2" s="1"/>
  <c r="N1348" i="1"/>
  <c r="P434" i="2" s="1"/>
  <c r="N867" i="1"/>
  <c r="P431" i="2" s="1"/>
  <c r="N283" i="1"/>
  <c r="P349" i="2" s="1"/>
  <c r="N73" i="1"/>
  <c r="P466" i="2" s="1"/>
  <c r="N86" i="1"/>
  <c r="P525" i="2" s="1"/>
  <c r="N1144" i="1"/>
  <c r="P526" i="2" s="1"/>
  <c r="N1309" i="1"/>
  <c r="P480" i="2" s="1"/>
  <c r="N1139" i="1"/>
  <c r="P620" i="2" s="1"/>
  <c r="N1169" i="1"/>
  <c r="P638" i="2" s="1"/>
  <c r="N1370" i="1"/>
  <c r="P334" i="2" s="1"/>
  <c r="N1588" i="1"/>
  <c r="P559" i="2" s="1"/>
  <c r="N715" i="1"/>
  <c r="P494" i="2" s="1"/>
  <c r="N532" i="1"/>
  <c r="P438" i="2" s="1"/>
  <c r="N815" i="1"/>
  <c r="P415" i="2" s="1"/>
  <c r="N459" i="1"/>
  <c r="P509" i="2" s="1"/>
  <c r="N359" i="1"/>
  <c r="P484" i="2" s="1"/>
  <c r="N1291" i="1"/>
  <c r="P512" i="2" s="1"/>
  <c r="N1471" i="1"/>
  <c r="P413" i="2" s="1"/>
  <c r="N80" i="1"/>
  <c r="P7" i="2" s="1"/>
  <c r="N1293" i="1"/>
  <c r="P429" i="2" s="1"/>
  <c r="N904" i="1"/>
  <c r="P481" i="2" s="1"/>
  <c r="N152" i="1"/>
  <c r="P59" i="2" s="1"/>
  <c r="N136" i="1"/>
  <c r="P487" i="2" s="1"/>
  <c r="N1422" i="1"/>
  <c r="P446" i="2" s="1"/>
  <c r="N1579" i="1"/>
  <c r="P471" i="2" s="1"/>
  <c r="N231" i="1"/>
  <c r="P474" i="2" s="1"/>
  <c r="N1330" i="1"/>
  <c r="P470" i="2" s="1"/>
  <c r="N491" i="1"/>
  <c r="P51" i="2" s="1"/>
  <c r="N733" i="1"/>
  <c r="P476" i="2" s="1"/>
  <c r="N710" i="1"/>
  <c r="P346" i="2" s="1"/>
  <c r="N997" i="1"/>
  <c r="P536" i="2" s="1"/>
  <c r="N1244" i="1"/>
  <c r="P416" i="2" s="1"/>
  <c r="N1219" i="1"/>
  <c r="P584" i="2" s="1"/>
  <c r="N621" i="1"/>
  <c r="P519" i="2" s="1"/>
  <c r="N1352" i="1"/>
  <c r="P453" i="2" s="1"/>
  <c r="N1520" i="1"/>
  <c r="P407" i="2" s="1"/>
  <c r="N1320" i="1"/>
  <c r="P528" i="2" s="1"/>
  <c r="N326" i="1"/>
  <c r="P485" i="2" s="1"/>
  <c r="N1006" i="1"/>
  <c r="P464" i="2" s="1"/>
  <c r="N324" i="1"/>
  <c r="P491" i="2" s="1"/>
  <c r="N1165" i="1"/>
  <c r="P530" i="2" s="1"/>
  <c r="N112" i="1"/>
  <c r="P500" i="2" s="1"/>
  <c r="N1143" i="1"/>
  <c r="P449" i="2" s="1"/>
  <c r="N1445" i="1"/>
  <c r="P57" i="2" s="1"/>
  <c r="N1114" i="1"/>
  <c r="P518" i="2" s="1"/>
  <c r="N1126" i="1"/>
  <c r="P467" i="2" s="1"/>
  <c r="N553" i="1"/>
  <c r="P614" i="2" s="1"/>
  <c r="N1322" i="1"/>
  <c r="P766" i="2" s="1"/>
  <c r="N1257" i="1"/>
  <c r="P545" i="2" s="1"/>
  <c r="N1487" i="1"/>
  <c r="P608" i="2" s="1"/>
  <c r="N34" i="1"/>
  <c r="P390" i="2" s="1"/>
  <c r="N1384" i="1"/>
  <c r="P482" i="2" s="1"/>
  <c r="N1389" i="1"/>
  <c r="P458" i="2" s="1"/>
  <c r="N1492" i="1"/>
  <c r="P5" i="2" s="1"/>
  <c r="N1019" i="1"/>
  <c r="P642" i="2" s="1"/>
  <c r="N435" i="1"/>
  <c r="P537" i="2" s="1"/>
  <c r="N703" i="1"/>
  <c r="P400" i="2" s="1"/>
  <c r="N1398" i="1"/>
  <c r="P554" i="2" s="1"/>
  <c r="N473" i="1"/>
  <c r="P452" i="2" s="1"/>
  <c r="N288" i="1"/>
  <c r="P731" i="2" s="1"/>
  <c r="N777" i="1"/>
  <c r="P506" i="2" s="1"/>
  <c r="N1628" i="1"/>
  <c r="P544" i="2" s="1"/>
  <c r="N608" i="1"/>
  <c r="P556" i="2" s="1"/>
  <c r="N1163" i="1"/>
  <c r="P540" i="2" s="1"/>
  <c r="N217" i="1"/>
  <c r="P521" i="2" s="1"/>
  <c r="N1521" i="1"/>
  <c r="P119" i="2" s="1"/>
  <c r="N1318" i="1"/>
  <c r="P497" i="2" s="1"/>
  <c r="N1337" i="1"/>
  <c r="P573" i="2" s="1"/>
  <c r="N597" i="1"/>
  <c r="P55" i="2" s="1"/>
  <c r="N761" i="1"/>
  <c r="P567" i="2" s="1"/>
  <c r="N1151" i="1"/>
  <c r="P557" i="2" s="1"/>
  <c r="N905" i="1"/>
  <c r="P9" i="2" s="1"/>
  <c r="N1037" i="1"/>
  <c r="P486" i="2" s="1"/>
  <c r="N1078" i="1"/>
  <c r="P389" i="2" s="1"/>
  <c r="N331" i="1"/>
  <c r="P529" i="2" s="1"/>
  <c r="N764" i="1"/>
  <c r="P570" i="2" s="1"/>
  <c r="N29" i="1"/>
  <c r="P393" i="2" s="1"/>
  <c r="N117" i="1"/>
  <c r="P445" i="2" s="1"/>
  <c r="N579" i="1"/>
  <c r="P549" i="2" s="1"/>
  <c r="N789" i="1"/>
  <c r="P605" i="2" s="1"/>
  <c r="N502" i="1"/>
  <c r="P473" i="2" s="1"/>
  <c r="N861" i="1"/>
  <c r="P58" i="2" s="1"/>
  <c r="N1239" i="1"/>
  <c r="P114" i="2" s="1"/>
  <c r="N756" i="1"/>
  <c r="P571" i="2" s="1"/>
  <c r="N234" i="1"/>
  <c r="P565" i="2" s="1"/>
  <c r="N766" i="1"/>
  <c r="P632" i="2" s="1"/>
  <c r="N1517" i="1"/>
  <c r="P594" i="2" s="1"/>
  <c r="N1456" i="1"/>
  <c r="P652" i="2" s="1"/>
  <c r="N245" i="1"/>
  <c r="P561" i="2" s="1"/>
  <c r="N677" i="1"/>
  <c r="P425" i="2" s="1"/>
  <c r="N1391" i="1"/>
  <c r="P502" i="2" s="1"/>
  <c r="N534" i="1"/>
  <c r="P427" i="2" s="1"/>
  <c r="N1335" i="1"/>
  <c r="P643" i="2" s="1"/>
  <c r="N1048" i="1"/>
  <c r="P685" i="2" s="1"/>
  <c r="N1529" i="1"/>
  <c r="P68" i="2" s="1"/>
  <c r="N447" i="1"/>
  <c r="P510" i="2" s="1"/>
  <c r="N291" i="1"/>
  <c r="P639" i="2" s="1"/>
  <c r="N1252" i="1"/>
  <c r="P461" i="2" s="1"/>
  <c r="N692" i="1"/>
  <c r="P64" i="2" s="1"/>
  <c r="N1157" i="1"/>
  <c r="P618" i="2" s="1"/>
  <c r="N108" i="1"/>
  <c r="P629" i="2" s="1"/>
  <c r="N1041" i="1"/>
  <c r="P547" i="2" s="1"/>
  <c r="N511" i="1"/>
  <c r="P6" i="2" s="1"/>
  <c r="N1424" i="1"/>
  <c r="P566" i="2" s="1"/>
  <c r="N417" i="1"/>
  <c r="P635" i="2" s="1"/>
  <c r="N565" i="1"/>
  <c r="P569" i="2" s="1"/>
  <c r="N201" i="1"/>
  <c r="P478" i="2" s="1"/>
  <c r="N555" i="1"/>
  <c r="P562" i="2" s="1"/>
  <c r="N704" i="1"/>
  <c r="P492" i="2" s="1"/>
  <c r="N289" i="1"/>
  <c r="P575" i="2" s="1"/>
  <c r="N903" i="1"/>
  <c r="P62" i="2" s="1"/>
  <c r="N191" i="1"/>
  <c r="P564" i="2" s="1"/>
  <c r="N1539" i="1"/>
  <c r="P591" i="2" s="1"/>
  <c r="N537" i="1"/>
  <c r="P558" i="2" s="1"/>
  <c r="N1191" i="1"/>
  <c r="P666" i="2" s="1"/>
  <c r="N824" i="1"/>
  <c r="P613" i="2" s="1"/>
  <c r="N915" i="1"/>
  <c r="P550" i="2" s="1"/>
  <c r="N1228" i="1"/>
  <c r="P587" i="2" s="1"/>
  <c r="N1553" i="1"/>
  <c r="P531" i="2" s="1"/>
  <c r="N1646" i="1"/>
  <c r="P897" i="2" s="1"/>
  <c r="N216" i="1"/>
  <c r="P572" i="2" s="1"/>
  <c r="N1613" i="1"/>
  <c r="P115" i="2" s="1"/>
  <c r="N1453" i="1"/>
  <c r="P539" i="2" s="1"/>
  <c r="N472" i="1"/>
  <c r="P577" i="2" s="1"/>
  <c r="N1107" i="1"/>
  <c r="P630" i="2" s="1"/>
  <c r="N1141" i="1"/>
  <c r="P560" i="2" s="1"/>
  <c r="N1108" i="1"/>
  <c r="P662" i="2" s="1"/>
  <c r="N849" i="1"/>
  <c r="P610" i="2" s="1"/>
  <c r="N48" i="1"/>
  <c r="P722" i="2" s="1"/>
  <c r="N1062" i="1"/>
  <c r="P63" i="2" s="1"/>
  <c r="N998" i="1"/>
  <c r="P541" i="2" s="1"/>
  <c r="N1481" i="1"/>
  <c r="P574" i="2" s="1"/>
  <c r="N1164" i="1"/>
  <c r="P582" i="2" s="1"/>
  <c r="N1310" i="1"/>
  <c r="P65" i="2" s="1"/>
  <c r="N1271" i="1"/>
  <c r="P534" i="2" s="1"/>
  <c r="N1071" i="1"/>
  <c r="P533" i="2" s="1"/>
  <c r="N839" i="1"/>
  <c r="P118" i="2" s="1"/>
  <c r="N1223" i="1"/>
  <c r="P606" i="2" s="1"/>
  <c r="N158" i="1"/>
  <c r="P460" i="2" s="1"/>
  <c r="N164" i="1"/>
  <c r="P686" i="2" s="1"/>
  <c r="N791" i="1"/>
  <c r="P636" i="2" s="1"/>
  <c r="N1522" i="1"/>
  <c r="P61" i="2" s="1"/>
  <c r="N637" i="1"/>
  <c r="P665" i="2" s="1"/>
  <c r="N348" i="1"/>
  <c r="P595" i="2" s="1"/>
  <c r="N952" i="1"/>
  <c r="P633" i="2" s="1"/>
  <c r="N934" i="1"/>
  <c r="P535" i="2" s="1"/>
  <c r="N167" i="1"/>
  <c r="P56" i="2" s="1"/>
  <c r="N687" i="1"/>
  <c r="P514" i="2" s="1"/>
  <c r="N845" i="1"/>
  <c r="P515" i="2" s="1"/>
  <c r="N535" i="1"/>
  <c r="P522" i="2" s="1"/>
  <c r="N1367" i="1"/>
  <c r="P757" i="2" s="1"/>
  <c r="N83" i="1"/>
  <c r="P615" i="2" s="1"/>
  <c r="N595" i="1"/>
  <c r="P579" i="2" s="1"/>
  <c r="N118" i="1"/>
  <c r="P663" i="2" s="1"/>
  <c r="N549" i="1"/>
  <c r="P120" i="2" s="1"/>
  <c r="N1204" i="1"/>
  <c r="P581" i="2" s="1"/>
  <c r="N1129" i="1"/>
  <c r="P12" i="2" s="1"/>
  <c r="N468" i="1"/>
  <c r="P488" i="2" s="1"/>
  <c r="N877" i="1"/>
  <c r="P592" i="2" s="1"/>
  <c r="N894" i="1"/>
  <c r="P881" i="2" s="1"/>
  <c r="N955" i="1"/>
  <c r="P72" i="2" s="1"/>
  <c r="N1332" i="1"/>
  <c r="P628" i="2" s="1"/>
  <c r="N316" i="1"/>
  <c r="P647" i="2" s="1"/>
  <c r="N43" i="1"/>
  <c r="P517" i="2" s="1"/>
  <c r="N1182" i="1"/>
  <c r="P688" i="2" s="1"/>
  <c r="N1013" i="1"/>
  <c r="P901" i="2" s="1"/>
  <c r="N1574" i="1"/>
  <c r="P612" i="2" s="1"/>
  <c r="N617" i="1"/>
  <c r="P503" i="2" s="1"/>
  <c r="N498" i="1"/>
  <c r="P611" i="2" s="1"/>
  <c r="N427" i="1"/>
  <c r="P588" i="2" s="1"/>
  <c r="N153" i="1"/>
  <c r="P602" i="2" s="1"/>
  <c r="N154" i="1"/>
  <c r="P631" i="2" s="1"/>
  <c r="N1414" i="1"/>
  <c r="P627" i="2" s="1"/>
  <c r="N1395" i="1"/>
  <c r="P501" i="2" s="1"/>
  <c r="N1558" i="1"/>
  <c r="P10" i="2" s="1"/>
  <c r="N666" i="1"/>
  <c r="P648" i="2" s="1"/>
  <c r="N625" i="1"/>
  <c r="P687" i="2" s="1"/>
  <c r="N1419" i="1"/>
  <c r="P625" i="2" s="1"/>
  <c r="N834" i="1"/>
  <c r="P728" i="2" s="1"/>
  <c r="N400" i="1"/>
  <c r="P622" i="2" s="1"/>
  <c r="N804" i="1"/>
  <c r="P621" i="2" s="1"/>
  <c r="N44" i="1"/>
  <c r="P593" i="2" s="1"/>
  <c r="N336" i="1"/>
  <c r="P758" i="2" s="1"/>
  <c r="N757" i="1"/>
  <c r="P775" i="2" s="1"/>
  <c r="N212" i="1"/>
  <c r="P693" i="2" s="1"/>
  <c r="N490" i="1"/>
  <c r="P555" i="2" s="1"/>
  <c r="N799" i="1"/>
  <c r="P641" i="2" s="1"/>
  <c r="N353" i="1"/>
  <c r="P695" i="2" s="1"/>
  <c r="N808" i="1"/>
  <c r="P711" i="2" s="1"/>
  <c r="N1123" i="1"/>
  <c r="P649" i="2" s="1"/>
  <c r="N755" i="1"/>
  <c r="P71" i="2" s="1"/>
  <c r="N639" i="1"/>
  <c r="P646" i="2" s="1"/>
  <c r="N349" i="1"/>
  <c r="P14" i="2" s="1"/>
  <c r="N728" i="1"/>
  <c r="P679" i="2" s="1"/>
  <c r="N1289" i="1"/>
  <c r="P657" i="2" s="1"/>
  <c r="N42" i="1"/>
  <c r="P655" i="2" s="1"/>
  <c r="N517" i="1"/>
  <c r="P691" i="2" s="1"/>
  <c r="N558" i="1"/>
  <c r="P740" i="2" s="1"/>
  <c r="N207" i="1"/>
  <c r="P822" i="2" s="1"/>
  <c r="N928" i="1"/>
  <c r="P580" i="2" s="1"/>
  <c r="N1587" i="1"/>
  <c r="P704" i="2" s="1"/>
  <c r="N1067" i="1"/>
  <c r="P650" i="2" s="1"/>
  <c r="N695" i="1"/>
  <c r="P552" i="2" s="1"/>
  <c r="N1366" i="1"/>
  <c r="P725" i="2" s="1"/>
  <c r="N891" i="1"/>
  <c r="P626" i="2" s="1"/>
  <c r="N1259" i="1"/>
  <c r="P668" i="2" s="1"/>
  <c r="N49" i="1"/>
  <c r="P700" i="2" s="1"/>
  <c r="N811" i="1"/>
  <c r="P645" i="2" s="1"/>
  <c r="N1596" i="1"/>
  <c r="P597" i="2" s="1"/>
  <c r="N916" i="1"/>
  <c r="P682" i="2" s="1"/>
  <c r="N1571" i="1"/>
  <c r="P738" i="2" s="1"/>
  <c r="N322" i="1"/>
  <c r="P578" i="2" s="1"/>
  <c r="N443" i="1"/>
  <c r="P726" i="2" s="1"/>
  <c r="N437" i="1"/>
  <c r="P664" i="2" s="1"/>
  <c r="N290" i="1"/>
  <c r="P716" i="2" s="1"/>
  <c r="N1427" i="1"/>
  <c r="P659" i="2" s="1"/>
  <c r="N57" i="1"/>
  <c r="P719" i="2" s="1"/>
  <c r="N146" i="1"/>
  <c r="P74" i="2" s="1"/>
  <c r="N215" i="1"/>
  <c r="P798" i="2" s="1"/>
  <c r="N1584" i="1"/>
  <c r="P3" i="2" s="1"/>
  <c r="N897" i="1"/>
  <c r="P80" i="2" s="1"/>
  <c r="N1614" i="1"/>
  <c r="P8" i="2" s="1"/>
  <c r="N958" i="1"/>
  <c r="P727" i="2" s="1"/>
  <c r="N892" i="1"/>
  <c r="P607" i="2" s="1"/>
  <c r="N1314" i="1"/>
  <c r="P692" i="2" s="1"/>
  <c r="N501" i="1"/>
  <c r="P617" i="2" s="1"/>
  <c r="N1106" i="1"/>
  <c r="P714" i="2" s="1"/>
  <c r="N360" i="1"/>
  <c r="P790" i="2" s="1"/>
  <c r="N407" i="1"/>
  <c r="P1207" i="2" s="1"/>
  <c r="N731" i="1"/>
  <c r="P767" i="2" s="1"/>
  <c r="N188" i="1"/>
  <c r="P1096" i="2" s="1"/>
  <c r="N1059" i="1"/>
  <c r="P834" i="2" s="1"/>
  <c r="N41" i="1"/>
  <c r="P70" i="2" s="1"/>
  <c r="N293" i="1"/>
  <c r="P669" i="2" s="1"/>
  <c r="N1490" i="1"/>
  <c r="P671" i="2" s="1"/>
  <c r="N1538" i="1"/>
  <c r="P82" i="2" s="1"/>
  <c r="N1570" i="1"/>
  <c r="P81" i="2" s="1"/>
  <c r="N1476" i="1"/>
  <c r="P786" i="2" s="1"/>
  <c r="N1181" i="1"/>
  <c r="P684" i="2" s="1"/>
  <c r="N1065" i="1"/>
  <c r="P609" i="2" s="1"/>
  <c r="N91" i="1"/>
  <c r="P709" i="2" s="1"/>
  <c r="N754" i="1"/>
  <c r="P701" i="2" s="1"/>
  <c r="N1201" i="1"/>
  <c r="P619" i="2" s="1"/>
  <c r="N246" i="1"/>
  <c r="P532" i="2" s="1"/>
  <c r="N1377" i="1"/>
  <c r="P705" i="2" s="1"/>
  <c r="N147" i="1"/>
  <c r="P718" i="2" s="1"/>
  <c r="N864" i="1"/>
  <c r="P735" i="2" s="1"/>
  <c r="N690" i="1"/>
  <c r="P677" i="2" s="1"/>
  <c r="N910" i="1"/>
  <c r="P690" i="2" s="1"/>
  <c r="N226" i="1"/>
  <c r="P123" i="2" s="1"/>
  <c r="N586" i="1"/>
  <c r="P660" i="2" s="1"/>
  <c r="N940" i="1"/>
  <c r="P796" i="2" s="1"/>
  <c r="N286" i="1"/>
  <c r="P589" i="2" s="1"/>
  <c r="N1627" i="1"/>
  <c r="P678" i="2" s="1"/>
  <c r="N1454" i="1"/>
  <c r="P77" i="2" s="1"/>
  <c r="N1130" i="1"/>
  <c r="P787" i="2" s="1"/>
  <c r="N1076" i="1"/>
  <c r="P751" i="2" s="1"/>
  <c r="N571" i="1"/>
  <c r="P83" i="2" s="1"/>
  <c r="N638" i="1"/>
  <c r="P792" i="2" s="1"/>
  <c r="N1232" i="1"/>
  <c r="P640" i="2" s="1"/>
  <c r="N438" i="1"/>
  <c r="P672" i="2" s="1"/>
  <c r="N648" i="1"/>
  <c r="P773" i="2" s="1"/>
  <c r="N699" i="1"/>
  <c r="P576" i="2" s="1"/>
  <c r="N21" i="1"/>
  <c r="P776" i="2" s="1"/>
  <c r="N842" i="1"/>
  <c r="P742" i="2" s="1"/>
  <c r="N613" i="1"/>
  <c r="P812" i="2" s="1"/>
  <c r="N460" i="1"/>
  <c r="P15" i="2" s="1"/>
  <c r="N1375" i="1"/>
  <c r="P931" i="2" s="1"/>
  <c r="N1159" i="1"/>
  <c r="P756" i="2" s="1"/>
  <c r="N1224" i="1"/>
  <c r="P634" i="2" s="1"/>
  <c r="N1562" i="1"/>
  <c r="P856" i="2" s="1"/>
  <c r="N130" i="1"/>
  <c r="P736" i="2" s="1"/>
  <c r="N255" i="1"/>
  <c r="P783" i="2" s="1"/>
  <c r="N338" i="1"/>
  <c r="P599" i="2" s="1"/>
  <c r="N325" i="1"/>
  <c r="P782" i="2" s="1"/>
  <c r="N1265" i="1"/>
  <c r="P694" i="2" s="1"/>
  <c r="N150" i="1"/>
  <c r="P724" i="2" s="1"/>
  <c r="N299" i="1"/>
  <c r="P743" i="2" s="1"/>
  <c r="N219" i="1"/>
  <c r="P710" i="2" s="1"/>
  <c r="N1423" i="1"/>
  <c r="P121" i="2" s="1"/>
  <c r="N1069" i="1"/>
  <c r="P768" i="2" s="1"/>
  <c r="N1323" i="1"/>
  <c r="P698" i="2" s="1"/>
  <c r="N1648" i="1"/>
  <c r="P729" i="2" s="1"/>
  <c r="N1195" i="1"/>
  <c r="P821" i="2" s="1"/>
  <c r="N488" i="1"/>
  <c r="P723" i="2" s="1"/>
  <c r="N816" i="1"/>
  <c r="P78" i="2" s="1"/>
  <c r="N1227" i="1"/>
  <c r="P596" i="2" s="1"/>
  <c r="N1003" i="1"/>
  <c r="P749" i="2" s="1"/>
  <c r="N933" i="1"/>
  <c r="P733" i="2" s="1"/>
  <c r="N973" i="1"/>
  <c r="P76" i="2" s="1"/>
  <c r="N1463" i="1"/>
  <c r="P680" i="2" s="1"/>
  <c r="N646" i="1"/>
  <c r="P689" i="2" s="1"/>
  <c r="N189" i="1"/>
  <c r="P603" i="2" s="1"/>
  <c r="N132" i="1"/>
  <c r="P667" i="2" s="1"/>
  <c r="N725" i="1"/>
  <c r="P808" i="2" s="1"/>
  <c r="N1220" i="1"/>
  <c r="P720" i="2" s="1"/>
  <c r="N175" i="1"/>
  <c r="P651" i="2" s="1"/>
  <c r="N19" i="1"/>
  <c r="P737" i="2" s="1"/>
  <c r="N671" i="1"/>
  <c r="P69" i="2" s="1"/>
  <c r="N898" i="1"/>
  <c r="P681" i="2" s="1"/>
  <c r="N759" i="1"/>
  <c r="P739" i="2" s="1"/>
  <c r="N577" i="1"/>
  <c r="P1154" i="2" s="1"/>
  <c r="N1207" i="1"/>
  <c r="P623" i="2" s="1"/>
  <c r="N1504" i="1"/>
  <c r="P869" i="2" s="1"/>
  <c r="N1001" i="1"/>
  <c r="P79" i="2" s="1"/>
  <c r="N1372" i="1"/>
  <c r="P847" i="2" s="1"/>
  <c r="N233" i="1"/>
  <c r="P60" i="2" s="1"/>
  <c r="N1099" i="1"/>
  <c r="P656" i="2" s="1"/>
  <c r="N264" i="1"/>
  <c r="P795" i="2" s="1"/>
  <c r="N1209" i="1"/>
  <c r="P583" i="2" s="1"/>
  <c r="N652" i="1"/>
  <c r="P124" i="2" s="1"/>
  <c r="N566" i="1"/>
  <c r="P730" i="2" s="1"/>
  <c r="N46" i="1"/>
  <c r="P819" i="2" s="1"/>
  <c r="N1533" i="1"/>
  <c r="P747" i="2" s="1"/>
  <c r="N13" i="1"/>
  <c r="P844" i="2" s="1"/>
  <c r="N888" i="1"/>
  <c r="P675" i="2" s="1"/>
  <c r="N793" i="1"/>
  <c r="P11" i="2" s="1"/>
  <c r="N1094" i="1"/>
  <c r="P793" i="2" s="1"/>
  <c r="N893" i="1"/>
  <c r="P713" i="2" s="1"/>
  <c r="N121" i="1"/>
  <c r="P799" i="2" s="1"/>
  <c r="N1403" i="1"/>
  <c r="P850" i="2" s="1"/>
  <c r="N919" i="1"/>
  <c r="P715" i="2" s="1"/>
  <c r="N171" i="1"/>
  <c r="P759" i="2" s="1"/>
  <c r="N668" i="1"/>
  <c r="P748" i="2" s="1"/>
  <c r="N1512" i="1"/>
  <c r="P797" i="2" s="1"/>
  <c r="N1297" i="1"/>
  <c r="P16" i="2" s="1"/>
  <c r="N197" i="1"/>
  <c r="P683" i="2" s="1"/>
  <c r="N357" i="1"/>
  <c r="P753" i="2" s="1"/>
  <c r="N1369" i="1"/>
  <c r="P818" i="2" s="1"/>
  <c r="N983" i="1"/>
  <c r="P781" i="2" s="1"/>
  <c r="N40" i="1"/>
  <c r="P703" i="2" s="1"/>
  <c r="N520" i="1"/>
  <c r="P789" i="2" s="1"/>
  <c r="N277" i="1"/>
  <c r="P805" i="2" s="1"/>
  <c r="N863" i="1"/>
  <c r="P814" i="2" s="1"/>
  <c r="N475" i="1"/>
  <c r="P125" i="2" s="1"/>
  <c r="N221" i="1"/>
  <c r="P843" i="2" s="1"/>
  <c r="N397" i="1"/>
  <c r="P804" i="2" s="1"/>
  <c r="N1120" i="1"/>
  <c r="P762" i="2" s="1"/>
  <c r="N452" i="1"/>
  <c r="P706" i="2" s="1"/>
  <c r="N507" i="1"/>
  <c r="P752" i="2" s="1"/>
  <c r="N37" i="1"/>
  <c r="P778" i="2" s="1"/>
  <c r="N431" i="1"/>
  <c r="P707" i="2" s="1"/>
  <c r="N1280" i="1"/>
  <c r="P744" i="2" s="1"/>
  <c r="N1030" i="1"/>
  <c r="P836" i="2" s="1"/>
  <c r="N163" i="1"/>
  <c r="P129" i="2" s="1"/>
  <c r="N482" i="1"/>
  <c r="P708" i="2" s="1"/>
  <c r="N458" i="1"/>
  <c r="P886" i="2" s="1"/>
  <c r="N640" i="1"/>
  <c r="P75" i="2" s="1"/>
  <c r="N190" i="1"/>
  <c r="P702" i="2" s="1"/>
  <c r="N844" i="1"/>
  <c r="P830" i="2" s="1"/>
  <c r="N979" i="1"/>
  <c r="P774" i="2" s="1"/>
  <c r="N1091" i="1"/>
  <c r="P903" i="2" s="1"/>
  <c r="N1004" i="1"/>
  <c r="P777" i="2" s="1"/>
  <c r="N1246" i="1"/>
  <c r="P915" i="2" s="1"/>
  <c r="N1433" i="1"/>
  <c r="P811" i="2" s="1"/>
  <c r="N123" i="1"/>
  <c r="P803" i="2" s="1"/>
  <c r="N1168" i="1"/>
  <c r="P840" i="2" s="1"/>
  <c r="N396" i="1"/>
  <c r="P88" i="2" s="1"/>
  <c r="N779" i="1"/>
  <c r="P900" i="2" s="1"/>
  <c r="N1074" i="1"/>
  <c r="P842" i="2" s="1"/>
  <c r="N837" i="1"/>
  <c r="P794" i="2" s="1"/>
  <c r="N1343" i="1"/>
  <c r="P916" i="2" s="1"/>
  <c r="N601" i="1"/>
  <c r="P673" i="2" s="1"/>
  <c r="N1527" i="1"/>
  <c r="P904" i="2" s="1"/>
  <c r="N1089" i="1"/>
  <c r="P126" i="2" s="1"/>
  <c r="N1379" i="1"/>
  <c r="P765" i="2" s="1"/>
  <c r="N1152" i="1"/>
  <c r="P839" i="2" s="1"/>
  <c r="N62" i="1"/>
  <c r="P809" i="2" s="1"/>
  <c r="N252" i="1"/>
  <c r="P853" i="2" s="1"/>
  <c r="N1170" i="1"/>
  <c r="P87" i="2" s="1"/>
  <c r="N1070" i="1"/>
  <c r="P947" i="2" s="1"/>
  <c r="N76" i="1"/>
  <c r="P862" i="2" s="1"/>
  <c r="N567" i="1"/>
  <c r="P699" i="2" s="1"/>
  <c r="N449" i="1"/>
  <c r="P896" i="2" s="1"/>
  <c r="N820" i="1"/>
  <c r="P89" i="2" s="1"/>
  <c r="N300" i="1"/>
  <c r="P845" i="2" s="1"/>
  <c r="N305" i="1"/>
  <c r="P898" i="2" s="1"/>
  <c r="N1292" i="1"/>
  <c r="P860" i="2" s="1"/>
  <c r="N89" i="1"/>
  <c r="P823" i="2" s="1"/>
  <c r="N441" i="1"/>
  <c r="P880" i="2" s="1"/>
  <c r="N170" i="1"/>
  <c r="P951" i="2" s="1"/>
  <c r="N1537" i="1"/>
  <c r="P849" i="2" s="1"/>
  <c r="N1465" i="1"/>
  <c r="P815" i="2" s="1"/>
  <c r="N124" i="1"/>
  <c r="P833" i="2" s="1"/>
  <c r="N970" i="1"/>
  <c r="P909" i="2" s="1"/>
  <c r="N410" i="1"/>
  <c r="P831" i="2" s="1"/>
  <c r="N424" i="1"/>
  <c r="P802" i="2" s="1"/>
  <c r="N1248" i="1"/>
  <c r="P827" i="2" s="1"/>
  <c r="N572" i="1"/>
  <c r="P962" i="2" s="1"/>
  <c r="N656" i="1"/>
  <c r="P919" i="2" s="1"/>
  <c r="N1211" i="1"/>
  <c r="P764" i="2" s="1"/>
  <c r="N1115" i="1"/>
  <c r="P851" i="2" s="1"/>
  <c r="N1024" i="1"/>
  <c r="P1086" i="2" s="1"/>
  <c r="N561" i="1"/>
  <c r="P875" i="2" s="1"/>
  <c r="N941" i="1"/>
  <c r="P927" i="2" s="1"/>
  <c r="N780" i="1"/>
  <c r="P863" i="2" s="1"/>
  <c r="N128" i="1"/>
  <c r="P841" i="2" s="1"/>
  <c r="N742" i="1"/>
  <c r="P90" i="2" s="1"/>
  <c r="N61" i="1"/>
  <c r="P907" i="2" s="1"/>
  <c r="N1095" i="1"/>
  <c r="P864" i="2" s="1"/>
  <c r="N1573" i="1"/>
  <c r="P1094" i="2" s="1"/>
  <c r="N726" i="1"/>
  <c r="P85" i="2" s="1"/>
  <c r="N838" i="1"/>
  <c r="P867" i="2" s="1"/>
  <c r="N28" i="1"/>
  <c r="P905" i="2" s="1"/>
  <c r="N1210" i="1"/>
  <c r="P889" i="2" s="1"/>
  <c r="N369" i="1"/>
  <c r="P866" i="2" s="1"/>
  <c r="N160" i="1"/>
  <c r="P741" i="2" s="1"/>
  <c r="N1304" i="1"/>
  <c r="P1143" i="2" s="1"/>
  <c r="N999" i="1"/>
  <c r="P942" i="2" s="1"/>
  <c r="N641" i="1"/>
  <c r="P712" i="2" s="1"/>
  <c r="N256" i="1"/>
  <c r="P894" i="2" s="1"/>
  <c r="N485" i="1"/>
  <c r="P810" i="2" s="1"/>
  <c r="N486" i="1"/>
  <c r="P1220" i="2" s="1"/>
  <c r="N1028" i="1"/>
  <c r="P832" i="2" s="1"/>
  <c r="N1598" i="1"/>
  <c r="P770" i="2" s="1"/>
  <c r="N470" i="1"/>
  <c r="P848" i="2" s="1"/>
  <c r="N227" i="1"/>
  <c r="P855" i="2" s="1"/>
  <c r="N707" i="1"/>
  <c r="P877" i="2" s="1"/>
  <c r="N236" i="1"/>
  <c r="P939" i="2" s="1"/>
  <c r="N1295" i="1"/>
  <c r="P868" i="2" s="1"/>
  <c r="N920" i="1"/>
  <c r="P717" i="2" s="1"/>
  <c r="N746" i="1"/>
  <c r="P837" i="2" s="1"/>
  <c r="N454" i="1"/>
  <c r="P902" i="2" s="1"/>
  <c r="N1077" i="1"/>
  <c r="P779" i="2" s="1"/>
  <c r="N961" i="1"/>
  <c r="P816" i="2" s="1"/>
  <c r="N247" i="1"/>
  <c r="P784" i="2" s="1"/>
  <c r="N697" i="1"/>
  <c r="P1155" i="2" s="1"/>
  <c r="N682" i="1"/>
  <c r="P949" i="2" s="1"/>
  <c r="N1582" i="1"/>
  <c r="P953" i="2" s="1"/>
  <c r="N1148" i="1"/>
  <c r="P813" i="2" s="1"/>
  <c r="N271" i="1"/>
  <c r="P930" i="2" s="1"/>
  <c r="N1452" i="1"/>
  <c r="P913" i="2" s="1"/>
  <c r="N9" i="1"/>
  <c r="P67" i="2" s="1"/>
  <c r="N1286" i="1"/>
  <c r="P923" i="2" s="1"/>
  <c r="N1177" i="1"/>
  <c r="P761" i="2" s="1"/>
  <c r="N1341" i="1"/>
  <c r="P968" i="2" s="1"/>
  <c r="N1606" i="1"/>
  <c r="P940" i="2" s="1"/>
  <c r="N593" i="1"/>
  <c r="P1127" i="2" s="1"/>
  <c r="N368" i="1"/>
  <c r="P835" i="2" s="1"/>
  <c r="N119" i="1"/>
  <c r="P1097" i="2" s="1"/>
  <c r="N1358" i="1"/>
  <c r="P128" i="2" s="1"/>
  <c r="N446" i="1"/>
  <c r="P829" i="2" s="1"/>
  <c r="N1042" i="1"/>
  <c r="P874" i="2" s="1"/>
  <c r="N12" i="1"/>
  <c r="P926" i="2" s="1"/>
  <c r="N1276" i="1"/>
  <c r="P806" i="2" s="1"/>
  <c r="N740" i="1"/>
  <c r="P878" i="2" s="1"/>
  <c r="N292" i="1"/>
  <c r="P858" i="2" s="1"/>
  <c r="N278" i="1"/>
  <c r="P1112" i="2" s="1"/>
  <c r="N70" i="1"/>
  <c r="P964" i="2" s="1"/>
  <c r="N1564" i="1"/>
  <c r="P876" i="2" s="1"/>
  <c r="N133" i="1"/>
  <c r="P970" i="2" s="1"/>
  <c r="N1595" i="1"/>
  <c r="P857" i="2" s="1"/>
  <c r="N630" i="1"/>
  <c r="P1115" i="2" s="1"/>
  <c r="N1172" i="1"/>
  <c r="P890" i="2" s="1"/>
  <c r="N1119" i="1"/>
  <c r="P846" i="2" s="1"/>
  <c r="N1552" i="1"/>
  <c r="P1087" i="2" s="1"/>
  <c r="N320" i="1"/>
  <c r="P1224" i="2" s="1"/>
  <c r="N825" i="1"/>
  <c r="P19" i="2" s="1"/>
  <c r="N398" i="1"/>
  <c r="P910" i="2" s="1"/>
  <c r="N908" i="1"/>
  <c r="P945" i="2" s="1"/>
  <c r="N1600" i="1"/>
  <c r="P879" i="2" s="1"/>
  <c r="N1277" i="1"/>
  <c r="P1108" i="2" s="1"/>
  <c r="N846" i="1"/>
  <c r="P929" i="2" s="1"/>
  <c r="N267" i="1"/>
  <c r="P892" i="2" s="1"/>
  <c r="N753" i="1"/>
  <c r="P1100" i="2" s="1"/>
  <c r="N788" i="1"/>
  <c r="P1169" i="2" s="1"/>
  <c r="N1146" i="1"/>
  <c r="P893" i="2" s="1"/>
  <c r="N1312" i="1"/>
  <c r="P1106" i="2" s="1"/>
  <c r="N506" i="1"/>
  <c r="P1128" i="2" s="1"/>
  <c r="N1650" i="1"/>
  <c r="P1137" i="2" s="1"/>
  <c r="N1411" i="1"/>
  <c r="P1132" i="2" s="1"/>
  <c r="N39" i="1"/>
  <c r="P872" i="2" s="1"/>
  <c r="N229" i="1"/>
  <c r="P1134" i="2" s="1"/>
  <c r="N551" i="1"/>
  <c r="P1141" i="2" s="1"/>
  <c r="N432" i="1"/>
  <c r="P952" i="2" s="1"/>
  <c r="N1033" i="1"/>
  <c r="P933" i="2" s="1"/>
  <c r="N345" i="1"/>
  <c r="P1090" i="2" s="1"/>
  <c r="N1045" i="1"/>
  <c r="P96" i="2" s="1"/>
  <c r="N923" i="1"/>
  <c r="P94" i="2" s="1"/>
  <c r="N1124" i="1"/>
  <c r="P935" i="2" s="1"/>
  <c r="N382" i="1"/>
  <c r="P891" i="2" s="1"/>
  <c r="N390" i="1"/>
  <c r="P938" i="2" s="1"/>
  <c r="N358" i="1"/>
  <c r="P912" i="2" s="1"/>
  <c r="N665" i="1"/>
  <c r="P1089" i="2" s="1"/>
  <c r="N383" i="1"/>
  <c r="P22" i="2" s="1"/>
  <c r="N90" i="1"/>
  <c r="P963" i="2" s="1"/>
  <c r="N33" i="1"/>
  <c r="P969" i="2" s="1"/>
  <c r="N481" i="1"/>
  <c r="P854" i="2" s="1"/>
  <c r="N1390" i="1"/>
  <c r="P84" i="2" s="1"/>
  <c r="N980" i="1"/>
  <c r="P925" i="2" s="1"/>
  <c r="N1096" i="1"/>
  <c r="P86" i="2" s="1"/>
  <c r="N1213" i="1"/>
  <c r="P1133" i="2" s="1"/>
  <c r="N105" i="1"/>
  <c r="P946" i="2" s="1"/>
  <c r="N875" i="1"/>
  <c r="P1144" i="2" s="1"/>
  <c r="N98" i="1"/>
  <c r="P93" i="2" s="1"/>
  <c r="N1179" i="1"/>
  <c r="P950" i="2" s="1"/>
  <c r="N484" i="1"/>
  <c r="P937" i="2" s="1"/>
  <c r="N340" i="1"/>
  <c r="P13" i="2" s="1"/>
  <c r="N689" i="1"/>
  <c r="P954" i="2" s="1"/>
  <c r="N1100" i="1"/>
  <c r="P1234" i="2" s="1"/>
  <c r="N375" i="1"/>
  <c r="P884" i="2" s="1"/>
  <c r="N515" i="1"/>
  <c r="P97" i="2" s="1"/>
  <c r="N392" i="1"/>
  <c r="P908" i="2" s="1"/>
  <c r="N977" i="1"/>
  <c r="P1122" i="2" s="1"/>
  <c r="N1644" i="1"/>
  <c r="P1129" i="2" s="1"/>
  <c r="N387" i="1"/>
  <c r="P924" i="2" s="1"/>
  <c r="N602" i="1"/>
  <c r="P1206" i="2" s="1"/>
  <c r="N901" i="1"/>
  <c r="P1113" i="2" s="1"/>
  <c r="N505" i="1"/>
  <c r="P1167" i="2" s="1"/>
  <c r="N1110" i="1"/>
  <c r="P859" i="2" s="1"/>
  <c r="N312" i="1"/>
  <c r="P934" i="2" s="1"/>
  <c r="N332" i="1"/>
  <c r="P95" i="2" s="1"/>
  <c r="N1536" i="1"/>
  <c r="P882" i="2" s="1"/>
  <c r="N134" i="1"/>
  <c r="P1146" i="2" s="1"/>
  <c r="N262" i="1"/>
  <c r="P944" i="2" s="1"/>
  <c r="N1097" i="1"/>
  <c r="P1227" i="2" s="1"/>
  <c r="N1249" i="1"/>
  <c r="P1161" i="2" s="1"/>
  <c r="N455" i="1"/>
  <c r="P917" i="2" s="1"/>
  <c r="N1264" i="1"/>
  <c r="P1162" i="2" s="1"/>
  <c r="N183" i="1"/>
  <c r="P1231" i="2" s="1"/>
  <c r="N1554" i="1"/>
  <c r="P1158" i="2" s="1"/>
  <c r="N959" i="1"/>
  <c r="P921" i="2" s="1"/>
  <c r="N767" i="1"/>
  <c r="P1095" i="2" s="1"/>
  <c r="N1340" i="1"/>
  <c r="P1213" i="2" s="1"/>
  <c r="N925" i="1"/>
  <c r="P828" i="2" s="1"/>
  <c r="N445" i="1"/>
  <c r="P1190" i="2" s="1"/>
  <c r="N258" i="1"/>
  <c r="N24" i="1"/>
  <c r="P1569" i="2" s="1"/>
  <c r="N523" i="1"/>
  <c r="P1383" i="2" s="1"/>
  <c r="N244" i="1"/>
  <c r="N965" i="1"/>
  <c r="N1496" i="1"/>
  <c r="N487" i="1"/>
  <c r="N1630" i="1"/>
  <c r="P1619" i="2" s="1"/>
  <c r="N817" i="1"/>
  <c r="N1111" i="1"/>
  <c r="N109" i="1"/>
  <c r="N1388" i="1"/>
  <c r="N1426" i="1"/>
  <c r="N1290" i="1"/>
  <c r="N275" i="1"/>
  <c r="P1638" i="2" s="1"/>
  <c r="N1514" i="1"/>
  <c r="N706" i="1"/>
  <c r="N1549" i="1"/>
  <c r="P1624" i="2" s="1"/>
  <c r="N1632" i="1"/>
  <c r="N179" i="1"/>
  <c r="P1630" i="2" s="1"/>
  <c r="N1425" i="1"/>
  <c r="P983" i="2" s="1"/>
  <c r="N145" i="1"/>
  <c r="P982" i="2" s="1"/>
  <c r="N248" i="1"/>
  <c r="P1084" i="2" s="1"/>
  <c r="N389" i="1"/>
  <c r="P978" i="2" s="1"/>
  <c r="N75" i="1"/>
  <c r="P1242" i="2" s="1"/>
  <c r="N1415" i="1"/>
  <c r="P1296" i="2" s="1"/>
  <c r="N55" i="1"/>
  <c r="P1623" i="2" s="1"/>
  <c r="N1018" i="1"/>
  <c r="P1299" i="2" s="1"/>
  <c r="N279" i="1"/>
  <c r="P1150" i="2" s="1"/>
  <c r="N632" i="1"/>
  <c r="P17" i="2" s="1"/>
  <c r="N828" i="1"/>
  <c r="P1388" i="2" s="1"/>
  <c r="N253" i="1"/>
  <c r="P1407" i="2" s="1"/>
  <c r="N797" i="1"/>
  <c r="P1419" i="2" s="1"/>
  <c r="N166" i="1"/>
  <c r="P1280" i="2" s="1"/>
  <c r="N1238" i="1"/>
  <c r="P1475" i="2" s="1"/>
  <c r="N662" i="1"/>
  <c r="P1386" i="2" s="1"/>
  <c r="N140" i="1"/>
  <c r="P1030" i="2" s="1"/>
  <c r="N628" i="1"/>
  <c r="P1051" i="2" s="1"/>
  <c r="N1605" i="1"/>
  <c r="P1568" i="2" s="1"/>
  <c r="N629" i="1"/>
  <c r="P1525" i="2" s="1"/>
  <c r="N330" i="1"/>
  <c r="P1422" i="2" s="1"/>
  <c r="N787" i="1"/>
  <c r="P1452" i="2" s="1"/>
  <c r="N493" i="1"/>
  <c r="P1563" i="2" s="1"/>
  <c r="N310" i="1"/>
  <c r="P1428" i="2" s="1"/>
  <c r="N363" i="1"/>
  <c r="P1584" i="2" s="1"/>
  <c r="N929" i="1"/>
  <c r="P1504" i="2" s="1"/>
  <c r="N465" i="1"/>
  <c r="P1526" i="2" s="1"/>
  <c r="N609" i="1"/>
  <c r="P1557" i="2" s="1"/>
  <c r="N964" i="1"/>
  <c r="P1061" i="2" s="1"/>
  <c r="N32" i="1"/>
  <c r="P1512" i="2" s="1"/>
  <c r="N1460" i="1"/>
  <c r="P1625" i="2" s="1"/>
  <c r="N870" i="1"/>
  <c r="P1604" i="2" s="1"/>
  <c r="N317" i="1"/>
  <c r="P1524" i="2" s="1"/>
  <c r="N1158" i="1"/>
  <c r="P1610" i="2" s="1"/>
  <c r="N688" i="1"/>
  <c r="P1571" i="2" s="1"/>
  <c r="N307" i="1"/>
  <c r="P1635" i="2" s="1"/>
  <c r="N1307" i="1"/>
  <c r="P1601" i="2" s="1"/>
  <c r="N122" i="1"/>
  <c r="P1622" i="2" s="1"/>
  <c r="N1336" i="1"/>
  <c r="P1513" i="2" s="1"/>
  <c r="N684" i="1"/>
  <c r="P1517" i="2" s="1"/>
  <c r="N559" i="1"/>
  <c r="P1572" i="2" s="1"/>
  <c r="N873" i="1"/>
  <c r="P1516" i="2" s="1"/>
  <c r="N645" i="1"/>
  <c r="P37" i="2" s="1"/>
  <c r="N285" i="1"/>
  <c r="P1596" i="2" s="1"/>
  <c r="N421" i="1"/>
  <c r="P1583" i="2" s="1"/>
  <c r="N895" i="1"/>
  <c r="P1589" i="2" s="1"/>
  <c r="N370" i="1"/>
  <c r="P1634" i="2" s="1"/>
  <c r="N538" i="1"/>
  <c r="P1157" i="2" s="1"/>
  <c r="N1005" i="1"/>
  <c r="P1222" i="2" s="1"/>
  <c r="N1189" i="1"/>
  <c r="P1337" i="2" s="1"/>
  <c r="N992" i="1"/>
  <c r="P1454" i="2" s="1"/>
  <c r="N830" i="1"/>
  <c r="P1298" i="2" s="1"/>
  <c r="N978" i="1"/>
  <c r="P1365" i="2" s="1"/>
  <c r="N527" i="1"/>
  <c r="P1372" i="2" s="1"/>
  <c r="N518" i="1"/>
  <c r="P1300" i="2" s="1"/>
  <c r="N672" i="1"/>
  <c r="P1413" i="2" s="1"/>
  <c r="N1530" i="1"/>
  <c r="P1449" i="2" s="1"/>
  <c r="N222" i="1"/>
  <c r="P1290" i="2" s="1"/>
  <c r="N1392" i="1"/>
  <c r="P1395" i="2" s="1"/>
  <c r="N876" i="1"/>
  <c r="P1534" i="2" s="1"/>
  <c r="N1631" i="1"/>
  <c r="P1578" i="2" s="1"/>
  <c r="N1261" i="1"/>
  <c r="P1529" i="2" s="1"/>
  <c r="N56" i="1"/>
  <c r="P1594" i="2" s="1"/>
  <c r="N141" i="1"/>
  <c r="P1011" i="2" s="1"/>
  <c r="N366" i="1"/>
  <c r="P1414" i="2" s="1"/>
  <c r="N1241" i="1"/>
  <c r="P1192" i="2" s="1"/>
  <c r="N1551" i="1"/>
  <c r="P1389" i="2" s="1"/>
  <c r="N1607" i="1"/>
  <c r="P1556" i="2" s="1"/>
  <c r="N1022" i="1"/>
  <c r="P39" i="2" s="1"/>
  <c r="N1568" i="1"/>
  <c r="P1608" i="2" s="1"/>
  <c r="N20" i="1"/>
  <c r="P1636" i="2" s="1"/>
  <c r="N795" i="1"/>
  <c r="P1590" i="2" s="1"/>
  <c r="N619" i="1"/>
  <c r="N525" i="1"/>
  <c r="P1315" i="2" s="1"/>
  <c r="N101" i="1"/>
  <c r="P1310" i="2" s="1"/>
  <c r="N510" i="1"/>
  <c r="P1198" i="2" s="1"/>
  <c r="N1202" i="1"/>
  <c r="P1333" i="2" s="1"/>
  <c r="N17" i="1"/>
  <c r="P1359" i="2" s="1"/>
  <c r="N829" i="1"/>
  <c r="P1110" i="2" s="1"/>
  <c r="N762" i="1"/>
  <c r="P1311" i="2" s="1"/>
  <c r="N1175" i="1"/>
  <c r="P1295" i="2" s="1"/>
  <c r="N557" i="1"/>
  <c r="P1277" i="2" s="1"/>
  <c r="N53" i="1"/>
  <c r="P1205" i="2" s="1"/>
  <c r="N953" i="1"/>
  <c r="P1323" i="2" s="1"/>
  <c r="N935" i="1"/>
  <c r="P1343" i="2" s="1"/>
  <c r="N659" i="1"/>
  <c r="P1229" i="2" s="1"/>
  <c r="N243" i="1"/>
  <c r="P1494" i="2" s="1"/>
  <c r="N1576" i="1"/>
  <c r="P1518" i="2" s="1"/>
  <c r="N58" i="1"/>
  <c r="P1465" i="2" s="1"/>
  <c r="N1285" i="1"/>
  <c r="P1508" i="2" s="1"/>
  <c r="N8" i="1"/>
  <c r="P1499" i="2" s="1"/>
  <c r="N1406" i="1"/>
  <c r="P1045" i="2" s="1"/>
  <c r="N284" i="1"/>
  <c r="P1561" i="2" s="1"/>
  <c r="N1639" i="1"/>
  <c r="P1591" i="2" s="1"/>
  <c r="N821" i="1"/>
  <c r="P1577" i="2" s="1"/>
  <c r="N1578" i="1"/>
  <c r="P956" i="2" s="1"/>
  <c r="N1334" i="1"/>
  <c r="P1092" i="2" s="1"/>
  <c r="N1518" i="1"/>
  <c r="P1314" i="2" s="1"/>
  <c r="N528" i="1"/>
  <c r="P99" i="2" s="1"/>
  <c r="N713" i="1"/>
  <c r="P30" i="2" s="1"/>
  <c r="N439" i="1"/>
  <c r="P1358" i="2" s="1"/>
  <c r="N1441" i="1"/>
  <c r="P1266" i="2" s="1"/>
  <c r="N95" i="1"/>
  <c r="P1355" i="2" s="1"/>
  <c r="N932" i="1"/>
  <c r="P967" i="2" s="1"/>
  <c r="N516" i="1"/>
  <c r="P1263" i="2" s="1"/>
  <c r="N1616" i="1"/>
  <c r="P958" i="2" s="1"/>
  <c r="N1137" i="1"/>
  <c r="P971" i="2" s="1"/>
  <c r="N587" i="1"/>
  <c r="P1285" i="2" s="1"/>
  <c r="N30" i="1"/>
  <c r="P1244" i="2" s="1"/>
  <c r="N841" i="1"/>
  <c r="P1230" i="2" s="1"/>
  <c r="N211" i="1"/>
  <c r="P1502" i="2" s="1"/>
  <c r="N1288" i="1"/>
  <c r="P965" i="2" s="1"/>
  <c r="N1641" i="1"/>
  <c r="P132" i="2" s="1"/>
  <c r="N1480" i="1"/>
  <c r="P1184" i="2" s="1"/>
  <c r="N776" i="1"/>
  <c r="P1487" i="2" s="1"/>
  <c r="N352" i="1"/>
  <c r="P1288" i="2" s="1"/>
  <c r="N251" i="1"/>
  <c r="P1332" i="2" s="1"/>
  <c r="N590" i="1"/>
  <c r="P1544" i="2" s="1"/>
  <c r="N769" i="1"/>
  <c r="P1471" i="2" s="1"/>
  <c r="N1399" i="1"/>
  <c r="P1324" i="2" s="1"/>
  <c r="N1543" i="1"/>
  <c r="P1530" i="2" s="1"/>
  <c r="N294" i="1"/>
  <c r="P1417" i="2" s="1"/>
  <c r="N346" i="1"/>
  <c r="P1492" i="2" s="1"/>
  <c r="N84" i="1"/>
  <c r="P1536" i="2" s="1"/>
  <c r="N1431" i="1"/>
  <c r="P1535" i="2" s="1"/>
  <c r="N1409" i="1"/>
  <c r="P1506" i="2" s="1"/>
  <c r="N856" i="1"/>
  <c r="P1549" i="2" s="1"/>
  <c r="N314" i="1"/>
  <c r="P1014" i="2" s="1"/>
  <c r="N11" i="1"/>
  <c r="P1576" i="2" s="1"/>
  <c r="N840" i="1"/>
  <c r="P1214" i="2" s="1"/>
  <c r="N405" i="1"/>
  <c r="P1116" i="2" s="1"/>
  <c r="N54" i="1"/>
  <c r="P1269" i="2" s="1"/>
  <c r="N425" i="1"/>
  <c r="P91" i="2" s="1"/>
  <c r="N68" i="1"/>
  <c r="P1130" i="2" s="1"/>
  <c r="N588" i="1"/>
  <c r="P895" i="2" s="1"/>
  <c r="N1240" i="1"/>
  <c r="P1208" i="2" s="1"/>
  <c r="N853" i="1"/>
  <c r="P1109" i="2" s="1"/>
  <c r="N1500" i="1"/>
  <c r="P1271" i="2" s="1"/>
  <c r="N50" i="1"/>
  <c r="P1121" i="2" s="1"/>
  <c r="N376" i="1"/>
  <c r="P918" i="2" s="1"/>
  <c r="N1300" i="1"/>
  <c r="P1196" i="2" s="1"/>
  <c r="N926" i="1"/>
  <c r="P1226" i="2" s="1"/>
  <c r="N295" i="1"/>
  <c r="P1177" i="2" s="1"/>
  <c r="N92" i="1"/>
  <c r="P1117" i="2" s="1"/>
  <c r="N1645" i="1"/>
  <c r="P131" i="2" s="1"/>
  <c r="N99" i="1"/>
  <c r="P1164" i="2" s="1"/>
  <c r="N696" i="1"/>
  <c r="P887" i="2" s="1"/>
  <c r="N575" i="1"/>
  <c r="P870" i="2" s="1"/>
  <c r="N899" i="1"/>
  <c r="P1376" i="2" s="1"/>
  <c r="N394" i="1"/>
  <c r="P1179" i="2" s="1"/>
  <c r="N800" i="1"/>
  <c r="P1102" i="2" s="1"/>
  <c r="N463" i="1"/>
  <c r="P1286" i="2" s="1"/>
  <c r="N1117" i="1"/>
  <c r="P130" i="2" s="1"/>
  <c r="N768" i="1"/>
  <c r="P1189" i="2" s="1"/>
  <c r="N1011" i="1"/>
  <c r="P28" i="2" s="1"/>
  <c r="N1401" i="1"/>
  <c r="P1348" i="2" s="1"/>
  <c r="N504" i="1"/>
  <c r="P1124" i="2" s="1"/>
  <c r="N1435" i="1"/>
  <c r="P1085" i="2" s="1"/>
  <c r="N818" i="1"/>
  <c r="P1088" i="2" s="1"/>
  <c r="N250" i="1"/>
  <c r="P1118" i="2" s="1"/>
  <c r="N296" i="1"/>
  <c r="P1131" i="2" s="1"/>
  <c r="N857" i="1"/>
  <c r="P1187" i="2" s="1"/>
  <c r="N533" i="1"/>
  <c r="P1054" i="2" s="1"/>
  <c r="N356" i="1"/>
  <c r="P906" i="2" s="1"/>
  <c r="N181" i="1"/>
  <c r="P1142" i="2" s="1"/>
  <c r="N1258" i="1"/>
  <c r="P1219" i="2" s="1"/>
  <c r="N318" i="1"/>
  <c r="P1218" i="2" s="1"/>
  <c r="N206" i="1"/>
  <c r="P1170" i="2" s="1"/>
  <c r="N615" i="1"/>
  <c r="P1185" i="2" s="1"/>
  <c r="N341" i="1"/>
  <c r="P961" i="2" s="1"/>
  <c r="N1122" i="1"/>
  <c r="P98" i="2" s="1"/>
  <c r="N544" i="1"/>
  <c r="P1156" i="2" s="1"/>
  <c r="N610" i="1"/>
  <c r="P1182" i="2" s="1"/>
  <c r="N151" i="1"/>
  <c r="P1340" i="2" s="1"/>
  <c r="N885" i="1"/>
  <c r="P1201" i="2" s="1"/>
  <c r="N399" i="1"/>
  <c r="P1211" i="2" s="1"/>
  <c r="N1315" i="1"/>
  <c r="P1099" i="2" s="1"/>
  <c r="N1186" i="1"/>
  <c r="P1204" i="2" s="1"/>
  <c r="N814" i="1"/>
  <c r="P31" i="2" s="1"/>
  <c r="N1599" i="1"/>
  <c r="P1265" i="2" s="1"/>
  <c r="N786" i="1"/>
  <c r="P1250" i="2" s="1"/>
  <c r="N865" i="1"/>
  <c r="P1107" i="2" s="1"/>
  <c r="N739" i="1"/>
  <c r="P1119" i="2" s="1"/>
  <c r="N131" i="1"/>
  <c r="P1273" i="2" s="1"/>
  <c r="N282" i="1"/>
  <c r="P101" i="2" s="1"/>
  <c r="N1088" i="1"/>
  <c r="P1188" i="2" s="1"/>
  <c r="N379" i="1"/>
  <c r="P1168" i="2" s="1"/>
  <c r="N479" i="1"/>
  <c r="P1292" i="2" s="1"/>
  <c r="N467" i="1"/>
  <c r="P1305" i="2" s="1"/>
  <c r="N1128" i="1"/>
  <c r="P1282" i="2" s="1"/>
  <c r="N1378" i="1"/>
  <c r="P1098" i="2" s="1"/>
  <c r="N554" i="1"/>
  <c r="P1309" i="2" s="1"/>
  <c r="N304" i="1"/>
  <c r="P25" i="2" s="1"/>
  <c r="N744" i="1"/>
  <c r="P1223" i="2" s="1"/>
  <c r="N115" i="1"/>
  <c r="P1194" i="2" s="1"/>
  <c r="N436" i="1"/>
  <c r="P1103" i="2" s="1"/>
  <c r="N1618" i="1"/>
  <c r="P1165" i="2" s="1"/>
  <c r="N890" i="1"/>
  <c r="P1120" i="2" s="1"/>
  <c r="N670" i="1"/>
  <c r="P955" i="2" s="1"/>
  <c r="N784" i="1"/>
  <c r="P1193" i="2" s="1"/>
  <c r="N496" i="1"/>
  <c r="P1180" i="2" s="1"/>
  <c r="N1049" i="1"/>
  <c r="P1111" i="2" s="1"/>
  <c r="N406" i="1"/>
  <c r="P1237" i="2" s="1"/>
  <c r="N126" i="1"/>
  <c r="P1200" i="2" s="1"/>
  <c r="N184" i="1"/>
  <c r="P100" i="2" s="1"/>
  <c r="N36" i="1"/>
  <c r="P1249" i="2" s="1"/>
  <c r="N161" i="1"/>
  <c r="P941" i="2" s="1"/>
  <c r="N522" i="1"/>
  <c r="P1175" i="2" s="1"/>
  <c r="N807" i="1"/>
  <c r="P1123" i="2" s="1"/>
  <c r="N274" i="1"/>
  <c r="P1197" i="2" s="1"/>
  <c r="N1101" i="1"/>
  <c r="P1160" i="2" s="1"/>
  <c r="N700" i="1"/>
  <c r="P1215" i="2" s="1"/>
  <c r="N1637" i="1"/>
  <c r="P1148" i="2" s="1"/>
  <c r="N660" i="1"/>
  <c r="P1221" i="2" s="1"/>
  <c r="N478" i="1"/>
  <c r="P1279" i="2" s="1"/>
  <c r="N1188" i="1"/>
  <c r="P1195" i="2" s="1"/>
  <c r="N1131" i="1"/>
  <c r="P1152" i="2" s="1"/>
  <c r="N1250" i="1"/>
  <c r="P943" i="2" s="1"/>
  <c r="N378" i="1"/>
  <c r="P29" i="2" s="1"/>
  <c r="N77" i="1"/>
  <c r="P1342" i="2" s="1"/>
  <c r="N1531" i="1"/>
  <c r="P1104" i="2" s="1"/>
  <c r="N254" i="1"/>
  <c r="P1260" i="2" s="1"/>
  <c r="N1563" i="1"/>
  <c r="P1247" i="2" s="1"/>
  <c r="N664" i="1"/>
  <c r="P1268" i="2" s="1"/>
  <c r="N72" i="1"/>
  <c r="P1151" i="2" s="1"/>
  <c r="N1477" i="1"/>
  <c r="P936" i="2" s="1"/>
  <c r="N418" i="1"/>
  <c r="P1166" i="2" s="1"/>
  <c r="N927" i="1"/>
  <c r="P1375" i="2" s="1"/>
  <c r="N714" i="1"/>
  <c r="P1329" i="2" s="1"/>
  <c r="N1216" i="1"/>
  <c r="P1289" i="2" s="1"/>
  <c r="N724" i="1"/>
  <c r="P1252" i="2" s="1"/>
  <c r="N457" i="1"/>
  <c r="P1294" i="2" s="1"/>
  <c r="N420" i="1"/>
  <c r="P1238" i="2" s="1"/>
  <c r="N1586" i="1"/>
  <c r="P1262" i="2" s="1"/>
  <c r="N718" i="1"/>
  <c r="P1251" i="2" s="1"/>
  <c r="N878" i="1"/>
  <c r="P1243" i="2" s="1"/>
  <c r="N114" i="1"/>
  <c r="P21" i="2" s="1"/>
  <c r="N1346" i="1"/>
  <c r="P1186" i="2" s="1"/>
  <c r="N676" i="1"/>
  <c r="P1145" i="2" s="1"/>
  <c r="N315" i="1"/>
  <c r="P1163" i="2" s="1"/>
  <c r="N574" i="1"/>
  <c r="P1321" i="2" s="1"/>
  <c r="N137" i="1"/>
  <c r="P1248" i="2" s="1"/>
  <c r="N159" i="1"/>
  <c r="P1173" i="2" s="1"/>
  <c r="N391" i="1"/>
  <c r="P1257" i="2" s="1"/>
  <c r="N1436" i="1"/>
  <c r="P1228" i="2" s="1"/>
  <c r="N548" i="1"/>
  <c r="P1253" i="2" s="1"/>
  <c r="N489" i="1"/>
  <c r="P1172" i="2" s="1"/>
  <c r="N612" i="1"/>
  <c r="P1181" i="2" s="1"/>
  <c r="N691" i="1"/>
  <c r="P1341" i="2" s="1"/>
  <c r="N644" i="1"/>
  <c r="P1368" i="2" s="1"/>
  <c r="N335" i="1"/>
  <c r="P1216" i="2" s="1"/>
  <c r="N38" i="1"/>
  <c r="P1373" i="2" s="1"/>
  <c r="N1590" i="1"/>
  <c r="P1138" i="2" s="1"/>
  <c r="N172" i="1"/>
  <c r="P1318" i="2" s="1"/>
  <c r="N1439" i="1"/>
  <c r="P1050" i="2" s="1"/>
  <c r="N611" i="1"/>
  <c r="P1291" i="2" s="1"/>
  <c r="N319" i="1"/>
  <c r="P1202" i="2" s="1"/>
  <c r="N896" i="1"/>
  <c r="P103" i="2" s="1"/>
  <c r="N1247" i="1"/>
  <c r="P1057" i="2" s="1"/>
  <c r="N966" i="1"/>
  <c r="P20" i="2" s="1"/>
  <c r="N1199" i="1"/>
  <c r="P1125" i="2" s="1"/>
  <c r="N936" i="1"/>
  <c r="P1278" i="2" s="1"/>
  <c r="N937" i="1"/>
  <c r="P1126" i="2" s="1"/>
  <c r="N1412" i="1"/>
  <c r="P1404" i="2" s="1"/>
  <c r="N220" i="1"/>
  <c r="P1232" i="2" s="1"/>
  <c r="N735" i="1"/>
  <c r="P1461" i="2" s="1"/>
  <c r="N1173" i="1"/>
  <c r="P1183" i="2" s="1"/>
  <c r="N281" i="1"/>
  <c r="P32" i="2" s="1"/>
  <c r="N772" i="1"/>
  <c r="P1287" i="2" s="1"/>
  <c r="N1470" i="1"/>
  <c r="P1153" i="2" s="1"/>
  <c r="N1478" i="1"/>
  <c r="P1522" i="2" s="1"/>
  <c r="N361" i="1"/>
  <c r="P1199" i="2" s="1"/>
  <c r="N563" i="1"/>
  <c r="P1241" i="2" s="1"/>
  <c r="N174" i="1"/>
  <c r="P1385" i="2" s="1"/>
  <c r="N65" i="1"/>
  <c r="P35" i="2" s="1"/>
  <c r="N524" i="1"/>
  <c r="P1382" i="2" s="1"/>
  <c r="N1416" i="1"/>
  <c r="P1301" i="2" s="1"/>
  <c r="N240" i="1"/>
  <c r="P1397" i="2" s="1"/>
  <c r="N87" i="1"/>
  <c r="P1210" i="2" s="1"/>
  <c r="N1112" i="1"/>
  <c r="P1240" i="2" s="1"/>
  <c r="N265" i="1"/>
  <c r="P1136" i="2" s="1"/>
  <c r="N1611" i="1"/>
  <c r="P1203" i="2" s="1"/>
  <c r="N1021" i="1"/>
  <c r="P1322" i="2" s="1"/>
  <c r="N1061" i="1"/>
  <c r="P1254" i="2" s="1"/>
  <c r="N543" i="1"/>
  <c r="P105" i="2" s="1"/>
  <c r="N85" i="1"/>
  <c r="P1406" i="2" s="1"/>
  <c r="N1266" i="1"/>
  <c r="P1433" i="2" s="1"/>
  <c r="N413" i="1"/>
  <c r="P104" i="2" s="1"/>
  <c r="N1212" i="1"/>
  <c r="P1430" i="2" s="1"/>
  <c r="N60" i="1"/>
  <c r="P1255" i="2" s="1"/>
  <c r="N752" i="1"/>
  <c r="P1377" i="2" s="1"/>
  <c r="N1572" i="1"/>
  <c r="P1297" i="2" s="1"/>
  <c r="N1039" i="1"/>
  <c r="P1217" i="2" s="1"/>
  <c r="N631" i="1"/>
  <c r="P1370" i="2" s="1"/>
  <c r="N1050" i="1"/>
  <c r="P1258" i="2" s="1"/>
  <c r="N51" i="1"/>
  <c r="P1246" i="2" s="1"/>
  <c r="N944" i="1"/>
  <c r="P1293" i="2" s="1"/>
  <c r="N411" i="1"/>
  <c r="P1209" i="2" s="1"/>
  <c r="N3" i="1"/>
  <c r="P1325" i="2" s="1"/>
  <c r="N526" i="1"/>
  <c r="P1174" i="2" s="1"/>
  <c r="N1381" i="1"/>
  <c r="P1330" i="2" s="1"/>
  <c r="N831" i="1"/>
  <c r="P1304" i="2" s="1"/>
  <c r="N1043" i="1"/>
  <c r="P1415" i="2" s="1"/>
  <c r="N156" i="1"/>
  <c r="P1302" i="2" s="1"/>
  <c r="N5" i="1"/>
  <c r="P1212" i="2" s="1"/>
  <c r="N1180" i="1"/>
  <c r="P1281" i="2" s="1"/>
  <c r="N850" i="1"/>
  <c r="P1032" i="2" s="1"/>
  <c r="N1145" i="1"/>
  <c r="P1233" i="2" s="1"/>
  <c r="N669" i="1"/>
  <c r="P1347" i="2" s="1"/>
  <c r="N1155" i="1"/>
  <c r="P1272" i="2" s="1"/>
  <c r="N843" i="1"/>
  <c r="P1306" i="2" s="1"/>
  <c r="N139" i="1"/>
  <c r="P1320" i="2" s="1"/>
  <c r="N770" i="1"/>
  <c r="P1052" i="2" s="1"/>
  <c r="N547" i="1"/>
  <c r="P1274" i="2" s="1"/>
  <c r="N556" i="1"/>
  <c r="P1225" i="2" s="1"/>
  <c r="N82" i="1"/>
  <c r="P1159" i="2" s="1"/>
  <c r="N1505" i="1"/>
  <c r="P1360" i="2" s="1"/>
  <c r="N1275" i="1"/>
  <c r="P24" i="2" s="1"/>
  <c r="N1105" i="1"/>
  <c r="P1056" i="2" s="1"/>
  <c r="N415" i="1"/>
  <c r="P1390" i="2" s="1"/>
  <c r="N351" i="1"/>
  <c r="P1393" i="2" s="1"/>
  <c r="N1203" i="1"/>
  <c r="P1307" i="2" s="1"/>
  <c r="N495" i="1"/>
  <c r="P1438" i="2" s="1"/>
  <c r="N1080" i="1"/>
  <c r="P1176" i="2" s="1"/>
  <c r="N148" i="1"/>
  <c r="P1331" i="2" s="1"/>
  <c r="N1038" i="1"/>
  <c r="P1423" i="2" s="1"/>
  <c r="N1597" i="1"/>
  <c r="P1394" i="2" s="1"/>
  <c r="N1603" i="1"/>
  <c r="P1031" i="2" s="1"/>
  <c r="N643" i="1"/>
  <c r="P1336" i="2" s="1"/>
  <c r="N1308" i="1"/>
  <c r="P1283" i="2" s="1"/>
  <c r="N1051" i="1"/>
  <c r="P1349" i="2" s="1"/>
  <c r="N1138" i="1"/>
  <c r="P1363" i="2" s="1"/>
  <c r="N404" i="1"/>
  <c r="P1256" i="2" s="1"/>
  <c r="N954" i="1"/>
  <c r="P988" i="2" s="1"/>
  <c r="N1187" i="1"/>
  <c r="P1239" i="2" s="1"/>
  <c r="N862" i="1"/>
  <c r="P1357" i="2" s="1"/>
  <c r="N1190" i="1"/>
  <c r="P1316" i="2" s="1"/>
  <c r="N911" i="1"/>
  <c r="P1350" i="2" s="1"/>
  <c r="N813" i="1"/>
  <c r="P102" i="2" s="1"/>
  <c r="N536" i="1"/>
  <c r="P1235" i="2" s="1"/>
  <c r="N1160" i="1"/>
  <c r="P1402" i="2" s="1"/>
  <c r="N918" i="1"/>
  <c r="P1327" i="2" s="1"/>
  <c r="N1351" i="1"/>
  <c r="P1034" i="2" s="1"/>
  <c r="N1420" i="1"/>
  <c r="P1437" i="2" s="1"/>
  <c r="N1242" i="1"/>
  <c r="P1338" i="2" s="1"/>
  <c r="N874" i="1"/>
  <c r="P1409" i="2" s="1"/>
  <c r="N308" i="1"/>
  <c r="P1367" i="2" s="1"/>
  <c r="N129" i="1"/>
  <c r="P1303" i="2" s="1"/>
  <c r="N1516" i="1"/>
  <c r="P1380" i="2" s="1"/>
  <c r="N329" i="1"/>
  <c r="P1259" i="2" s="1"/>
  <c r="N1353" i="1"/>
  <c r="P1470" i="2" s="1"/>
  <c r="N1236" i="1"/>
  <c r="P1432" i="2" s="1"/>
  <c r="N1462" i="1"/>
  <c r="P1460" i="2" s="1"/>
  <c r="N792" i="1"/>
  <c r="P1062" i="2" s="1"/>
  <c r="N269" i="1"/>
  <c r="P1443" i="2" s="1"/>
  <c r="N880" i="1"/>
  <c r="P1451" i="2" s="1"/>
  <c r="N712" i="1"/>
  <c r="P1033" i="2" s="1"/>
  <c r="N96" i="1"/>
  <c r="P1053" i="2" s="1"/>
  <c r="N1267" i="1"/>
  <c r="P1391" i="2" s="1"/>
  <c r="N1002" i="1"/>
  <c r="P1059" i="2" s="1"/>
  <c r="N727" i="1"/>
  <c r="P1344" i="2" s="1"/>
  <c r="N1339" i="1"/>
  <c r="P1264" i="2" s="1"/>
  <c r="N135" i="1"/>
  <c r="P1326" i="2" s="1"/>
  <c r="N720" i="1"/>
  <c r="P1335" i="2" s="1"/>
  <c r="N434" i="1"/>
  <c r="P1312" i="2" s="1"/>
  <c r="N214" i="1"/>
  <c r="P1275" i="2" s="1"/>
  <c r="N576" i="1"/>
  <c r="P23" i="2" s="1"/>
  <c r="N550" i="1"/>
  <c r="P1356" i="2" s="1"/>
  <c r="N1428" i="1"/>
  <c r="P1411" i="2" s="1"/>
  <c r="N1053" i="1"/>
  <c r="P1523" i="2" s="1"/>
  <c r="N546" i="1"/>
  <c r="P985" i="2" s="1"/>
  <c r="N716" i="1"/>
  <c r="P1396" i="2" s="1"/>
  <c r="N721" i="1"/>
  <c r="P1410" i="2" s="1"/>
  <c r="N1363" i="1"/>
  <c r="P1345" i="2" s="1"/>
  <c r="N1015" i="1"/>
  <c r="P33" i="2" s="1"/>
  <c r="N1331" i="1"/>
  <c r="P1371" i="2" s="1"/>
  <c r="N301" i="1"/>
  <c r="P1351" i="2" s="1"/>
  <c r="N872" i="1"/>
  <c r="P1435" i="2" s="1"/>
  <c r="N737" i="1"/>
  <c r="P1509" i="2" s="1"/>
  <c r="N913" i="1"/>
  <c r="P1477" i="2" s="1"/>
  <c r="N614" i="1"/>
  <c r="P1354" i="2" s="1"/>
  <c r="N1446" i="1"/>
  <c r="P1362" i="2" s="1"/>
  <c r="N103" i="1"/>
  <c r="P1479" i="2" s="1"/>
  <c r="N823" i="1"/>
  <c r="P1339" i="2" s="1"/>
  <c r="N1253" i="1"/>
  <c r="P994" i="2" s="1"/>
  <c r="N957" i="1"/>
  <c r="P1466" i="2" s="1"/>
  <c r="N771" i="1"/>
  <c r="P1403" i="2" s="1"/>
  <c r="N110" i="1"/>
  <c r="P1328" i="2" s="1"/>
  <c r="N1243" i="1"/>
  <c r="P1037" i="2" s="1"/>
  <c r="N1017" i="1"/>
  <c r="P1405" i="2" s="1"/>
  <c r="N165" i="1"/>
  <c r="P1313" i="2" s="1"/>
  <c r="N1506" i="1"/>
  <c r="P1036" i="2" s="1"/>
  <c r="N1608" i="1"/>
  <c r="P1352" i="2" s="1"/>
  <c r="N748" i="1"/>
  <c r="P1364" i="2" s="1"/>
  <c r="N1444" i="1"/>
  <c r="P1450" i="2" s="1"/>
  <c r="N938" i="1"/>
  <c r="P1353" i="2" s="1"/>
  <c r="N809" i="1"/>
  <c r="P1445" i="2" s="1"/>
  <c r="N1357" i="1"/>
  <c r="P1055" i="2" s="1"/>
  <c r="N921" i="1"/>
  <c r="P1366" i="2" s="1"/>
  <c r="N492" i="1"/>
  <c r="P1319" i="2" s="1"/>
  <c r="N499" i="1"/>
  <c r="P1058" i="2" s="1"/>
  <c r="N7" i="1"/>
  <c r="P1401" i="2" s="1"/>
  <c r="N93" i="1"/>
  <c r="P1317" i="2" s="1"/>
  <c r="N1229" i="1"/>
  <c r="P1500" i="2" s="1"/>
  <c r="N266" i="1"/>
  <c r="P1476" i="2" s="1"/>
  <c r="N600" i="1"/>
  <c r="P1381" i="2" s="1"/>
  <c r="N569" i="1"/>
  <c r="P1399" i="2" s="1"/>
  <c r="N860" i="1"/>
  <c r="P996" i="2" s="1"/>
  <c r="N1174" i="1"/>
  <c r="P1374" i="2" s="1"/>
  <c r="N1054" i="1"/>
  <c r="P1459" i="2" s="1"/>
  <c r="N209" i="1"/>
  <c r="P1586" i="2" s="1"/>
  <c r="N1602" i="1"/>
  <c r="P1308" i="2" s="1"/>
  <c r="N803" i="1"/>
  <c r="P1421" i="2" s="1"/>
  <c r="N204" i="1"/>
  <c r="P992" i="2" s="1"/>
  <c r="N1316" i="1"/>
  <c r="P1550" i="2" s="1"/>
  <c r="N1020" i="1"/>
  <c r="P27" i="2" s="1"/>
  <c r="N1073" i="1"/>
  <c r="P1392" i="2" s="1"/>
  <c r="N1185" i="1"/>
  <c r="P997" i="2" s="1"/>
  <c r="N912" i="1"/>
  <c r="P1398" i="2" s="1"/>
  <c r="N144" i="1"/>
  <c r="P1484" i="2" s="1"/>
  <c r="N25" i="1"/>
  <c r="P1426" i="2" s="1"/>
  <c r="N1359" i="1"/>
  <c r="P1574" i="2" s="1"/>
  <c r="N385" i="1"/>
  <c r="P1038" i="2" s="1"/>
  <c r="N1245" i="1"/>
  <c r="P1520" i="2" s="1"/>
  <c r="N1438" i="1"/>
  <c r="P1063" i="2" s="1"/>
  <c r="N1609" i="1"/>
  <c r="P1446" i="2" s="1"/>
  <c r="N1593" i="1"/>
  <c r="P1485" i="2" s="1"/>
  <c r="N313" i="1"/>
  <c r="P1439" i="2" s="1"/>
  <c r="N433" i="1"/>
  <c r="P1361" i="2" s="1"/>
  <c r="N1345" i="1"/>
  <c r="P990" i="2" s="1"/>
  <c r="N1269" i="1"/>
  <c r="P1489" i="2" s="1"/>
  <c r="N1524" i="1"/>
  <c r="P989" i="2" s="1"/>
  <c r="N564" i="1"/>
  <c r="P1436" i="2" s="1"/>
  <c r="N1540" i="1"/>
  <c r="P1387" i="2" s="1"/>
  <c r="N224" i="1"/>
  <c r="P1510" i="2" s="1"/>
  <c r="N371" i="1"/>
  <c r="P1469" i="2" s="1"/>
  <c r="N1544" i="1"/>
  <c r="P1480" i="2" s="1"/>
  <c r="N45" i="1"/>
  <c r="P1490" i="2" s="1"/>
  <c r="N994" i="1"/>
  <c r="P1427" i="2" s="1"/>
  <c r="N52" i="1"/>
  <c r="P1455" i="2" s="1"/>
  <c r="N1440" i="1"/>
  <c r="P1468" i="2" s="1"/>
  <c r="N902" i="1"/>
  <c r="P1416" i="2" s="1"/>
  <c r="N74" i="1"/>
  <c r="P1334" i="2" s="1"/>
  <c r="N827" i="1"/>
  <c r="P1453" i="2" s="1"/>
  <c r="N1567" i="1"/>
  <c r="P1503" i="2" s="1"/>
  <c r="N1515" i="1"/>
  <c r="P1346" i="2" s="1"/>
  <c r="N1135" i="1"/>
  <c r="P1379" i="2" s="1"/>
  <c r="N822" i="1"/>
  <c r="P1431" i="2" s="1"/>
  <c r="N1510" i="1"/>
  <c r="P40" i="2" s="1"/>
  <c r="N1132" i="1"/>
  <c r="P1429" i="2" s="1"/>
  <c r="N1448" i="1"/>
  <c r="P1060" i="2" s="1"/>
  <c r="N1176" i="1"/>
  <c r="P1378" i="2" s="1"/>
  <c r="N1408" i="1"/>
  <c r="P34" i="2" s="1"/>
  <c r="N673" i="1"/>
  <c r="P1457" i="2" s="1"/>
  <c r="N1585" i="1"/>
  <c r="P1580" i="2" s="1"/>
  <c r="N321" i="1"/>
  <c r="P1069" i="2" s="1"/>
  <c r="N584" i="1"/>
  <c r="P995" i="2" s="1"/>
  <c r="N426" i="1"/>
  <c r="P1440" i="2" s="1"/>
  <c r="N1569" i="1"/>
  <c r="P1071" i="2" s="1"/>
  <c r="N1485" i="1"/>
  <c r="P1483" i="2" s="1"/>
  <c r="N176" i="1"/>
  <c r="P1558" i="2" s="1"/>
  <c r="N702" i="1"/>
  <c r="P1462" i="2" s="1"/>
  <c r="N393" i="1"/>
  <c r="P1425" i="2" s="1"/>
  <c r="N238" i="1"/>
  <c r="P1400" i="2" s="1"/>
  <c r="N917" i="1"/>
  <c r="P1566" i="2" s="1"/>
  <c r="N1497" i="1"/>
  <c r="P1065" i="2" s="1"/>
  <c r="N1047" i="1"/>
  <c r="P1482" i="2" s="1"/>
  <c r="N990" i="1"/>
  <c r="P1501" i="2" s="1"/>
  <c r="N155" i="1"/>
  <c r="P1073" i="2" s="1"/>
  <c r="N414" i="1"/>
  <c r="P1424" i="2" s="1"/>
  <c r="N235" i="1"/>
  <c r="P1040" i="2" s="1"/>
  <c r="N228" i="1"/>
  <c r="P1515" i="2" s="1"/>
  <c r="N796" i="1"/>
  <c r="P1035" i="2" s="1"/>
  <c r="N409" i="1"/>
  <c r="P1442" i="2" s="1"/>
  <c r="N1063" i="1"/>
  <c r="P987" i="2" s="1"/>
  <c r="N943" i="1"/>
  <c r="P1434" i="2" s="1"/>
  <c r="N582" i="1"/>
  <c r="P1420" i="2" s="1"/>
  <c r="N976" i="1"/>
  <c r="P998" i="2" s="1"/>
  <c r="N552" i="1"/>
  <c r="P1474" i="2" s="1"/>
  <c r="N1052" i="1"/>
  <c r="P1521" i="2" s="1"/>
  <c r="N1575" i="1"/>
  <c r="P1458" i="2" s="1"/>
  <c r="N268" i="1"/>
  <c r="P1491" i="2" s="1"/>
  <c r="N107" i="1"/>
  <c r="P1493" i="2" s="1"/>
  <c r="N456" i="1"/>
  <c r="P993" i="2" s="1"/>
  <c r="N26" i="1"/>
  <c r="P1505" i="2" s="1"/>
  <c r="N1546" i="1"/>
  <c r="P1585" i="2" s="1"/>
  <c r="N1542" i="1"/>
  <c r="P1486" i="2" s="1"/>
  <c r="N1541" i="1"/>
  <c r="P1514" i="2" s="1"/>
  <c r="N605" i="1"/>
  <c r="P1064" i="2" s="1"/>
  <c r="N661" i="1"/>
  <c r="P1531" i="2" s="1"/>
  <c r="N1385" i="1"/>
  <c r="P1481" i="2" s="1"/>
  <c r="N1495" i="1"/>
  <c r="P1473" i="2" s="1"/>
  <c r="N1459" i="1"/>
  <c r="P1447" i="2" s="1"/>
  <c r="N1619" i="1"/>
  <c r="P1495" i="2" s="1"/>
  <c r="N1380" i="1"/>
  <c r="P1066" i="2" s="1"/>
  <c r="N747" i="1"/>
  <c r="P1002" i="2" s="1"/>
  <c r="N503" i="1"/>
  <c r="P1000" i="2" s="1"/>
  <c r="N1298" i="1"/>
  <c r="P1496" i="2" s="1"/>
  <c r="N1272" i="1"/>
  <c r="P1543" i="2" s="1"/>
  <c r="N343" i="1"/>
  <c r="P1527" i="2" s="1"/>
  <c r="N187" i="1"/>
  <c r="P1072" i="2" s="1"/>
  <c r="N1550" i="1"/>
  <c r="P1497" i="2" s="1"/>
  <c r="N1183" i="1"/>
  <c r="P1412" i="2" s="1"/>
  <c r="N975" i="1"/>
  <c r="P1448" i="2" s="1"/>
  <c r="N750" i="1"/>
  <c r="P1001" i="2" s="1"/>
  <c r="N578" i="1"/>
  <c r="P26" i="2" s="1"/>
  <c r="N573" i="1"/>
  <c r="P36" i="2" s="1"/>
  <c r="N500" i="1"/>
  <c r="P1067" i="2" s="1"/>
  <c r="N241" i="1"/>
  <c r="P1472" i="2" s="1"/>
  <c r="N634" i="1"/>
  <c r="P1467" i="2" s="1"/>
  <c r="N327" i="1"/>
  <c r="P1463" i="2" s="1"/>
  <c r="N223" i="1"/>
  <c r="P1600" i="2" s="1"/>
  <c r="N649" i="1"/>
  <c r="P1068" i="2" s="1"/>
  <c r="N71" i="1"/>
  <c r="P1511" i="2" s="1"/>
  <c r="N931" i="1"/>
  <c r="P1004" i="2" s="1"/>
  <c r="N991" i="1"/>
  <c r="P1070" i="2" s="1"/>
  <c r="N1430" i="1"/>
  <c r="P991" i="2" s="1"/>
  <c r="N995" i="1"/>
  <c r="P1579" i="2" s="1"/>
  <c r="N1468" i="1"/>
  <c r="P1074" i="2" s="1"/>
  <c r="N1450" i="1"/>
  <c r="P1456" i="2" s="1"/>
  <c r="N1327" i="1"/>
  <c r="P1039" i="2" s="1"/>
  <c r="N775" i="1"/>
  <c r="P1043" i="2" s="1"/>
  <c r="N157" i="1"/>
  <c r="P1464" i="2" s="1"/>
  <c r="N1066" i="1"/>
  <c r="P1488" i="2" s="1"/>
  <c r="N751" i="1"/>
  <c r="P38" i="2" s="1"/>
  <c r="N466" i="1"/>
  <c r="P1567" i="2" s="1"/>
  <c r="N297" i="1"/>
  <c r="P1077" i="2" s="1"/>
  <c r="N642" i="1"/>
  <c r="P1551" i="2" s="1"/>
  <c r="N1615" i="1"/>
  <c r="P1441" i="2" s="1"/>
  <c r="N585" i="1"/>
  <c r="P1539" i="2" s="1"/>
  <c r="N328" i="1"/>
  <c r="P1041" i="2" s="1"/>
  <c r="N306" i="1"/>
  <c r="P1528" i="2" s="1"/>
  <c r="N69" i="1"/>
  <c r="P1537" i="2" s="1"/>
  <c r="N185" i="1"/>
  <c r="P1621" i="2" s="1"/>
  <c r="N730" i="1"/>
  <c r="P1605" i="2" s="1"/>
  <c r="N428" i="1"/>
  <c r="P1478" i="2" s="1"/>
  <c r="N1325" i="1"/>
  <c r="P1541" i="2" s="1"/>
  <c r="N866" i="1"/>
  <c r="P1547" i="2" s="1"/>
  <c r="N16" i="1"/>
  <c r="P1444" i="2" s="1"/>
  <c r="N722" i="1"/>
  <c r="P1538" i="2" s="1"/>
  <c r="N1036" i="1"/>
  <c r="P1546" i="2" s="1"/>
  <c r="N924" i="1"/>
  <c r="P1593" i="2" s="1"/>
  <c r="N1192" i="1"/>
  <c r="P1075" i="2" s="1"/>
  <c r="N168" i="1"/>
  <c r="P1042" i="2" s="1"/>
  <c r="N1484" i="1"/>
  <c r="P1533" i="2" s="1"/>
  <c r="N1262" i="1"/>
  <c r="P1519" i="2" s="1"/>
  <c r="N694" i="1"/>
  <c r="P1611" i="2" s="1"/>
  <c r="N1508" i="1"/>
  <c r="P1498" i="2" s="1"/>
  <c r="N851" i="1"/>
  <c r="P999" i="2" s="1"/>
  <c r="N1355" i="1"/>
  <c r="P1564" i="2" s="1"/>
  <c r="N674" i="1"/>
  <c r="P1562" i="2" s="1"/>
  <c r="N635" i="1"/>
  <c r="P1612" i="2" s="1"/>
  <c r="N1566" i="1"/>
  <c r="P1548" i="2" s="1"/>
  <c r="N738" i="1"/>
  <c r="P1587" i="2" s="1"/>
  <c r="N956" i="1"/>
  <c r="P1598" i="2" s="1"/>
  <c r="N868" i="1"/>
  <c r="P1599" i="2" s="1"/>
  <c r="N309" i="1"/>
  <c r="P1545" i="2" s="1"/>
  <c r="N974" i="1"/>
  <c r="P1005" i="2" s="1"/>
  <c r="N355" i="1"/>
  <c r="P1588" i="2" s="1"/>
  <c r="N663" i="1"/>
  <c r="P1006" i="2" s="1"/>
  <c r="N1206" i="1"/>
  <c r="P1613" i="2" s="1"/>
  <c r="N794" i="1"/>
  <c r="P1631" i="2" s="1"/>
  <c r="N462" i="1"/>
  <c r="P1003" i="2" s="1"/>
  <c r="N388" i="1"/>
  <c r="P1507" i="2" s="1"/>
  <c r="N35" i="1"/>
  <c r="P1008" i="2" s="1"/>
  <c r="N1274" i="1"/>
  <c r="P986" i="2" s="1"/>
  <c r="N1184" i="1"/>
  <c r="P1009" i="2" s="1"/>
  <c r="N741" i="1"/>
  <c r="P1560" i="2" s="1"/>
  <c r="N589" i="1"/>
  <c r="P1076" i="2" s="1"/>
  <c r="N272" i="1"/>
  <c r="P1565" i="2" s="1"/>
  <c r="N1449" i="1"/>
  <c r="P1592" i="2" s="1"/>
  <c r="N497" i="1"/>
  <c r="P1575" i="2" s="1"/>
  <c r="N1547" i="1"/>
  <c r="P1581" i="2" s="1"/>
  <c r="N483" i="1"/>
  <c r="P1573" i="2" s="1"/>
  <c r="N1092" i="1"/>
  <c r="P1553" i="2" s="1"/>
  <c r="N711" i="1"/>
  <c r="P1595" i="2" s="1"/>
  <c r="N386" i="1"/>
  <c r="P1607" i="2" s="1"/>
  <c r="N1235" i="1"/>
  <c r="P1078" i="2" s="1"/>
  <c r="N736" i="1"/>
  <c r="P1552" i="2" s="1"/>
  <c r="N560" i="1"/>
  <c r="P1540" i="2" s="1"/>
  <c r="N1474" i="1"/>
  <c r="P1559" i="2" s="1"/>
  <c r="N981" i="1"/>
  <c r="P1597" i="2" s="1"/>
  <c r="N801" i="1"/>
  <c r="P1532" i="2" s="1"/>
  <c r="N633" i="1"/>
  <c r="P1079" i="2" s="1"/>
  <c r="N909" i="1"/>
  <c r="P1554" i="2" s="1"/>
  <c r="N763" i="1"/>
  <c r="P1555" i="2" s="1"/>
  <c r="N423" i="1"/>
  <c r="P1629" i="2" s="1"/>
  <c r="N1178" i="1"/>
  <c r="P1616" i="2" s="1"/>
  <c r="N1273" i="1"/>
  <c r="P1010" i="2" s="1"/>
  <c r="N384" i="1"/>
  <c r="P1044" i="2" s="1"/>
  <c r="N380" i="1"/>
  <c r="P1080" i="2" s="1"/>
  <c r="N342" i="1"/>
  <c r="P1637" i="2" s="1"/>
  <c r="N6" i="1"/>
  <c r="P1542" i="2" s="1"/>
  <c r="N698" i="1"/>
  <c r="P1570" i="2" s="1"/>
  <c r="N680" i="1"/>
  <c r="P1046" i="2" s="1"/>
  <c r="N603" i="1"/>
  <c r="P1606" i="2" s="1"/>
  <c r="N1060" i="1"/>
  <c r="P1012" i="2" s="1"/>
  <c r="N1581" i="1"/>
  <c r="P1082" i="2" s="1"/>
  <c r="N1386" i="1"/>
  <c r="P1048" i="2" s="1"/>
  <c r="N1294" i="1"/>
  <c r="P1620" i="2" s="1"/>
  <c r="N984" i="1"/>
  <c r="P1047" i="2" s="1"/>
  <c r="N1534" i="1"/>
  <c r="P1013" i="2" s="1"/>
  <c r="N1342" i="1"/>
  <c r="P1081" i="2" s="1"/>
  <c r="N599" i="1"/>
  <c r="P1017" i="2" s="1"/>
  <c r="N583" i="1"/>
  <c r="P1602" i="2" s="1"/>
  <c r="N1640" i="1"/>
  <c r="P1019" i="2" s="1"/>
  <c r="N334" i="1"/>
  <c r="P1007" i="2" s="1"/>
  <c r="N693" i="1"/>
  <c r="P1628" i="2" s="1"/>
  <c r="N1404" i="1"/>
  <c r="P1603" i="2" s="1"/>
  <c r="N723" i="1"/>
  <c r="P1582" i="2" s="1"/>
  <c r="N624" i="1"/>
  <c r="P1632" i="2" s="1"/>
  <c r="N568" i="1"/>
  <c r="N1649" i="1"/>
  <c r="P1609" i="2" s="1"/>
  <c r="N1350" i="1"/>
  <c r="P1615" i="2" s="1"/>
  <c r="N1226" i="1"/>
  <c r="P1083" i="2" s="1"/>
  <c r="N1154" i="1"/>
  <c r="N604" i="1"/>
  <c r="P1023" i="2" s="1"/>
  <c r="N81" i="1"/>
  <c r="P1020" i="2" s="1"/>
  <c r="N1166" i="1"/>
  <c r="P1025" i="2" s="1"/>
  <c r="N1162" i="1"/>
  <c r="P1016" i="2" s="1"/>
  <c r="N971" i="1"/>
  <c r="P1618" i="2" s="1"/>
  <c r="N1044" i="1"/>
  <c r="P1617" i="2" s="1"/>
  <c r="N678" i="1"/>
  <c r="P1015" i="2" s="1"/>
  <c r="N1617" i="1"/>
  <c r="P1024" i="2" s="1"/>
  <c r="N1007" i="1"/>
  <c r="P1627" i="2" s="1"/>
  <c r="N852" i="1"/>
  <c r="P1049" i="2" s="1"/>
  <c r="N474" i="1"/>
  <c r="P1633" i="2" s="1"/>
  <c r="N402" i="1"/>
  <c r="P1018" i="2" s="1"/>
  <c r="N401" i="1"/>
  <c r="P1614" i="2" s="1"/>
  <c r="N169" i="1"/>
  <c r="P1029" i="2" s="1"/>
  <c r="N1402" i="1"/>
  <c r="P1028" i="2" s="1"/>
  <c r="N1278" i="1"/>
  <c r="N1109" i="1"/>
  <c r="P1021" i="2" s="1"/>
  <c r="N1103" i="1"/>
  <c r="P1626" i="2" s="1"/>
  <c r="N785" i="1"/>
  <c r="P1027" i="2" s="1"/>
  <c r="N765" i="1"/>
  <c r="N749" i="1"/>
  <c r="P1022" i="2" s="1"/>
  <c r="N94" i="1"/>
  <c r="P1026" i="2" s="1"/>
  <c r="N1333" i="1"/>
  <c r="P979" i="2" s="1"/>
  <c r="N1311" i="1"/>
  <c r="P984" i="2" s="1"/>
  <c r="N854" i="1"/>
  <c r="P980" i="2" s="1"/>
  <c r="N494" i="1"/>
  <c r="P981" i="2" s="1"/>
  <c r="V9" i="6" l="1"/>
  <c r="X8" i="6"/>
  <c r="Y8" i="6" s="1"/>
  <c r="N9" i="6"/>
  <c r="P8" i="6"/>
  <c r="Q8" i="6" s="1"/>
  <c r="X1638" i="2"/>
  <c r="W1638" i="2"/>
  <c r="O1638" i="2"/>
  <c r="Q1638" i="2" s="1"/>
  <c r="X1637" i="2"/>
  <c r="W1637" i="2"/>
  <c r="O1637" i="2"/>
  <c r="Q1637" i="2" s="1"/>
  <c r="X1636" i="2"/>
  <c r="W1636" i="2"/>
  <c r="O1636" i="2"/>
  <c r="Q1636" i="2" s="1"/>
  <c r="X1635" i="2"/>
  <c r="W1635" i="2"/>
  <c r="O1635" i="2"/>
  <c r="Q1635" i="2" s="1"/>
  <c r="X1634" i="2"/>
  <c r="W1634" i="2"/>
  <c r="O1634" i="2"/>
  <c r="Q1634" i="2" s="1"/>
  <c r="X1633" i="2"/>
  <c r="W1633" i="2"/>
  <c r="O1633" i="2"/>
  <c r="Q1633" i="2" s="1"/>
  <c r="V1633" i="2" s="1"/>
  <c r="X1632" i="2"/>
  <c r="W1632" i="2"/>
  <c r="O1632" i="2"/>
  <c r="X1631" i="2"/>
  <c r="W1631" i="2"/>
  <c r="O1631" i="2"/>
  <c r="Q1631" i="2" s="1"/>
  <c r="X1630" i="2"/>
  <c r="W1630" i="2"/>
  <c r="O1630" i="2"/>
  <c r="Q1630" i="2" s="1"/>
  <c r="V1630" i="2" s="1"/>
  <c r="X1629" i="2"/>
  <c r="W1629" i="2"/>
  <c r="O1629" i="2"/>
  <c r="Q1629" i="2" s="1"/>
  <c r="X1628" i="2"/>
  <c r="W1628" i="2"/>
  <c r="O1628" i="2"/>
  <c r="Q1628" i="2" s="1"/>
  <c r="X1627" i="2"/>
  <c r="W1627" i="2"/>
  <c r="O1627" i="2"/>
  <c r="X1626" i="2"/>
  <c r="W1626" i="2"/>
  <c r="O1626" i="2"/>
  <c r="Q1626" i="2" s="1"/>
  <c r="X1625" i="2"/>
  <c r="W1625" i="2"/>
  <c r="O1625" i="2"/>
  <c r="Q1625" i="2" s="1"/>
  <c r="V1625" i="2" s="1"/>
  <c r="X1624" i="2"/>
  <c r="W1624" i="2"/>
  <c r="O1624" i="2"/>
  <c r="Q1624" i="2" s="1"/>
  <c r="X1623" i="2"/>
  <c r="W1623" i="2"/>
  <c r="O1623" i="2"/>
  <c r="Q1623" i="2" s="1"/>
  <c r="X1622" i="2"/>
  <c r="W1622" i="2"/>
  <c r="O1622" i="2"/>
  <c r="Q1622" i="2" s="1"/>
  <c r="V1622" i="2" s="1"/>
  <c r="X1621" i="2"/>
  <c r="W1621" i="2"/>
  <c r="O1621" i="2"/>
  <c r="Q1621" i="2" s="1"/>
  <c r="X1620" i="2"/>
  <c r="W1620" i="2"/>
  <c r="O1620" i="2"/>
  <c r="Q1620" i="2" s="1"/>
  <c r="X1619" i="2"/>
  <c r="W1619" i="2"/>
  <c r="O1619" i="2"/>
  <c r="Q1619" i="2" s="1"/>
  <c r="V1619" i="2" s="1"/>
  <c r="X1618" i="2"/>
  <c r="W1618" i="2"/>
  <c r="O1618" i="2"/>
  <c r="Q1618" i="2" s="1"/>
  <c r="V1618" i="2" s="1"/>
  <c r="X1617" i="2"/>
  <c r="W1617" i="2"/>
  <c r="O1617" i="2"/>
  <c r="Q1617" i="2" s="1"/>
  <c r="V1617" i="2" s="1"/>
  <c r="X1616" i="2"/>
  <c r="W1616" i="2"/>
  <c r="O1616" i="2"/>
  <c r="Q1616" i="2" s="1"/>
  <c r="X1615" i="2"/>
  <c r="W1615" i="2"/>
  <c r="O1615" i="2"/>
  <c r="Q1615" i="2" s="1"/>
  <c r="X1614" i="2"/>
  <c r="W1614" i="2"/>
  <c r="O1614" i="2"/>
  <c r="Q1614" i="2" s="1"/>
  <c r="V1614" i="2" s="1"/>
  <c r="X1613" i="2"/>
  <c r="W1613" i="2"/>
  <c r="O1613" i="2"/>
  <c r="Q1613" i="2" s="1"/>
  <c r="X1612" i="2"/>
  <c r="W1612" i="2"/>
  <c r="O1612" i="2"/>
  <c r="Q1612" i="2" s="1"/>
  <c r="X1611" i="2"/>
  <c r="W1611" i="2"/>
  <c r="O1611" i="2"/>
  <c r="Q1611" i="2" s="1"/>
  <c r="V1611" i="2" s="1"/>
  <c r="X1610" i="2"/>
  <c r="W1610" i="2"/>
  <c r="O1610" i="2"/>
  <c r="Q1610" i="2" s="1"/>
  <c r="V1610" i="2" s="1"/>
  <c r="X1609" i="2"/>
  <c r="W1609" i="2"/>
  <c r="O1609" i="2"/>
  <c r="Q1609" i="2" s="1"/>
  <c r="V1609" i="2" s="1"/>
  <c r="X1608" i="2"/>
  <c r="W1608" i="2"/>
  <c r="O1608" i="2"/>
  <c r="Q1608" i="2" s="1"/>
  <c r="X1607" i="2"/>
  <c r="W1607" i="2"/>
  <c r="O1607" i="2"/>
  <c r="X1606" i="2"/>
  <c r="W1606" i="2"/>
  <c r="O1606" i="2"/>
  <c r="Q1606" i="2" s="1"/>
  <c r="V1606" i="2" s="1"/>
  <c r="X1605" i="2"/>
  <c r="W1605" i="2"/>
  <c r="O1605" i="2"/>
  <c r="Q1605" i="2" s="1"/>
  <c r="V1605" i="2" s="1"/>
  <c r="X1604" i="2"/>
  <c r="W1604" i="2"/>
  <c r="O1604" i="2"/>
  <c r="X1603" i="2"/>
  <c r="W1603" i="2"/>
  <c r="O1603" i="2"/>
  <c r="Q1603" i="2" s="1"/>
  <c r="V1603" i="2" s="1"/>
  <c r="X1602" i="2"/>
  <c r="W1602" i="2"/>
  <c r="O1602" i="2"/>
  <c r="Q1602" i="2" s="1"/>
  <c r="V1602" i="2" s="1"/>
  <c r="X1601" i="2"/>
  <c r="W1601" i="2"/>
  <c r="O1601" i="2"/>
  <c r="Q1601" i="2" s="1"/>
  <c r="V1601" i="2" s="1"/>
  <c r="X1600" i="2"/>
  <c r="W1600" i="2"/>
  <c r="O1600" i="2"/>
  <c r="Q1600" i="2" s="1"/>
  <c r="X1599" i="2"/>
  <c r="W1599" i="2"/>
  <c r="O1599" i="2"/>
  <c r="X1598" i="2"/>
  <c r="W1598" i="2"/>
  <c r="O1598" i="2"/>
  <c r="Q1598" i="2" s="1"/>
  <c r="V1598" i="2" s="1"/>
  <c r="X1597" i="2"/>
  <c r="W1597" i="2"/>
  <c r="O1597" i="2"/>
  <c r="X1596" i="2"/>
  <c r="W1596" i="2"/>
  <c r="O1596" i="2"/>
  <c r="Q1596" i="2" s="1"/>
  <c r="X1595" i="2"/>
  <c r="W1595" i="2"/>
  <c r="O1595" i="2"/>
  <c r="Q1595" i="2" s="1"/>
  <c r="V1595" i="2" s="1"/>
  <c r="X1594" i="2"/>
  <c r="W1594" i="2"/>
  <c r="O1594" i="2"/>
  <c r="Q1594" i="2" s="1"/>
  <c r="V1594" i="2" s="1"/>
  <c r="X1593" i="2"/>
  <c r="W1593" i="2"/>
  <c r="O1593" i="2"/>
  <c r="Q1593" i="2" s="1"/>
  <c r="V1593" i="2" s="1"/>
  <c r="X1592" i="2"/>
  <c r="W1592" i="2"/>
  <c r="O1592" i="2"/>
  <c r="Q1592" i="2" s="1"/>
  <c r="X1591" i="2"/>
  <c r="W1591" i="2"/>
  <c r="O1591" i="2"/>
  <c r="Q1591" i="2" s="1"/>
  <c r="X1590" i="2"/>
  <c r="W1590" i="2"/>
  <c r="O1590" i="2"/>
  <c r="Q1590" i="2" s="1"/>
  <c r="V1590" i="2" s="1"/>
  <c r="X1589" i="2"/>
  <c r="W1589" i="2"/>
  <c r="O1589" i="2"/>
  <c r="Q1589" i="2" s="1"/>
  <c r="X1588" i="2"/>
  <c r="W1588" i="2"/>
  <c r="O1588" i="2"/>
  <c r="Q1588" i="2" s="1"/>
  <c r="X1587" i="2"/>
  <c r="W1587" i="2"/>
  <c r="O1587" i="2"/>
  <c r="Q1587" i="2" s="1"/>
  <c r="V1587" i="2" s="1"/>
  <c r="X1586" i="2"/>
  <c r="W1586" i="2"/>
  <c r="O1586" i="2"/>
  <c r="Q1586" i="2" s="1"/>
  <c r="V1586" i="2" s="1"/>
  <c r="X1585" i="2"/>
  <c r="W1585" i="2"/>
  <c r="O1585" i="2"/>
  <c r="Q1585" i="2" s="1"/>
  <c r="V1585" i="2" s="1"/>
  <c r="X1584" i="2"/>
  <c r="W1584" i="2"/>
  <c r="O1584" i="2"/>
  <c r="Q1584" i="2" s="1"/>
  <c r="X1583" i="2"/>
  <c r="W1583" i="2"/>
  <c r="O1583" i="2"/>
  <c r="Q1583" i="2" s="1"/>
  <c r="X1582" i="2"/>
  <c r="W1582" i="2"/>
  <c r="O1582" i="2"/>
  <c r="Q1582" i="2" s="1"/>
  <c r="V1582" i="2" s="1"/>
  <c r="X1581" i="2"/>
  <c r="W1581" i="2"/>
  <c r="O1581" i="2"/>
  <c r="Q1581" i="2" s="1"/>
  <c r="V1581" i="2" s="1"/>
  <c r="X1580" i="2"/>
  <c r="W1580" i="2"/>
  <c r="O1580" i="2"/>
  <c r="Q1580" i="2" s="1"/>
  <c r="X1579" i="2"/>
  <c r="W1579" i="2"/>
  <c r="O1579" i="2"/>
  <c r="Q1579" i="2" s="1"/>
  <c r="V1579" i="2" s="1"/>
  <c r="X1578" i="2"/>
  <c r="W1578" i="2"/>
  <c r="O1578" i="2"/>
  <c r="Q1578" i="2" s="1"/>
  <c r="V1578" i="2" s="1"/>
  <c r="X1577" i="2"/>
  <c r="W1577" i="2"/>
  <c r="O1577" i="2"/>
  <c r="Q1577" i="2" s="1"/>
  <c r="V1577" i="2" s="1"/>
  <c r="X1576" i="2"/>
  <c r="W1576" i="2"/>
  <c r="O1576" i="2"/>
  <c r="Q1576" i="2" s="1"/>
  <c r="X1575" i="2"/>
  <c r="W1575" i="2"/>
  <c r="O1575" i="2"/>
  <c r="X1574" i="2"/>
  <c r="W1574" i="2"/>
  <c r="O1574" i="2"/>
  <c r="Q1574" i="2" s="1"/>
  <c r="V1574" i="2" s="1"/>
  <c r="X1573" i="2"/>
  <c r="W1573" i="2"/>
  <c r="O1573" i="2"/>
  <c r="Q1573" i="2" s="1"/>
  <c r="V1573" i="2" s="1"/>
  <c r="X1572" i="2"/>
  <c r="W1572" i="2"/>
  <c r="O1572" i="2"/>
  <c r="X1571" i="2"/>
  <c r="W1571" i="2"/>
  <c r="O1571" i="2"/>
  <c r="Q1571" i="2" s="1"/>
  <c r="V1571" i="2" s="1"/>
  <c r="X1570" i="2"/>
  <c r="W1570" i="2"/>
  <c r="O1570" i="2"/>
  <c r="Q1570" i="2" s="1"/>
  <c r="V1570" i="2" s="1"/>
  <c r="X1569" i="2"/>
  <c r="W1569" i="2"/>
  <c r="O1569" i="2"/>
  <c r="Q1569" i="2" s="1"/>
  <c r="V1569" i="2" s="1"/>
  <c r="X1568" i="2"/>
  <c r="W1568" i="2"/>
  <c r="O1568" i="2"/>
  <c r="Q1568" i="2" s="1"/>
  <c r="X1567" i="2"/>
  <c r="W1567" i="2"/>
  <c r="O1567" i="2"/>
  <c r="Q1567" i="2" s="1"/>
  <c r="X1566" i="2"/>
  <c r="W1566" i="2"/>
  <c r="O1566" i="2"/>
  <c r="Q1566" i="2" s="1"/>
  <c r="V1566" i="2" s="1"/>
  <c r="X1565" i="2"/>
  <c r="W1565" i="2"/>
  <c r="O1565" i="2"/>
  <c r="Q1565" i="2" s="1"/>
  <c r="V1565" i="2" s="1"/>
  <c r="X1564" i="2"/>
  <c r="W1564" i="2"/>
  <c r="O1564" i="2"/>
  <c r="X1563" i="2"/>
  <c r="W1563" i="2"/>
  <c r="O1563" i="2"/>
  <c r="Q1563" i="2" s="1"/>
  <c r="X1562" i="2"/>
  <c r="W1562" i="2"/>
  <c r="O1562" i="2"/>
  <c r="Q1562" i="2" s="1"/>
  <c r="V1562" i="2" s="1"/>
  <c r="X1561" i="2"/>
  <c r="W1561" i="2"/>
  <c r="O1561" i="2"/>
  <c r="Q1561" i="2" s="1"/>
  <c r="X1560" i="2"/>
  <c r="W1560" i="2"/>
  <c r="O1560" i="2"/>
  <c r="Q1560" i="2" s="1"/>
  <c r="X1559" i="2"/>
  <c r="W1559" i="2"/>
  <c r="O1559" i="2"/>
  <c r="X1558" i="2"/>
  <c r="W1558" i="2"/>
  <c r="O1558" i="2"/>
  <c r="Q1558" i="2" s="1"/>
  <c r="V1558" i="2" s="1"/>
  <c r="X1557" i="2"/>
  <c r="W1557" i="2"/>
  <c r="O1557" i="2"/>
  <c r="Q1557" i="2" s="1"/>
  <c r="V1557" i="2" s="1"/>
  <c r="X1556" i="2"/>
  <c r="W1556" i="2"/>
  <c r="O1556" i="2"/>
  <c r="Q1556" i="2" s="1"/>
  <c r="V1556" i="2" s="1"/>
  <c r="X1555" i="2"/>
  <c r="W1555" i="2"/>
  <c r="O1555" i="2"/>
  <c r="X1554" i="2"/>
  <c r="W1554" i="2"/>
  <c r="O1554" i="2"/>
  <c r="Q1554" i="2" s="1"/>
  <c r="V1554" i="2" s="1"/>
  <c r="X1553" i="2"/>
  <c r="W1553" i="2"/>
  <c r="O1553" i="2"/>
  <c r="Q1553" i="2" s="1"/>
  <c r="X1552" i="2"/>
  <c r="W1552" i="2"/>
  <c r="O1552" i="2"/>
  <c r="Q1552" i="2" s="1"/>
  <c r="V1552" i="2" s="1"/>
  <c r="X1551" i="2"/>
  <c r="W1551" i="2"/>
  <c r="O1551" i="2"/>
  <c r="Q1551" i="2" s="1"/>
  <c r="V1551" i="2" s="1"/>
  <c r="X1550" i="2"/>
  <c r="W1550" i="2"/>
  <c r="O1550" i="2"/>
  <c r="Q1550" i="2" s="1"/>
  <c r="V1550" i="2" s="1"/>
  <c r="X1549" i="2"/>
  <c r="W1549" i="2"/>
  <c r="O1549" i="2"/>
  <c r="Q1549" i="2" s="1"/>
  <c r="X1548" i="2"/>
  <c r="W1548" i="2"/>
  <c r="O1548" i="2"/>
  <c r="Q1548" i="2" s="1"/>
  <c r="X1547" i="2"/>
  <c r="W1547" i="2"/>
  <c r="O1547" i="2"/>
  <c r="Q1547" i="2" s="1"/>
  <c r="V1547" i="2" s="1"/>
  <c r="X1546" i="2"/>
  <c r="W1546" i="2"/>
  <c r="O1546" i="2"/>
  <c r="Q1546" i="2" s="1"/>
  <c r="V1546" i="2" s="1"/>
  <c r="X1545" i="2"/>
  <c r="W1545" i="2"/>
  <c r="O1545" i="2"/>
  <c r="Q1545" i="2" s="1"/>
  <c r="X1544" i="2"/>
  <c r="W1544" i="2"/>
  <c r="O1544" i="2"/>
  <c r="Q1544" i="2" s="1"/>
  <c r="V1544" i="2" s="1"/>
  <c r="X1543" i="2"/>
  <c r="W1543" i="2"/>
  <c r="O1543" i="2"/>
  <c r="Q1543" i="2" s="1"/>
  <c r="V1543" i="2" s="1"/>
  <c r="X1542" i="2"/>
  <c r="W1542" i="2"/>
  <c r="O1542" i="2"/>
  <c r="Q1542" i="2" s="1"/>
  <c r="V1542" i="2" s="1"/>
  <c r="X1541" i="2"/>
  <c r="W1541" i="2"/>
  <c r="O1541" i="2"/>
  <c r="Q1541" i="2" s="1"/>
  <c r="X1540" i="2"/>
  <c r="W1540" i="2"/>
  <c r="O1540" i="2"/>
  <c r="Q1540" i="2" s="1"/>
  <c r="X1539" i="2"/>
  <c r="W1539" i="2"/>
  <c r="O1539" i="2"/>
  <c r="Q1539" i="2" s="1"/>
  <c r="V1539" i="2" s="1"/>
  <c r="X1538" i="2"/>
  <c r="W1538" i="2"/>
  <c r="O1538" i="2"/>
  <c r="Q1538" i="2" s="1"/>
  <c r="V1538" i="2" s="1"/>
  <c r="X1537" i="2"/>
  <c r="W1537" i="2"/>
  <c r="O1537" i="2"/>
  <c r="Q1537" i="2" s="1"/>
  <c r="X1536" i="2"/>
  <c r="W1536" i="2"/>
  <c r="O1536" i="2"/>
  <c r="Q1536" i="2" s="1"/>
  <c r="V1536" i="2" s="1"/>
  <c r="X1535" i="2"/>
  <c r="W1535" i="2"/>
  <c r="O1535" i="2"/>
  <c r="Q1535" i="2" s="1"/>
  <c r="V1535" i="2" s="1"/>
  <c r="X1534" i="2"/>
  <c r="W1534" i="2"/>
  <c r="O1534" i="2"/>
  <c r="Q1534" i="2" s="1"/>
  <c r="V1534" i="2" s="1"/>
  <c r="X1533" i="2"/>
  <c r="W1533" i="2"/>
  <c r="O1533" i="2"/>
  <c r="X1532" i="2"/>
  <c r="W1532" i="2"/>
  <c r="O1532" i="2"/>
  <c r="Q1532" i="2" s="1"/>
  <c r="X1531" i="2"/>
  <c r="W1531" i="2"/>
  <c r="O1531" i="2"/>
  <c r="Q1531" i="2" s="1"/>
  <c r="V1531" i="2" s="1"/>
  <c r="X1530" i="2"/>
  <c r="W1530" i="2"/>
  <c r="O1530" i="2"/>
  <c r="Q1530" i="2" s="1"/>
  <c r="V1530" i="2" s="1"/>
  <c r="X1529" i="2"/>
  <c r="W1529" i="2"/>
  <c r="O1529" i="2"/>
  <c r="Q1529" i="2" s="1"/>
  <c r="X1528" i="2"/>
  <c r="W1528" i="2"/>
  <c r="O1528" i="2"/>
  <c r="Q1528" i="2" s="1"/>
  <c r="V1528" i="2" s="1"/>
  <c r="X1527" i="2"/>
  <c r="W1527" i="2"/>
  <c r="O1527" i="2"/>
  <c r="Q1527" i="2" s="1"/>
  <c r="V1527" i="2" s="1"/>
  <c r="X1526" i="2"/>
  <c r="W1526" i="2"/>
  <c r="O1526" i="2"/>
  <c r="Q1526" i="2" s="1"/>
  <c r="X1525" i="2"/>
  <c r="W1525" i="2"/>
  <c r="O1525" i="2"/>
  <c r="X1524" i="2"/>
  <c r="W1524" i="2"/>
  <c r="O1524" i="2"/>
  <c r="Q1524" i="2" s="1"/>
  <c r="X1523" i="2"/>
  <c r="W1523" i="2"/>
  <c r="O1523" i="2"/>
  <c r="Q1523" i="2" s="1"/>
  <c r="V1523" i="2" s="1"/>
  <c r="X1522" i="2"/>
  <c r="W1522" i="2"/>
  <c r="O1522" i="2"/>
  <c r="Q1522" i="2" s="1"/>
  <c r="V1522" i="2" s="1"/>
  <c r="X1521" i="2"/>
  <c r="W1521" i="2"/>
  <c r="O1521" i="2"/>
  <c r="Q1521" i="2" s="1"/>
  <c r="X1520" i="2"/>
  <c r="W1520" i="2"/>
  <c r="O1520" i="2"/>
  <c r="Q1520" i="2" s="1"/>
  <c r="V1520" i="2" s="1"/>
  <c r="X1519" i="2"/>
  <c r="W1519" i="2"/>
  <c r="O1519" i="2"/>
  <c r="Q1519" i="2" s="1"/>
  <c r="V1519" i="2" s="1"/>
  <c r="X1518" i="2"/>
  <c r="W1518" i="2"/>
  <c r="O1518" i="2"/>
  <c r="Q1518" i="2" s="1"/>
  <c r="X1517" i="2"/>
  <c r="W1517" i="2"/>
  <c r="O1517" i="2"/>
  <c r="Q1517" i="2" s="1"/>
  <c r="X1516" i="2"/>
  <c r="W1516" i="2"/>
  <c r="O1516" i="2"/>
  <c r="Q1516" i="2" s="1"/>
  <c r="X1515" i="2"/>
  <c r="W1515" i="2"/>
  <c r="O1515" i="2"/>
  <c r="Q1515" i="2" s="1"/>
  <c r="V1515" i="2" s="1"/>
  <c r="X1514" i="2"/>
  <c r="W1514" i="2"/>
  <c r="O1514" i="2"/>
  <c r="Q1514" i="2" s="1"/>
  <c r="V1514" i="2" s="1"/>
  <c r="X1513" i="2"/>
  <c r="W1513" i="2"/>
  <c r="O1513" i="2"/>
  <c r="Q1513" i="2" s="1"/>
  <c r="X1512" i="2"/>
  <c r="W1512" i="2"/>
  <c r="O1512" i="2"/>
  <c r="Q1512" i="2" s="1"/>
  <c r="V1512" i="2" s="1"/>
  <c r="X1511" i="2"/>
  <c r="W1511" i="2"/>
  <c r="O1511" i="2"/>
  <c r="Q1511" i="2" s="1"/>
  <c r="V1511" i="2" s="1"/>
  <c r="X1510" i="2"/>
  <c r="W1510" i="2"/>
  <c r="O1510" i="2"/>
  <c r="Q1510" i="2" s="1"/>
  <c r="X1509" i="2"/>
  <c r="W1509" i="2"/>
  <c r="O1509" i="2"/>
  <c r="Q1509" i="2" s="1"/>
  <c r="X1508" i="2"/>
  <c r="W1508" i="2"/>
  <c r="O1508" i="2"/>
  <c r="Q1508" i="2" s="1"/>
  <c r="X1507" i="2"/>
  <c r="W1507" i="2"/>
  <c r="O1507" i="2"/>
  <c r="Q1507" i="2" s="1"/>
  <c r="V1507" i="2" s="1"/>
  <c r="X1506" i="2"/>
  <c r="W1506" i="2"/>
  <c r="O1506" i="2"/>
  <c r="Q1506" i="2" s="1"/>
  <c r="V1506" i="2" s="1"/>
  <c r="X1505" i="2"/>
  <c r="W1505" i="2"/>
  <c r="O1505" i="2"/>
  <c r="X1504" i="2"/>
  <c r="W1504" i="2"/>
  <c r="O1504" i="2"/>
  <c r="Q1504" i="2" s="1"/>
  <c r="X1503" i="2"/>
  <c r="W1503" i="2"/>
  <c r="O1503" i="2"/>
  <c r="Q1503" i="2" s="1"/>
  <c r="V1503" i="2" s="1"/>
  <c r="X1502" i="2"/>
  <c r="W1502" i="2"/>
  <c r="O1502" i="2"/>
  <c r="Q1502" i="2" s="1"/>
  <c r="V1502" i="2" s="1"/>
  <c r="X1501" i="2"/>
  <c r="W1501" i="2"/>
  <c r="O1501" i="2"/>
  <c r="Q1501" i="2" s="1"/>
  <c r="X1500" i="2"/>
  <c r="W1500" i="2"/>
  <c r="O1500" i="2"/>
  <c r="Q1500" i="2" s="1"/>
  <c r="X1499" i="2"/>
  <c r="W1499" i="2"/>
  <c r="O1499" i="2"/>
  <c r="Q1499" i="2" s="1"/>
  <c r="X1498" i="2"/>
  <c r="W1498" i="2"/>
  <c r="O1498" i="2"/>
  <c r="Q1498" i="2" s="1"/>
  <c r="X1497" i="2"/>
  <c r="W1497" i="2"/>
  <c r="O1497" i="2"/>
  <c r="Q1497" i="2" s="1"/>
  <c r="X1496" i="2"/>
  <c r="W1496" i="2"/>
  <c r="O1496" i="2"/>
  <c r="Q1496" i="2" s="1"/>
  <c r="X1495" i="2"/>
  <c r="W1495" i="2"/>
  <c r="O1495" i="2"/>
  <c r="Q1495" i="2" s="1"/>
  <c r="X1494" i="2"/>
  <c r="W1494" i="2"/>
  <c r="O1494" i="2"/>
  <c r="Q1494" i="2" s="1"/>
  <c r="X1493" i="2"/>
  <c r="W1493" i="2"/>
  <c r="O1493" i="2"/>
  <c r="Q1493" i="2" s="1"/>
  <c r="X1492" i="2"/>
  <c r="W1492" i="2"/>
  <c r="O1492" i="2"/>
  <c r="Q1492" i="2" s="1"/>
  <c r="X1491" i="2"/>
  <c r="W1491" i="2"/>
  <c r="O1491" i="2"/>
  <c r="Q1491" i="2" s="1"/>
  <c r="X1490" i="2"/>
  <c r="W1490" i="2"/>
  <c r="O1490" i="2"/>
  <c r="Q1490" i="2" s="1"/>
  <c r="X1489" i="2"/>
  <c r="W1489" i="2"/>
  <c r="O1489" i="2"/>
  <c r="Q1489" i="2" s="1"/>
  <c r="X1488" i="2"/>
  <c r="W1488" i="2"/>
  <c r="O1488" i="2"/>
  <c r="Q1488" i="2" s="1"/>
  <c r="X1487" i="2"/>
  <c r="W1487" i="2"/>
  <c r="O1487" i="2"/>
  <c r="Q1487" i="2" s="1"/>
  <c r="X1486" i="2"/>
  <c r="W1486" i="2"/>
  <c r="O1486" i="2"/>
  <c r="Q1486" i="2" s="1"/>
  <c r="X1485" i="2"/>
  <c r="W1485" i="2"/>
  <c r="O1485" i="2"/>
  <c r="Q1485" i="2" s="1"/>
  <c r="X1484" i="2"/>
  <c r="W1484" i="2"/>
  <c r="O1484" i="2"/>
  <c r="X1483" i="2"/>
  <c r="W1483" i="2"/>
  <c r="O1483" i="2"/>
  <c r="Q1483" i="2" s="1"/>
  <c r="X1482" i="2"/>
  <c r="W1482" i="2"/>
  <c r="O1482" i="2"/>
  <c r="Q1482" i="2" s="1"/>
  <c r="X1481" i="2"/>
  <c r="W1481" i="2"/>
  <c r="O1481" i="2"/>
  <c r="Q1481" i="2" s="1"/>
  <c r="X1480" i="2"/>
  <c r="W1480" i="2"/>
  <c r="O1480" i="2"/>
  <c r="Q1480" i="2" s="1"/>
  <c r="X1479" i="2"/>
  <c r="W1479" i="2"/>
  <c r="O1479" i="2"/>
  <c r="Q1479" i="2" s="1"/>
  <c r="X1478" i="2"/>
  <c r="W1478" i="2"/>
  <c r="O1478" i="2"/>
  <c r="Q1478" i="2" s="1"/>
  <c r="X1477" i="2"/>
  <c r="W1477" i="2"/>
  <c r="O1477" i="2"/>
  <c r="Q1477" i="2" s="1"/>
  <c r="X1476" i="2"/>
  <c r="W1476" i="2"/>
  <c r="O1476" i="2"/>
  <c r="X1475" i="2"/>
  <c r="W1475" i="2"/>
  <c r="O1475" i="2"/>
  <c r="Q1475" i="2" s="1"/>
  <c r="X1474" i="2"/>
  <c r="W1474" i="2"/>
  <c r="O1474" i="2"/>
  <c r="Q1474" i="2" s="1"/>
  <c r="X1473" i="2"/>
  <c r="W1473" i="2"/>
  <c r="O1473" i="2"/>
  <c r="Q1473" i="2" s="1"/>
  <c r="X1472" i="2"/>
  <c r="W1472" i="2"/>
  <c r="O1472" i="2"/>
  <c r="X1471" i="2"/>
  <c r="W1471" i="2"/>
  <c r="O1471" i="2"/>
  <c r="Q1471" i="2" s="1"/>
  <c r="X1470" i="2"/>
  <c r="W1470" i="2"/>
  <c r="O1470" i="2"/>
  <c r="Q1470" i="2" s="1"/>
  <c r="X1469" i="2"/>
  <c r="W1469" i="2"/>
  <c r="O1469" i="2"/>
  <c r="Q1469" i="2" s="1"/>
  <c r="X1468" i="2"/>
  <c r="W1468" i="2"/>
  <c r="O1468" i="2"/>
  <c r="Q1468" i="2" s="1"/>
  <c r="X1467" i="2"/>
  <c r="W1467" i="2"/>
  <c r="O1467" i="2"/>
  <c r="Q1467" i="2" s="1"/>
  <c r="X1466" i="2"/>
  <c r="W1466" i="2"/>
  <c r="O1466" i="2"/>
  <c r="Q1466" i="2" s="1"/>
  <c r="X1465" i="2"/>
  <c r="W1465" i="2"/>
  <c r="O1465" i="2"/>
  <c r="Q1465" i="2" s="1"/>
  <c r="X1464" i="2"/>
  <c r="W1464" i="2"/>
  <c r="O1464" i="2"/>
  <c r="Q1464" i="2" s="1"/>
  <c r="X1463" i="2"/>
  <c r="W1463" i="2"/>
  <c r="O1463" i="2"/>
  <c r="Q1463" i="2" s="1"/>
  <c r="X1462" i="2"/>
  <c r="W1462" i="2"/>
  <c r="O1462" i="2"/>
  <c r="Q1462" i="2" s="1"/>
  <c r="X1461" i="2"/>
  <c r="W1461" i="2"/>
  <c r="O1461" i="2"/>
  <c r="Q1461" i="2" s="1"/>
  <c r="X1460" i="2"/>
  <c r="W1460" i="2"/>
  <c r="O1460" i="2"/>
  <c r="Q1460" i="2" s="1"/>
  <c r="X1459" i="2"/>
  <c r="W1459" i="2"/>
  <c r="O1459" i="2"/>
  <c r="Q1459" i="2" s="1"/>
  <c r="X1458" i="2"/>
  <c r="W1458" i="2"/>
  <c r="O1458" i="2"/>
  <c r="Q1458" i="2" s="1"/>
  <c r="X1457" i="2"/>
  <c r="W1457" i="2"/>
  <c r="O1457" i="2"/>
  <c r="Q1457" i="2" s="1"/>
  <c r="X1456" i="2"/>
  <c r="W1456" i="2"/>
  <c r="O1456" i="2"/>
  <c r="X1455" i="2"/>
  <c r="W1455" i="2"/>
  <c r="O1455" i="2"/>
  <c r="Q1455" i="2" s="1"/>
  <c r="X1454" i="2"/>
  <c r="W1454" i="2"/>
  <c r="O1454" i="2"/>
  <c r="Q1454" i="2" s="1"/>
  <c r="V1454" i="2" s="1"/>
  <c r="X1453" i="2"/>
  <c r="W1453" i="2"/>
  <c r="O1453" i="2"/>
  <c r="Q1453" i="2" s="1"/>
  <c r="X1452" i="2"/>
  <c r="W1452" i="2"/>
  <c r="O1452" i="2"/>
  <c r="Q1452" i="2" s="1"/>
  <c r="V1452" i="2" s="1"/>
  <c r="X1451" i="2"/>
  <c r="W1451" i="2"/>
  <c r="O1451" i="2"/>
  <c r="Q1451" i="2" s="1"/>
  <c r="V1451" i="2" s="1"/>
  <c r="X1450" i="2"/>
  <c r="W1450" i="2"/>
  <c r="O1450" i="2"/>
  <c r="Q1450" i="2" s="1"/>
  <c r="V1450" i="2" s="1"/>
  <c r="X1449" i="2"/>
  <c r="W1449" i="2"/>
  <c r="O1449" i="2"/>
  <c r="Q1449" i="2" s="1"/>
  <c r="X1448" i="2"/>
  <c r="W1448" i="2"/>
  <c r="O1448" i="2"/>
  <c r="Q1448" i="2" s="1"/>
  <c r="X1447" i="2"/>
  <c r="W1447" i="2"/>
  <c r="O1447" i="2"/>
  <c r="Q1447" i="2" s="1"/>
  <c r="X1446" i="2"/>
  <c r="W1446" i="2"/>
  <c r="O1446" i="2"/>
  <c r="Q1446" i="2" s="1"/>
  <c r="V1446" i="2" s="1"/>
  <c r="X1445" i="2"/>
  <c r="W1445" i="2"/>
  <c r="O1445" i="2"/>
  <c r="Q1445" i="2" s="1"/>
  <c r="X1444" i="2"/>
  <c r="W1444" i="2"/>
  <c r="O1444" i="2"/>
  <c r="Q1444" i="2" s="1"/>
  <c r="V1444" i="2" s="1"/>
  <c r="X1443" i="2"/>
  <c r="W1443" i="2"/>
  <c r="O1443" i="2"/>
  <c r="Q1443" i="2" s="1"/>
  <c r="V1443" i="2" s="1"/>
  <c r="X1442" i="2"/>
  <c r="W1442" i="2"/>
  <c r="O1442" i="2"/>
  <c r="Q1442" i="2" s="1"/>
  <c r="V1442" i="2" s="1"/>
  <c r="X1441" i="2"/>
  <c r="W1441" i="2"/>
  <c r="O1441" i="2"/>
  <c r="X1440" i="2"/>
  <c r="W1440" i="2"/>
  <c r="O1440" i="2"/>
  <c r="Q1440" i="2" s="1"/>
  <c r="X1439" i="2"/>
  <c r="W1439" i="2"/>
  <c r="O1439" i="2"/>
  <c r="X1438" i="2"/>
  <c r="W1438" i="2"/>
  <c r="O1438" i="2"/>
  <c r="Q1438" i="2" s="1"/>
  <c r="V1438" i="2" s="1"/>
  <c r="X1437" i="2"/>
  <c r="W1437" i="2"/>
  <c r="O1437" i="2"/>
  <c r="Q1437" i="2" s="1"/>
  <c r="X1436" i="2"/>
  <c r="W1436" i="2"/>
  <c r="O1436" i="2"/>
  <c r="Q1436" i="2" s="1"/>
  <c r="V1436" i="2" s="1"/>
  <c r="X1435" i="2"/>
  <c r="W1435" i="2"/>
  <c r="O1435" i="2"/>
  <c r="Q1435" i="2" s="1"/>
  <c r="V1435" i="2" s="1"/>
  <c r="X1434" i="2"/>
  <c r="W1434" i="2"/>
  <c r="O1434" i="2"/>
  <c r="Q1434" i="2" s="1"/>
  <c r="V1434" i="2" s="1"/>
  <c r="X1433" i="2"/>
  <c r="W1433" i="2"/>
  <c r="O1433" i="2"/>
  <c r="Q1433" i="2" s="1"/>
  <c r="X1432" i="2"/>
  <c r="W1432" i="2"/>
  <c r="O1432" i="2"/>
  <c r="Q1432" i="2" s="1"/>
  <c r="X1431" i="2"/>
  <c r="W1431" i="2"/>
  <c r="O1431" i="2"/>
  <c r="Q1431" i="2" s="1"/>
  <c r="X1430" i="2"/>
  <c r="W1430" i="2"/>
  <c r="O1430" i="2"/>
  <c r="Q1430" i="2" s="1"/>
  <c r="V1430" i="2" s="1"/>
  <c r="X1429" i="2"/>
  <c r="W1429" i="2"/>
  <c r="O1429" i="2"/>
  <c r="X1428" i="2"/>
  <c r="W1428" i="2"/>
  <c r="O1428" i="2"/>
  <c r="Q1428" i="2" s="1"/>
  <c r="V1428" i="2" s="1"/>
  <c r="X1427" i="2"/>
  <c r="W1427" i="2"/>
  <c r="O1427" i="2"/>
  <c r="Q1427" i="2" s="1"/>
  <c r="V1427" i="2" s="1"/>
  <c r="X1426" i="2"/>
  <c r="W1426" i="2"/>
  <c r="O1426" i="2"/>
  <c r="Q1426" i="2" s="1"/>
  <c r="V1426" i="2" s="1"/>
  <c r="X1425" i="2"/>
  <c r="W1425" i="2"/>
  <c r="O1425" i="2"/>
  <c r="Q1425" i="2" s="1"/>
  <c r="X1424" i="2"/>
  <c r="W1424" i="2"/>
  <c r="O1424" i="2"/>
  <c r="X1423" i="2"/>
  <c r="W1423" i="2"/>
  <c r="O1423" i="2"/>
  <c r="Q1423" i="2" s="1"/>
  <c r="X1422" i="2"/>
  <c r="W1422" i="2"/>
  <c r="O1422" i="2"/>
  <c r="Q1422" i="2" s="1"/>
  <c r="V1422" i="2" s="1"/>
  <c r="X1421" i="2"/>
  <c r="W1421" i="2"/>
  <c r="O1421" i="2"/>
  <c r="X1420" i="2"/>
  <c r="W1420" i="2"/>
  <c r="O1420" i="2"/>
  <c r="Q1420" i="2" s="1"/>
  <c r="V1420" i="2" s="1"/>
  <c r="X1419" i="2"/>
  <c r="W1419" i="2"/>
  <c r="O1419" i="2"/>
  <c r="Q1419" i="2" s="1"/>
  <c r="V1419" i="2" s="1"/>
  <c r="X1418" i="2"/>
  <c r="W1418" i="2"/>
  <c r="O1418" i="2"/>
  <c r="Q1418" i="2" s="1"/>
  <c r="V1418" i="2" s="1"/>
  <c r="X1417" i="2"/>
  <c r="W1417" i="2"/>
  <c r="O1417" i="2"/>
  <c r="Q1417" i="2" s="1"/>
  <c r="X1416" i="2"/>
  <c r="W1416" i="2"/>
  <c r="O1416" i="2"/>
  <c r="Q1416" i="2" s="1"/>
  <c r="X1415" i="2"/>
  <c r="W1415" i="2"/>
  <c r="O1415" i="2"/>
  <c r="X1414" i="2"/>
  <c r="W1414" i="2"/>
  <c r="O1414" i="2"/>
  <c r="Q1414" i="2" s="1"/>
  <c r="V1414" i="2" s="1"/>
  <c r="X1413" i="2"/>
  <c r="W1413" i="2"/>
  <c r="O1413" i="2"/>
  <c r="Q1413" i="2" s="1"/>
  <c r="X1412" i="2"/>
  <c r="W1412" i="2"/>
  <c r="O1412" i="2"/>
  <c r="Q1412" i="2" s="1"/>
  <c r="V1412" i="2" s="1"/>
  <c r="X1411" i="2"/>
  <c r="W1411" i="2"/>
  <c r="O1411" i="2"/>
  <c r="Q1411" i="2" s="1"/>
  <c r="V1411" i="2" s="1"/>
  <c r="X1410" i="2"/>
  <c r="W1410" i="2"/>
  <c r="O1410" i="2"/>
  <c r="Q1410" i="2" s="1"/>
  <c r="V1410" i="2" s="1"/>
  <c r="X1409" i="2"/>
  <c r="W1409" i="2"/>
  <c r="O1409" i="2"/>
  <c r="Q1409" i="2" s="1"/>
  <c r="X1408" i="2"/>
  <c r="W1408" i="2"/>
  <c r="O1408" i="2"/>
  <c r="Q1408" i="2" s="1"/>
  <c r="X1407" i="2"/>
  <c r="W1407" i="2"/>
  <c r="O1407" i="2"/>
  <c r="X1406" i="2"/>
  <c r="W1406" i="2"/>
  <c r="O1406" i="2"/>
  <c r="Q1406" i="2" s="1"/>
  <c r="V1406" i="2" s="1"/>
  <c r="X1405" i="2"/>
  <c r="W1405" i="2"/>
  <c r="O1405" i="2"/>
  <c r="Q1405" i="2" s="1"/>
  <c r="X1404" i="2"/>
  <c r="W1404" i="2"/>
  <c r="O1404" i="2"/>
  <c r="Q1404" i="2" s="1"/>
  <c r="V1404" i="2" s="1"/>
  <c r="X1403" i="2"/>
  <c r="W1403" i="2"/>
  <c r="O1403" i="2"/>
  <c r="Q1403" i="2" s="1"/>
  <c r="V1403" i="2" s="1"/>
  <c r="X1402" i="2"/>
  <c r="W1402" i="2"/>
  <c r="O1402" i="2"/>
  <c r="Q1402" i="2" s="1"/>
  <c r="V1402" i="2" s="1"/>
  <c r="X1401" i="2"/>
  <c r="W1401" i="2"/>
  <c r="O1401" i="2"/>
  <c r="X1400" i="2"/>
  <c r="W1400" i="2"/>
  <c r="O1400" i="2"/>
  <c r="Q1400" i="2" s="1"/>
  <c r="X1399" i="2"/>
  <c r="W1399" i="2"/>
  <c r="O1399" i="2"/>
  <c r="Q1399" i="2" s="1"/>
  <c r="X1398" i="2"/>
  <c r="W1398" i="2"/>
  <c r="O1398" i="2"/>
  <c r="Q1398" i="2" s="1"/>
  <c r="V1398" i="2" s="1"/>
  <c r="X1397" i="2"/>
  <c r="W1397" i="2"/>
  <c r="O1397" i="2"/>
  <c r="Q1397" i="2" s="1"/>
  <c r="X1396" i="2"/>
  <c r="W1396" i="2"/>
  <c r="O1396" i="2"/>
  <c r="Q1396" i="2" s="1"/>
  <c r="V1396" i="2" s="1"/>
  <c r="X1395" i="2"/>
  <c r="W1395" i="2"/>
  <c r="O1395" i="2"/>
  <c r="Q1395" i="2" s="1"/>
  <c r="V1395" i="2" s="1"/>
  <c r="X1394" i="2"/>
  <c r="W1394" i="2"/>
  <c r="O1394" i="2"/>
  <c r="Q1394" i="2" s="1"/>
  <c r="V1394" i="2" s="1"/>
  <c r="X1393" i="2"/>
  <c r="W1393" i="2"/>
  <c r="O1393" i="2"/>
  <c r="X1392" i="2"/>
  <c r="W1392" i="2"/>
  <c r="O1392" i="2"/>
  <c r="Q1392" i="2" s="1"/>
  <c r="X1391" i="2"/>
  <c r="W1391" i="2"/>
  <c r="O1391" i="2"/>
  <c r="X1390" i="2"/>
  <c r="W1390" i="2"/>
  <c r="O1390" i="2"/>
  <c r="Q1390" i="2" s="1"/>
  <c r="V1390" i="2" s="1"/>
  <c r="X1389" i="2"/>
  <c r="W1389" i="2"/>
  <c r="O1389" i="2"/>
  <c r="Q1389" i="2" s="1"/>
  <c r="X1388" i="2"/>
  <c r="W1388" i="2"/>
  <c r="O1388" i="2"/>
  <c r="Q1388" i="2" s="1"/>
  <c r="V1388" i="2" s="1"/>
  <c r="X1387" i="2"/>
  <c r="W1387" i="2"/>
  <c r="O1387" i="2"/>
  <c r="Q1387" i="2" s="1"/>
  <c r="V1387" i="2" s="1"/>
  <c r="X1386" i="2"/>
  <c r="W1386" i="2"/>
  <c r="O1386" i="2"/>
  <c r="Q1386" i="2" s="1"/>
  <c r="V1386" i="2" s="1"/>
  <c r="X1385" i="2"/>
  <c r="W1385" i="2"/>
  <c r="O1385" i="2"/>
  <c r="Q1385" i="2" s="1"/>
  <c r="X1384" i="2"/>
  <c r="W1384" i="2"/>
  <c r="O1384" i="2"/>
  <c r="Q1384" i="2" s="1"/>
  <c r="X1383" i="2"/>
  <c r="W1383" i="2"/>
  <c r="O1383" i="2"/>
  <c r="X1382" i="2"/>
  <c r="W1382" i="2"/>
  <c r="O1382" i="2"/>
  <c r="Q1382" i="2" s="1"/>
  <c r="V1382" i="2" s="1"/>
  <c r="X1381" i="2"/>
  <c r="W1381" i="2"/>
  <c r="O1381" i="2"/>
  <c r="Q1381" i="2" s="1"/>
  <c r="X1380" i="2"/>
  <c r="W1380" i="2"/>
  <c r="O1380" i="2"/>
  <c r="Q1380" i="2" s="1"/>
  <c r="V1380" i="2" s="1"/>
  <c r="X1379" i="2"/>
  <c r="W1379" i="2"/>
  <c r="O1379" i="2"/>
  <c r="Q1379" i="2" s="1"/>
  <c r="V1379" i="2" s="1"/>
  <c r="X1378" i="2"/>
  <c r="W1378" i="2"/>
  <c r="O1378" i="2"/>
  <c r="Q1378" i="2" s="1"/>
  <c r="V1378" i="2" s="1"/>
  <c r="X1377" i="2"/>
  <c r="W1377" i="2"/>
  <c r="O1377" i="2"/>
  <c r="Q1377" i="2" s="1"/>
  <c r="X1376" i="2"/>
  <c r="W1376" i="2"/>
  <c r="O1376" i="2"/>
  <c r="Q1376" i="2" s="1"/>
  <c r="X1375" i="2"/>
  <c r="W1375" i="2"/>
  <c r="O1375" i="2"/>
  <c r="X1374" i="2"/>
  <c r="W1374" i="2"/>
  <c r="O1374" i="2"/>
  <c r="Q1374" i="2" s="1"/>
  <c r="V1374" i="2" s="1"/>
  <c r="X1373" i="2"/>
  <c r="W1373" i="2"/>
  <c r="O1373" i="2"/>
  <c r="Q1373" i="2" s="1"/>
  <c r="X1372" i="2"/>
  <c r="W1372" i="2"/>
  <c r="O1372" i="2"/>
  <c r="Q1372" i="2" s="1"/>
  <c r="V1372" i="2" s="1"/>
  <c r="X1371" i="2"/>
  <c r="W1371" i="2"/>
  <c r="O1371" i="2"/>
  <c r="Q1371" i="2" s="1"/>
  <c r="V1371" i="2" s="1"/>
  <c r="X1370" i="2"/>
  <c r="W1370" i="2"/>
  <c r="O1370" i="2"/>
  <c r="Q1370" i="2" s="1"/>
  <c r="V1370" i="2" s="1"/>
  <c r="X1369" i="2"/>
  <c r="W1369" i="2"/>
  <c r="O1369" i="2"/>
  <c r="Q1369" i="2" s="1"/>
  <c r="V1369" i="2" s="1"/>
  <c r="X1368" i="2"/>
  <c r="W1368" i="2"/>
  <c r="O1368" i="2"/>
  <c r="Q1368" i="2" s="1"/>
  <c r="X1367" i="2"/>
  <c r="W1367" i="2"/>
  <c r="O1367" i="2"/>
  <c r="X1366" i="2"/>
  <c r="W1366" i="2"/>
  <c r="O1366" i="2"/>
  <c r="Q1366" i="2" s="1"/>
  <c r="V1366" i="2" s="1"/>
  <c r="X1365" i="2"/>
  <c r="W1365" i="2"/>
  <c r="O1365" i="2"/>
  <c r="Q1365" i="2" s="1"/>
  <c r="X1364" i="2"/>
  <c r="W1364" i="2"/>
  <c r="O1364" i="2"/>
  <c r="Q1364" i="2" s="1"/>
  <c r="X1363" i="2"/>
  <c r="W1363" i="2"/>
  <c r="O1363" i="2"/>
  <c r="Q1363" i="2" s="1"/>
  <c r="V1363" i="2" s="1"/>
  <c r="X1362" i="2"/>
  <c r="W1362" i="2"/>
  <c r="O1362" i="2"/>
  <c r="Q1362" i="2" s="1"/>
  <c r="X1361" i="2"/>
  <c r="W1361" i="2"/>
  <c r="O1361" i="2"/>
  <c r="Q1361" i="2" s="1"/>
  <c r="V1361" i="2" s="1"/>
  <c r="X1360" i="2"/>
  <c r="W1360" i="2"/>
  <c r="O1360" i="2"/>
  <c r="X1359" i="2"/>
  <c r="W1359" i="2"/>
  <c r="O1359" i="2"/>
  <c r="Q1359" i="2" s="1"/>
  <c r="X1358" i="2"/>
  <c r="W1358" i="2"/>
  <c r="O1358" i="2"/>
  <c r="X1357" i="2"/>
  <c r="W1357" i="2"/>
  <c r="O1357" i="2"/>
  <c r="Q1357" i="2" s="1"/>
  <c r="X1356" i="2"/>
  <c r="W1356" i="2"/>
  <c r="O1356" i="2"/>
  <c r="Q1356" i="2" s="1"/>
  <c r="X1355" i="2"/>
  <c r="W1355" i="2"/>
  <c r="O1355" i="2"/>
  <c r="Q1355" i="2" s="1"/>
  <c r="V1355" i="2" s="1"/>
  <c r="X1354" i="2"/>
  <c r="W1354" i="2"/>
  <c r="O1354" i="2"/>
  <c r="Q1354" i="2" s="1"/>
  <c r="V1354" i="2" s="1"/>
  <c r="X1353" i="2"/>
  <c r="W1353" i="2"/>
  <c r="O1353" i="2"/>
  <c r="Q1353" i="2" s="1"/>
  <c r="V1353" i="2" s="1"/>
  <c r="X1352" i="2"/>
  <c r="W1352" i="2"/>
  <c r="O1352" i="2"/>
  <c r="Q1352" i="2" s="1"/>
  <c r="X1351" i="2"/>
  <c r="W1351" i="2"/>
  <c r="O1351" i="2"/>
  <c r="Q1351" i="2" s="1"/>
  <c r="V1351" i="2" s="1"/>
  <c r="X1350" i="2"/>
  <c r="W1350" i="2"/>
  <c r="O1350" i="2"/>
  <c r="Q1350" i="2" s="1"/>
  <c r="V1350" i="2" s="1"/>
  <c r="X1349" i="2"/>
  <c r="W1349" i="2"/>
  <c r="O1349" i="2"/>
  <c r="Q1349" i="2" s="1"/>
  <c r="X1348" i="2"/>
  <c r="W1348" i="2"/>
  <c r="O1348" i="2"/>
  <c r="Q1348" i="2" s="1"/>
  <c r="X1347" i="2"/>
  <c r="W1347" i="2"/>
  <c r="O1347" i="2"/>
  <c r="Q1347" i="2" s="1"/>
  <c r="X1346" i="2"/>
  <c r="W1346" i="2"/>
  <c r="O1346" i="2"/>
  <c r="Q1346" i="2" s="1"/>
  <c r="X1345" i="2"/>
  <c r="W1345" i="2"/>
  <c r="O1345" i="2"/>
  <c r="Q1345" i="2" s="1"/>
  <c r="V1345" i="2" s="1"/>
  <c r="X1344" i="2"/>
  <c r="W1344" i="2"/>
  <c r="O1344" i="2"/>
  <c r="Q1344" i="2" s="1"/>
  <c r="X1343" i="2"/>
  <c r="W1343" i="2"/>
  <c r="O1343" i="2"/>
  <c r="Q1343" i="2" s="1"/>
  <c r="V1343" i="2" s="1"/>
  <c r="X1342" i="2"/>
  <c r="W1342" i="2"/>
  <c r="O1342" i="2"/>
  <c r="Q1342" i="2" s="1"/>
  <c r="V1342" i="2" s="1"/>
  <c r="X1341" i="2"/>
  <c r="W1341" i="2"/>
  <c r="O1341" i="2"/>
  <c r="Q1341" i="2" s="1"/>
  <c r="X1340" i="2"/>
  <c r="W1340" i="2"/>
  <c r="O1340" i="2"/>
  <c r="Q1340" i="2" s="1"/>
  <c r="V1340" i="2" s="1"/>
  <c r="X1339" i="2"/>
  <c r="W1339" i="2"/>
  <c r="O1339" i="2"/>
  <c r="Q1339" i="2" s="1"/>
  <c r="X1338" i="2"/>
  <c r="W1338" i="2"/>
  <c r="O1338" i="2"/>
  <c r="Q1338" i="2" s="1"/>
  <c r="X1337" i="2"/>
  <c r="W1337" i="2"/>
  <c r="O1337" i="2"/>
  <c r="Q1337" i="2" s="1"/>
  <c r="V1337" i="2" s="1"/>
  <c r="X1336" i="2"/>
  <c r="W1336" i="2"/>
  <c r="O1336" i="2"/>
  <c r="X1335" i="2"/>
  <c r="W1335" i="2"/>
  <c r="O1335" i="2"/>
  <c r="Q1335" i="2" s="1"/>
  <c r="V1335" i="2" s="1"/>
  <c r="X1334" i="2"/>
  <c r="W1334" i="2"/>
  <c r="O1334" i="2"/>
  <c r="Q1334" i="2" s="1"/>
  <c r="V1334" i="2" s="1"/>
  <c r="X1333" i="2"/>
  <c r="W1333" i="2"/>
  <c r="O1333" i="2"/>
  <c r="Q1333" i="2" s="1"/>
  <c r="X1332" i="2"/>
  <c r="W1332" i="2"/>
  <c r="O1332" i="2"/>
  <c r="X1331" i="2"/>
  <c r="W1331" i="2"/>
  <c r="O1331" i="2"/>
  <c r="Q1331" i="2" s="1"/>
  <c r="V1331" i="2" s="1"/>
  <c r="X1330" i="2"/>
  <c r="W1330" i="2"/>
  <c r="O1330" i="2"/>
  <c r="Q1330" i="2" s="1"/>
  <c r="X1329" i="2"/>
  <c r="W1329" i="2"/>
  <c r="O1329" i="2"/>
  <c r="X1328" i="2"/>
  <c r="W1328" i="2"/>
  <c r="O1328" i="2"/>
  <c r="Q1328" i="2" s="1"/>
  <c r="X1327" i="2"/>
  <c r="W1327" i="2"/>
  <c r="O1327" i="2"/>
  <c r="X1326" i="2"/>
  <c r="W1326" i="2"/>
  <c r="O1326" i="2"/>
  <c r="Q1326" i="2" s="1"/>
  <c r="V1326" i="2" s="1"/>
  <c r="X1325" i="2"/>
  <c r="W1325" i="2"/>
  <c r="O1325" i="2"/>
  <c r="Q1325" i="2" s="1"/>
  <c r="V1325" i="2" s="1"/>
  <c r="X1324" i="2"/>
  <c r="W1324" i="2"/>
  <c r="O1324" i="2"/>
  <c r="X1323" i="2"/>
  <c r="W1323" i="2"/>
  <c r="O1323" i="2"/>
  <c r="Q1323" i="2" s="1"/>
  <c r="X1322" i="2"/>
  <c r="W1322" i="2"/>
  <c r="O1322" i="2"/>
  <c r="Q1322" i="2" s="1"/>
  <c r="X1321" i="2"/>
  <c r="W1321" i="2"/>
  <c r="O1321" i="2"/>
  <c r="Q1321" i="2" s="1"/>
  <c r="V1321" i="2" s="1"/>
  <c r="X1320" i="2"/>
  <c r="W1320" i="2"/>
  <c r="O1320" i="2"/>
  <c r="Q1320" i="2" s="1"/>
  <c r="V1320" i="2" s="1"/>
  <c r="X1319" i="2"/>
  <c r="W1319" i="2"/>
  <c r="O1319" i="2"/>
  <c r="Q1319" i="2" s="1"/>
  <c r="X1318" i="2"/>
  <c r="W1318" i="2"/>
  <c r="O1318" i="2"/>
  <c r="Q1318" i="2" s="1"/>
  <c r="V1318" i="2" s="1"/>
  <c r="X1317" i="2"/>
  <c r="W1317" i="2"/>
  <c r="O1317" i="2"/>
  <c r="Q1317" i="2" s="1"/>
  <c r="V1317" i="2" s="1"/>
  <c r="X1316" i="2"/>
  <c r="W1316" i="2"/>
  <c r="O1316" i="2"/>
  <c r="Q1316" i="2" s="1"/>
  <c r="X1315" i="2"/>
  <c r="W1315" i="2"/>
  <c r="O1315" i="2"/>
  <c r="X1314" i="2"/>
  <c r="W1314" i="2"/>
  <c r="O1314" i="2"/>
  <c r="Q1314" i="2" s="1"/>
  <c r="X1313" i="2"/>
  <c r="W1313" i="2"/>
  <c r="O1313" i="2"/>
  <c r="Q1313" i="2" s="1"/>
  <c r="V1313" i="2" s="1"/>
  <c r="X1312" i="2"/>
  <c r="W1312" i="2"/>
  <c r="O1312" i="2"/>
  <c r="Q1312" i="2" s="1"/>
  <c r="V1312" i="2" s="1"/>
  <c r="X1311" i="2"/>
  <c r="W1311" i="2"/>
  <c r="O1311" i="2"/>
  <c r="X1310" i="2"/>
  <c r="W1310" i="2"/>
  <c r="O1310" i="2"/>
  <c r="X1309" i="2"/>
  <c r="W1309" i="2"/>
  <c r="O1309" i="2"/>
  <c r="Q1309" i="2" s="1"/>
  <c r="V1309" i="2" s="1"/>
  <c r="X1308" i="2"/>
  <c r="W1308" i="2"/>
  <c r="O1308" i="2"/>
  <c r="Q1308" i="2" s="1"/>
  <c r="X1307" i="2"/>
  <c r="W1307" i="2"/>
  <c r="O1307" i="2"/>
  <c r="Q1307" i="2" s="1"/>
  <c r="X1306" i="2"/>
  <c r="W1306" i="2"/>
  <c r="O1306" i="2"/>
  <c r="X1305" i="2"/>
  <c r="W1305" i="2"/>
  <c r="O1305" i="2"/>
  <c r="Q1305" i="2" s="1"/>
  <c r="V1305" i="2" s="1"/>
  <c r="X1304" i="2"/>
  <c r="W1304" i="2"/>
  <c r="O1304" i="2"/>
  <c r="Q1304" i="2" s="1"/>
  <c r="V1304" i="2" s="1"/>
  <c r="X1303" i="2"/>
  <c r="W1303" i="2"/>
  <c r="O1303" i="2"/>
  <c r="Q1303" i="2" s="1"/>
  <c r="X1302" i="2"/>
  <c r="W1302" i="2"/>
  <c r="O1302" i="2"/>
  <c r="Q1302" i="2" s="1"/>
  <c r="V1302" i="2" s="1"/>
  <c r="X1301" i="2"/>
  <c r="W1301" i="2"/>
  <c r="O1301" i="2"/>
  <c r="Q1301" i="2" s="1"/>
  <c r="V1301" i="2" s="1"/>
  <c r="X1300" i="2"/>
  <c r="W1300" i="2"/>
  <c r="O1300" i="2"/>
  <c r="Q1300" i="2" s="1"/>
  <c r="X1299" i="2"/>
  <c r="W1299" i="2"/>
  <c r="O1299" i="2"/>
  <c r="X1298" i="2"/>
  <c r="W1298" i="2"/>
  <c r="O1298" i="2"/>
  <c r="X1297" i="2"/>
  <c r="W1297" i="2"/>
  <c r="O1297" i="2"/>
  <c r="Q1297" i="2" s="1"/>
  <c r="V1297" i="2" s="1"/>
  <c r="X1296" i="2"/>
  <c r="W1296" i="2"/>
  <c r="O1296" i="2"/>
  <c r="Q1296" i="2" s="1"/>
  <c r="V1296" i="2" s="1"/>
  <c r="X1295" i="2"/>
  <c r="W1295" i="2"/>
  <c r="O1295" i="2"/>
  <c r="Q1295" i="2" s="1"/>
  <c r="X1294" i="2"/>
  <c r="W1294" i="2"/>
  <c r="O1294" i="2"/>
  <c r="Q1294" i="2" s="1"/>
  <c r="X1293" i="2"/>
  <c r="W1293" i="2"/>
  <c r="O1293" i="2"/>
  <c r="Q1293" i="2" s="1"/>
  <c r="V1293" i="2" s="1"/>
  <c r="X1292" i="2"/>
  <c r="W1292" i="2"/>
  <c r="O1292" i="2"/>
  <c r="Q1292" i="2" s="1"/>
  <c r="X1291" i="2"/>
  <c r="W1291" i="2"/>
  <c r="O1291" i="2"/>
  <c r="X1290" i="2"/>
  <c r="W1290" i="2"/>
  <c r="O1290" i="2"/>
  <c r="Q1290" i="2" s="1"/>
  <c r="X1289" i="2"/>
  <c r="W1289" i="2"/>
  <c r="O1289" i="2"/>
  <c r="Q1289" i="2" s="1"/>
  <c r="V1289" i="2" s="1"/>
  <c r="X1288" i="2"/>
  <c r="W1288" i="2"/>
  <c r="O1288" i="2"/>
  <c r="Q1288" i="2" s="1"/>
  <c r="V1288" i="2" s="1"/>
  <c r="X1287" i="2"/>
  <c r="W1287" i="2"/>
  <c r="O1287" i="2"/>
  <c r="Q1287" i="2" s="1"/>
  <c r="X1286" i="2"/>
  <c r="W1286" i="2"/>
  <c r="O1286" i="2"/>
  <c r="Q1286" i="2" s="1"/>
  <c r="V1286" i="2" s="1"/>
  <c r="X1285" i="2"/>
  <c r="W1285" i="2"/>
  <c r="O1285" i="2"/>
  <c r="Q1285" i="2" s="1"/>
  <c r="V1285" i="2" s="1"/>
  <c r="X1284" i="2"/>
  <c r="W1284" i="2"/>
  <c r="O1284" i="2"/>
  <c r="Q1284" i="2" s="1"/>
  <c r="V1284" i="2" s="1"/>
  <c r="X1283" i="2"/>
  <c r="W1283" i="2"/>
  <c r="O1283" i="2"/>
  <c r="X1282" i="2"/>
  <c r="W1282" i="2"/>
  <c r="O1282" i="2"/>
  <c r="X1281" i="2"/>
  <c r="W1281" i="2"/>
  <c r="O1281" i="2"/>
  <c r="Q1281" i="2" s="1"/>
  <c r="V1281" i="2" s="1"/>
  <c r="X1280" i="2"/>
  <c r="W1280" i="2"/>
  <c r="O1280" i="2"/>
  <c r="Q1280" i="2" s="1"/>
  <c r="V1280" i="2" s="1"/>
  <c r="X1279" i="2"/>
  <c r="W1279" i="2"/>
  <c r="O1279" i="2"/>
  <c r="X1278" i="2"/>
  <c r="W1278" i="2"/>
  <c r="O1278" i="2"/>
  <c r="Q1278" i="2" s="1"/>
  <c r="V1278" i="2" s="1"/>
  <c r="X1277" i="2"/>
  <c r="W1277" i="2"/>
  <c r="O1277" i="2"/>
  <c r="Q1277" i="2" s="1"/>
  <c r="V1277" i="2" s="1"/>
  <c r="X1276" i="2"/>
  <c r="W1276" i="2"/>
  <c r="O1276" i="2"/>
  <c r="Q1276" i="2" s="1"/>
  <c r="X1275" i="2"/>
  <c r="W1275" i="2"/>
  <c r="O1275" i="2"/>
  <c r="Q1275" i="2" s="1"/>
  <c r="X1274" i="2"/>
  <c r="W1274" i="2"/>
  <c r="O1274" i="2"/>
  <c r="Q1274" i="2" s="1"/>
  <c r="X1273" i="2"/>
  <c r="W1273" i="2"/>
  <c r="O1273" i="2"/>
  <c r="Q1273" i="2" s="1"/>
  <c r="V1273" i="2" s="1"/>
  <c r="X1272" i="2"/>
  <c r="W1272" i="2"/>
  <c r="O1272" i="2"/>
  <c r="Q1272" i="2" s="1"/>
  <c r="V1272" i="2" s="1"/>
  <c r="X1271" i="2"/>
  <c r="W1271" i="2"/>
  <c r="O1271" i="2"/>
  <c r="Q1271" i="2" s="1"/>
  <c r="X1270" i="2"/>
  <c r="W1270" i="2"/>
  <c r="O1270" i="2"/>
  <c r="X1269" i="2"/>
  <c r="W1269" i="2"/>
  <c r="O1269" i="2"/>
  <c r="Q1269" i="2" s="1"/>
  <c r="V1269" i="2" s="1"/>
  <c r="X1268" i="2"/>
  <c r="W1268" i="2"/>
  <c r="O1268" i="2"/>
  <c r="X1267" i="2"/>
  <c r="W1267" i="2"/>
  <c r="O1267" i="2"/>
  <c r="X1266" i="2"/>
  <c r="W1266" i="2"/>
  <c r="O1266" i="2"/>
  <c r="X1265" i="2"/>
  <c r="W1265" i="2"/>
  <c r="O1265" i="2"/>
  <c r="Q1265" i="2" s="1"/>
  <c r="V1265" i="2" s="1"/>
  <c r="X1264" i="2"/>
  <c r="W1264" i="2"/>
  <c r="O1264" i="2"/>
  <c r="Q1264" i="2" s="1"/>
  <c r="V1264" i="2" s="1"/>
  <c r="X1263" i="2"/>
  <c r="W1263" i="2"/>
  <c r="O1263" i="2"/>
  <c r="X1262" i="2"/>
  <c r="W1262" i="2"/>
  <c r="O1262" i="2"/>
  <c r="Q1262" i="2" s="1"/>
  <c r="V1262" i="2" s="1"/>
  <c r="X1261" i="2"/>
  <c r="W1261" i="2"/>
  <c r="O1261" i="2"/>
  <c r="Q1261" i="2" s="1"/>
  <c r="V1261" i="2" s="1"/>
  <c r="X1260" i="2"/>
  <c r="W1260" i="2"/>
  <c r="O1260" i="2"/>
  <c r="Q1260" i="2" s="1"/>
  <c r="V1260" i="2" s="1"/>
  <c r="X1259" i="2"/>
  <c r="W1259" i="2"/>
  <c r="O1259" i="2"/>
  <c r="Q1259" i="2" s="1"/>
  <c r="X1258" i="2"/>
  <c r="W1258" i="2"/>
  <c r="O1258" i="2"/>
  <c r="X1257" i="2"/>
  <c r="W1257" i="2"/>
  <c r="O1257" i="2"/>
  <c r="Q1257" i="2" s="1"/>
  <c r="X1256" i="2"/>
  <c r="W1256" i="2"/>
  <c r="O1256" i="2"/>
  <c r="Q1256" i="2" s="1"/>
  <c r="X1255" i="2"/>
  <c r="W1255" i="2"/>
  <c r="O1255" i="2"/>
  <c r="X1254" i="2"/>
  <c r="W1254" i="2"/>
  <c r="O1254" i="2"/>
  <c r="Q1254" i="2" s="1"/>
  <c r="X1253" i="2"/>
  <c r="W1253" i="2"/>
  <c r="O1253" i="2"/>
  <c r="Q1253" i="2" s="1"/>
  <c r="X1252" i="2"/>
  <c r="W1252" i="2"/>
  <c r="O1252" i="2"/>
  <c r="Q1252" i="2" s="1"/>
  <c r="X1251" i="2"/>
  <c r="W1251" i="2"/>
  <c r="O1251" i="2"/>
  <c r="Q1251" i="2" s="1"/>
  <c r="X1250" i="2"/>
  <c r="W1250" i="2"/>
  <c r="O1250" i="2"/>
  <c r="X1249" i="2"/>
  <c r="W1249" i="2"/>
  <c r="O1249" i="2"/>
  <c r="Q1249" i="2" s="1"/>
  <c r="X1248" i="2"/>
  <c r="W1248" i="2"/>
  <c r="O1248" i="2"/>
  <c r="Q1248" i="2" s="1"/>
  <c r="X1247" i="2"/>
  <c r="W1247" i="2"/>
  <c r="O1247" i="2"/>
  <c r="Q1247" i="2" s="1"/>
  <c r="X1246" i="2"/>
  <c r="W1246" i="2"/>
  <c r="O1246" i="2"/>
  <c r="Q1246" i="2" s="1"/>
  <c r="X1245" i="2"/>
  <c r="W1245" i="2"/>
  <c r="O1245" i="2"/>
  <c r="X1244" i="2"/>
  <c r="W1244" i="2"/>
  <c r="O1244" i="2"/>
  <c r="Q1244" i="2" s="1"/>
  <c r="X1243" i="2"/>
  <c r="W1243" i="2"/>
  <c r="O1243" i="2"/>
  <c r="X1242" i="2"/>
  <c r="W1242" i="2"/>
  <c r="O1242" i="2"/>
  <c r="Q1242" i="2" s="1"/>
  <c r="X1241" i="2"/>
  <c r="W1241" i="2"/>
  <c r="O1241" i="2"/>
  <c r="Q1241" i="2" s="1"/>
  <c r="X1240" i="2"/>
  <c r="W1240" i="2"/>
  <c r="O1240" i="2"/>
  <c r="Q1240" i="2" s="1"/>
  <c r="X1239" i="2"/>
  <c r="W1239" i="2"/>
  <c r="O1239" i="2"/>
  <c r="Q1239" i="2" s="1"/>
  <c r="X1238" i="2"/>
  <c r="W1238" i="2"/>
  <c r="O1238" i="2"/>
  <c r="Q1238" i="2" s="1"/>
  <c r="X1237" i="2"/>
  <c r="W1237" i="2"/>
  <c r="O1237" i="2"/>
  <c r="Q1237" i="2" s="1"/>
  <c r="X1236" i="2"/>
  <c r="W1236" i="2"/>
  <c r="O1236" i="2"/>
  <c r="Q1236" i="2" s="1"/>
  <c r="X1235" i="2"/>
  <c r="W1235" i="2"/>
  <c r="O1235" i="2"/>
  <c r="Q1235" i="2" s="1"/>
  <c r="X1234" i="2"/>
  <c r="W1234" i="2"/>
  <c r="O1234" i="2"/>
  <c r="Q1234" i="2" s="1"/>
  <c r="X1233" i="2"/>
  <c r="W1233" i="2"/>
  <c r="O1233" i="2"/>
  <c r="Q1233" i="2" s="1"/>
  <c r="X1232" i="2"/>
  <c r="W1232" i="2"/>
  <c r="O1232" i="2"/>
  <c r="Q1232" i="2" s="1"/>
  <c r="X1231" i="2"/>
  <c r="W1231" i="2"/>
  <c r="O1231" i="2"/>
  <c r="Q1231" i="2" s="1"/>
  <c r="V1231" i="2" s="1"/>
  <c r="X1230" i="2"/>
  <c r="W1230" i="2"/>
  <c r="O1230" i="2"/>
  <c r="Q1230" i="2" s="1"/>
  <c r="X1229" i="2"/>
  <c r="W1229" i="2"/>
  <c r="O1229" i="2"/>
  <c r="Q1229" i="2" s="1"/>
  <c r="X1228" i="2"/>
  <c r="W1228" i="2"/>
  <c r="O1228" i="2"/>
  <c r="Q1228" i="2" s="1"/>
  <c r="X1227" i="2"/>
  <c r="W1227" i="2"/>
  <c r="O1227" i="2"/>
  <c r="X1226" i="2"/>
  <c r="W1226" i="2"/>
  <c r="O1226" i="2"/>
  <c r="Q1226" i="2" s="1"/>
  <c r="X1225" i="2"/>
  <c r="W1225" i="2"/>
  <c r="O1225" i="2"/>
  <c r="Q1225" i="2" s="1"/>
  <c r="X1224" i="2"/>
  <c r="W1224" i="2"/>
  <c r="O1224" i="2"/>
  <c r="Q1224" i="2" s="1"/>
  <c r="X1223" i="2"/>
  <c r="W1223" i="2"/>
  <c r="O1223" i="2"/>
  <c r="Q1223" i="2" s="1"/>
  <c r="X1222" i="2"/>
  <c r="W1222" i="2"/>
  <c r="O1222" i="2"/>
  <c r="Q1222" i="2" s="1"/>
  <c r="X1221" i="2"/>
  <c r="W1221" i="2"/>
  <c r="O1221" i="2"/>
  <c r="Q1221" i="2" s="1"/>
  <c r="X1220" i="2"/>
  <c r="W1220" i="2"/>
  <c r="O1220" i="2"/>
  <c r="Q1220" i="2" s="1"/>
  <c r="X1219" i="2"/>
  <c r="W1219" i="2"/>
  <c r="O1219" i="2"/>
  <c r="Q1219" i="2" s="1"/>
  <c r="X1218" i="2"/>
  <c r="W1218" i="2"/>
  <c r="O1218" i="2"/>
  <c r="Q1218" i="2" s="1"/>
  <c r="X1217" i="2"/>
  <c r="W1217" i="2"/>
  <c r="O1217" i="2"/>
  <c r="Q1217" i="2" s="1"/>
  <c r="X1216" i="2"/>
  <c r="W1216" i="2"/>
  <c r="O1216" i="2"/>
  <c r="Q1216" i="2" s="1"/>
  <c r="X1215" i="2"/>
  <c r="W1215" i="2"/>
  <c r="O1215" i="2"/>
  <c r="X1214" i="2"/>
  <c r="W1214" i="2"/>
  <c r="O1214" i="2"/>
  <c r="Q1214" i="2" s="1"/>
  <c r="X1213" i="2"/>
  <c r="W1213" i="2"/>
  <c r="O1213" i="2"/>
  <c r="Q1213" i="2" s="1"/>
  <c r="X1212" i="2"/>
  <c r="W1212" i="2"/>
  <c r="O1212" i="2"/>
  <c r="Q1212" i="2" s="1"/>
  <c r="X1211" i="2"/>
  <c r="W1211" i="2"/>
  <c r="O1211" i="2"/>
  <c r="X1210" i="2"/>
  <c r="W1210" i="2"/>
  <c r="O1210" i="2"/>
  <c r="Q1210" i="2" s="1"/>
  <c r="X1209" i="2"/>
  <c r="W1209" i="2"/>
  <c r="O1209" i="2"/>
  <c r="Q1209" i="2" s="1"/>
  <c r="X1208" i="2"/>
  <c r="W1208" i="2"/>
  <c r="O1208" i="2"/>
  <c r="Q1208" i="2" s="1"/>
  <c r="X1207" i="2"/>
  <c r="W1207" i="2"/>
  <c r="O1207" i="2"/>
  <c r="Q1207" i="2" s="1"/>
  <c r="X1206" i="2"/>
  <c r="W1206" i="2"/>
  <c r="O1206" i="2"/>
  <c r="Q1206" i="2" s="1"/>
  <c r="X1205" i="2"/>
  <c r="W1205" i="2"/>
  <c r="O1205" i="2"/>
  <c r="X1204" i="2"/>
  <c r="W1204" i="2"/>
  <c r="O1204" i="2"/>
  <c r="Q1204" i="2" s="1"/>
  <c r="X1203" i="2"/>
  <c r="W1203" i="2"/>
  <c r="O1203" i="2"/>
  <c r="Q1203" i="2" s="1"/>
  <c r="V1203" i="2" s="1"/>
  <c r="X1202" i="2"/>
  <c r="W1202" i="2"/>
  <c r="O1202" i="2"/>
  <c r="X1201" i="2"/>
  <c r="W1201" i="2"/>
  <c r="O1201" i="2"/>
  <c r="Q1201" i="2" s="1"/>
  <c r="X1200" i="2"/>
  <c r="W1200" i="2"/>
  <c r="O1200" i="2"/>
  <c r="X1199" i="2"/>
  <c r="W1199" i="2"/>
  <c r="O1199" i="2"/>
  <c r="Q1199" i="2" s="1"/>
  <c r="V1199" i="2" s="1"/>
  <c r="X1198" i="2"/>
  <c r="W1198" i="2"/>
  <c r="O1198" i="2"/>
  <c r="Q1198" i="2" s="1"/>
  <c r="X1197" i="2"/>
  <c r="W1197" i="2"/>
  <c r="O1197" i="2"/>
  <c r="X1196" i="2"/>
  <c r="W1196" i="2"/>
  <c r="O1196" i="2"/>
  <c r="Q1196" i="2" s="1"/>
  <c r="X1195" i="2"/>
  <c r="W1195" i="2"/>
  <c r="O1195" i="2"/>
  <c r="Q1195" i="2" s="1"/>
  <c r="V1195" i="2" s="1"/>
  <c r="X1194" i="2"/>
  <c r="W1194" i="2"/>
  <c r="O1194" i="2"/>
  <c r="X1193" i="2"/>
  <c r="W1193" i="2"/>
  <c r="O1193" i="2"/>
  <c r="X1192" i="2"/>
  <c r="W1192" i="2"/>
  <c r="O1192" i="2"/>
  <c r="Q1192" i="2" s="1"/>
  <c r="X1191" i="2"/>
  <c r="W1191" i="2"/>
  <c r="O1191" i="2"/>
  <c r="Q1191" i="2" s="1"/>
  <c r="V1191" i="2" s="1"/>
  <c r="X1190" i="2"/>
  <c r="W1190" i="2"/>
  <c r="O1190" i="2"/>
  <c r="X1189" i="2"/>
  <c r="W1189" i="2"/>
  <c r="O1189" i="2"/>
  <c r="X1188" i="2"/>
  <c r="W1188" i="2"/>
  <c r="O1188" i="2"/>
  <c r="Q1188" i="2" s="1"/>
  <c r="X1187" i="2"/>
  <c r="W1187" i="2"/>
  <c r="O1187" i="2"/>
  <c r="Q1187" i="2" s="1"/>
  <c r="V1187" i="2" s="1"/>
  <c r="X1186" i="2"/>
  <c r="W1186" i="2"/>
  <c r="O1186" i="2"/>
  <c r="Q1186" i="2" s="1"/>
  <c r="X1185" i="2"/>
  <c r="W1185" i="2"/>
  <c r="O1185" i="2"/>
  <c r="Q1185" i="2" s="1"/>
  <c r="X1184" i="2"/>
  <c r="W1184" i="2"/>
  <c r="O1184" i="2"/>
  <c r="Q1184" i="2" s="1"/>
  <c r="X1183" i="2"/>
  <c r="W1183" i="2"/>
  <c r="O1183" i="2"/>
  <c r="Q1183" i="2" s="1"/>
  <c r="V1183" i="2" s="1"/>
  <c r="X1182" i="2"/>
  <c r="W1182" i="2"/>
  <c r="O1182" i="2"/>
  <c r="Q1182" i="2" s="1"/>
  <c r="X1181" i="2"/>
  <c r="W1181" i="2"/>
  <c r="O1181" i="2"/>
  <c r="Q1181" i="2" s="1"/>
  <c r="X1180" i="2"/>
  <c r="W1180" i="2"/>
  <c r="O1180" i="2"/>
  <c r="Q1180" i="2" s="1"/>
  <c r="X1179" i="2"/>
  <c r="W1179" i="2"/>
  <c r="O1179" i="2"/>
  <c r="Q1179" i="2" s="1"/>
  <c r="V1179" i="2" s="1"/>
  <c r="X1178" i="2"/>
  <c r="W1178" i="2"/>
  <c r="O1178" i="2"/>
  <c r="Q1178" i="2" s="1"/>
  <c r="X1177" i="2"/>
  <c r="W1177" i="2"/>
  <c r="O1177" i="2"/>
  <c r="Q1177" i="2" s="1"/>
  <c r="X1176" i="2"/>
  <c r="W1176" i="2"/>
  <c r="O1176" i="2"/>
  <c r="Q1176" i="2" s="1"/>
  <c r="X1175" i="2"/>
  <c r="W1175" i="2"/>
  <c r="O1175" i="2"/>
  <c r="Q1175" i="2" s="1"/>
  <c r="V1175" i="2" s="1"/>
  <c r="X1174" i="2"/>
  <c r="W1174" i="2"/>
  <c r="O1174" i="2"/>
  <c r="Q1174" i="2" s="1"/>
  <c r="X1173" i="2"/>
  <c r="W1173" i="2"/>
  <c r="O1173" i="2"/>
  <c r="Q1173" i="2" s="1"/>
  <c r="X1172" i="2"/>
  <c r="W1172" i="2"/>
  <c r="O1172" i="2"/>
  <c r="Q1172" i="2" s="1"/>
  <c r="X1171" i="2"/>
  <c r="W1171" i="2"/>
  <c r="O1171" i="2"/>
  <c r="Q1171" i="2" s="1"/>
  <c r="V1171" i="2" s="1"/>
  <c r="X1170" i="2"/>
  <c r="W1170" i="2"/>
  <c r="O1170" i="2"/>
  <c r="Q1170" i="2" s="1"/>
  <c r="X1169" i="2"/>
  <c r="W1169" i="2"/>
  <c r="O1169" i="2"/>
  <c r="Q1169" i="2" s="1"/>
  <c r="X1168" i="2"/>
  <c r="W1168" i="2"/>
  <c r="O1168" i="2"/>
  <c r="Q1168" i="2" s="1"/>
  <c r="X1167" i="2"/>
  <c r="W1167" i="2"/>
  <c r="O1167" i="2"/>
  <c r="Q1167" i="2" s="1"/>
  <c r="V1167" i="2" s="1"/>
  <c r="X1166" i="2"/>
  <c r="W1166" i="2"/>
  <c r="O1166" i="2"/>
  <c r="Q1166" i="2" s="1"/>
  <c r="X1165" i="2"/>
  <c r="W1165" i="2"/>
  <c r="O1165" i="2"/>
  <c r="Q1165" i="2" s="1"/>
  <c r="X1164" i="2"/>
  <c r="W1164" i="2"/>
  <c r="O1164" i="2"/>
  <c r="Q1164" i="2" s="1"/>
  <c r="X1163" i="2"/>
  <c r="W1163" i="2"/>
  <c r="O1163" i="2"/>
  <c r="Q1163" i="2" s="1"/>
  <c r="V1163" i="2" s="1"/>
  <c r="X1162" i="2"/>
  <c r="W1162" i="2"/>
  <c r="O1162" i="2"/>
  <c r="Q1162" i="2" s="1"/>
  <c r="X1161" i="2"/>
  <c r="W1161" i="2"/>
  <c r="O1161" i="2"/>
  <c r="Q1161" i="2" s="1"/>
  <c r="X1160" i="2"/>
  <c r="W1160" i="2"/>
  <c r="O1160" i="2"/>
  <c r="Q1160" i="2" s="1"/>
  <c r="X1159" i="2"/>
  <c r="W1159" i="2"/>
  <c r="O1159" i="2"/>
  <c r="Q1159" i="2" s="1"/>
  <c r="V1159" i="2" s="1"/>
  <c r="X1158" i="2"/>
  <c r="W1158" i="2"/>
  <c r="O1158" i="2"/>
  <c r="Q1158" i="2" s="1"/>
  <c r="X1157" i="2"/>
  <c r="W1157" i="2"/>
  <c r="O1157" i="2"/>
  <c r="Q1157" i="2" s="1"/>
  <c r="X1156" i="2"/>
  <c r="W1156" i="2"/>
  <c r="O1156" i="2"/>
  <c r="Q1156" i="2" s="1"/>
  <c r="X1155" i="2"/>
  <c r="W1155" i="2"/>
  <c r="O1155" i="2"/>
  <c r="Q1155" i="2" s="1"/>
  <c r="V1155" i="2" s="1"/>
  <c r="X1154" i="2"/>
  <c r="W1154" i="2"/>
  <c r="O1154" i="2"/>
  <c r="Q1154" i="2" s="1"/>
  <c r="X1153" i="2"/>
  <c r="W1153" i="2"/>
  <c r="O1153" i="2"/>
  <c r="Q1153" i="2" s="1"/>
  <c r="X1152" i="2"/>
  <c r="W1152" i="2"/>
  <c r="O1152" i="2"/>
  <c r="Q1152" i="2" s="1"/>
  <c r="X1151" i="2"/>
  <c r="W1151" i="2"/>
  <c r="O1151" i="2"/>
  <c r="X1150" i="2"/>
  <c r="W1150" i="2"/>
  <c r="O1150" i="2"/>
  <c r="Q1150" i="2" s="1"/>
  <c r="V1150" i="2" s="1"/>
  <c r="X1149" i="2"/>
  <c r="W1149" i="2"/>
  <c r="O1149" i="2"/>
  <c r="Q1149" i="2" s="1"/>
  <c r="V1149" i="2" s="1"/>
  <c r="X1148" i="2"/>
  <c r="W1148" i="2"/>
  <c r="O1148" i="2"/>
  <c r="Q1148" i="2" s="1"/>
  <c r="V1148" i="2" s="1"/>
  <c r="X1147" i="2"/>
  <c r="W1147" i="2"/>
  <c r="O1147" i="2"/>
  <c r="Q1147" i="2" s="1"/>
  <c r="X1146" i="2"/>
  <c r="W1146" i="2"/>
  <c r="O1146" i="2"/>
  <c r="Q1146" i="2" s="1"/>
  <c r="X1145" i="2"/>
  <c r="W1145" i="2"/>
  <c r="O1145" i="2"/>
  <c r="Q1145" i="2" s="1"/>
  <c r="V1145" i="2" s="1"/>
  <c r="X1144" i="2"/>
  <c r="W1144" i="2"/>
  <c r="O1144" i="2"/>
  <c r="X1143" i="2"/>
  <c r="W1143" i="2"/>
  <c r="O1143" i="2"/>
  <c r="Q1143" i="2" s="1"/>
  <c r="X1142" i="2"/>
  <c r="W1142" i="2"/>
  <c r="O1142" i="2"/>
  <c r="Q1142" i="2" s="1"/>
  <c r="V1142" i="2" s="1"/>
  <c r="X1141" i="2"/>
  <c r="W1141" i="2"/>
  <c r="O1141" i="2"/>
  <c r="Q1141" i="2" s="1"/>
  <c r="V1141" i="2" s="1"/>
  <c r="X1140" i="2"/>
  <c r="W1140" i="2"/>
  <c r="O1140" i="2"/>
  <c r="Q1140" i="2" s="1"/>
  <c r="V1140" i="2" s="1"/>
  <c r="X1139" i="2"/>
  <c r="W1139" i="2"/>
  <c r="O1139" i="2"/>
  <c r="Q1139" i="2" s="1"/>
  <c r="X1138" i="2"/>
  <c r="W1138" i="2"/>
  <c r="O1138" i="2"/>
  <c r="X1137" i="2"/>
  <c r="W1137" i="2"/>
  <c r="O1137" i="2"/>
  <c r="Q1137" i="2" s="1"/>
  <c r="V1137" i="2" s="1"/>
  <c r="X1136" i="2"/>
  <c r="W1136" i="2"/>
  <c r="O1136" i="2"/>
  <c r="Q1136" i="2" s="1"/>
  <c r="X1135" i="2"/>
  <c r="W1135" i="2"/>
  <c r="O1135" i="2"/>
  <c r="X1134" i="2"/>
  <c r="W1134" i="2"/>
  <c r="O1134" i="2"/>
  <c r="Q1134" i="2" s="1"/>
  <c r="V1134" i="2" s="1"/>
  <c r="X1133" i="2"/>
  <c r="W1133" i="2"/>
  <c r="O1133" i="2"/>
  <c r="Q1133" i="2" s="1"/>
  <c r="V1133" i="2" s="1"/>
  <c r="X1132" i="2"/>
  <c r="W1132" i="2"/>
  <c r="O1132" i="2"/>
  <c r="Q1132" i="2" s="1"/>
  <c r="V1132" i="2" s="1"/>
  <c r="X1131" i="2"/>
  <c r="W1131" i="2"/>
  <c r="O1131" i="2"/>
  <c r="Q1131" i="2" s="1"/>
  <c r="X1130" i="2"/>
  <c r="W1130" i="2"/>
  <c r="O1130" i="2"/>
  <c r="Q1130" i="2" s="1"/>
  <c r="X1129" i="2"/>
  <c r="W1129" i="2"/>
  <c r="O1129" i="2"/>
  <c r="Q1129" i="2" s="1"/>
  <c r="V1129" i="2" s="1"/>
  <c r="X1128" i="2"/>
  <c r="W1128" i="2"/>
  <c r="O1128" i="2"/>
  <c r="Q1128" i="2" s="1"/>
  <c r="X1127" i="2"/>
  <c r="W1127" i="2"/>
  <c r="O1127" i="2"/>
  <c r="Q1127" i="2" s="1"/>
  <c r="X1126" i="2"/>
  <c r="W1126" i="2"/>
  <c r="O1126" i="2"/>
  <c r="Q1126" i="2" s="1"/>
  <c r="V1126" i="2" s="1"/>
  <c r="X1125" i="2"/>
  <c r="W1125" i="2"/>
  <c r="O1125" i="2"/>
  <c r="Q1125" i="2" s="1"/>
  <c r="V1125" i="2" s="1"/>
  <c r="X1124" i="2"/>
  <c r="W1124" i="2"/>
  <c r="O1124" i="2"/>
  <c r="Q1124" i="2" s="1"/>
  <c r="V1124" i="2" s="1"/>
  <c r="X1123" i="2"/>
  <c r="W1123" i="2"/>
  <c r="O1123" i="2"/>
  <c r="Q1123" i="2" s="1"/>
  <c r="X1122" i="2"/>
  <c r="W1122" i="2"/>
  <c r="O1122" i="2"/>
  <c r="Q1122" i="2" s="1"/>
  <c r="X1121" i="2"/>
  <c r="W1121" i="2"/>
  <c r="O1121" i="2"/>
  <c r="Q1121" i="2" s="1"/>
  <c r="V1121" i="2" s="1"/>
  <c r="X1120" i="2"/>
  <c r="W1120" i="2"/>
  <c r="O1120" i="2"/>
  <c r="Q1120" i="2" s="1"/>
  <c r="X1119" i="2"/>
  <c r="W1119" i="2"/>
  <c r="O1119" i="2"/>
  <c r="Q1119" i="2" s="1"/>
  <c r="X1118" i="2"/>
  <c r="W1118" i="2"/>
  <c r="O1118" i="2"/>
  <c r="Q1118" i="2" s="1"/>
  <c r="V1118" i="2" s="1"/>
  <c r="X1117" i="2"/>
  <c r="W1117" i="2"/>
  <c r="O1117" i="2"/>
  <c r="Q1117" i="2" s="1"/>
  <c r="V1117" i="2" s="1"/>
  <c r="X1116" i="2"/>
  <c r="W1116" i="2"/>
  <c r="O1116" i="2"/>
  <c r="Q1116" i="2" s="1"/>
  <c r="V1116" i="2" s="1"/>
  <c r="X1115" i="2"/>
  <c r="W1115" i="2"/>
  <c r="O1115" i="2"/>
  <c r="Q1115" i="2" s="1"/>
  <c r="X1114" i="2"/>
  <c r="W1114" i="2"/>
  <c r="O1114" i="2"/>
  <c r="X1113" i="2"/>
  <c r="W1113" i="2"/>
  <c r="O1113" i="2"/>
  <c r="Q1113" i="2" s="1"/>
  <c r="V1113" i="2" s="1"/>
  <c r="X1112" i="2"/>
  <c r="W1112" i="2"/>
  <c r="O1112" i="2"/>
  <c r="Q1112" i="2" s="1"/>
  <c r="X1111" i="2"/>
  <c r="W1111" i="2"/>
  <c r="O1111" i="2"/>
  <c r="Q1111" i="2" s="1"/>
  <c r="X1110" i="2"/>
  <c r="W1110" i="2"/>
  <c r="O1110" i="2"/>
  <c r="Q1110" i="2" s="1"/>
  <c r="V1110" i="2" s="1"/>
  <c r="X1109" i="2"/>
  <c r="W1109" i="2"/>
  <c r="O1109" i="2"/>
  <c r="Q1109" i="2" s="1"/>
  <c r="V1109" i="2" s="1"/>
  <c r="X1108" i="2"/>
  <c r="W1108" i="2"/>
  <c r="O1108" i="2"/>
  <c r="Q1108" i="2" s="1"/>
  <c r="V1108" i="2" s="1"/>
  <c r="X1107" i="2"/>
  <c r="W1107" i="2"/>
  <c r="O1107" i="2"/>
  <c r="Q1107" i="2" s="1"/>
  <c r="X1106" i="2"/>
  <c r="W1106" i="2"/>
  <c r="O1106" i="2"/>
  <c r="X1105" i="2"/>
  <c r="W1105" i="2"/>
  <c r="O1105" i="2"/>
  <c r="Q1105" i="2" s="1"/>
  <c r="V1105" i="2" s="1"/>
  <c r="X1104" i="2"/>
  <c r="W1104" i="2"/>
  <c r="O1104" i="2"/>
  <c r="Q1104" i="2" s="1"/>
  <c r="X1103" i="2"/>
  <c r="W1103" i="2"/>
  <c r="O1103" i="2"/>
  <c r="X1102" i="2"/>
  <c r="W1102" i="2"/>
  <c r="O1102" i="2"/>
  <c r="Q1102" i="2" s="1"/>
  <c r="V1102" i="2" s="1"/>
  <c r="X1101" i="2"/>
  <c r="W1101" i="2"/>
  <c r="O1101" i="2"/>
  <c r="Q1101" i="2" s="1"/>
  <c r="V1101" i="2" s="1"/>
  <c r="X1100" i="2"/>
  <c r="W1100" i="2"/>
  <c r="O1100" i="2"/>
  <c r="Q1100" i="2" s="1"/>
  <c r="V1100" i="2" s="1"/>
  <c r="X1099" i="2"/>
  <c r="W1099" i="2"/>
  <c r="O1099" i="2"/>
  <c r="X1098" i="2"/>
  <c r="W1098" i="2"/>
  <c r="O1098" i="2"/>
  <c r="X1097" i="2"/>
  <c r="W1097" i="2"/>
  <c r="O1097" i="2"/>
  <c r="Q1097" i="2" s="1"/>
  <c r="V1097" i="2" s="1"/>
  <c r="X1096" i="2"/>
  <c r="W1096" i="2"/>
  <c r="O1096" i="2"/>
  <c r="Q1096" i="2" s="1"/>
  <c r="X1095" i="2"/>
  <c r="W1095" i="2"/>
  <c r="O1095" i="2"/>
  <c r="Q1095" i="2" s="1"/>
  <c r="X1094" i="2"/>
  <c r="W1094" i="2"/>
  <c r="O1094" i="2"/>
  <c r="Q1094" i="2" s="1"/>
  <c r="V1094" i="2" s="1"/>
  <c r="X1093" i="2"/>
  <c r="W1093" i="2"/>
  <c r="O1093" i="2"/>
  <c r="Q1093" i="2" s="1"/>
  <c r="V1093" i="2" s="1"/>
  <c r="X1092" i="2"/>
  <c r="W1092" i="2"/>
  <c r="O1092" i="2"/>
  <c r="Q1092" i="2" s="1"/>
  <c r="V1092" i="2" s="1"/>
  <c r="X1091" i="2"/>
  <c r="W1091" i="2"/>
  <c r="O1091" i="2"/>
  <c r="X1090" i="2"/>
  <c r="W1090" i="2"/>
  <c r="O1090" i="2"/>
  <c r="Q1090" i="2" s="1"/>
  <c r="X1089" i="2"/>
  <c r="W1089" i="2"/>
  <c r="O1089" i="2"/>
  <c r="Q1089" i="2" s="1"/>
  <c r="V1089" i="2" s="1"/>
  <c r="X1088" i="2"/>
  <c r="W1088" i="2"/>
  <c r="O1088" i="2"/>
  <c r="X1087" i="2"/>
  <c r="W1087" i="2"/>
  <c r="O1087" i="2"/>
  <c r="Q1087" i="2" s="1"/>
  <c r="X1086" i="2"/>
  <c r="W1086" i="2"/>
  <c r="O1086" i="2"/>
  <c r="Q1086" i="2" s="1"/>
  <c r="V1086" i="2" s="1"/>
  <c r="X1085" i="2"/>
  <c r="W1085" i="2"/>
  <c r="O1085" i="2"/>
  <c r="Q1085" i="2" s="1"/>
  <c r="V1085" i="2" s="1"/>
  <c r="X1084" i="2"/>
  <c r="W1084" i="2"/>
  <c r="O1084" i="2"/>
  <c r="Q1084" i="2" s="1"/>
  <c r="V1084" i="2" s="1"/>
  <c r="X1083" i="2"/>
  <c r="W1083" i="2"/>
  <c r="O1083" i="2"/>
  <c r="Q1083" i="2" s="1"/>
  <c r="X1082" i="2"/>
  <c r="W1082" i="2"/>
  <c r="O1082" i="2"/>
  <c r="Q1082" i="2" s="1"/>
  <c r="X1081" i="2"/>
  <c r="W1081" i="2"/>
  <c r="O1081" i="2"/>
  <c r="Q1081" i="2" s="1"/>
  <c r="V1081" i="2" s="1"/>
  <c r="X1080" i="2"/>
  <c r="W1080" i="2"/>
  <c r="O1080" i="2"/>
  <c r="Q1080" i="2" s="1"/>
  <c r="X1079" i="2"/>
  <c r="W1079" i="2"/>
  <c r="O1079" i="2"/>
  <c r="Q1079" i="2" s="1"/>
  <c r="X1078" i="2"/>
  <c r="W1078" i="2"/>
  <c r="O1078" i="2"/>
  <c r="Q1078" i="2" s="1"/>
  <c r="V1078" i="2" s="1"/>
  <c r="X1077" i="2"/>
  <c r="W1077" i="2"/>
  <c r="O1077" i="2"/>
  <c r="Q1077" i="2" s="1"/>
  <c r="V1077" i="2" s="1"/>
  <c r="X1076" i="2"/>
  <c r="W1076" i="2"/>
  <c r="O1076" i="2"/>
  <c r="Q1076" i="2" s="1"/>
  <c r="V1076" i="2" s="1"/>
  <c r="X1075" i="2"/>
  <c r="W1075" i="2"/>
  <c r="O1075" i="2"/>
  <c r="Q1075" i="2" s="1"/>
  <c r="X1074" i="2"/>
  <c r="W1074" i="2"/>
  <c r="O1074" i="2"/>
  <c r="Q1074" i="2" s="1"/>
  <c r="X1073" i="2"/>
  <c r="W1073" i="2"/>
  <c r="O1073" i="2"/>
  <c r="Q1073" i="2" s="1"/>
  <c r="V1073" i="2" s="1"/>
  <c r="X1072" i="2"/>
  <c r="W1072" i="2"/>
  <c r="O1072" i="2"/>
  <c r="Q1072" i="2" s="1"/>
  <c r="X1071" i="2"/>
  <c r="W1071" i="2"/>
  <c r="O1071" i="2"/>
  <c r="Q1071" i="2" s="1"/>
  <c r="X1070" i="2"/>
  <c r="W1070" i="2"/>
  <c r="O1070" i="2"/>
  <c r="Q1070" i="2" s="1"/>
  <c r="V1070" i="2" s="1"/>
  <c r="X1069" i="2"/>
  <c r="W1069" i="2"/>
  <c r="O1069" i="2"/>
  <c r="Q1069" i="2" s="1"/>
  <c r="V1069" i="2" s="1"/>
  <c r="X1068" i="2"/>
  <c r="W1068" i="2"/>
  <c r="O1068" i="2"/>
  <c r="Q1068" i="2" s="1"/>
  <c r="V1068" i="2" s="1"/>
  <c r="X1067" i="2"/>
  <c r="W1067" i="2"/>
  <c r="O1067" i="2"/>
  <c r="Q1067" i="2" s="1"/>
  <c r="X1066" i="2"/>
  <c r="W1066" i="2"/>
  <c r="O1066" i="2"/>
  <c r="X1065" i="2"/>
  <c r="W1065" i="2"/>
  <c r="O1065" i="2"/>
  <c r="Q1065" i="2" s="1"/>
  <c r="V1065" i="2" s="1"/>
  <c r="X1064" i="2"/>
  <c r="W1064" i="2"/>
  <c r="O1064" i="2"/>
  <c r="X1063" i="2"/>
  <c r="W1063" i="2"/>
  <c r="O1063" i="2"/>
  <c r="Q1063" i="2" s="1"/>
  <c r="X1062" i="2"/>
  <c r="W1062" i="2"/>
  <c r="O1062" i="2"/>
  <c r="Q1062" i="2" s="1"/>
  <c r="V1062" i="2" s="1"/>
  <c r="X1061" i="2"/>
  <c r="W1061" i="2"/>
  <c r="O1061" i="2"/>
  <c r="Q1061" i="2" s="1"/>
  <c r="V1061" i="2" s="1"/>
  <c r="X1060" i="2"/>
  <c r="W1060" i="2"/>
  <c r="O1060" i="2"/>
  <c r="Q1060" i="2" s="1"/>
  <c r="V1060" i="2" s="1"/>
  <c r="X1059" i="2"/>
  <c r="W1059" i="2"/>
  <c r="O1059" i="2"/>
  <c r="Q1059" i="2" s="1"/>
  <c r="X1058" i="2"/>
  <c r="W1058" i="2"/>
  <c r="O1058" i="2"/>
  <c r="X1057" i="2"/>
  <c r="W1057" i="2"/>
  <c r="O1057" i="2"/>
  <c r="Q1057" i="2" s="1"/>
  <c r="V1057" i="2" s="1"/>
  <c r="X1056" i="2"/>
  <c r="W1056" i="2"/>
  <c r="O1056" i="2"/>
  <c r="Q1056" i="2" s="1"/>
  <c r="X1055" i="2"/>
  <c r="W1055" i="2"/>
  <c r="O1055" i="2"/>
  <c r="X1054" i="2"/>
  <c r="W1054" i="2"/>
  <c r="O1054" i="2"/>
  <c r="Q1054" i="2" s="1"/>
  <c r="V1054" i="2" s="1"/>
  <c r="X1053" i="2"/>
  <c r="W1053" i="2"/>
  <c r="O1053" i="2"/>
  <c r="Q1053" i="2" s="1"/>
  <c r="V1053" i="2" s="1"/>
  <c r="X1052" i="2"/>
  <c r="W1052" i="2"/>
  <c r="O1052" i="2"/>
  <c r="Q1052" i="2" s="1"/>
  <c r="V1052" i="2" s="1"/>
  <c r="X1051" i="2"/>
  <c r="W1051" i="2"/>
  <c r="O1051" i="2"/>
  <c r="Q1051" i="2" s="1"/>
  <c r="X1050" i="2"/>
  <c r="W1050" i="2"/>
  <c r="O1050" i="2"/>
  <c r="X1049" i="2"/>
  <c r="W1049" i="2"/>
  <c r="O1049" i="2"/>
  <c r="Q1049" i="2" s="1"/>
  <c r="V1049" i="2" s="1"/>
  <c r="X1048" i="2"/>
  <c r="W1048" i="2"/>
  <c r="O1048" i="2"/>
  <c r="Q1048" i="2" s="1"/>
  <c r="X1047" i="2"/>
  <c r="W1047" i="2"/>
  <c r="O1047" i="2"/>
  <c r="Q1047" i="2" s="1"/>
  <c r="X1046" i="2"/>
  <c r="W1046" i="2"/>
  <c r="O1046" i="2"/>
  <c r="Q1046" i="2" s="1"/>
  <c r="V1046" i="2" s="1"/>
  <c r="X1045" i="2"/>
  <c r="W1045" i="2"/>
  <c r="O1045" i="2"/>
  <c r="Q1045" i="2" s="1"/>
  <c r="V1045" i="2" s="1"/>
  <c r="X1044" i="2"/>
  <c r="W1044" i="2"/>
  <c r="O1044" i="2"/>
  <c r="Q1044" i="2" s="1"/>
  <c r="X1043" i="2"/>
  <c r="W1043" i="2"/>
  <c r="O1043" i="2"/>
  <c r="Q1043" i="2" s="1"/>
  <c r="X1042" i="2"/>
  <c r="W1042" i="2"/>
  <c r="O1042" i="2"/>
  <c r="Q1042" i="2" s="1"/>
  <c r="V1042" i="2" s="1"/>
  <c r="X1041" i="2"/>
  <c r="W1041" i="2"/>
  <c r="O1041" i="2"/>
  <c r="Q1041" i="2" s="1"/>
  <c r="V1041" i="2" s="1"/>
  <c r="X1040" i="2"/>
  <c r="W1040" i="2"/>
  <c r="O1040" i="2"/>
  <c r="Q1040" i="2" s="1"/>
  <c r="X1039" i="2"/>
  <c r="W1039" i="2"/>
  <c r="O1039" i="2"/>
  <c r="X1038" i="2"/>
  <c r="W1038" i="2"/>
  <c r="O1038" i="2"/>
  <c r="Q1038" i="2" s="1"/>
  <c r="V1038" i="2" s="1"/>
  <c r="X1037" i="2"/>
  <c r="W1037" i="2"/>
  <c r="O1037" i="2"/>
  <c r="Q1037" i="2" s="1"/>
  <c r="V1037" i="2" s="1"/>
  <c r="X1036" i="2"/>
  <c r="W1036" i="2"/>
  <c r="O1036" i="2"/>
  <c r="X1035" i="2"/>
  <c r="W1035" i="2"/>
  <c r="O1035" i="2"/>
  <c r="Q1035" i="2" s="1"/>
  <c r="X1034" i="2"/>
  <c r="W1034" i="2"/>
  <c r="O1034" i="2"/>
  <c r="Q1034" i="2" s="1"/>
  <c r="V1034" i="2" s="1"/>
  <c r="X1033" i="2"/>
  <c r="W1033" i="2"/>
  <c r="O1033" i="2"/>
  <c r="Q1033" i="2" s="1"/>
  <c r="V1033" i="2" s="1"/>
  <c r="X1032" i="2"/>
  <c r="W1032" i="2"/>
  <c r="O1032" i="2"/>
  <c r="Q1032" i="2" s="1"/>
  <c r="X1031" i="2"/>
  <c r="W1031" i="2"/>
  <c r="O1031" i="2"/>
  <c r="X1030" i="2"/>
  <c r="W1030" i="2"/>
  <c r="O1030" i="2"/>
  <c r="Q1030" i="2" s="1"/>
  <c r="V1030" i="2" s="1"/>
  <c r="X1029" i="2"/>
  <c r="W1029" i="2"/>
  <c r="O1029" i="2"/>
  <c r="Q1029" i="2" s="1"/>
  <c r="V1029" i="2" s="1"/>
  <c r="X1028" i="2"/>
  <c r="W1028" i="2"/>
  <c r="O1028" i="2"/>
  <c r="Q1028" i="2" s="1"/>
  <c r="X1027" i="2"/>
  <c r="W1027" i="2"/>
  <c r="O1027" i="2"/>
  <c r="Q1027" i="2" s="1"/>
  <c r="X1026" i="2"/>
  <c r="W1026" i="2"/>
  <c r="O1026" i="2"/>
  <c r="Q1026" i="2" s="1"/>
  <c r="V1026" i="2" s="1"/>
  <c r="X1025" i="2"/>
  <c r="W1025" i="2"/>
  <c r="O1025" i="2"/>
  <c r="Q1025" i="2" s="1"/>
  <c r="V1025" i="2" s="1"/>
  <c r="X1024" i="2"/>
  <c r="W1024" i="2"/>
  <c r="O1024" i="2"/>
  <c r="Q1024" i="2" s="1"/>
  <c r="X1023" i="2"/>
  <c r="W1023" i="2"/>
  <c r="O1023" i="2"/>
  <c r="X1022" i="2"/>
  <c r="W1022" i="2"/>
  <c r="O1022" i="2"/>
  <c r="Q1022" i="2" s="1"/>
  <c r="V1022" i="2" s="1"/>
  <c r="X1021" i="2"/>
  <c r="W1021" i="2"/>
  <c r="O1021" i="2"/>
  <c r="Q1021" i="2" s="1"/>
  <c r="V1021" i="2" s="1"/>
  <c r="X1020" i="2"/>
  <c r="W1020" i="2"/>
  <c r="O1020" i="2"/>
  <c r="Q1020" i="2" s="1"/>
  <c r="X1019" i="2"/>
  <c r="W1019" i="2"/>
  <c r="O1019" i="2"/>
  <c r="Q1019" i="2" s="1"/>
  <c r="X1018" i="2"/>
  <c r="W1018" i="2"/>
  <c r="O1018" i="2"/>
  <c r="Q1018" i="2" s="1"/>
  <c r="V1018" i="2" s="1"/>
  <c r="X1017" i="2"/>
  <c r="W1017" i="2"/>
  <c r="O1017" i="2"/>
  <c r="Q1017" i="2" s="1"/>
  <c r="V1017" i="2" s="1"/>
  <c r="X1016" i="2"/>
  <c r="W1016" i="2"/>
  <c r="O1016" i="2"/>
  <c r="Q1016" i="2" s="1"/>
  <c r="X1015" i="2"/>
  <c r="W1015" i="2"/>
  <c r="O1015" i="2"/>
  <c r="Q1015" i="2" s="1"/>
  <c r="X1014" i="2"/>
  <c r="W1014" i="2"/>
  <c r="O1014" i="2"/>
  <c r="Q1014" i="2" s="1"/>
  <c r="V1014" i="2" s="1"/>
  <c r="X1013" i="2"/>
  <c r="W1013" i="2"/>
  <c r="O1013" i="2"/>
  <c r="Q1013" i="2" s="1"/>
  <c r="V1013" i="2" s="1"/>
  <c r="X1012" i="2"/>
  <c r="W1012" i="2"/>
  <c r="O1012" i="2"/>
  <c r="Q1012" i="2" s="1"/>
  <c r="X1011" i="2"/>
  <c r="W1011" i="2"/>
  <c r="O1011" i="2"/>
  <c r="Q1011" i="2" s="1"/>
  <c r="X1010" i="2"/>
  <c r="W1010" i="2"/>
  <c r="O1010" i="2"/>
  <c r="Q1010" i="2" s="1"/>
  <c r="V1010" i="2" s="1"/>
  <c r="X1009" i="2"/>
  <c r="W1009" i="2"/>
  <c r="O1009" i="2"/>
  <c r="Q1009" i="2" s="1"/>
  <c r="V1009" i="2" s="1"/>
  <c r="X1008" i="2"/>
  <c r="W1008" i="2"/>
  <c r="O1008" i="2"/>
  <c r="Q1008" i="2" s="1"/>
  <c r="X1007" i="2"/>
  <c r="W1007" i="2"/>
  <c r="O1007" i="2"/>
  <c r="Q1007" i="2" s="1"/>
  <c r="X1006" i="2"/>
  <c r="W1006" i="2"/>
  <c r="O1006" i="2"/>
  <c r="Q1006" i="2" s="1"/>
  <c r="V1006" i="2" s="1"/>
  <c r="X1005" i="2"/>
  <c r="W1005" i="2"/>
  <c r="O1005" i="2"/>
  <c r="Q1005" i="2" s="1"/>
  <c r="V1005" i="2" s="1"/>
  <c r="X1004" i="2"/>
  <c r="W1004" i="2"/>
  <c r="O1004" i="2"/>
  <c r="Q1004" i="2" s="1"/>
  <c r="X1003" i="2"/>
  <c r="W1003" i="2"/>
  <c r="O1003" i="2"/>
  <c r="Q1003" i="2" s="1"/>
  <c r="X1002" i="2"/>
  <c r="W1002" i="2"/>
  <c r="O1002" i="2"/>
  <c r="Q1002" i="2" s="1"/>
  <c r="X1001" i="2"/>
  <c r="W1001" i="2"/>
  <c r="O1001" i="2"/>
  <c r="Q1001" i="2" s="1"/>
  <c r="X1000" i="2"/>
  <c r="W1000" i="2"/>
  <c r="O1000" i="2"/>
  <c r="Q1000" i="2" s="1"/>
  <c r="X999" i="2"/>
  <c r="W999" i="2"/>
  <c r="O999" i="2"/>
  <c r="Q999" i="2" s="1"/>
  <c r="X998" i="2"/>
  <c r="W998" i="2"/>
  <c r="O998" i="2"/>
  <c r="Q998" i="2" s="1"/>
  <c r="X997" i="2"/>
  <c r="W997" i="2"/>
  <c r="O997" i="2"/>
  <c r="Q997" i="2" s="1"/>
  <c r="X996" i="2"/>
  <c r="W996" i="2"/>
  <c r="O996" i="2"/>
  <c r="Q996" i="2" s="1"/>
  <c r="X995" i="2"/>
  <c r="W995" i="2"/>
  <c r="O995" i="2"/>
  <c r="Q995" i="2" s="1"/>
  <c r="X994" i="2"/>
  <c r="W994" i="2"/>
  <c r="O994" i="2"/>
  <c r="Q994" i="2" s="1"/>
  <c r="X993" i="2"/>
  <c r="W993" i="2"/>
  <c r="O993" i="2"/>
  <c r="Q993" i="2" s="1"/>
  <c r="X992" i="2"/>
  <c r="W992" i="2"/>
  <c r="O992" i="2"/>
  <c r="Q992" i="2" s="1"/>
  <c r="X991" i="2"/>
  <c r="W991" i="2"/>
  <c r="O991" i="2"/>
  <c r="Q991" i="2" s="1"/>
  <c r="X990" i="2"/>
  <c r="W990" i="2"/>
  <c r="O990" i="2"/>
  <c r="Q990" i="2" s="1"/>
  <c r="X989" i="2"/>
  <c r="W989" i="2"/>
  <c r="O989" i="2"/>
  <c r="Q989" i="2" s="1"/>
  <c r="X988" i="2"/>
  <c r="W988" i="2"/>
  <c r="O988" i="2"/>
  <c r="Q988" i="2" s="1"/>
  <c r="X987" i="2"/>
  <c r="W987" i="2"/>
  <c r="O987" i="2"/>
  <c r="Q987" i="2" s="1"/>
  <c r="X986" i="2"/>
  <c r="W986" i="2"/>
  <c r="O986" i="2"/>
  <c r="Q986" i="2" s="1"/>
  <c r="X985" i="2"/>
  <c r="W985" i="2"/>
  <c r="O985" i="2"/>
  <c r="Q985" i="2" s="1"/>
  <c r="X984" i="2"/>
  <c r="W984" i="2"/>
  <c r="O984" i="2"/>
  <c r="Q984" i="2" s="1"/>
  <c r="X983" i="2"/>
  <c r="W983" i="2"/>
  <c r="O983" i="2"/>
  <c r="Q983" i="2" s="1"/>
  <c r="X982" i="2"/>
  <c r="W982" i="2"/>
  <c r="O982" i="2"/>
  <c r="Q982" i="2" s="1"/>
  <c r="X981" i="2"/>
  <c r="W981" i="2"/>
  <c r="O981" i="2"/>
  <c r="Q981" i="2" s="1"/>
  <c r="X980" i="2"/>
  <c r="W980" i="2"/>
  <c r="O980" i="2"/>
  <c r="Q980" i="2" s="1"/>
  <c r="V980" i="2" s="1"/>
  <c r="X979" i="2"/>
  <c r="W979" i="2"/>
  <c r="O979" i="2"/>
  <c r="Q979" i="2" s="1"/>
  <c r="V979" i="2" s="1"/>
  <c r="X978" i="2"/>
  <c r="W978" i="2"/>
  <c r="O978" i="2"/>
  <c r="Q978" i="2" s="1"/>
  <c r="X977" i="2"/>
  <c r="W977" i="2"/>
  <c r="O977" i="2"/>
  <c r="X976" i="2"/>
  <c r="W976" i="2"/>
  <c r="O976" i="2"/>
  <c r="Q976" i="2" s="1"/>
  <c r="X975" i="2"/>
  <c r="W975" i="2"/>
  <c r="O975" i="2"/>
  <c r="Q975" i="2" s="1"/>
  <c r="V975" i="2" s="1"/>
  <c r="X974" i="2"/>
  <c r="W974" i="2"/>
  <c r="O974" i="2"/>
  <c r="X973" i="2"/>
  <c r="W973" i="2"/>
  <c r="O973" i="2"/>
  <c r="Q973" i="2" s="1"/>
  <c r="X972" i="2"/>
  <c r="W972" i="2"/>
  <c r="O972" i="2"/>
  <c r="Q972" i="2" s="1"/>
  <c r="V972" i="2" s="1"/>
  <c r="X971" i="2"/>
  <c r="W971" i="2"/>
  <c r="O971" i="2"/>
  <c r="Q971" i="2" s="1"/>
  <c r="V971" i="2" s="1"/>
  <c r="X970" i="2"/>
  <c r="W970" i="2"/>
  <c r="O970" i="2"/>
  <c r="Q970" i="2" s="1"/>
  <c r="X969" i="2"/>
  <c r="W969" i="2"/>
  <c r="O969" i="2"/>
  <c r="X968" i="2"/>
  <c r="W968" i="2"/>
  <c r="O968" i="2"/>
  <c r="X967" i="2"/>
  <c r="W967" i="2"/>
  <c r="O967" i="2"/>
  <c r="Q967" i="2" s="1"/>
  <c r="V967" i="2" s="1"/>
  <c r="X966" i="2"/>
  <c r="W966" i="2"/>
  <c r="O966" i="2"/>
  <c r="X965" i="2"/>
  <c r="W965" i="2"/>
  <c r="O965" i="2"/>
  <c r="X964" i="2"/>
  <c r="W964" i="2"/>
  <c r="O964" i="2"/>
  <c r="Q964" i="2" s="1"/>
  <c r="V964" i="2" s="1"/>
  <c r="X963" i="2"/>
  <c r="W963" i="2"/>
  <c r="O963" i="2"/>
  <c r="Q963" i="2" s="1"/>
  <c r="V963" i="2" s="1"/>
  <c r="X962" i="2"/>
  <c r="W962" i="2"/>
  <c r="O962" i="2"/>
  <c r="X961" i="2"/>
  <c r="W961" i="2"/>
  <c r="O961" i="2"/>
  <c r="Q961" i="2" s="1"/>
  <c r="X960" i="2"/>
  <c r="W960" i="2"/>
  <c r="O960" i="2"/>
  <c r="Q960" i="2" s="1"/>
  <c r="X959" i="2"/>
  <c r="W959" i="2"/>
  <c r="O959" i="2"/>
  <c r="Q959" i="2" s="1"/>
  <c r="V959" i="2" s="1"/>
  <c r="X958" i="2"/>
  <c r="W958" i="2"/>
  <c r="O958" i="2"/>
  <c r="Q958" i="2" s="1"/>
  <c r="X957" i="2"/>
  <c r="W957" i="2"/>
  <c r="O957" i="2"/>
  <c r="Q957" i="2" s="1"/>
  <c r="X956" i="2"/>
  <c r="W956" i="2"/>
  <c r="O956" i="2"/>
  <c r="Q956" i="2" s="1"/>
  <c r="V956" i="2" s="1"/>
  <c r="X955" i="2"/>
  <c r="W955" i="2"/>
  <c r="O955" i="2"/>
  <c r="Q955" i="2" s="1"/>
  <c r="V955" i="2" s="1"/>
  <c r="X954" i="2"/>
  <c r="W954" i="2"/>
  <c r="O954" i="2"/>
  <c r="Q954" i="2" s="1"/>
  <c r="X953" i="2"/>
  <c r="W953" i="2"/>
  <c r="O953" i="2"/>
  <c r="Q953" i="2" s="1"/>
  <c r="X952" i="2"/>
  <c r="W952" i="2"/>
  <c r="O952" i="2"/>
  <c r="Q952" i="2" s="1"/>
  <c r="X951" i="2"/>
  <c r="W951" i="2"/>
  <c r="O951" i="2"/>
  <c r="Q951" i="2" s="1"/>
  <c r="V951" i="2" s="1"/>
  <c r="X950" i="2"/>
  <c r="W950" i="2"/>
  <c r="O950" i="2"/>
  <c r="Q950" i="2" s="1"/>
  <c r="X949" i="2"/>
  <c r="W949" i="2"/>
  <c r="O949" i="2"/>
  <c r="Q949" i="2" s="1"/>
  <c r="X948" i="2"/>
  <c r="W948" i="2"/>
  <c r="O948" i="2"/>
  <c r="Q948" i="2" s="1"/>
  <c r="V948" i="2" s="1"/>
  <c r="X947" i="2"/>
  <c r="W947" i="2"/>
  <c r="O947" i="2"/>
  <c r="Q947" i="2" s="1"/>
  <c r="V947" i="2" s="1"/>
  <c r="X946" i="2"/>
  <c r="W946" i="2"/>
  <c r="O946" i="2"/>
  <c r="Q946" i="2" s="1"/>
  <c r="X945" i="2"/>
  <c r="W945" i="2"/>
  <c r="O945" i="2"/>
  <c r="Q945" i="2" s="1"/>
  <c r="X944" i="2"/>
  <c r="W944" i="2"/>
  <c r="O944" i="2"/>
  <c r="X943" i="2"/>
  <c r="W943" i="2"/>
  <c r="O943" i="2"/>
  <c r="Q943" i="2" s="1"/>
  <c r="V943" i="2" s="1"/>
  <c r="X942" i="2"/>
  <c r="W942" i="2"/>
  <c r="O942" i="2"/>
  <c r="Q942" i="2" s="1"/>
  <c r="X941" i="2"/>
  <c r="W941" i="2"/>
  <c r="O941" i="2"/>
  <c r="X940" i="2"/>
  <c r="W940" i="2"/>
  <c r="O940" i="2"/>
  <c r="Q940" i="2" s="1"/>
  <c r="V940" i="2" s="1"/>
  <c r="X939" i="2"/>
  <c r="W939" i="2"/>
  <c r="O939" i="2"/>
  <c r="Q939" i="2" s="1"/>
  <c r="V939" i="2" s="1"/>
  <c r="X938" i="2"/>
  <c r="W938" i="2"/>
  <c r="O938" i="2"/>
  <c r="X937" i="2"/>
  <c r="W937" i="2"/>
  <c r="O937" i="2"/>
  <c r="X936" i="2"/>
  <c r="W936" i="2"/>
  <c r="O936" i="2"/>
  <c r="X935" i="2"/>
  <c r="W935" i="2"/>
  <c r="O935" i="2"/>
  <c r="Q935" i="2" s="1"/>
  <c r="V935" i="2" s="1"/>
  <c r="X934" i="2"/>
  <c r="W934" i="2"/>
  <c r="O934" i="2"/>
  <c r="X933" i="2"/>
  <c r="W933" i="2"/>
  <c r="O933" i="2"/>
  <c r="X932" i="2"/>
  <c r="W932" i="2"/>
  <c r="O932" i="2"/>
  <c r="Q932" i="2" s="1"/>
  <c r="V932" i="2" s="1"/>
  <c r="X931" i="2"/>
  <c r="W931" i="2"/>
  <c r="O931" i="2"/>
  <c r="Q931" i="2" s="1"/>
  <c r="V931" i="2" s="1"/>
  <c r="X930" i="2"/>
  <c r="W930" i="2"/>
  <c r="O930" i="2"/>
  <c r="X929" i="2"/>
  <c r="W929" i="2"/>
  <c r="O929" i="2"/>
  <c r="Q929" i="2" s="1"/>
  <c r="X928" i="2"/>
  <c r="W928" i="2"/>
  <c r="O928" i="2"/>
  <c r="Q928" i="2" s="1"/>
  <c r="X927" i="2"/>
  <c r="W927" i="2"/>
  <c r="O927" i="2"/>
  <c r="Q927" i="2" s="1"/>
  <c r="V927" i="2" s="1"/>
  <c r="X926" i="2"/>
  <c r="W926" i="2"/>
  <c r="O926" i="2"/>
  <c r="Q926" i="2" s="1"/>
  <c r="X925" i="2"/>
  <c r="W925" i="2"/>
  <c r="O925" i="2"/>
  <c r="Q925" i="2" s="1"/>
  <c r="X924" i="2"/>
  <c r="W924" i="2"/>
  <c r="O924" i="2"/>
  <c r="Q924" i="2" s="1"/>
  <c r="V924" i="2" s="1"/>
  <c r="X923" i="2"/>
  <c r="W923" i="2"/>
  <c r="O923" i="2"/>
  <c r="Q923" i="2" s="1"/>
  <c r="V923" i="2" s="1"/>
  <c r="X922" i="2"/>
  <c r="W922" i="2"/>
  <c r="O922" i="2"/>
  <c r="Q922" i="2" s="1"/>
  <c r="X921" i="2"/>
  <c r="W921" i="2"/>
  <c r="O921" i="2"/>
  <c r="Q921" i="2" s="1"/>
  <c r="X920" i="2"/>
  <c r="W920" i="2"/>
  <c r="O920" i="2"/>
  <c r="Q920" i="2" s="1"/>
  <c r="X919" i="2"/>
  <c r="W919" i="2"/>
  <c r="O919" i="2"/>
  <c r="Q919" i="2" s="1"/>
  <c r="V919" i="2" s="1"/>
  <c r="X918" i="2"/>
  <c r="W918" i="2"/>
  <c r="O918" i="2"/>
  <c r="Q918" i="2" s="1"/>
  <c r="X917" i="2"/>
  <c r="W917" i="2"/>
  <c r="O917" i="2"/>
  <c r="Q917" i="2" s="1"/>
  <c r="X916" i="2"/>
  <c r="W916" i="2"/>
  <c r="O916" i="2"/>
  <c r="Q916" i="2" s="1"/>
  <c r="V916" i="2" s="1"/>
  <c r="X915" i="2"/>
  <c r="W915" i="2"/>
  <c r="O915" i="2"/>
  <c r="Q915" i="2" s="1"/>
  <c r="V915" i="2" s="1"/>
  <c r="X914" i="2"/>
  <c r="W914" i="2"/>
  <c r="O914" i="2"/>
  <c r="Q914" i="2" s="1"/>
  <c r="X913" i="2"/>
  <c r="W913" i="2"/>
  <c r="O913" i="2"/>
  <c r="X912" i="2"/>
  <c r="W912" i="2"/>
  <c r="O912" i="2"/>
  <c r="Q912" i="2" s="1"/>
  <c r="X911" i="2"/>
  <c r="W911" i="2"/>
  <c r="O911" i="2"/>
  <c r="Q911" i="2" s="1"/>
  <c r="V911" i="2" s="1"/>
  <c r="X910" i="2"/>
  <c r="W910" i="2"/>
  <c r="O910" i="2"/>
  <c r="X909" i="2"/>
  <c r="W909" i="2"/>
  <c r="O909" i="2"/>
  <c r="Q909" i="2" s="1"/>
  <c r="X908" i="2"/>
  <c r="W908" i="2"/>
  <c r="O908" i="2"/>
  <c r="Q908" i="2" s="1"/>
  <c r="V908" i="2" s="1"/>
  <c r="X907" i="2"/>
  <c r="W907" i="2"/>
  <c r="O907" i="2"/>
  <c r="Q907" i="2" s="1"/>
  <c r="V907" i="2" s="1"/>
  <c r="X906" i="2"/>
  <c r="W906" i="2"/>
  <c r="O906" i="2"/>
  <c r="Q906" i="2" s="1"/>
  <c r="X905" i="2"/>
  <c r="W905" i="2"/>
  <c r="O905" i="2"/>
  <c r="X904" i="2"/>
  <c r="W904" i="2"/>
  <c r="O904" i="2"/>
  <c r="X903" i="2"/>
  <c r="W903" i="2"/>
  <c r="O903" i="2"/>
  <c r="Q903" i="2" s="1"/>
  <c r="V903" i="2" s="1"/>
  <c r="X902" i="2"/>
  <c r="W902" i="2"/>
  <c r="O902" i="2"/>
  <c r="X901" i="2"/>
  <c r="W901" i="2"/>
  <c r="O901" i="2"/>
  <c r="X900" i="2"/>
  <c r="W900" i="2"/>
  <c r="O900" i="2"/>
  <c r="Q900" i="2" s="1"/>
  <c r="V900" i="2" s="1"/>
  <c r="X899" i="2"/>
  <c r="W899" i="2"/>
  <c r="O899" i="2"/>
  <c r="Q899" i="2" s="1"/>
  <c r="V899" i="2" s="1"/>
  <c r="X898" i="2"/>
  <c r="W898" i="2"/>
  <c r="O898" i="2"/>
  <c r="X897" i="2"/>
  <c r="W897" i="2"/>
  <c r="O897" i="2"/>
  <c r="Q897" i="2" s="1"/>
  <c r="X896" i="2"/>
  <c r="W896" i="2"/>
  <c r="O896" i="2"/>
  <c r="Q896" i="2" s="1"/>
  <c r="X895" i="2"/>
  <c r="W895" i="2"/>
  <c r="O895" i="2"/>
  <c r="Q895" i="2" s="1"/>
  <c r="V895" i="2" s="1"/>
  <c r="X894" i="2"/>
  <c r="W894" i="2"/>
  <c r="O894" i="2"/>
  <c r="Q894" i="2" s="1"/>
  <c r="X893" i="2"/>
  <c r="W893" i="2"/>
  <c r="O893" i="2"/>
  <c r="Q893" i="2" s="1"/>
  <c r="X892" i="2"/>
  <c r="W892" i="2"/>
  <c r="O892" i="2"/>
  <c r="Q892" i="2" s="1"/>
  <c r="V892" i="2" s="1"/>
  <c r="X891" i="2"/>
  <c r="W891" i="2"/>
  <c r="O891" i="2"/>
  <c r="Q891" i="2" s="1"/>
  <c r="V891" i="2" s="1"/>
  <c r="X890" i="2"/>
  <c r="W890" i="2"/>
  <c r="O890" i="2"/>
  <c r="Q890" i="2" s="1"/>
  <c r="X889" i="2"/>
  <c r="W889" i="2"/>
  <c r="O889" i="2"/>
  <c r="Q889" i="2" s="1"/>
  <c r="X888" i="2"/>
  <c r="W888" i="2"/>
  <c r="O888" i="2"/>
  <c r="Q888" i="2" s="1"/>
  <c r="X887" i="2"/>
  <c r="W887" i="2"/>
  <c r="O887" i="2"/>
  <c r="Q887" i="2" s="1"/>
  <c r="V887" i="2" s="1"/>
  <c r="X886" i="2"/>
  <c r="W886" i="2"/>
  <c r="O886" i="2"/>
  <c r="Q886" i="2" s="1"/>
  <c r="X885" i="2"/>
  <c r="W885" i="2"/>
  <c r="O885" i="2"/>
  <c r="Q885" i="2" s="1"/>
  <c r="X884" i="2"/>
  <c r="W884" i="2"/>
  <c r="O884" i="2"/>
  <c r="Q884" i="2" s="1"/>
  <c r="V884" i="2" s="1"/>
  <c r="X883" i="2"/>
  <c r="W883" i="2"/>
  <c r="O883" i="2"/>
  <c r="Q883" i="2" s="1"/>
  <c r="V883" i="2" s="1"/>
  <c r="X882" i="2"/>
  <c r="W882" i="2"/>
  <c r="O882" i="2"/>
  <c r="Q882" i="2" s="1"/>
  <c r="X881" i="2"/>
  <c r="W881" i="2"/>
  <c r="O881" i="2"/>
  <c r="Q881" i="2" s="1"/>
  <c r="X880" i="2"/>
  <c r="W880" i="2"/>
  <c r="O880" i="2"/>
  <c r="X879" i="2"/>
  <c r="W879" i="2"/>
  <c r="O879" i="2"/>
  <c r="Q879" i="2" s="1"/>
  <c r="V879" i="2" s="1"/>
  <c r="X878" i="2"/>
  <c r="W878" i="2"/>
  <c r="O878" i="2"/>
  <c r="Q878" i="2" s="1"/>
  <c r="X877" i="2"/>
  <c r="W877" i="2"/>
  <c r="O877" i="2"/>
  <c r="Q877" i="2" s="1"/>
  <c r="X876" i="2"/>
  <c r="W876" i="2"/>
  <c r="O876" i="2"/>
  <c r="Q876" i="2" s="1"/>
  <c r="V876" i="2" s="1"/>
  <c r="X875" i="2"/>
  <c r="W875" i="2"/>
  <c r="O875" i="2"/>
  <c r="Q875" i="2" s="1"/>
  <c r="V875" i="2" s="1"/>
  <c r="X874" i="2"/>
  <c r="W874" i="2"/>
  <c r="O874" i="2"/>
  <c r="Q874" i="2" s="1"/>
  <c r="X873" i="2"/>
  <c r="W873" i="2"/>
  <c r="O873" i="2"/>
  <c r="X872" i="2"/>
  <c r="W872" i="2"/>
  <c r="O872" i="2"/>
  <c r="X871" i="2"/>
  <c r="W871" i="2"/>
  <c r="O871" i="2"/>
  <c r="Q871" i="2" s="1"/>
  <c r="V871" i="2" s="1"/>
  <c r="X870" i="2"/>
  <c r="W870" i="2"/>
  <c r="O870" i="2"/>
  <c r="X869" i="2"/>
  <c r="W869" i="2"/>
  <c r="O869" i="2"/>
  <c r="X868" i="2"/>
  <c r="W868" i="2"/>
  <c r="O868" i="2"/>
  <c r="Q868" i="2" s="1"/>
  <c r="V868" i="2" s="1"/>
  <c r="X867" i="2"/>
  <c r="W867" i="2"/>
  <c r="O867" i="2"/>
  <c r="Q867" i="2" s="1"/>
  <c r="V867" i="2" s="1"/>
  <c r="X866" i="2"/>
  <c r="W866" i="2"/>
  <c r="O866" i="2"/>
  <c r="Q866" i="2" s="1"/>
  <c r="V866" i="2" s="1"/>
  <c r="X865" i="2"/>
  <c r="W865" i="2"/>
  <c r="O865" i="2"/>
  <c r="Q865" i="2" s="1"/>
  <c r="X864" i="2"/>
  <c r="W864" i="2"/>
  <c r="O864" i="2"/>
  <c r="Q864" i="2" s="1"/>
  <c r="X863" i="2"/>
  <c r="W863" i="2"/>
  <c r="O863" i="2"/>
  <c r="Q863" i="2" s="1"/>
  <c r="V863" i="2" s="1"/>
  <c r="X862" i="2"/>
  <c r="W862" i="2"/>
  <c r="O862" i="2"/>
  <c r="Q862" i="2" s="1"/>
  <c r="X861" i="2"/>
  <c r="W861" i="2"/>
  <c r="O861" i="2"/>
  <c r="Q861" i="2" s="1"/>
  <c r="X860" i="2"/>
  <c r="W860" i="2"/>
  <c r="O860" i="2"/>
  <c r="Q860" i="2" s="1"/>
  <c r="V860" i="2" s="1"/>
  <c r="X859" i="2"/>
  <c r="W859" i="2"/>
  <c r="O859" i="2"/>
  <c r="Q859" i="2" s="1"/>
  <c r="V859" i="2" s="1"/>
  <c r="X858" i="2"/>
  <c r="W858" i="2"/>
  <c r="O858" i="2"/>
  <c r="Q858" i="2" s="1"/>
  <c r="V858" i="2" s="1"/>
  <c r="X857" i="2"/>
  <c r="W857" i="2"/>
  <c r="O857" i="2"/>
  <c r="Q857" i="2" s="1"/>
  <c r="X856" i="2"/>
  <c r="W856" i="2"/>
  <c r="O856" i="2"/>
  <c r="Q856" i="2" s="1"/>
  <c r="X855" i="2"/>
  <c r="W855" i="2"/>
  <c r="O855" i="2"/>
  <c r="Q855" i="2" s="1"/>
  <c r="V855" i="2" s="1"/>
  <c r="X854" i="2"/>
  <c r="W854" i="2"/>
  <c r="O854" i="2"/>
  <c r="Q854" i="2" s="1"/>
  <c r="X853" i="2"/>
  <c r="W853" i="2"/>
  <c r="O853" i="2"/>
  <c r="Q853" i="2" s="1"/>
  <c r="X852" i="2"/>
  <c r="W852" i="2"/>
  <c r="O852" i="2"/>
  <c r="Q852" i="2" s="1"/>
  <c r="V852" i="2" s="1"/>
  <c r="X851" i="2"/>
  <c r="W851" i="2"/>
  <c r="O851" i="2"/>
  <c r="Q851" i="2" s="1"/>
  <c r="V851" i="2" s="1"/>
  <c r="X850" i="2"/>
  <c r="W850" i="2"/>
  <c r="O850" i="2"/>
  <c r="Q850" i="2" s="1"/>
  <c r="X849" i="2"/>
  <c r="W849" i="2"/>
  <c r="O849" i="2"/>
  <c r="Q849" i="2" s="1"/>
  <c r="X848" i="2"/>
  <c r="W848" i="2"/>
  <c r="O848" i="2"/>
  <c r="Q848" i="2" s="1"/>
  <c r="X847" i="2"/>
  <c r="W847" i="2"/>
  <c r="O847" i="2"/>
  <c r="Q847" i="2" s="1"/>
  <c r="V847" i="2" s="1"/>
  <c r="X846" i="2"/>
  <c r="W846" i="2"/>
  <c r="O846" i="2"/>
  <c r="Q846" i="2" s="1"/>
  <c r="X845" i="2"/>
  <c r="W845" i="2"/>
  <c r="O845" i="2"/>
  <c r="Q845" i="2" s="1"/>
  <c r="X844" i="2"/>
  <c r="W844" i="2"/>
  <c r="O844" i="2"/>
  <c r="Q844" i="2" s="1"/>
  <c r="V844" i="2" s="1"/>
  <c r="X843" i="2"/>
  <c r="W843" i="2"/>
  <c r="O843" i="2"/>
  <c r="Q843" i="2" s="1"/>
  <c r="V843" i="2" s="1"/>
  <c r="X842" i="2"/>
  <c r="W842" i="2"/>
  <c r="O842" i="2"/>
  <c r="Q842" i="2" s="1"/>
  <c r="X841" i="2"/>
  <c r="W841" i="2"/>
  <c r="O841" i="2"/>
  <c r="Q841" i="2" s="1"/>
  <c r="X840" i="2"/>
  <c r="W840" i="2"/>
  <c r="O840" i="2"/>
  <c r="X839" i="2"/>
  <c r="W839" i="2"/>
  <c r="O839" i="2"/>
  <c r="Q839" i="2" s="1"/>
  <c r="V839" i="2" s="1"/>
  <c r="X838" i="2"/>
  <c r="W838" i="2"/>
  <c r="O838" i="2"/>
  <c r="X837" i="2"/>
  <c r="W837" i="2"/>
  <c r="O837" i="2"/>
  <c r="X836" i="2"/>
  <c r="W836" i="2"/>
  <c r="O836" i="2"/>
  <c r="Q836" i="2" s="1"/>
  <c r="V836" i="2" s="1"/>
  <c r="X835" i="2"/>
  <c r="W835" i="2"/>
  <c r="O835" i="2"/>
  <c r="Q835" i="2" s="1"/>
  <c r="V835" i="2" s="1"/>
  <c r="X834" i="2"/>
  <c r="W834" i="2"/>
  <c r="O834" i="2"/>
  <c r="Q834" i="2" s="1"/>
  <c r="V834" i="2" s="1"/>
  <c r="X833" i="2"/>
  <c r="W833" i="2"/>
  <c r="O833" i="2"/>
  <c r="Q833" i="2" s="1"/>
  <c r="X832" i="2"/>
  <c r="W832" i="2"/>
  <c r="O832" i="2"/>
  <c r="Q832" i="2" s="1"/>
  <c r="X831" i="2"/>
  <c r="W831" i="2"/>
  <c r="O831" i="2"/>
  <c r="Q831" i="2" s="1"/>
  <c r="V831" i="2" s="1"/>
  <c r="X830" i="2"/>
  <c r="W830" i="2"/>
  <c r="O830" i="2"/>
  <c r="Q830" i="2" s="1"/>
  <c r="X829" i="2"/>
  <c r="W829" i="2"/>
  <c r="O829" i="2"/>
  <c r="Q829" i="2" s="1"/>
  <c r="X828" i="2"/>
  <c r="W828" i="2"/>
  <c r="O828" i="2"/>
  <c r="Q828" i="2" s="1"/>
  <c r="V828" i="2" s="1"/>
  <c r="X827" i="2"/>
  <c r="W827" i="2"/>
  <c r="O827" i="2"/>
  <c r="Q827" i="2" s="1"/>
  <c r="V827" i="2" s="1"/>
  <c r="X826" i="2"/>
  <c r="W826" i="2"/>
  <c r="O826" i="2"/>
  <c r="Q826" i="2" s="1"/>
  <c r="V826" i="2" s="1"/>
  <c r="X825" i="2"/>
  <c r="W825" i="2"/>
  <c r="O825" i="2"/>
  <c r="Q825" i="2" s="1"/>
  <c r="X824" i="2"/>
  <c r="W824" i="2"/>
  <c r="O824" i="2"/>
  <c r="Q824" i="2" s="1"/>
  <c r="X823" i="2"/>
  <c r="W823" i="2"/>
  <c r="O823" i="2"/>
  <c r="Q823" i="2" s="1"/>
  <c r="V823" i="2" s="1"/>
  <c r="X822" i="2"/>
  <c r="W822" i="2"/>
  <c r="O822" i="2"/>
  <c r="Q822" i="2" s="1"/>
  <c r="X821" i="2"/>
  <c r="W821" i="2"/>
  <c r="O821" i="2"/>
  <c r="Q821" i="2" s="1"/>
  <c r="X820" i="2"/>
  <c r="W820" i="2"/>
  <c r="O820" i="2"/>
  <c r="Q820" i="2" s="1"/>
  <c r="V820" i="2" s="1"/>
  <c r="X819" i="2"/>
  <c r="W819" i="2"/>
  <c r="O819" i="2"/>
  <c r="Q819" i="2" s="1"/>
  <c r="V819" i="2" s="1"/>
  <c r="X818" i="2"/>
  <c r="W818" i="2"/>
  <c r="O818" i="2"/>
  <c r="Q818" i="2" s="1"/>
  <c r="X817" i="2"/>
  <c r="W817" i="2"/>
  <c r="O817" i="2"/>
  <c r="X816" i="2"/>
  <c r="W816" i="2"/>
  <c r="O816" i="2"/>
  <c r="X815" i="2"/>
  <c r="W815" i="2"/>
  <c r="O815" i="2"/>
  <c r="Q815" i="2" s="1"/>
  <c r="V815" i="2" s="1"/>
  <c r="X814" i="2"/>
  <c r="W814" i="2"/>
  <c r="O814" i="2"/>
  <c r="Q814" i="2" s="1"/>
  <c r="X813" i="2"/>
  <c r="W813" i="2"/>
  <c r="O813" i="2"/>
  <c r="X812" i="2"/>
  <c r="W812" i="2"/>
  <c r="O812" i="2"/>
  <c r="Q812" i="2" s="1"/>
  <c r="V812" i="2" s="1"/>
  <c r="X811" i="2"/>
  <c r="W811" i="2"/>
  <c r="O811" i="2"/>
  <c r="Q811" i="2" s="1"/>
  <c r="V811" i="2" s="1"/>
  <c r="X810" i="2"/>
  <c r="W810" i="2"/>
  <c r="O810" i="2"/>
  <c r="Q810" i="2" s="1"/>
  <c r="V810" i="2" s="1"/>
  <c r="X809" i="2"/>
  <c r="W809" i="2"/>
  <c r="O809" i="2"/>
  <c r="Q809" i="2" s="1"/>
  <c r="X808" i="2"/>
  <c r="W808" i="2"/>
  <c r="O808" i="2"/>
  <c r="Q808" i="2" s="1"/>
  <c r="X807" i="2"/>
  <c r="W807" i="2"/>
  <c r="O807" i="2"/>
  <c r="Q807" i="2" s="1"/>
  <c r="V807" i="2" s="1"/>
  <c r="X806" i="2"/>
  <c r="W806" i="2"/>
  <c r="O806" i="2"/>
  <c r="Q806" i="2" s="1"/>
  <c r="X805" i="2"/>
  <c r="W805" i="2"/>
  <c r="O805" i="2"/>
  <c r="X804" i="2"/>
  <c r="W804" i="2"/>
  <c r="O804" i="2"/>
  <c r="Q804" i="2" s="1"/>
  <c r="V804" i="2" s="1"/>
  <c r="X803" i="2"/>
  <c r="W803" i="2"/>
  <c r="O803" i="2"/>
  <c r="Q803" i="2" s="1"/>
  <c r="V803" i="2" s="1"/>
  <c r="X802" i="2"/>
  <c r="W802" i="2"/>
  <c r="O802" i="2"/>
  <c r="Q802" i="2" s="1"/>
  <c r="V802" i="2" s="1"/>
  <c r="X801" i="2"/>
  <c r="W801" i="2"/>
  <c r="O801" i="2"/>
  <c r="Q801" i="2" s="1"/>
  <c r="X800" i="2"/>
  <c r="W800" i="2"/>
  <c r="O800" i="2"/>
  <c r="X799" i="2"/>
  <c r="W799" i="2"/>
  <c r="O799" i="2"/>
  <c r="Q799" i="2" s="1"/>
  <c r="V799" i="2" s="1"/>
  <c r="X798" i="2"/>
  <c r="W798" i="2"/>
  <c r="O798" i="2"/>
  <c r="X797" i="2"/>
  <c r="W797" i="2"/>
  <c r="O797" i="2"/>
  <c r="Q797" i="2" s="1"/>
  <c r="X796" i="2"/>
  <c r="W796" i="2"/>
  <c r="O796" i="2"/>
  <c r="Q796" i="2" s="1"/>
  <c r="V796" i="2" s="1"/>
  <c r="X795" i="2"/>
  <c r="W795" i="2"/>
  <c r="O795" i="2"/>
  <c r="Q795" i="2" s="1"/>
  <c r="V795" i="2" s="1"/>
  <c r="X794" i="2"/>
  <c r="W794" i="2"/>
  <c r="O794" i="2"/>
  <c r="Q794" i="2" s="1"/>
  <c r="V794" i="2" s="1"/>
  <c r="X793" i="2"/>
  <c r="W793" i="2"/>
  <c r="O793" i="2"/>
  <c r="X792" i="2"/>
  <c r="W792" i="2"/>
  <c r="O792" i="2"/>
  <c r="Q792" i="2" s="1"/>
  <c r="V792" i="2" s="1"/>
  <c r="X791" i="2"/>
  <c r="W791" i="2"/>
  <c r="O791" i="2"/>
  <c r="Q791" i="2" s="1"/>
  <c r="V791" i="2" s="1"/>
  <c r="X790" i="2"/>
  <c r="W790" i="2"/>
  <c r="O790" i="2"/>
  <c r="Q790" i="2" s="1"/>
  <c r="X789" i="2"/>
  <c r="W789" i="2"/>
  <c r="O789" i="2"/>
  <c r="Q789" i="2" s="1"/>
  <c r="X788" i="2"/>
  <c r="W788" i="2"/>
  <c r="O788" i="2"/>
  <c r="Q788" i="2" s="1"/>
  <c r="V788" i="2" s="1"/>
  <c r="X787" i="2"/>
  <c r="W787" i="2"/>
  <c r="O787" i="2"/>
  <c r="Q787" i="2" s="1"/>
  <c r="V787" i="2" s="1"/>
  <c r="X786" i="2"/>
  <c r="W786" i="2"/>
  <c r="O786" i="2"/>
  <c r="Q786" i="2" s="1"/>
  <c r="V786" i="2" s="1"/>
  <c r="X785" i="2"/>
  <c r="W785" i="2"/>
  <c r="O785" i="2"/>
  <c r="Q785" i="2" s="1"/>
  <c r="X784" i="2"/>
  <c r="W784" i="2"/>
  <c r="O784" i="2"/>
  <c r="Q784" i="2" s="1"/>
  <c r="V784" i="2" s="1"/>
  <c r="X783" i="2"/>
  <c r="W783" i="2"/>
  <c r="O783" i="2"/>
  <c r="Q783" i="2" s="1"/>
  <c r="V783" i="2" s="1"/>
  <c r="X782" i="2"/>
  <c r="W782" i="2"/>
  <c r="O782" i="2"/>
  <c r="Q782" i="2" s="1"/>
  <c r="X781" i="2"/>
  <c r="W781" i="2"/>
  <c r="O781" i="2"/>
  <c r="Q781" i="2" s="1"/>
  <c r="X780" i="2"/>
  <c r="W780" i="2"/>
  <c r="O780" i="2"/>
  <c r="Q780" i="2" s="1"/>
  <c r="V780" i="2" s="1"/>
  <c r="X779" i="2"/>
  <c r="W779" i="2"/>
  <c r="O779" i="2"/>
  <c r="Q779" i="2" s="1"/>
  <c r="V779" i="2" s="1"/>
  <c r="X778" i="2"/>
  <c r="W778" i="2"/>
  <c r="O778" i="2"/>
  <c r="Q778" i="2" s="1"/>
  <c r="V778" i="2" s="1"/>
  <c r="X777" i="2"/>
  <c r="W777" i="2"/>
  <c r="O777" i="2"/>
  <c r="Q777" i="2" s="1"/>
  <c r="X776" i="2"/>
  <c r="W776" i="2"/>
  <c r="O776" i="2"/>
  <c r="Q776" i="2" s="1"/>
  <c r="V776" i="2" s="1"/>
  <c r="X775" i="2"/>
  <c r="W775" i="2"/>
  <c r="O775" i="2"/>
  <c r="Q775" i="2" s="1"/>
  <c r="V775" i="2" s="1"/>
  <c r="X774" i="2"/>
  <c r="W774" i="2"/>
  <c r="O774" i="2"/>
  <c r="Q774" i="2" s="1"/>
  <c r="X773" i="2"/>
  <c r="W773" i="2"/>
  <c r="O773" i="2"/>
  <c r="X772" i="2"/>
  <c r="W772" i="2"/>
  <c r="O772" i="2"/>
  <c r="Q772" i="2" s="1"/>
  <c r="V772" i="2" s="1"/>
  <c r="X771" i="2"/>
  <c r="W771" i="2"/>
  <c r="O771" i="2"/>
  <c r="Q771" i="2" s="1"/>
  <c r="V771" i="2" s="1"/>
  <c r="X770" i="2"/>
  <c r="W770" i="2"/>
  <c r="O770" i="2"/>
  <c r="Q770" i="2" s="1"/>
  <c r="V770" i="2" s="1"/>
  <c r="X769" i="2"/>
  <c r="W769" i="2"/>
  <c r="O769" i="2"/>
  <c r="Q769" i="2" s="1"/>
  <c r="X768" i="2"/>
  <c r="W768" i="2"/>
  <c r="O768" i="2"/>
  <c r="Q768" i="2" s="1"/>
  <c r="V768" i="2" s="1"/>
  <c r="X767" i="2"/>
  <c r="W767" i="2"/>
  <c r="O767" i="2"/>
  <c r="Q767" i="2" s="1"/>
  <c r="V767" i="2" s="1"/>
  <c r="X766" i="2"/>
  <c r="W766" i="2"/>
  <c r="O766" i="2"/>
  <c r="X765" i="2"/>
  <c r="W765" i="2"/>
  <c r="O765" i="2"/>
  <c r="X764" i="2"/>
  <c r="W764" i="2"/>
  <c r="O764" i="2"/>
  <c r="Q764" i="2" s="1"/>
  <c r="V764" i="2" s="1"/>
  <c r="X763" i="2"/>
  <c r="W763" i="2"/>
  <c r="O763" i="2"/>
  <c r="Q763" i="2" s="1"/>
  <c r="X762" i="2"/>
  <c r="W762" i="2"/>
  <c r="O762" i="2"/>
  <c r="Q762" i="2" s="1"/>
  <c r="V762" i="2" s="1"/>
  <c r="X761" i="2"/>
  <c r="W761" i="2"/>
  <c r="O761" i="2"/>
  <c r="X760" i="2"/>
  <c r="W760" i="2"/>
  <c r="O760" i="2"/>
  <c r="Q760" i="2" s="1"/>
  <c r="X759" i="2"/>
  <c r="W759" i="2"/>
  <c r="O759" i="2"/>
  <c r="Q759" i="2" s="1"/>
  <c r="V759" i="2" s="1"/>
  <c r="X758" i="2"/>
  <c r="W758" i="2"/>
  <c r="O758" i="2"/>
  <c r="Q758" i="2" s="1"/>
  <c r="X757" i="2"/>
  <c r="W757" i="2"/>
  <c r="O757" i="2"/>
  <c r="Q757" i="2" s="1"/>
  <c r="X756" i="2"/>
  <c r="W756" i="2"/>
  <c r="O756" i="2"/>
  <c r="Q756" i="2" s="1"/>
  <c r="V756" i="2" s="1"/>
  <c r="X755" i="2"/>
  <c r="W755" i="2"/>
  <c r="O755" i="2"/>
  <c r="Q755" i="2" s="1"/>
  <c r="X754" i="2"/>
  <c r="W754" i="2"/>
  <c r="O754" i="2"/>
  <c r="Q754" i="2" s="1"/>
  <c r="V754" i="2" s="1"/>
  <c r="X753" i="2"/>
  <c r="W753" i="2"/>
  <c r="O753" i="2"/>
  <c r="Q753" i="2" s="1"/>
  <c r="X752" i="2"/>
  <c r="W752" i="2"/>
  <c r="O752" i="2"/>
  <c r="Q752" i="2" s="1"/>
  <c r="V752" i="2" s="1"/>
  <c r="X751" i="2"/>
  <c r="W751" i="2"/>
  <c r="O751" i="2"/>
  <c r="Q751" i="2" s="1"/>
  <c r="V751" i="2" s="1"/>
  <c r="X750" i="2"/>
  <c r="W750" i="2"/>
  <c r="O750" i="2"/>
  <c r="Q750" i="2" s="1"/>
  <c r="X749" i="2"/>
  <c r="W749" i="2"/>
  <c r="O749" i="2"/>
  <c r="Q749" i="2" s="1"/>
  <c r="V749" i="2" s="1"/>
  <c r="X748" i="2"/>
  <c r="W748" i="2"/>
  <c r="O748" i="2"/>
  <c r="Q748" i="2" s="1"/>
  <c r="V748" i="2" s="1"/>
  <c r="X747" i="2"/>
  <c r="W747" i="2"/>
  <c r="O747" i="2"/>
  <c r="Q747" i="2" s="1"/>
  <c r="V747" i="2" s="1"/>
  <c r="X746" i="2"/>
  <c r="W746" i="2"/>
  <c r="O746" i="2"/>
  <c r="X745" i="2"/>
  <c r="W745" i="2"/>
  <c r="O745" i="2"/>
  <c r="Q745" i="2" s="1"/>
  <c r="X744" i="2"/>
  <c r="W744" i="2"/>
  <c r="O744" i="2"/>
  <c r="X743" i="2"/>
  <c r="W743" i="2"/>
  <c r="O743" i="2"/>
  <c r="Q743" i="2" s="1"/>
  <c r="V743" i="2" s="1"/>
  <c r="X742" i="2"/>
  <c r="W742" i="2"/>
  <c r="O742" i="2"/>
  <c r="Q742" i="2" s="1"/>
  <c r="X741" i="2"/>
  <c r="W741" i="2"/>
  <c r="O741" i="2"/>
  <c r="Q741" i="2" s="1"/>
  <c r="X740" i="2"/>
  <c r="W740" i="2"/>
  <c r="O740" i="2"/>
  <c r="Q740" i="2" s="1"/>
  <c r="V740" i="2" s="1"/>
  <c r="X739" i="2"/>
  <c r="W739" i="2"/>
  <c r="O739" i="2"/>
  <c r="Q739" i="2" s="1"/>
  <c r="X738" i="2"/>
  <c r="W738" i="2"/>
  <c r="O738" i="2"/>
  <c r="Q738" i="2" s="1"/>
  <c r="X737" i="2"/>
  <c r="W737" i="2"/>
  <c r="O737" i="2"/>
  <c r="X736" i="2"/>
  <c r="W736" i="2"/>
  <c r="O736" i="2"/>
  <c r="Q736" i="2" s="1"/>
  <c r="X735" i="2"/>
  <c r="W735" i="2"/>
  <c r="O735" i="2"/>
  <c r="Q735" i="2" s="1"/>
  <c r="V735" i="2" s="1"/>
  <c r="X734" i="2"/>
  <c r="W734" i="2"/>
  <c r="O734" i="2"/>
  <c r="X733" i="2"/>
  <c r="W733" i="2"/>
  <c r="O733" i="2"/>
  <c r="Q733" i="2" s="1"/>
  <c r="V733" i="2" s="1"/>
  <c r="X732" i="2"/>
  <c r="W732" i="2"/>
  <c r="O732" i="2"/>
  <c r="X731" i="2"/>
  <c r="W731" i="2"/>
  <c r="O731" i="2"/>
  <c r="Q731" i="2" s="1"/>
  <c r="V731" i="2" s="1"/>
  <c r="X730" i="2"/>
  <c r="W730" i="2"/>
  <c r="O730" i="2"/>
  <c r="Q730" i="2" s="1"/>
  <c r="V730" i="2" s="1"/>
  <c r="X729" i="2"/>
  <c r="W729" i="2"/>
  <c r="O729" i="2"/>
  <c r="X728" i="2"/>
  <c r="W728" i="2"/>
  <c r="O728" i="2"/>
  <c r="Q728" i="2" s="1"/>
  <c r="V728" i="2" s="1"/>
  <c r="X727" i="2"/>
  <c r="W727" i="2"/>
  <c r="O727" i="2"/>
  <c r="Q727" i="2" s="1"/>
  <c r="V727" i="2" s="1"/>
  <c r="X726" i="2"/>
  <c r="W726" i="2"/>
  <c r="O726" i="2"/>
  <c r="Q726" i="2" s="1"/>
  <c r="X725" i="2"/>
  <c r="W725" i="2"/>
  <c r="O725" i="2"/>
  <c r="Q725" i="2" s="1"/>
  <c r="V725" i="2" s="1"/>
  <c r="X724" i="2"/>
  <c r="W724" i="2"/>
  <c r="O724" i="2"/>
  <c r="Q724" i="2" s="1"/>
  <c r="V724" i="2" s="1"/>
  <c r="X723" i="2"/>
  <c r="W723" i="2"/>
  <c r="O723" i="2"/>
  <c r="X722" i="2"/>
  <c r="W722" i="2"/>
  <c r="O722" i="2"/>
  <c r="Q722" i="2" s="1"/>
  <c r="V722" i="2" s="1"/>
  <c r="X721" i="2"/>
  <c r="W721" i="2"/>
  <c r="O721" i="2"/>
  <c r="Q721" i="2" s="1"/>
  <c r="X720" i="2"/>
  <c r="W720" i="2"/>
  <c r="O720" i="2"/>
  <c r="Q720" i="2" s="1"/>
  <c r="V720" i="2" s="1"/>
  <c r="X719" i="2"/>
  <c r="W719" i="2"/>
  <c r="O719" i="2"/>
  <c r="Q719" i="2" s="1"/>
  <c r="V719" i="2" s="1"/>
  <c r="X718" i="2"/>
  <c r="W718" i="2"/>
  <c r="O718" i="2"/>
  <c r="Q718" i="2" s="1"/>
  <c r="V718" i="2" s="1"/>
  <c r="X717" i="2"/>
  <c r="W717" i="2"/>
  <c r="O717" i="2"/>
  <c r="X716" i="2"/>
  <c r="W716" i="2"/>
  <c r="O716" i="2"/>
  <c r="Q716" i="2" s="1"/>
  <c r="X715" i="2"/>
  <c r="W715" i="2"/>
  <c r="O715" i="2"/>
  <c r="Q715" i="2" s="1"/>
  <c r="V715" i="2" s="1"/>
  <c r="X714" i="2"/>
  <c r="W714" i="2"/>
  <c r="O714" i="2"/>
  <c r="Q714" i="2" s="1"/>
  <c r="X713" i="2"/>
  <c r="W713" i="2"/>
  <c r="O713" i="2"/>
  <c r="X712" i="2"/>
  <c r="W712" i="2"/>
  <c r="O712" i="2"/>
  <c r="Q712" i="2" s="1"/>
  <c r="V712" i="2" s="1"/>
  <c r="X711" i="2"/>
  <c r="W711" i="2"/>
  <c r="O711" i="2"/>
  <c r="Q711" i="2" s="1"/>
  <c r="V711" i="2" s="1"/>
  <c r="X710" i="2"/>
  <c r="W710" i="2"/>
  <c r="O710" i="2"/>
  <c r="Q710" i="2" s="1"/>
  <c r="V710" i="2" s="1"/>
  <c r="X709" i="2"/>
  <c r="W709" i="2"/>
  <c r="O709" i="2"/>
  <c r="Q709" i="2" s="1"/>
  <c r="X708" i="2"/>
  <c r="W708" i="2"/>
  <c r="O708" i="2"/>
  <c r="X707" i="2"/>
  <c r="W707" i="2"/>
  <c r="O707" i="2"/>
  <c r="Q707" i="2" s="1"/>
  <c r="V707" i="2" s="1"/>
  <c r="X706" i="2"/>
  <c r="W706" i="2"/>
  <c r="O706" i="2"/>
  <c r="Q706" i="2" s="1"/>
  <c r="X705" i="2"/>
  <c r="W705" i="2"/>
  <c r="O705" i="2"/>
  <c r="Q705" i="2" s="1"/>
  <c r="X704" i="2"/>
  <c r="W704" i="2"/>
  <c r="O704" i="2"/>
  <c r="Q704" i="2" s="1"/>
  <c r="V704" i="2" s="1"/>
  <c r="X703" i="2"/>
  <c r="W703" i="2"/>
  <c r="O703" i="2"/>
  <c r="Q703" i="2" s="1"/>
  <c r="X702" i="2"/>
  <c r="W702" i="2"/>
  <c r="O702" i="2"/>
  <c r="Q702" i="2" s="1"/>
  <c r="V702" i="2" s="1"/>
  <c r="X701" i="2"/>
  <c r="W701" i="2"/>
  <c r="O701" i="2"/>
  <c r="X700" i="2"/>
  <c r="W700" i="2"/>
  <c r="O700" i="2"/>
  <c r="Q700" i="2" s="1"/>
  <c r="V700" i="2" s="1"/>
  <c r="X699" i="2"/>
  <c r="W699" i="2"/>
  <c r="O699" i="2"/>
  <c r="Q699" i="2" s="1"/>
  <c r="V699" i="2" s="1"/>
  <c r="X698" i="2"/>
  <c r="W698" i="2"/>
  <c r="O698" i="2"/>
  <c r="Q698" i="2" s="1"/>
  <c r="X697" i="2"/>
  <c r="W697" i="2"/>
  <c r="O697" i="2"/>
  <c r="X696" i="2"/>
  <c r="W696" i="2"/>
  <c r="O696" i="2"/>
  <c r="Q696" i="2" s="1"/>
  <c r="V696" i="2" s="1"/>
  <c r="X695" i="2"/>
  <c r="W695" i="2"/>
  <c r="O695" i="2"/>
  <c r="Q695" i="2" s="1"/>
  <c r="X694" i="2"/>
  <c r="W694" i="2"/>
  <c r="O694" i="2"/>
  <c r="Q694" i="2" s="1"/>
  <c r="V694" i="2" s="1"/>
  <c r="X693" i="2"/>
  <c r="W693" i="2"/>
  <c r="O693" i="2"/>
  <c r="Q693" i="2" s="1"/>
  <c r="X692" i="2"/>
  <c r="W692" i="2"/>
  <c r="O692" i="2"/>
  <c r="Q692" i="2" s="1"/>
  <c r="V692" i="2" s="1"/>
  <c r="X691" i="2"/>
  <c r="W691" i="2"/>
  <c r="O691" i="2"/>
  <c r="Q691" i="2" s="1"/>
  <c r="X690" i="2"/>
  <c r="W690" i="2"/>
  <c r="O690" i="2"/>
  <c r="Q690" i="2" s="1"/>
  <c r="X689" i="2"/>
  <c r="W689" i="2"/>
  <c r="O689" i="2"/>
  <c r="X688" i="2"/>
  <c r="W688" i="2"/>
  <c r="O688" i="2"/>
  <c r="Q688" i="2" s="1"/>
  <c r="V688" i="2" s="1"/>
  <c r="X687" i="2"/>
  <c r="W687" i="2"/>
  <c r="O687" i="2"/>
  <c r="Q687" i="2" s="1"/>
  <c r="V687" i="2" s="1"/>
  <c r="X686" i="2"/>
  <c r="W686" i="2"/>
  <c r="O686" i="2"/>
  <c r="Q686" i="2" s="1"/>
  <c r="X685" i="2"/>
  <c r="W685" i="2"/>
  <c r="O685" i="2"/>
  <c r="Q685" i="2" s="1"/>
  <c r="X684" i="2"/>
  <c r="W684" i="2"/>
  <c r="O684" i="2"/>
  <c r="Q684" i="2" s="1"/>
  <c r="V684" i="2" s="1"/>
  <c r="X683" i="2"/>
  <c r="W683" i="2"/>
  <c r="O683" i="2"/>
  <c r="Q683" i="2" s="1"/>
  <c r="V683" i="2" s="1"/>
  <c r="X682" i="2"/>
  <c r="W682" i="2"/>
  <c r="O682" i="2"/>
  <c r="Q682" i="2" s="1"/>
  <c r="X681" i="2"/>
  <c r="W681" i="2"/>
  <c r="O681" i="2"/>
  <c r="X680" i="2"/>
  <c r="W680" i="2"/>
  <c r="O680" i="2"/>
  <c r="Q680" i="2" s="1"/>
  <c r="V680" i="2" s="1"/>
  <c r="X679" i="2"/>
  <c r="W679" i="2"/>
  <c r="O679" i="2"/>
  <c r="X678" i="2"/>
  <c r="W678" i="2"/>
  <c r="O678" i="2"/>
  <c r="X677" i="2"/>
  <c r="W677" i="2"/>
  <c r="O677" i="2"/>
  <c r="Q677" i="2" s="1"/>
  <c r="V677" i="2" s="1"/>
  <c r="X676" i="2"/>
  <c r="W676" i="2"/>
  <c r="O676" i="2"/>
  <c r="Q676" i="2" s="1"/>
  <c r="V676" i="2" s="1"/>
  <c r="X675" i="2"/>
  <c r="W675" i="2"/>
  <c r="O675" i="2"/>
  <c r="Q675" i="2" s="1"/>
  <c r="X674" i="2"/>
  <c r="W674" i="2"/>
  <c r="O674" i="2"/>
  <c r="Q674" i="2" s="1"/>
  <c r="X673" i="2"/>
  <c r="W673" i="2"/>
  <c r="O673" i="2"/>
  <c r="X672" i="2"/>
  <c r="W672" i="2"/>
  <c r="O672" i="2"/>
  <c r="Q672" i="2" s="1"/>
  <c r="V672" i="2" s="1"/>
  <c r="X671" i="2"/>
  <c r="W671" i="2"/>
  <c r="O671" i="2"/>
  <c r="Q671" i="2" s="1"/>
  <c r="V671" i="2" s="1"/>
  <c r="X670" i="2"/>
  <c r="W670" i="2"/>
  <c r="O670" i="2"/>
  <c r="Q670" i="2" s="1"/>
  <c r="V670" i="2" s="1"/>
  <c r="X669" i="2"/>
  <c r="W669" i="2"/>
  <c r="O669" i="2"/>
  <c r="X668" i="2"/>
  <c r="W668" i="2"/>
  <c r="O668" i="2"/>
  <c r="Q668" i="2" s="1"/>
  <c r="V668" i="2" s="1"/>
  <c r="X667" i="2"/>
  <c r="W667" i="2"/>
  <c r="O667" i="2"/>
  <c r="Q667" i="2" s="1"/>
  <c r="X666" i="2"/>
  <c r="W666" i="2"/>
  <c r="O666" i="2"/>
  <c r="X665" i="2"/>
  <c r="W665" i="2"/>
  <c r="O665" i="2"/>
  <c r="Q665" i="2" s="1"/>
  <c r="V665" i="2" s="1"/>
  <c r="X664" i="2"/>
  <c r="W664" i="2"/>
  <c r="O664" i="2"/>
  <c r="X663" i="2"/>
  <c r="W663" i="2"/>
  <c r="O663" i="2"/>
  <c r="Q663" i="2" s="1"/>
  <c r="V663" i="2" s="1"/>
  <c r="X662" i="2"/>
  <c r="W662" i="2"/>
  <c r="O662" i="2"/>
  <c r="Q662" i="2" s="1"/>
  <c r="V662" i="2" s="1"/>
  <c r="X661" i="2"/>
  <c r="W661" i="2"/>
  <c r="O661" i="2"/>
  <c r="X660" i="2"/>
  <c r="W660" i="2"/>
  <c r="O660" i="2"/>
  <c r="Q660" i="2" s="1"/>
  <c r="V660" i="2" s="1"/>
  <c r="X659" i="2"/>
  <c r="W659" i="2"/>
  <c r="O659" i="2"/>
  <c r="Q659" i="2" s="1"/>
  <c r="X658" i="2"/>
  <c r="W658" i="2"/>
  <c r="O658" i="2"/>
  <c r="X657" i="2"/>
  <c r="W657" i="2"/>
  <c r="O657" i="2"/>
  <c r="Q657" i="2" s="1"/>
  <c r="V657" i="2" s="1"/>
  <c r="X656" i="2"/>
  <c r="W656" i="2"/>
  <c r="O656" i="2"/>
  <c r="Q656" i="2" s="1"/>
  <c r="X655" i="2"/>
  <c r="W655" i="2"/>
  <c r="O655" i="2"/>
  <c r="Q655" i="2" s="1"/>
  <c r="V655" i="2" s="1"/>
  <c r="X654" i="2"/>
  <c r="W654" i="2"/>
  <c r="O654" i="2"/>
  <c r="Q654" i="2" s="1"/>
  <c r="X653" i="2"/>
  <c r="W653" i="2"/>
  <c r="O653" i="2"/>
  <c r="X652" i="2"/>
  <c r="W652" i="2"/>
  <c r="O652" i="2"/>
  <c r="Q652" i="2" s="1"/>
  <c r="V652" i="2" s="1"/>
  <c r="X651" i="2"/>
  <c r="W651" i="2"/>
  <c r="O651" i="2"/>
  <c r="Q651" i="2" s="1"/>
  <c r="X650" i="2"/>
  <c r="W650" i="2"/>
  <c r="O650" i="2"/>
  <c r="X649" i="2"/>
  <c r="W649" i="2"/>
  <c r="O649" i="2"/>
  <c r="Q649" i="2" s="1"/>
  <c r="V649" i="2" s="1"/>
  <c r="X648" i="2"/>
  <c r="W648" i="2"/>
  <c r="O648" i="2"/>
  <c r="Q648" i="2" s="1"/>
  <c r="X647" i="2"/>
  <c r="W647" i="2"/>
  <c r="O647" i="2"/>
  <c r="Q647" i="2" s="1"/>
  <c r="V647" i="2" s="1"/>
  <c r="X646" i="2"/>
  <c r="W646" i="2"/>
  <c r="O646" i="2"/>
  <c r="Q646" i="2" s="1"/>
  <c r="X645" i="2"/>
  <c r="W645" i="2"/>
  <c r="O645" i="2"/>
  <c r="X644" i="2"/>
  <c r="W644" i="2"/>
  <c r="O644" i="2"/>
  <c r="Q644" i="2" s="1"/>
  <c r="V644" i="2" s="1"/>
  <c r="X643" i="2"/>
  <c r="W643" i="2"/>
  <c r="O643" i="2"/>
  <c r="Q643" i="2" s="1"/>
  <c r="X642" i="2"/>
  <c r="W642" i="2"/>
  <c r="O642" i="2"/>
  <c r="X641" i="2"/>
  <c r="W641" i="2"/>
  <c r="O641" i="2"/>
  <c r="Q641" i="2" s="1"/>
  <c r="V641" i="2" s="1"/>
  <c r="X640" i="2"/>
  <c r="W640" i="2"/>
  <c r="O640" i="2"/>
  <c r="Q640" i="2" s="1"/>
  <c r="X639" i="2"/>
  <c r="W639" i="2"/>
  <c r="O639" i="2"/>
  <c r="Q639" i="2" s="1"/>
  <c r="V639" i="2" s="1"/>
  <c r="X638" i="2"/>
  <c r="W638" i="2"/>
  <c r="O638" i="2"/>
  <c r="Q638" i="2" s="1"/>
  <c r="X637" i="2"/>
  <c r="W637" i="2"/>
  <c r="O637" i="2"/>
  <c r="X636" i="2"/>
  <c r="W636" i="2"/>
  <c r="O636" i="2"/>
  <c r="Q636" i="2" s="1"/>
  <c r="V636" i="2" s="1"/>
  <c r="X635" i="2"/>
  <c r="W635" i="2"/>
  <c r="O635" i="2"/>
  <c r="Q635" i="2" s="1"/>
  <c r="X634" i="2"/>
  <c r="W634" i="2"/>
  <c r="O634" i="2"/>
  <c r="X633" i="2"/>
  <c r="W633" i="2"/>
  <c r="O633" i="2"/>
  <c r="Q633" i="2" s="1"/>
  <c r="V633" i="2" s="1"/>
  <c r="X632" i="2"/>
  <c r="W632" i="2"/>
  <c r="O632" i="2"/>
  <c r="Q632" i="2" s="1"/>
  <c r="X631" i="2"/>
  <c r="W631" i="2"/>
  <c r="O631" i="2"/>
  <c r="Q631" i="2" s="1"/>
  <c r="V631" i="2" s="1"/>
  <c r="X630" i="2"/>
  <c r="W630" i="2"/>
  <c r="O630" i="2"/>
  <c r="Q630" i="2" s="1"/>
  <c r="X629" i="2"/>
  <c r="W629" i="2"/>
  <c r="O629" i="2"/>
  <c r="X628" i="2"/>
  <c r="W628" i="2"/>
  <c r="O628" i="2"/>
  <c r="Q628" i="2" s="1"/>
  <c r="V628" i="2" s="1"/>
  <c r="X627" i="2"/>
  <c r="W627" i="2"/>
  <c r="O627" i="2"/>
  <c r="Q627" i="2" s="1"/>
  <c r="X626" i="2"/>
  <c r="W626" i="2"/>
  <c r="O626" i="2"/>
  <c r="Q626" i="2" s="1"/>
  <c r="X625" i="2"/>
  <c r="W625" i="2"/>
  <c r="O625" i="2"/>
  <c r="Q625" i="2" s="1"/>
  <c r="V625" i="2" s="1"/>
  <c r="X624" i="2"/>
  <c r="W624" i="2"/>
  <c r="O624" i="2"/>
  <c r="Q624" i="2" s="1"/>
  <c r="V624" i="2" s="1"/>
  <c r="X623" i="2"/>
  <c r="W623" i="2"/>
  <c r="O623" i="2"/>
  <c r="Q623" i="2" s="1"/>
  <c r="V623" i="2" s="1"/>
  <c r="X622" i="2"/>
  <c r="W622" i="2"/>
  <c r="O622" i="2"/>
  <c r="Q622" i="2" s="1"/>
  <c r="V622" i="2" s="1"/>
  <c r="X621" i="2"/>
  <c r="W621" i="2"/>
  <c r="O621" i="2"/>
  <c r="Q621" i="2" s="1"/>
  <c r="V621" i="2" s="1"/>
  <c r="X620" i="2"/>
  <c r="W620" i="2"/>
  <c r="O620" i="2"/>
  <c r="Q620" i="2" s="1"/>
  <c r="V620" i="2" s="1"/>
  <c r="X619" i="2"/>
  <c r="W619" i="2"/>
  <c r="O619" i="2"/>
  <c r="Q619" i="2" s="1"/>
  <c r="V619" i="2" s="1"/>
  <c r="X618" i="2"/>
  <c r="W618" i="2"/>
  <c r="O618" i="2"/>
  <c r="Q618" i="2" s="1"/>
  <c r="V618" i="2" s="1"/>
  <c r="X617" i="2"/>
  <c r="W617" i="2"/>
  <c r="O617" i="2"/>
  <c r="Q617" i="2" s="1"/>
  <c r="V617" i="2" s="1"/>
  <c r="X616" i="2"/>
  <c r="W616" i="2"/>
  <c r="O616" i="2"/>
  <c r="Q616" i="2" s="1"/>
  <c r="V616" i="2" s="1"/>
  <c r="X615" i="2"/>
  <c r="W615" i="2"/>
  <c r="O615" i="2"/>
  <c r="Q615" i="2" s="1"/>
  <c r="V615" i="2" s="1"/>
  <c r="X614" i="2"/>
  <c r="W614" i="2"/>
  <c r="O614" i="2"/>
  <c r="Q614" i="2" s="1"/>
  <c r="V614" i="2" s="1"/>
  <c r="X613" i="2"/>
  <c r="W613" i="2"/>
  <c r="O613" i="2"/>
  <c r="Q613" i="2" s="1"/>
  <c r="V613" i="2" s="1"/>
  <c r="X612" i="2"/>
  <c r="W612" i="2"/>
  <c r="O612" i="2"/>
  <c r="Q612" i="2" s="1"/>
  <c r="V612" i="2" s="1"/>
  <c r="X611" i="2"/>
  <c r="W611" i="2"/>
  <c r="O611" i="2"/>
  <c r="Q611" i="2" s="1"/>
  <c r="V611" i="2" s="1"/>
  <c r="X610" i="2"/>
  <c r="W610" i="2"/>
  <c r="O610" i="2"/>
  <c r="Q610" i="2" s="1"/>
  <c r="V610" i="2" s="1"/>
  <c r="X609" i="2"/>
  <c r="W609" i="2"/>
  <c r="O609" i="2"/>
  <c r="Q609" i="2" s="1"/>
  <c r="V609" i="2" s="1"/>
  <c r="X608" i="2"/>
  <c r="W608" i="2"/>
  <c r="O608" i="2"/>
  <c r="Q608" i="2" s="1"/>
  <c r="V608" i="2" s="1"/>
  <c r="X607" i="2"/>
  <c r="W607" i="2"/>
  <c r="O607" i="2"/>
  <c r="Q607" i="2" s="1"/>
  <c r="V607" i="2" s="1"/>
  <c r="X606" i="2"/>
  <c r="W606" i="2"/>
  <c r="O606" i="2"/>
  <c r="Q606" i="2" s="1"/>
  <c r="V606" i="2" s="1"/>
  <c r="X605" i="2"/>
  <c r="W605" i="2"/>
  <c r="O605" i="2"/>
  <c r="Q605" i="2" s="1"/>
  <c r="V605" i="2" s="1"/>
  <c r="X604" i="2"/>
  <c r="W604" i="2"/>
  <c r="O604" i="2"/>
  <c r="Q604" i="2" s="1"/>
  <c r="V604" i="2" s="1"/>
  <c r="X603" i="2"/>
  <c r="W603" i="2"/>
  <c r="O603" i="2"/>
  <c r="Q603" i="2" s="1"/>
  <c r="V603" i="2" s="1"/>
  <c r="X602" i="2"/>
  <c r="W602" i="2"/>
  <c r="O602" i="2"/>
  <c r="Q602" i="2" s="1"/>
  <c r="V602" i="2" s="1"/>
  <c r="X601" i="2"/>
  <c r="W601" i="2"/>
  <c r="O601" i="2"/>
  <c r="Q601" i="2" s="1"/>
  <c r="V601" i="2" s="1"/>
  <c r="X600" i="2"/>
  <c r="W600" i="2"/>
  <c r="O600" i="2"/>
  <c r="Q600" i="2" s="1"/>
  <c r="V600" i="2" s="1"/>
  <c r="X599" i="2"/>
  <c r="W599" i="2"/>
  <c r="O599" i="2"/>
  <c r="Q599" i="2" s="1"/>
  <c r="V599" i="2" s="1"/>
  <c r="X598" i="2"/>
  <c r="W598" i="2"/>
  <c r="O598" i="2"/>
  <c r="Q598" i="2" s="1"/>
  <c r="V598" i="2" s="1"/>
  <c r="X597" i="2"/>
  <c r="W597" i="2"/>
  <c r="O597" i="2"/>
  <c r="Q597" i="2" s="1"/>
  <c r="V597" i="2" s="1"/>
  <c r="X596" i="2"/>
  <c r="W596" i="2"/>
  <c r="O596" i="2"/>
  <c r="Q596" i="2" s="1"/>
  <c r="V596" i="2" s="1"/>
  <c r="X595" i="2"/>
  <c r="W595" i="2"/>
  <c r="O595" i="2"/>
  <c r="Q595" i="2" s="1"/>
  <c r="V595" i="2" s="1"/>
  <c r="X594" i="2"/>
  <c r="W594" i="2"/>
  <c r="O594" i="2"/>
  <c r="Q594" i="2" s="1"/>
  <c r="V594" i="2" s="1"/>
  <c r="X593" i="2"/>
  <c r="W593" i="2"/>
  <c r="O593" i="2"/>
  <c r="Q593" i="2" s="1"/>
  <c r="V593" i="2" s="1"/>
  <c r="X592" i="2"/>
  <c r="W592" i="2"/>
  <c r="O592" i="2"/>
  <c r="Q592" i="2" s="1"/>
  <c r="V592" i="2" s="1"/>
  <c r="X591" i="2"/>
  <c r="W591" i="2"/>
  <c r="O591" i="2"/>
  <c r="Q591" i="2" s="1"/>
  <c r="V591" i="2" s="1"/>
  <c r="X590" i="2"/>
  <c r="W590" i="2"/>
  <c r="O590" i="2"/>
  <c r="Q590" i="2" s="1"/>
  <c r="V590" i="2" s="1"/>
  <c r="X589" i="2"/>
  <c r="W589" i="2"/>
  <c r="O589" i="2"/>
  <c r="Q589" i="2" s="1"/>
  <c r="V589" i="2" s="1"/>
  <c r="X588" i="2"/>
  <c r="W588" i="2"/>
  <c r="O588" i="2"/>
  <c r="Q588" i="2" s="1"/>
  <c r="V588" i="2" s="1"/>
  <c r="X587" i="2"/>
  <c r="W587" i="2"/>
  <c r="O587" i="2"/>
  <c r="Q587" i="2" s="1"/>
  <c r="V587" i="2" s="1"/>
  <c r="X586" i="2"/>
  <c r="W586" i="2"/>
  <c r="O586" i="2"/>
  <c r="Q586" i="2" s="1"/>
  <c r="V586" i="2" s="1"/>
  <c r="X585" i="2"/>
  <c r="W585" i="2"/>
  <c r="O585" i="2"/>
  <c r="Q585" i="2" s="1"/>
  <c r="V585" i="2" s="1"/>
  <c r="X584" i="2"/>
  <c r="W584" i="2"/>
  <c r="O584" i="2"/>
  <c r="Q584" i="2" s="1"/>
  <c r="V584" i="2" s="1"/>
  <c r="X583" i="2"/>
  <c r="W583" i="2"/>
  <c r="O583" i="2"/>
  <c r="Q583" i="2" s="1"/>
  <c r="V583" i="2" s="1"/>
  <c r="X582" i="2"/>
  <c r="W582" i="2"/>
  <c r="O582" i="2"/>
  <c r="Q582" i="2" s="1"/>
  <c r="V582" i="2" s="1"/>
  <c r="X581" i="2"/>
  <c r="W581" i="2"/>
  <c r="O581" i="2"/>
  <c r="Q581" i="2" s="1"/>
  <c r="V581" i="2" s="1"/>
  <c r="X580" i="2"/>
  <c r="W580" i="2"/>
  <c r="O580" i="2"/>
  <c r="Q580" i="2" s="1"/>
  <c r="V580" i="2" s="1"/>
  <c r="X579" i="2"/>
  <c r="W579" i="2"/>
  <c r="O579" i="2"/>
  <c r="Q579" i="2" s="1"/>
  <c r="V579" i="2" s="1"/>
  <c r="X578" i="2"/>
  <c r="W578" i="2"/>
  <c r="O578" i="2"/>
  <c r="Q578" i="2" s="1"/>
  <c r="V578" i="2" s="1"/>
  <c r="X577" i="2"/>
  <c r="W577" i="2"/>
  <c r="O577" i="2"/>
  <c r="Q577" i="2" s="1"/>
  <c r="V577" i="2" s="1"/>
  <c r="X576" i="2"/>
  <c r="W576" i="2"/>
  <c r="O576" i="2"/>
  <c r="Q576" i="2" s="1"/>
  <c r="V576" i="2" s="1"/>
  <c r="X575" i="2"/>
  <c r="W575" i="2"/>
  <c r="O575" i="2"/>
  <c r="Q575" i="2" s="1"/>
  <c r="V575" i="2" s="1"/>
  <c r="X574" i="2"/>
  <c r="W574" i="2"/>
  <c r="O574" i="2"/>
  <c r="Q574" i="2" s="1"/>
  <c r="V574" i="2" s="1"/>
  <c r="X573" i="2"/>
  <c r="W573" i="2"/>
  <c r="O573" i="2"/>
  <c r="Q573" i="2" s="1"/>
  <c r="V573" i="2" s="1"/>
  <c r="X572" i="2"/>
  <c r="W572" i="2"/>
  <c r="O572" i="2"/>
  <c r="Q572" i="2" s="1"/>
  <c r="V572" i="2" s="1"/>
  <c r="X571" i="2"/>
  <c r="W571" i="2"/>
  <c r="O571" i="2"/>
  <c r="Q571" i="2" s="1"/>
  <c r="V571" i="2" s="1"/>
  <c r="X570" i="2"/>
  <c r="W570" i="2"/>
  <c r="O570" i="2"/>
  <c r="Q570" i="2" s="1"/>
  <c r="V570" i="2" s="1"/>
  <c r="X569" i="2"/>
  <c r="W569" i="2"/>
  <c r="O569" i="2"/>
  <c r="Q569" i="2" s="1"/>
  <c r="V569" i="2" s="1"/>
  <c r="X568" i="2"/>
  <c r="W568" i="2"/>
  <c r="O568" i="2"/>
  <c r="Q568" i="2" s="1"/>
  <c r="V568" i="2" s="1"/>
  <c r="X567" i="2"/>
  <c r="W567" i="2"/>
  <c r="O567" i="2"/>
  <c r="Q567" i="2" s="1"/>
  <c r="V567" i="2" s="1"/>
  <c r="X566" i="2"/>
  <c r="W566" i="2"/>
  <c r="O566" i="2"/>
  <c r="Q566" i="2" s="1"/>
  <c r="V566" i="2" s="1"/>
  <c r="X565" i="2"/>
  <c r="W565" i="2"/>
  <c r="O565" i="2"/>
  <c r="Q565" i="2" s="1"/>
  <c r="V565" i="2" s="1"/>
  <c r="X564" i="2"/>
  <c r="W564" i="2"/>
  <c r="O564" i="2"/>
  <c r="Q564" i="2" s="1"/>
  <c r="V564" i="2" s="1"/>
  <c r="X563" i="2"/>
  <c r="W563" i="2"/>
  <c r="O563" i="2"/>
  <c r="Q563" i="2" s="1"/>
  <c r="V563" i="2" s="1"/>
  <c r="X562" i="2"/>
  <c r="W562" i="2"/>
  <c r="O562" i="2"/>
  <c r="Q562" i="2" s="1"/>
  <c r="V562" i="2" s="1"/>
  <c r="X561" i="2"/>
  <c r="W561" i="2"/>
  <c r="O561" i="2"/>
  <c r="Q561" i="2" s="1"/>
  <c r="V561" i="2" s="1"/>
  <c r="X560" i="2"/>
  <c r="W560" i="2"/>
  <c r="O560" i="2"/>
  <c r="Q560" i="2" s="1"/>
  <c r="V560" i="2" s="1"/>
  <c r="X559" i="2"/>
  <c r="W559" i="2"/>
  <c r="O559" i="2"/>
  <c r="Q559" i="2" s="1"/>
  <c r="V559" i="2" s="1"/>
  <c r="X558" i="2"/>
  <c r="W558" i="2"/>
  <c r="O558" i="2"/>
  <c r="Q558" i="2" s="1"/>
  <c r="V558" i="2" s="1"/>
  <c r="X557" i="2"/>
  <c r="W557" i="2"/>
  <c r="O557" i="2"/>
  <c r="Q557" i="2" s="1"/>
  <c r="V557" i="2" s="1"/>
  <c r="X556" i="2"/>
  <c r="W556" i="2"/>
  <c r="O556" i="2"/>
  <c r="Q556" i="2" s="1"/>
  <c r="V556" i="2" s="1"/>
  <c r="X555" i="2"/>
  <c r="W555" i="2"/>
  <c r="O555" i="2"/>
  <c r="Q555" i="2" s="1"/>
  <c r="V555" i="2" s="1"/>
  <c r="X554" i="2"/>
  <c r="W554" i="2"/>
  <c r="O554" i="2"/>
  <c r="Q554" i="2" s="1"/>
  <c r="V554" i="2" s="1"/>
  <c r="X553" i="2"/>
  <c r="W553" i="2"/>
  <c r="O553" i="2"/>
  <c r="Q553" i="2" s="1"/>
  <c r="V553" i="2" s="1"/>
  <c r="X552" i="2"/>
  <c r="W552" i="2"/>
  <c r="O552" i="2"/>
  <c r="Q552" i="2" s="1"/>
  <c r="V552" i="2" s="1"/>
  <c r="X551" i="2"/>
  <c r="W551" i="2"/>
  <c r="O551" i="2"/>
  <c r="Q551" i="2" s="1"/>
  <c r="V551" i="2" s="1"/>
  <c r="X550" i="2"/>
  <c r="W550" i="2"/>
  <c r="O550" i="2"/>
  <c r="Q550" i="2" s="1"/>
  <c r="V550" i="2" s="1"/>
  <c r="X549" i="2"/>
  <c r="W549" i="2"/>
  <c r="O549" i="2"/>
  <c r="Q549" i="2" s="1"/>
  <c r="V549" i="2" s="1"/>
  <c r="X548" i="2"/>
  <c r="W548" i="2"/>
  <c r="O548" i="2"/>
  <c r="Q548" i="2" s="1"/>
  <c r="V548" i="2" s="1"/>
  <c r="X547" i="2"/>
  <c r="W547" i="2"/>
  <c r="O547" i="2"/>
  <c r="Q547" i="2" s="1"/>
  <c r="V547" i="2" s="1"/>
  <c r="X546" i="2"/>
  <c r="W546" i="2"/>
  <c r="O546" i="2"/>
  <c r="Q546" i="2" s="1"/>
  <c r="V546" i="2" s="1"/>
  <c r="X545" i="2"/>
  <c r="W545" i="2"/>
  <c r="O545" i="2"/>
  <c r="Q545" i="2" s="1"/>
  <c r="V545" i="2" s="1"/>
  <c r="X544" i="2"/>
  <c r="W544" i="2"/>
  <c r="O544" i="2"/>
  <c r="Q544" i="2" s="1"/>
  <c r="V544" i="2" s="1"/>
  <c r="X543" i="2"/>
  <c r="W543" i="2"/>
  <c r="O543" i="2"/>
  <c r="Q543" i="2" s="1"/>
  <c r="V543" i="2" s="1"/>
  <c r="X542" i="2"/>
  <c r="W542" i="2"/>
  <c r="O542" i="2"/>
  <c r="Q542" i="2" s="1"/>
  <c r="V542" i="2" s="1"/>
  <c r="X541" i="2"/>
  <c r="W541" i="2"/>
  <c r="O541" i="2"/>
  <c r="Q541" i="2" s="1"/>
  <c r="V541" i="2" s="1"/>
  <c r="X540" i="2"/>
  <c r="W540" i="2"/>
  <c r="O540" i="2"/>
  <c r="Q540" i="2" s="1"/>
  <c r="V540" i="2" s="1"/>
  <c r="X539" i="2"/>
  <c r="W539" i="2"/>
  <c r="O539" i="2"/>
  <c r="Q539" i="2" s="1"/>
  <c r="V539" i="2" s="1"/>
  <c r="X538" i="2"/>
  <c r="W538" i="2"/>
  <c r="O538" i="2"/>
  <c r="Q538" i="2" s="1"/>
  <c r="V538" i="2" s="1"/>
  <c r="X537" i="2"/>
  <c r="W537" i="2"/>
  <c r="O537" i="2"/>
  <c r="Q537" i="2" s="1"/>
  <c r="V537" i="2" s="1"/>
  <c r="X536" i="2"/>
  <c r="W536" i="2"/>
  <c r="O536" i="2"/>
  <c r="Q536" i="2" s="1"/>
  <c r="V536" i="2" s="1"/>
  <c r="X535" i="2"/>
  <c r="W535" i="2"/>
  <c r="O535" i="2"/>
  <c r="Q535" i="2" s="1"/>
  <c r="V535" i="2" s="1"/>
  <c r="X534" i="2"/>
  <c r="W534" i="2"/>
  <c r="O534" i="2"/>
  <c r="Q534" i="2" s="1"/>
  <c r="V534" i="2" s="1"/>
  <c r="X533" i="2"/>
  <c r="W533" i="2"/>
  <c r="O533" i="2"/>
  <c r="Q533" i="2" s="1"/>
  <c r="V533" i="2" s="1"/>
  <c r="X532" i="2"/>
  <c r="W532" i="2"/>
  <c r="O532" i="2"/>
  <c r="Q532" i="2" s="1"/>
  <c r="V532" i="2" s="1"/>
  <c r="X531" i="2"/>
  <c r="W531" i="2"/>
  <c r="O531" i="2"/>
  <c r="Q531" i="2" s="1"/>
  <c r="V531" i="2" s="1"/>
  <c r="X530" i="2"/>
  <c r="W530" i="2"/>
  <c r="O530" i="2"/>
  <c r="Q530" i="2" s="1"/>
  <c r="V530" i="2" s="1"/>
  <c r="X529" i="2"/>
  <c r="W529" i="2"/>
  <c r="O529" i="2"/>
  <c r="Q529" i="2" s="1"/>
  <c r="V529" i="2" s="1"/>
  <c r="X528" i="2"/>
  <c r="W528" i="2"/>
  <c r="O528" i="2"/>
  <c r="Q528" i="2" s="1"/>
  <c r="V528" i="2" s="1"/>
  <c r="X527" i="2"/>
  <c r="W527" i="2"/>
  <c r="O527" i="2"/>
  <c r="Q527" i="2" s="1"/>
  <c r="V527" i="2" s="1"/>
  <c r="X526" i="2"/>
  <c r="W526" i="2"/>
  <c r="O526" i="2"/>
  <c r="Q526" i="2" s="1"/>
  <c r="V526" i="2" s="1"/>
  <c r="X525" i="2"/>
  <c r="W525" i="2"/>
  <c r="O525" i="2"/>
  <c r="Q525" i="2" s="1"/>
  <c r="V525" i="2" s="1"/>
  <c r="X524" i="2"/>
  <c r="W524" i="2"/>
  <c r="O524" i="2"/>
  <c r="Q524" i="2" s="1"/>
  <c r="V524" i="2" s="1"/>
  <c r="X523" i="2"/>
  <c r="W523" i="2"/>
  <c r="O523" i="2"/>
  <c r="Q523" i="2" s="1"/>
  <c r="V523" i="2" s="1"/>
  <c r="X522" i="2"/>
  <c r="W522" i="2"/>
  <c r="O522" i="2"/>
  <c r="Q522" i="2" s="1"/>
  <c r="V522" i="2" s="1"/>
  <c r="X521" i="2"/>
  <c r="W521" i="2"/>
  <c r="O521" i="2"/>
  <c r="Q521" i="2" s="1"/>
  <c r="V521" i="2" s="1"/>
  <c r="X520" i="2"/>
  <c r="W520" i="2"/>
  <c r="O520" i="2"/>
  <c r="Q520" i="2" s="1"/>
  <c r="V520" i="2" s="1"/>
  <c r="X519" i="2"/>
  <c r="W519" i="2"/>
  <c r="O519" i="2"/>
  <c r="Q519" i="2" s="1"/>
  <c r="V519" i="2" s="1"/>
  <c r="X518" i="2"/>
  <c r="W518" i="2"/>
  <c r="O518" i="2"/>
  <c r="Q518" i="2" s="1"/>
  <c r="V518" i="2" s="1"/>
  <c r="X517" i="2"/>
  <c r="W517" i="2"/>
  <c r="O517" i="2"/>
  <c r="Q517" i="2" s="1"/>
  <c r="V517" i="2" s="1"/>
  <c r="X516" i="2"/>
  <c r="W516" i="2"/>
  <c r="O516" i="2"/>
  <c r="Q516" i="2" s="1"/>
  <c r="V516" i="2" s="1"/>
  <c r="X515" i="2"/>
  <c r="W515" i="2"/>
  <c r="O515" i="2"/>
  <c r="Q515" i="2" s="1"/>
  <c r="V515" i="2" s="1"/>
  <c r="X514" i="2"/>
  <c r="W514" i="2"/>
  <c r="O514" i="2"/>
  <c r="Q514" i="2" s="1"/>
  <c r="V514" i="2" s="1"/>
  <c r="X513" i="2"/>
  <c r="W513" i="2"/>
  <c r="O513" i="2"/>
  <c r="Q513" i="2" s="1"/>
  <c r="V513" i="2" s="1"/>
  <c r="X512" i="2"/>
  <c r="W512" i="2"/>
  <c r="O512" i="2"/>
  <c r="Q512" i="2" s="1"/>
  <c r="X511" i="2"/>
  <c r="W511" i="2"/>
  <c r="O511" i="2"/>
  <c r="Q511" i="2" s="1"/>
  <c r="V511" i="2" s="1"/>
  <c r="X510" i="2"/>
  <c r="W510" i="2"/>
  <c r="O510" i="2"/>
  <c r="X509" i="2"/>
  <c r="W509" i="2"/>
  <c r="O509" i="2"/>
  <c r="Q509" i="2" s="1"/>
  <c r="X508" i="2"/>
  <c r="W508" i="2"/>
  <c r="O508" i="2"/>
  <c r="Q508" i="2" s="1"/>
  <c r="V508" i="2" s="1"/>
  <c r="X507" i="2"/>
  <c r="W507" i="2"/>
  <c r="O507" i="2"/>
  <c r="Q507" i="2" s="1"/>
  <c r="V507" i="2" s="1"/>
  <c r="X506" i="2"/>
  <c r="W506" i="2"/>
  <c r="O506" i="2"/>
  <c r="Q506" i="2" s="1"/>
  <c r="V506" i="2" s="1"/>
  <c r="X505" i="2"/>
  <c r="W505" i="2"/>
  <c r="O505" i="2"/>
  <c r="Q505" i="2" s="1"/>
  <c r="X504" i="2"/>
  <c r="W504" i="2"/>
  <c r="O504" i="2"/>
  <c r="Q504" i="2" s="1"/>
  <c r="X503" i="2"/>
  <c r="W503" i="2"/>
  <c r="O503" i="2"/>
  <c r="Q503" i="2" s="1"/>
  <c r="V503" i="2" s="1"/>
  <c r="X502" i="2"/>
  <c r="W502" i="2"/>
  <c r="O502" i="2"/>
  <c r="X501" i="2"/>
  <c r="W501" i="2"/>
  <c r="O501" i="2"/>
  <c r="Q501" i="2" s="1"/>
  <c r="X500" i="2"/>
  <c r="W500" i="2"/>
  <c r="O500" i="2"/>
  <c r="X499" i="2"/>
  <c r="W499" i="2"/>
  <c r="O499" i="2"/>
  <c r="Q499" i="2" s="1"/>
  <c r="V499" i="2" s="1"/>
  <c r="X498" i="2"/>
  <c r="W498" i="2"/>
  <c r="O498" i="2"/>
  <c r="X497" i="2"/>
  <c r="W497" i="2"/>
  <c r="O497" i="2"/>
  <c r="Q497" i="2" s="1"/>
  <c r="X496" i="2"/>
  <c r="W496" i="2"/>
  <c r="O496" i="2"/>
  <c r="Q496" i="2" s="1"/>
  <c r="X495" i="2"/>
  <c r="W495" i="2"/>
  <c r="O495" i="2"/>
  <c r="Q495" i="2" s="1"/>
  <c r="V495" i="2" s="1"/>
  <c r="X494" i="2"/>
  <c r="W494" i="2"/>
  <c r="O494" i="2"/>
  <c r="Q494" i="2" s="1"/>
  <c r="X493" i="2"/>
  <c r="W493" i="2"/>
  <c r="O493" i="2"/>
  <c r="Q493" i="2" s="1"/>
  <c r="X492" i="2"/>
  <c r="W492" i="2"/>
  <c r="O492" i="2"/>
  <c r="Q492" i="2" s="1"/>
  <c r="X491" i="2"/>
  <c r="W491" i="2"/>
  <c r="O491" i="2"/>
  <c r="Q491" i="2" s="1"/>
  <c r="V491" i="2" s="1"/>
  <c r="X490" i="2"/>
  <c r="W490" i="2"/>
  <c r="O490" i="2"/>
  <c r="Q490" i="2" s="1"/>
  <c r="V490" i="2" s="1"/>
  <c r="X489" i="2"/>
  <c r="W489" i="2"/>
  <c r="O489" i="2"/>
  <c r="X488" i="2"/>
  <c r="W488" i="2"/>
  <c r="O488" i="2"/>
  <c r="Q488" i="2" s="1"/>
  <c r="V488" i="2" s="1"/>
  <c r="X487" i="2"/>
  <c r="W487" i="2"/>
  <c r="O487" i="2"/>
  <c r="Q487" i="2" s="1"/>
  <c r="V487" i="2" s="1"/>
  <c r="X486" i="2"/>
  <c r="W486" i="2"/>
  <c r="O486" i="2"/>
  <c r="Q486" i="2" s="1"/>
  <c r="X485" i="2"/>
  <c r="W485" i="2"/>
  <c r="O485" i="2"/>
  <c r="Q485" i="2" s="1"/>
  <c r="X484" i="2"/>
  <c r="W484" i="2"/>
  <c r="O484" i="2"/>
  <c r="Q484" i="2" s="1"/>
  <c r="V484" i="2" s="1"/>
  <c r="X483" i="2"/>
  <c r="W483" i="2"/>
  <c r="O483" i="2"/>
  <c r="Q483" i="2" s="1"/>
  <c r="X482" i="2"/>
  <c r="W482" i="2"/>
  <c r="O482" i="2"/>
  <c r="Q482" i="2" s="1"/>
  <c r="X481" i="2"/>
  <c r="W481" i="2"/>
  <c r="O481" i="2"/>
  <c r="Q481" i="2" s="1"/>
  <c r="V481" i="2" s="1"/>
  <c r="X480" i="2"/>
  <c r="W480" i="2"/>
  <c r="O480" i="2"/>
  <c r="Q480" i="2" s="1"/>
  <c r="V480" i="2" s="1"/>
  <c r="X479" i="2"/>
  <c r="W479" i="2"/>
  <c r="O479" i="2"/>
  <c r="Q479" i="2" s="1"/>
  <c r="X478" i="2"/>
  <c r="W478" i="2"/>
  <c r="O478" i="2"/>
  <c r="X477" i="2"/>
  <c r="W477" i="2"/>
  <c r="O477" i="2"/>
  <c r="Q477" i="2" s="1"/>
  <c r="V477" i="2" s="1"/>
  <c r="X476" i="2"/>
  <c r="W476" i="2"/>
  <c r="O476" i="2"/>
  <c r="Q476" i="2" s="1"/>
  <c r="V476" i="2" s="1"/>
  <c r="X475" i="2"/>
  <c r="W475" i="2"/>
  <c r="O475" i="2"/>
  <c r="Q475" i="2" s="1"/>
  <c r="X474" i="2"/>
  <c r="W474" i="2"/>
  <c r="O474" i="2"/>
  <c r="X473" i="2"/>
  <c r="W473" i="2"/>
  <c r="O473" i="2"/>
  <c r="Q473" i="2" s="1"/>
  <c r="V473" i="2" s="1"/>
  <c r="X472" i="2"/>
  <c r="W472" i="2"/>
  <c r="O472" i="2"/>
  <c r="Q472" i="2" s="1"/>
  <c r="V472" i="2" s="1"/>
  <c r="X471" i="2"/>
  <c r="W471" i="2"/>
  <c r="O471" i="2"/>
  <c r="Q471" i="2" s="1"/>
  <c r="X470" i="2"/>
  <c r="W470" i="2"/>
  <c r="O470" i="2"/>
  <c r="X469" i="2"/>
  <c r="W469" i="2"/>
  <c r="O469" i="2"/>
  <c r="Q469" i="2" s="1"/>
  <c r="V469" i="2" s="1"/>
  <c r="X468" i="2"/>
  <c r="W468" i="2"/>
  <c r="O468" i="2"/>
  <c r="Q468" i="2" s="1"/>
  <c r="V468" i="2" s="1"/>
  <c r="X467" i="2"/>
  <c r="W467" i="2"/>
  <c r="O467" i="2"/>
  <c r="X466" i="2"/>
  <c r="W466" i="2"/>
  <c r="O466" i="2"/>
  <c r="Q466" i="2" s="1"/>
  <c r="X465" i="2"/>
  <c r="W465" i="2"/>
  <c r="O465" i="2"/>
  <c r="X464" i="2"/>
  <c r="W464" i="2"/>
  <c r="O464" i="2"/>
  <c r="X463" i="2"/>
  <c r="W463" i="2"/>
  <c r="O463" i="2"/>
  <c r="Q463" i="2" s="1"/>
  <c r="X462" i="2"/>
  <c r="W462" i="2"/>
  <c r="O462" i="2"/>
  <c r="Q462" i="2" s="1"/>
  <c r="X461" i="2"/>
  <c r="W461" i="2"/>
  <c r="O461" i="2"/>
  <c r="Q461" i="2" s="1"/>
  <c r="X460" i="2"/>
  <c r="W460" i="2"/>
  <c r="O460" i="2"/>
  <c r="X459" i="2"/>
  <c r="W459" i="2"/>
  <c r="O459" i="2"/>
  <c r="X458" i="2"/>
  <c r="W458" i="2"/>
  <c r="O458" i="2"/>
  <c r="Q458" i="2" s="1"/>
  <c r="X457" i="2"/>
  <c r="W457" i="2"/>
  <c r="O457" i="2"/>
  <c r="X456" i="2"/>
  <c r="W456" i="2"/>
  <c r="O456" i="2"/>
  <c r="Q456" i="2" s="1"/>
  <c r="X455" i="2"/>
  <c r="W455" i="2"/>
  <c r="O455" i="2"/>
  <c r="Q455" i="2" s="1"/>
  <c r="X454" i="2"/>
  <c r="W454" i="2"/>
  <c r="O454" i="2"/>
  <c r="Q454" i="2" s="1"/>
  <c r="X453" i="2"/>
  <c r="W453" i="2"/>
  <c r="O453" i="2"/>
  <c r="Q453" i="2" s="1"/>
  <c r="X452" i="2"/>
  <c r="W452" i="2"/>
  <c r="O452" i="2"/>
  <c r="X451" i="2"/>
  <c r="W451" i="2"/>
  <c r="O451" i="2"/>
  <c r="Q451" i="2" s="1"/>
  <c r="V451" i="2" s="1"/>
  <c r="X450" i="2"/>
  <c r="W450" i="2"/>
  <c r="O450" i="2"/>
  <c r="Q450" i="2" s="1"/>
  <c r="X449" i="2"/>
  <c r="W449" i="2"/>
  <c r="O449" i="2"/>
  <c r="Q449" i="2" s="1"/>
  <c r="V449" i="2" s="1"/>
  <c r="X448" i="2"/>
  <c r="W448" i="2"/>
  <c r="O448" i="2"/>
  <c r="Q448" i="2" s="1"/>
  <c r="X447" i="2"/>
  <c r="W447" i="2"/>
  <c r="O447" i="2"/>
  <c r="Q447" i="2" s="1"/>
  <c r="V447" i="2" s="1"/>
  <c r="X446" i="2"/>
  <c r="W446" i="2"/>
  <c r="O446" i="2"/>
  <c r="Q446" i="2" s="1"/>
  <c r="X445" i="2"/>
  <c r="W445" i="2"/>
  <c r="O445" i="2"/>
  <c r="Q445" i="2" s="1"/>
  <c r="V445" i="2" s="1"/>
  <c r="X444" i="2"/>
  <c r="W444" i="2"/>
  <c r="O444" i="2"/>
  <c r="Q444" i="2" s="1"/>
  <c r="X443" i="2"/>
  <c r="W443" i="2"/>
  <c r="O443" i="2"/>
  <c r="Q443" i="2" s="1"/>
  <c r="V443" i="2" s="1"/>
  <c r="X442" i="2"/>
  <c r="W442" i="2"/>
  <c r="O442" i="2"/>
  <c r="Q442" i="2" s="1"/>
  <c r="X441" i="2"/>
  <c r="W441" i="2"/>
  <c r="O441" i="2"/>
  <c r="Q441" i="2" s="1"/>
  <c r="V441" i="2" s="1"/>
  <c r="X440" i="2"/>
  <c r="W440" i="2"/>
  <c r="O440" i="2"/>
  <c r="Q440" i="2" s="1"/>
  <c r="X439" i="2"/>
  <c r="W439" i="2"/>
  <c r="O439" i="2"/>
  <c r="Q439" i="2" s="1"/>
  <c r="V439" i="2" s="1"/>
  <c r="X438" i="2"/>
  <c r="W438" i="2"/>
  <c r="O438" i="2"/>
  <c r="Q438" i="2" s="1"/>
  <c r="X437" i="2"/>
  <c r="W437" i="2"/>
  <c r="O437" i="2"/>
  <c r="Q437" i="2" s="1"/>
  <c r="V437" i="2" s="1"/>
  <c r="X436" i="2"/>
  <c r="W436" i="2"/>
  <c r="O436" i="2"/>
  <c r="Q436" i="2" s="1"/>
  <c r="X435" i="2"/>
  <c r="W435" i="2"/>
  <c r="O435" i="2"/>
  <c r="Q435" i="2" s="1"/>
  <c r="V435" i="2" s="1"/>
  <c r="X434" i="2"/>
  <c r="W434" i="2"/>
  <c r="O434" i="2"/>
  <c r="Q434" i="2" s="1"/>
  <c r="X433" i="2"/>
  <c r="W433" i="2"/>
  <c r="O433" i="2"/>
  <c r="Q433" i="2" s="1"/>
  <c r="V433" i="2" s="1"/>
  <c r="X432" i="2"/>
  <c r="W432" i="2"/>
  <c r="O432" i="2"/>
  <c r="Q432" i="2" s="1"/>
  <c r="X431" i="2"/>
  <c r="W431" i="2"/>
  <c r="O431" i="2"/>
  <c r="Q431" i="2" s="1"/>
  <c r="V431" i="2" s="1"/>
  <c r="X430" i="2"/>
  <c r="W430" i="2"/>
  <c r="O430" i="2"/>
  <c r="Q430" i="2" s="1"/>
  <c r="X429" i="2"/>
  <c r="W429" i="2"/>
  <c r="O429" i="2"/>
  <c r="Q429" i="2" s="1"/>
  <c r="V429" i="2" s="1"/>
  <c r="X428" i="2"/>
  <c r="W428" i="2"/>
  <c r="O428" i="2"/>
  <c r="Q428" i="2" s="1"/>
  <c r="X427" i="2"/>
  <c r="W427" i="2"/>
  <c r="O427" i="2"/>
  <c r="Q427" i="2" s="1"/>
  <c r="V427" i="2" s="1"/>
  <c r="X426" i="2"/>
  <c r="W426" i="2"/>
  <c r="O426" i="2"/>
  <c r="Q426" i="2" s="1"/>
  <c r="X425" i="2"/>
  <c r="W425" i="2"/>
  <c r="O425" i="2"/>
  <c r="Q425" i="2" s="1"/>
  <c r="V425" i="2" s="1"/>
  <c r="X424" i="2"/>
  <c r="W424" i="2"/>
  <c r="O424" i="2"/>
  <c r="Q424" i="2" s="1"/>
  <c r="X423" i="2"/>
  <c r="W423" i="2"/>
  <c r="O423" i="2"/>
  <c r="Q423" i="2" s="1"/>
  <c r="V423" i="2" s="1"/>
  <c r="X422" i="2"/>
  <c r="W422" i="2"/>
  <c r="O422" i="2"/>
  <c r="Q422" i="2" s="1"/>
  <c r="X421" i="2"/>
  <c r="W421" i="2"/>
  <c r="O421" i="2"/>
  <c r="Q421" i="2" s="1"/>
  <c r="V421" i="2" s="1"/>
  <c r="X420" i="2"/>
  <c r="W420" i="2"/>
  <c r="O420" i="2"/>
  <c r="Q420" i="2" s="1"/>
  <c r="X419" i="2"/>
  <c r="W419" i="2"/>
  <c r="O419" i="2"/>
  <c r="Q419" i="2" s="1"/>
  <c r="V419" i="2" s="1"/>
  <c r="X418" i="2"/>
  <c r="W418" i="2"/>
  <c r="O418" i="2"/>
  <c r="Q418" i="2" s="1"/>
  <c r="X417" i="2"/>
  <c r="W417" i="2"/>
  <c r="O417" i="2"/>
  <c r="Q417" i="2" s="1"/>
  <c r="V417" i="2" s="1"/>
  <c r="X416" i="2"/>
  <c r="W416" i="2"/>
  <c r="O416" i="2"/>
  <c r="Q416" i="2" s="1"/>
  <c r="X415" i="2"/>
  <c r="W415" i="2"/>
  <c r="O415" i="2"/>
  <c r="Q415" i="2" s="1"/>
  <c r="V415" i="2" s="1"/>
  <c r="X414" i="2"/>
  <c r="W414" i="2"/>
  <c r="O414" i="2"/>
  <c r="Q414" i="2" s="1"/>
  <c r="X413" i="2"/>
  <c r="W413" i="2"/>
  <c r="O413" i="2"/>
  <c r="Q413" i="2" s="1"/>
  <c r="V413" i="2" s="1"/>
  <c r="X412" i="2"/>
  <c r="W412" i="2"/>
  <c r="O412" i="2"/>
  <c r="Q412" i="2" s="1"/>
  <c r="X411" i="2"/>
  <c r="W411" i="2"/>
  <c r="O411" i="2"/>
  <c r="Q411" i="2" s="1"/>
  <c r="V411" i="2" s="1"/>
  <c r="X410" i="2"/>
  <c r="W410" i="2"/>
  <c r="O410" i="2"/>
  <c r="Q410" i="2" s="1"/>
  <c r="X409" i="2"/>
  <c r="W409" i="2"/>
  <c r="O409" i="2"/>
  <c r="Q409" i="2" s="1"/>
  <c r="V409" i="2" s="1"/>
  <c r="X408" i="2"/>
  <c r="W408" i="2"/>
  <c r="O408" i="2"/>
  <c r="Q408" i="2" s="1"/>
  <c r="X407" i="2"/>
  <c r="W407" i="2"/>
  <c r="O407" i="2"/>
  <c r="Q407" i="2" s="1"/>
  <c r="V407" i="2" s="1"/>
  <c r="X406" i="2"/>
  <c r="W406" i="2"/>
  <c r="O406" i="2"/>
  <c r="Q406" i="2" s="1"/>
  <c r="X405" i="2"/>
  <c r="W405" i="2"/>
  <c r="O405" i="2"/>
  <c r="Q405" i="2" s="1"/>
  <c r="V405" i="2" s="1"/>
  <c r="X404" i="2"/>
  <c r="W404" i="2"/>
  <c r="O404" i="2"/>
  <c r="Q404" i="2" s="1"/>
  <c r="X403" i="2"/>
  <c r="W403" i="2"/>
  <c r="O403" i="2"/>
  <c r="Q403" i="2" s="1"/>
  <c r="V403" i="2" s="1"/>
  <c r="X402" i="2"/>
  <c r="W402" i="2"/>
  <c r="O402" i="2"/>
  <c r="Q402" i="2" s="1"/>
  <c r="X401" i="2"/>
  <c r="W401" i="2"/>
  <c r="O401" i="2"/>
  <c r="Q401" i="2" s="1"/>
  <c r="V401" i="2" s="1"/>
  <c r="X400" i="2"/>
  <c r="W400" i="2"/>
  <c r="O400" i="2"/>
  <c r="Q400" i="2" s="1"/>
  <c r="X399" i="2"/>
  <c r="W399" i="2"/>
  <c r="O399" i="2"/>
  <c r="Q399" i="2" s="1"/>
  <c r="V399" i="2" s="1"/>
  <c r="X398" i="2"/>
  <c r="W398" i="2"/>
  <c r="O398" i="2"/>
  <c r="Q398" i="2" s="1"/>
  <c r="X397" i="2"/>
  <c r="W397" i="2"/>
  <c r="O397" i="2"/>
  <c r="Q397" i="2" s="1"/>
  <c r="V397" i="2" s="1"/>
  <c r="X396" i="2"/>
  <c r="W396" i="2"/>
  <c r="O396" i="2"/>
  <c r="Q396" i="2" s="1"/>
  <c r="X395" i="2"/>
  <c r="W395" i="2"/>
  <c r="O395" i="2"/>
  <c r="Q395" i="2" s="1"/>
  <c r="V395" i="2" s="1"/>
  <c r="X394" i="2"/>
  <c r="W394" i="2"/>
  <c r="O394" i="2"/>
  <c r="Q394" i="2" s="1"/>
  <c r="X393" i="2"/>
  <c r="W393" i="2"/>
  <c r="O393" i="2"/>
  <c r="Q393" i="2" s="1"/>
  <c r="V393" i="2" s="1"/>
  <c r="X392" i="2"/>
  <c r="W392" i="2"/>
  <c r="O392" i="2"/>
  <c r="Q392" i="2" s="1"/>
  <c r="X391" i="2"/>
  <c r="W391" i="2"/>
  <c r="O391" i="2"/>
  <c r="Q391" i="2" s="1"/>
  <c r="V391" i="2" s="1"/>
  <c r="X390" i="2"/>
  <c r="W390" i="2"/>
  <c r="O390" i="2"/>
  <c r="Q390" i="2" s="1"/>
  <c r="X389" i="2"/>
  <c r="W389" i="2"/>
  <c r="O389" i="2"/>
  <c r="Q389" i="2" s="1"/>
  <c r="V389" i="2" s="1"/>
  <c r="X388" i="2"/>
  <c r="W388" i="2"/>
  <c r="O388" i="2"/>
  <c r="Q388" i="2" s="1"/>
  <c r="X387" i="2"/>
  <c r="W387" i="2"/>
  <c r="O387" i="2"/>
  <c r="Q387" i="2" s="1"/>
  <c r="V387" i="2" s="1"/>
  <c r="X386" i="2"/>
  <c r="W386" i="2"/>
  <c r="O386" i="2"/>
  <c r="Q386" i="2" s="1"/>
  <c r="X385" i="2"/>
  <c r="W385" i="2"/>
  <c r="O385" i="2"/>
  <c r="Q385" i="2" s="1"/>
  <c r="V385" i="2" s="1"/>
  <c r="X384" i="2"/>
  <c r="W384" i="2"/>
  <c r="O384" i="2"/>
  <c r="Q384" i="2" s="1"/>
  <c r="X383" i="2"/>
  <c r="W383" i="2"/>
  <c r="O383" i="2"/>
  <c r="Q383" i="2" s="1"/>
  <c r="V383" i="2" s="1"/>
  <c r="X382" i="2"/>
  <c r="W382" i="2"/>
  <c r="O382" i="2"/>
  <c r="Q382" i="2" s="1"/>
  <c r="X381" i="2"/>
  <c r="W381" i="2"/>
  <c r="O381" i="2"/>
  <c r="Q381" i="2" s="1"/>
  <c r="V381" i="2" s="1"/>
  <c r="X380" i="2"/>
  <c r="W380" i="2"/>
  <c r="O380" i="2"/>
  <c r="Q380" i="2" s="1"/>
  <c r="X379" i="2"/>
  <c r="W379" i="2"/>
  <c r="O379" i="2"/>
  <c r="Q379" i="2" s="1"/>
  <c r="V379" i="2" s="1"/>
  <c r="X378" i="2"/>
  <c r="W378" i="2"/>
  <c r="O378" i="2"/>
  <c r="Q378" i="2" s="1"/>
  <c r="X377" i="2"/>
  <c r="W377" i="2"/>
  <c r="O377" i="2"/>
  <c r="Q377" i="2" s="1"/>
  <c r="V377" i="2" s="1"/>
  <c r="X376" i="2"/>
  <c r="W376" i="2"/>
  <c r="O376" i="2"/>
  <c r="Q376" i="2" s="1"/>
  <c r="X375" i="2"/>
  <c r="W375" i="2"/>
  <c r="O375" i="2"/>
  <c r="Q375" i="2" s="1"/>
  <c r="V375" i="2" s="1"/>
  <c r="X374" i="2"/>
  <c r="W374" i="2"/>
  <c r="O374" i="2"/>
  <c r="Q374" i="2" s="1"/>
  <c r="X373" i="2"/>
  <c r="W373" i="2"/>
  <c r="O373" i="2"/>
  <c r="Q373" i="2" s="1"/>
  <c r="V373" i="2" s="1"/>
  <c r="X372" i="2"/>
  <c r="W372" i="2"/>
  <c r="O372" i="2"/>
  <c r="Q372" i="2" s="1"/>
  <c r="X371" i="2"/>
  <c r="W371" i="2"/>
  <c r="O371" i="2"/>
  <c r="Q371" i="2" s="1"/>
  <c r="V371" i="2" s="1"/>
  <c r="X370" i="2"/>
  <c r="W370" i="2"/>
  <c r="O370" i="2"/>
  <c r="Q370" i="2" s="1"/>
  <c r="X369" i="2"/>
  <c r="W369" i="2"/>
  <c r="O369" i="2"/>
  <c r="Q369" i="2" s="1"/>
  <c r="V369" i="2" s="1"/>
  <c r="X368" i="2"/>
  <c r="W368" i="2"/>
  <c r="O368" i="2"/>
  <c r="Q368" i="2" s="1"/>
  <c r="X367" i="2"/>
  <c r="W367" i="2"/>
  <c r="O367" i="2"/>
  <c r="Q367" i="2" s="1"/>
  <c r="V367" i="2" s="1"/>
  <c r="X366" i="2"/>
  <c r="W366" i="2"/>
  <c r="O366" i="2"/>
  <c r="Q366" i="2" s="1"/>
  <c r="X365" i="2"/>
  <c r="W365" i="2"/>
  <c r="O365" i="2"/>
  <c r="Q365" i="2" s="1"/>
  <c r="V365" i="2" s="1"/>
  <c r="X364" i="2"/>
  <c r="W364" i="2"/>
  <c r="O364" i="2"/>
  <c r="Q364" i="2" s="1"/>
  <c r="X363" i="2"/>
  <c r="W363" i="2"/>
  <c r="O363" i="2"/>
  <c r="Q363" i="2" s="1"/>
  <c r="V363" i="2" s="1"/>
  <c r="X362" i="2"/>
  <c r="W362" i="2"/>
  <c r="O362" i="2"/>
  <c r="Q362" i="2" s="1"/>
  <c r="X361" i="2"/>
  <c r="W361" i="2"/>
  <c r="O361" i="2"/>
  <c r="Q361" i="2" s="1"/>
  <c r="V361" i="2" s="1"/>
  <c r="X360" i="2"/>
  <c r="W360" i="2"/>
  <c r="O360" i="2"/>
  <c r="Q360" i="2" s="1"/>
  <c r="X359" i="2"/>
  <c r="W359" i="2"/>
  <c r="O359" i="2"/>
  <c r="Q359" i="2" s="1"/>
  <c r="V359" i="2" s="1"/>
  <c r="X358" i="2"/>
  <c r="W358" i="2"/>
  <c r="O358" i="2"/>
  <c r="Q358" i="2" s="1"/>
  <c r="X357" i="2"/>
  <c r="W357" i="2"/>
  <c r="O357" i="2"/>
  <c r="Q357" i="2" s="1"/>
  <c r="V357" i="2" s="1"/>
  <c r="X356" i="2"/>
  <c r="W356" i="2"/>
  <c r="O356" i="2"/>
  <c r="Q356" i="2" s="1"/>
  <c r="X355" i="2"/>
  <c r="W355" i="2"/>
  <c r="O355" i="2"/>
  <c r="Q355" i="2" s="1"/>
  <c r="V355" i="2" s="1"/>
  <c r="X354" i="2"/>
  <c r="W354" i="2"/>
  <c r="O354" i="2"/>
  <c r="Q354" i="2" s="1"/>
  <c r="X353" i="2"/>
  <c r="W353" i="2"/>
  <c r="O353" i="2"/>
  <c r="Q353" i="2" s="1"/>
  <c r="V353" i="2" s="1"/>
  <c r="X352" i="2"/>
  <c r="W352" i="2"/>
  <c r="O352" i="2"/>
  <c r="Q352" i="2" s="1"/>
  <c r="X351" i="2"/>
  <c r="W351" i="2"/>
  <c r="O351" i="2"/>
  <c r="Q351" i="2" s="1"/>
  <c r="V351" i="2" s="1"/>
  <c r="X350" i="2"/>
  <c r="W350" i="2"/>
  <c r="O350" i="2"/>
  <c r="Q350" i="2" s="1"/>
  <c r="X349" i="2"/>
  <c r="W349" i="2"/>
  <c r="O349" i="2"/>
  <c r="Q349" i="2" s="1"/>
  <c r="V349" i="2" s="1"/>
  <c r="X348" i="2"/>
  <c r="W348" i="2"/>
  <c r="O348" i="2"/>
  <c r="Q348" i="2" s="1"/>
  <c r="X347" i="2"/>
  <c r="W347" i="2"/>
  <c r="O347" i="2"/>
  <c r="Q347" i="2" s="1"/>
  <c r="V347" i="2" s="1"/>
  <c r="X346" i="2"/>
  <c r="W346" i="2"/>
  <c r="O346" i="2"/>
  <c r="Q346" i="2" s="1"/>
  <c r="X345" i="2"/>
  <c r="W345" i="2"/>
  <c r="O345" i="2"/>
  <c r="Q345" i="2" s="1"/>
  <c r="V345" i="2" s="1"/>
  <c r="X344" i="2"/>
  <c r="W344" i="2"/>
  <c r="O344" i="2"/>
  <c r="Q344" i="2" s="1"/>
  <c r="X343" i="2"/>
  <c r="W343" i="2"/>
  <c r="O343" i="2"/>
  <c r="Q343" i="2" s="1"/>
  <c r="V343" i="2" s="1"/>
  <c r="X342" i="2"/>
  <c r="W342" i="2"/>
  <c r="O342" i="2"/>
  <c r="Q342" i="2" s="1"/>
  <c r="X341" i="2"/>
  <c r="W341" i="2"/>
  <c r="O341" i="2"/>
  <c r="Q341" i="2" s="1"/>
  <c r="V341" i="2" s="1"/>
  <c r="X340" i="2"/>
  <c r="W340" i="2"/>
  <c r="O340" i="2"/>
  <c r="Q340" i="2" s="1"/>
  <c r="X339" i="2"/>
  <c r="W339" i="2"/>
  <c r="O339" i="2"/>
  <c r="Q339" i="2" s="1"/>
  <c r="V339" i="2" s="1"/>
  <c r="X338" i="2"/>
  <c r="W338" i="2"/>
  <c r="O338" i="2"/>
  <c r="Q338" i="2" s="1"/>
  <c r="X337" i="2"/>
  <c r="W337" i="2"/>
  <c r="O337" i="2"/>
  <c r="Q337" i="2" s="1"/>
  <c r="V337" i="2" s="1"/>
  <c r="X336" i="2"/>
  <c r="W336" i="2"/>
  <c r="O336" i="2"/>
  <c r="Q336" i="2" s="1"/>
  <c r="X335" i="2"/>
  <c r="W335" i="2"/>
  <c r="O335" i="2"/>
  <c r="Q335" i="2" s="1"/>
  <c r="V335" i="2" s="1"/>
  <c r="X334" i="2"/>
  <c r="W334" i="2"/>
  <c r="O334" i="2"/>
  <c r="Q334" i="2" s="1"/>
  <c r="X333" i="2"/>
  <c r="W333" i="2"/>
  <c r="O333" i="2"/>
  <c r="Q333" i="2" s="1"/>
  <c r="V333" i="2" s="1"/>
  <c r="X332" i="2"/>
  <c r="W332" i="2"/>
  <c r="O332" i="2"/>
  <c r="Q332" i="2" s="1"/>
  <c r="X331" i="2"/>
  <c r="W331" i="2"/>
  <c r="O331" i="2"/>
  <c r="Q331" i="2" s="1"/>
  <c r="V331" i="2" s="1"/>
  <c r="X330" i="2"/>
  <c r="W330" i="2"/>
  <c r="O330" i="2"/>
  <c r="Q330" i="2" s="1"/>
  <c r="X329" i="2"/>
  <c r="W329" i="2"/>
  <c r="O329" i="2"/>
  <c r="Q329" i="2" s="1"/>
  <c r="V329" i="2" s="1"/>
  <c r="X328" i="2"/>
  <c r="W328" i="2"/>
  <c r="O328" i="2"/>
  <c r="Q328" i="2" s="1"/>
  <c r="X327" i="2"/>
  <c r="W327" i="2"/>
  <c r="O327" i="2"/>
  <c r="Q327" i="2" s="1"/>
  <c r="V327" i="2" s="1"/>
  <c r="X326" i="2"/>
  <c r="W326" i="2"/>
  <c r="O326" i="2"/>
  <c r="Q326" i="2" s="1"/>
  <c r="X325" i="2"/>
  <c r="W325" i="2"/>
  <c r="O325" i="2"/>
  <c r="Q325" i="2" s="1"/>
  <c r="V325" i="2" s="1"/>
  <c r="X324" i="2"/>
  <c r="W324" i="2"/>
  <c r="O324" i="2"/>
  <c r="Q324" i="2" s="1"/>
  <c r="X323" i="2"/>
  <c r="W323" i="2"/>
  <c r="O323" i="2"/>
  <c r="Q323" i="2" s="1"/>
  <c r="V323" i="2" s="1"/>
  <c r="X322" i="2"/>
  <c r="W322" i="2"/>
  <c r="O322" i="2"/>
  <c r="Q322" i="2" s="1"/>
  <c r="X321" i="2"/>
  <c r="W321" i="2"/>
  <c r="O321" i="2"/>
  <c r="Q321" i="2" s="1"/>
  <c r="V321" i="2" s="1"/>
  <c r="X320" i="2"/>
  <c r="W320" i="2"/>
  <c r="O320" i="2"/>
  <c r="Q320" i="2" s="1"/>
  <c r="X319" i="2"/>
  <c r="W319" i="2"/>
  <c r="O319" i="2"/>
  <c r="Q319" i="2" s="1"/>
  <c r="V319" i="2" s="1"/>
  <c r="X318" i="2"/>
  <c r="W318" i="2"/>
  <c r="O318" i="2"/>
  <c r="Q318" i="2" s="1"/>
  <c r="X317" i="2"/>
  <c r="W317" i="2"/>
  <c r="O317" i="2"/>
  <c r="Q317" i="2" s="1"/>
  <c r="V317" i="2" s="1"/>
  <c r="X316" i="2"/>
  <c r="W316" i="2"/>
  <c r="O316" i="2"/>
  <c r="Q316" i="2" s="1"/>
  <c r="X315" i="2"/>
  <c r="W315" i="2"/>
  <c r="O315" i="2"/>
  <c r="Q315" i="2" s="1"/>
  <c r="V315" i="2" s="1"/>
  <c r="X314" i="2"/>
  <c r="W314" i="2"/>
  <c r="O314" i="2"/>
  <c r="Q314" i="2" s="1"/>
  <c r="X313" i="2"/>
  <c r="W313" i="2"/>
  <c r="O313" i="2"/>
  <c r="Q313" i="2" s="1"/>
  <c r="V313" i="2" s="1"/>
  <c r="X312" i="2"/>
  <c r="W312" i="2"/>
  <c r="O312" i="2"/>
  <c r="Q312" i="2" s="1"/>
  <c r="X311" i="2"/>
  <c r="W311" i="2"/>
  <c r="O311" i="2"/>
  <c r="Q311" i="2" s="1"/>
  <c r="V311" i="2" s="1"/>
  <c r="X310" i="2"/>
  <c r="W310" i="2"/>
  <c r="O310" i="2"/>
  <c r="Q310" i="2" s="1"/>
  <c r="V310" i="2" s="1"/>
  <c r="X309" i="2"/>
  <c r="W309" i="2"/>
  <c r="O309" i="2"/>
  <c r="Q309" i="2" s="1"/>
  <c r="V309" i="2" s="1"/>
  <c r="X308" i="2"/>
  <c r="W308" i="2"/>
  <c r="O308" i="2"/>
  <c r="Q308" i="2" s="1"/>
  <c r="V308" i="2" s="1"/>
  <c r="X307" i="2"/>
  <c r="W307" i="2"/>
  <c r="O307" i="2"/>
  <c r="Q307" i="2" s="1"/>
  <c r="V307" i="2" s="1"/>
  <c r="X306" i="2"/>
  <c r="W306" i="2"/>
  <c r="O306" i="2"/>
  <c r="Q306" i="2" s="1"/>
  <c r="V306" i="2" s="1"/>
  <c r="X305" i="2"/>
  <c r="W305" i="2"/>
  <c r="O305" i="2"/>
  <c r="Q305" i="2" s="1"/>
  <c r="V305" i="2" s="1"/>
  <c r="X304" i="2"/>
  <c r="W304" i="2"/>
  <c r="O304" i="2"/>
  <c r="Q304" i="2" s="1"/>
  <c r="V304" i="2" s="1"/>
  <c r="X303" i="2"/>
  <c r="W303" i="2"/>
  <c r="O303" i="2"/>
  <c r="Q303" i="2" s="1"/>
  <c r="V303" i="2" s="1"/>
  <c r="X302" i="2"/>
  <c r="W302" i="2"/>
  <c r="O302" i="2"/>
  <c r="Q302" i="2" s="1"/>
  <c r="V302" i="2" s="1"/>
  <c r="X301" i="2"/>
  <c r="W301" i="2"/>
  <c r="O301" i="2"/>
  <c r="Q301" i="2" s="1"/>
  <c r="V301" i="2" s="1"/>
  <c r="X300" i="2"/>
  <c r="W300" i="2"/>
  <c r="O300" i="2"/>
  <c r="Q300" i="2" s="1"/>
  <c r="V300" i="2" s="1"/>
  <c r="X299" i="2"/>
  <c r="W299" i="2"/>
  <c r="O299" i="2"/>
  <c r="Q299" i="2" s="1"/>
  <c r="V299" i="2" s="1"/>
  <c r="X298" i="2"/>
  <c r="W298" i="2"/>
  <c r="O298" i="2"/>
  <c r="Q298" i="2" s="1"/>
  <c r="V298" i="2" s="1"/>
  <c r="X297" i="2"/>
  <c r="W297" i="2"/>
  <c r="O297" i="2"/>
  <c r="Q297" i="2" s="1"/>
  <c r="V297" i="2" s="1"/>
  <c r="X296" i="2"/>
  <c r="W296" i="2"/>
  <c r="O296" i="2"/>
  <c r="Q296" i="2" s="1"/>
  <c r="V296" i="2" s="1"/>
  <c r="X295" i="2"/>
  <c r="W295" i="2"/>
  <c r="O295" i="2"/>
  <c r="Q295" i="2" s="1"/>
  <c r="V295" i="2" s="1"/>
  <c r="X294" i="2"/>
  <c r="W294" i="2"/>
  <c r="O294" i="2"/>
  <c r="Q294" i="2" s="1"/>
  <c r="V294" i="2" s="1"/>
  <c r="X293" i="2"/>
  <c r="W293" i="2"/>
  <c r="O293" i="2"/>
  <c r="Q293" i="2" s="1"/>
  <c r="V293" i="2" s="1"/>
  <c r="X292" i="2"/>
  <c r="W292" i="2"/>
  <c r="O292" i="2"/>
  <c r="Q292" i="2" s="1"/>
  <c r="V292" i="2" s="1"/>
  <c r="X291" i="2"/>
  <c r="W291" i="2"/>
  <c r="O291" i="2"/>
  <c r="Q291" i="2" s="1"/>
  <c r="V291" i="2" s="1"/>
  <c r="X290" i="2"/>
  <c r="W290" i="2"/>
  <c r="O290" i="2"/>
  <c r="Q290" i="2" s="1"/>
  <c r="V290" i="2" s="1"/>
  <c r="X289" i="2"/>
  <c r="W289" i="2"/>
  <c r="O289" i="2"/>
  <c r="Q289" i="2" s="1"/>
  <c r="V289" i="2" s="1"/>
  <c r="X288" i="2"/>
  <c r="W288" i="2"/>
  <c r="O288" i="2"/>
  <c r="Q288" i="2" s="1"/>
  <c r="V288" i="2" s="1"/>
  <c r="X287" i="2"/>
  <c r="W287" i="2"/>
  <c r="O287" i="2"/>
  <c r="Q287" i="2" s="1"/>
  <c r="V287" i="2" s="1"/>
  <c r="X286" i="2"/>
  <c r="W286" i="2"/>
  <c r="O286" i="2"/>
  <c r="Q286" i="2" s="1"/>
  <c r="V286" i="2" s="1"/>
  <c r="X285" i="2"/>
  <c r="W285" i="2"/>
  <c r="O285" i="2"/>
  <c r="Q285" i="2" s="1"/>
  <c r="V285" i="2" s="1"/>
  <c r="X284" i="2"/>
  <c r="W284" i="2"/>
  <c r="O284" i="2"/>
  <c r="Q284" i="2" s="1"/>
  <c r="V284" i="2" s="1"/>
  <c r="X283" i="2"/>
  <c r="W283" i="2"/>
  <c r="O283" i="2"/>
  <c r="Q283" i="2" s="1"/>
  <c r="V283" i="2" s="1"/>
  <c r="X282" i="2"/>
  <c r="W282" i="2"/>
  <c r="O282" i="2"/>
  <c r="Q282" i="2" s="1"/>
  <c r="V282" i="2" s="1"/>
  <c r="X281" i="2"/>
  <c r="W281" i="2"/>
  <c r="O281" i="2"/>
  <c r="Q281" i="2" s="1"/>
  <c r="V281" i="2" s="1"/>
  <c r="X280" i="2"/>
  <c r="W280" i="2"/>
  <c r="O280" i="2"/>
  <c r="Q280" i="2" s="1"/>
  <c r="V280" i="2" s="1"/>
  <c r="X279" i="2"/>
  <c r="W279" i="2"/>
  <c r="O279" i="2"/>
  <c r="Q279" i="2" s="1"/>
  <c r="V279" i="2" s="1"/>
  <c r="X278" i="2"/>
  <c r="W278" i="2"/>
  <c r="O278" i="2"/>
  <c r="Q278" i="2" s="1"/>
  <c r="V278" i="2" s="1"/>
  <c r="X277" i="2"/>
  <c r="W277" i="2"/>
  <c r="O277" i="2"/>
  <c r="Q277" i="2" s="1"/>
  <c r="V277" i="2" s="1"/>
  <c r="X276" i="2"/>
  <c r="W276" i="2"/>
  <c r="O276" i="2"/>
  <c r="Q276" i="2" s="1"/>
  <c r="V276" i="2" s="1"/>
  <c r="X275" i="2"/>
  <c r="W275" i="2"/>
  <c r="O275" i="2"/>
  <c r="Q275" i="2" s="1"/>
  <c r="V275" i="2" s="1"/>
  <c r="X274" i="2"/>
  <c r="W274" i="2"/>
  <c r="O274" i="2"/>
  <c r="Q274" i="2" s="1"/>
  <c r="V274" i="2" s="1"/>
  <c r="X273" i="2"/>
  <c r="W273" i="2"/>
  <c r="O273" i="2"/>
  <c r="Q273" i="2" s="1"/>
  <c r="V273" i="2" s="1"/>
  <c r="X272" i="2"/>
  <c r="W272" i="2"/>
  <c r="O272" i="2"/>
  <c r="Q272" i="2" s="1"/>
  <c r="V272" i="2" s="1"/>
  <c r="X271" i="2"/>
  <c r="W271" i="2"/>
  <c r="O271" i="2"/>
  <c r="Q271" i="2" s="1"/>
  <c r="V271" i="2" s="1"/>
  <c r="X270" i="2"/>
  <c r="W270" i="2"/>
  <c r="O270" i="2"/>
  <c r="Q270" i="2" s="1"/>
  <c r="V270" i="2" s="1"/>
  <c r="X269" i="2"/>
  <c r="W269" i="2"/>
  <c r="O269" i="2"/>
  <c r="Q269" i="2" s="1"/>
  <c r="V269" i="2" s="1"/>
  <c r="X268" i="2"/>
  <c r="W268" i="2"/>
  <c r="O268" i="2"/>
  <c r="Q268" i="2" s="1"/>
  <c r="V268" i="2" s="1"/>
  <c r="X267" i="2"/>
  <c r="W267" i="2"/>
  <c r="O267" i="2"/>
  <c r="Q267" i="2" s="1"/>
  <c r="V267" i="2" s="1"/>
  <c r="X266" i="2"/>
  <c r="W266" i="2"/>
  <c r="O266" i="2"/>
  <c r="Q266" i="2" s="1"/>
  <c r="V266" i="2" s="1"/>
  <c r="X265" i="2"/>
  <c r="W265" i="2"/>
  <c r="O265" i="2"/>
  <c r="Q265" i="2" s="1"/>
  <c r="V265" i="2" s="1"/>
  <c r="X264" i="2"/>
  <c r="W264" i="2"/>
  <c r="O264" i="2"/>
  <c r="Q264" i="2" s="1"/>
  <c r="V264" i="2" s="1"/>
  <c r="X263" i="2"/>
  <c r="W263" i="2"/>
  <c r="O263" i="2"/>
  <c r="Q263" i="2" s="1"/>
  <c r="V263" i="2" s="1"/>
  <c r="X262" i="2"/>
  <c r="W262" i="2"/>
  <c r="O262" i="2"/>
  <c r="Q262" i="2" s="1"/>
  <c r="V262" i="2" s="1"/>
  <c r="X261" i="2"/>
  <c r="W261" i="2"/>
  <c r="O261" i="2"/>
  <c r="Q261" i="2" s="1"/>
  <c r="V261" i="2" s="1"/>
  <c r="X260" i="2"/>
  <c r="W260" i="2"/>
  <c r="O260" i="2"/>
  <c r="Q260" i="2" s="1"/>
  <c r="V260" i="2" s="1"/>
  <c r="X259" i="2"/>
  <c r="W259" i="2"/>
  <c r="O259" i="2"/>
  <c r="Q259" i="2" s="1"/>
  <c r="V259" i="2" s="1"/>
  <c r="X258" i="2"/>
  <c r="W258" i="2"/>
  <c r="O258" i="2"/>
  <c r="Q258" i="2" s="1"/>
  <c r="V258" i="2" s="1"/>
  <c r="X257" i="2"/>
  <c r="W257" i="2"/>
  <c r="O257" i="2"/>
  <c r="Q257" i="2" s="1"/>
  <c r="V257" i="2" s="1"/>
  <c r="X256" i="2"/>
  <c r="W256" i="2"/>
  <c r="O256" i="2"/>
  <c r="Q256" i="2" s="1"/>
  <c r="V256" i="2" s="1"/>
  <c r="X255" i="2"/>
  <c r="W255" i="2"/>
  <c r="O255" i="2"/>
  <c r="Q255" i="2" s="1"/>
  <c r="V255" i="2" s="1"/>
  <c r="X254" i="2"/>
  <c r="W254" i="2"/>
  <c r="O254" i="2"/>
  <c r="Q254" i="2" s="1"/>
  <c r="V254" i="2" s="1"/>
  <c r="X253" i="2"/>
  <c r="W253" i="2"/>
  <c r="O253" i="2"/>
  <c r="Q253" i="2" s="1"/>
  <c r="V253" i="2" s="1"/>
  <c r="X252" i="2"/>
  <c r="W252" i="2"/>
  <c r="O252" i="2"/>
  <c r="Q252" i="2" s="1"/>
  <c r="V252" i="2" s="1"/>
  <c r="X251" i="2"/>
  <c r="W251" i="2"/>
  <c r="O251" i="2"/>
  <c r="Q251" i="2" s="1"/>
  <c r="V251" i="2" s="1"/>
  <c r="X250" i="2"/>
  <c r="W250" i="2"/>
  <c r="O250" i="2"/>
  <c r="Q250" i="2" s="1"/>
  <c r="V250" i="2" s="1"/>
  <c r="X249" i="2"/>
  <c r="W249" i="2"/>
  <c r="O249" i="2"/>
  <c r="Q249" i="2" s="1"/>
  <c r="V249" i="2" s="1"/>
  <c r="X248" i="2"/>
  <c r="W248" i="2"/>
  <c r="O248" i="2"/>
  <c r="Q248" i="2" s="1"/>
  <c r="V248" i="2" s="1"/>
  <c r="X247" i="2"/>
  <c r="W247" i="2"/>
  <c r="O247" i="2"/>
  <c r="Q247" i="2" s="1"/>
  <c r="V247" i="2" s="1"/>
  <c r="X246" i="2"/>
  <c r="W246" i="2"/>
  <c r="O246" i="2"/>
  <c r="Q246" i="2" s="1"/>
  <c r="V246" i="2" s="1"/>
  <c r="X245" i="2"/>
  <c r="W245" i="2"/>
  <c r="O245" i="2"/>
  <c r="Q245" i="2" s="1"/>
  <c r="V245" i="2" s="1"/>
  <c r="X244" i="2"/>
  <c r="W244" i="2"/>
  <c r="O244" i="2"/>
  <c r="Q244" i="2" s="1"/>
  <c r="V244" i="2" s="1"/>
  <c r="X243" i="2"/>
  <c r="W243" i="2"/>
  <c r="O243" i="2"/>
  <c r="Q243" i="2" s="1"/>
  <c r="V243" i="2" s="1"/>
  <c r="X242" i="2"/>
  <c r="W242" i="2"/>
  <c r="O242" i="2"/>
  <c r="Q242" i="2" s="1"/>
  <c r="V242" i="2" s="1"/>
  <c r="X241" i="2"/>
  <c r="W241" i="2"/>
  <c r="O241" i="2"/>
  <c r="Q241" i="2" s="1"/>
  <c r="V241" i="2" s="1"/>
  <c r="X240" i="2"/>
  <c r="W240" i="2"/>
  <c r="O240" i="2"/>
  <c r="Q240" i="2" s="1"/>
  <c r="V240" i="2" s="1"/>
  <c r="X239" i="2"/>
  <c r="W239" i="2"/>
  <c r="O239" i="2"/>
  <c r="Q239" i="2" s="1"/>
  <c r="V239" i="2" s="1"/>
  <c r="X238" i="2"/>
  <c r="W238" i="2"/>
  <c r="O238" i="2"/>
  <c r="Q238" i="2" s="1"/>
  <c r="V238" i="2" s="1"/>
  <c r="X237" i="2"/>
  <c r="W237" i="2"/>
  <c r="O237" i="2"/>
  <c r="Q237" i="2" s="1"/>
  <c r="V237" i="2" s="1"/>
  <c r="X236" i="2"/>
  <c r="W236" i="2"/>
  <c r="O236" i="2"/>
  <c r="Q236" i="2" s="1"/>
  <c r="V236" i="2" s="1"/>
  <c r="X235" i="2"/>
  <c r="W235" i="2"/>
  <c r="O235" i="2"/>
  <c r="Q235" i="2" s="1"/>
  <c r="V235" i="2" s="1"/>
  <c r="X234" i="2"/>
  <c r="W234" i="2"/>
  <c r="O234" i="2"/>
  <c r="Q234" i="2" s="1"/>
  <c r="V234" i="2" s="1"/>
  <c r="X233" i="2"/>
  <c r="W233" i="2"/>
  <c r="O233" i="2"/>
  <c r="Q233" i="2" s="1"/>
  <c r="V233" i="2" s="1"/>
  <c r="X232" i="2"/>
  <c r="W232" i="2"/>
  <c r="O232" i="2"/>
  <c r="Q232" i="2" s="1"/>
  <c r="V232" i="2" s="1"/>
  <c r="X231" i="2"/>
  <c r="W231" i="2"/>
  <c r="O231" i="2"/>
  <c r="Q231" i="2" s="1"/>
  <c r="V231" i="2" s="1"/>
  <c r="X230" i="2"/>
  <c r="W230" i="2"/>
  <c r="O230" i="2"/>
  <c r="Q230" i="2" s="1"/>
  <c r="V230" i="2" s="1"/>
  <c r="X229" i="2"/>
  <c r="W229" i="2"/>
  <c r="O229" i="2"/>
  <c r="Q229" i="2" s="1"/>
  <c r="V229" i="2" s="1"/>
  <c r="X228" i="2"/>
  <c r="W228" i="2"/>
  <c r="O228" i="2"/>
  <c r="Q228" i="2" s="1"/>
  <c r="V228" i="2" s="1"/>
  <c r="X227" i="2"/>
  <c r="W227" i="2"/>
  <c r="O227" i="2"/>
  <c r="Q227" i="2" s="1"/>
  <c r="V227" i="2" s="1"/>
  <c r="X226" i="2"/>
  <c r="W226" i="2"/>
  <c r="O226" i="2"/>
  <c r="Q226" i="2" s="1"/>
  <c r="V226" i="2" s="1"/>
  <c r="X225" i="2"/>
  <c r="W225" i="2"/>
  <c r="O225" i="2"/>
  <c r="Q225" i="2" s="1"/>
  <c r="V225" i="2" s="1"/>
  <c r="X224" i="2"/>
  <c r="W224" i="2"/>
  <c r="O224" i="2"/>
  <c r="Q224" i="2" s="1"/>
  <c r="V224" i="2" s="1"/>
  <c r="X223" i="2"/>
  <c r="W223" i="2"/>
  <c r="O223" i="2"/>
  <c r="Q223" i="2" s="1"/>
  <c r="V223" i="2" s="1"/>
  <c r="X222" i="2"/>
  <c r="W222" i="2"/>
  <c r="O222" i="2"/>
  <c r="Q222" i="2" s="1"/>
  <c r="V222" i="2" s="1"/>
  <c r="X221" i="2"/>
  <c r="W221" i="2"/>
  <c r="O221" i="2"/>
  <c r="Q221" i="2" s="1"/>
  <c r="V221" i="2" s="1"/>
  <c r="X220" i="2"/>
  <c r="W220" i="2"/>
  <c r="O220" i="2"/>
  <c r="Q220" i="2" s="1"/>
  <c r="V220" i="2" s="1"/>
  <c r="X219" i="2"/>
  <c r="W219" i="2"/>
  <c r="O219" i="2"/>
  <c r="Q219" i="2" s="1"/>
  <c r="V219" i="2" s="1"/>
  <c r="X218" i="2"/>
  <c r="W218" i="2"/>
  <c r="O218" i="2"/>
  <c r="Q218" i="2" s="1"/>
  <c r="V218" i="2" s="1"/>
  <c r="X217" i="2"/>
  <c r="W217" i="2"/>
  <c r="O217" i="2"/>
  <c r="Q217" i="2" s="1"/>
  <c r="V217" i="2" s="1"/>
  <c r="X216" i="2"/>
  <c r="W216" i="2"/>
  <c r="O216" i="2"/>
  <c r="Q216" i="2" s="1"/>
  <c r="V216" i="2" s="1"/>
  <c r="X215" i="2"/>
  <c r="W215" i="2"/>
  <c r="O215" i="2"/>
  <c r="Q215" i="2" s="1"/>
  <c r="V215" i="2" s="1"/>
  <c r="X214" i="2"/>
  <c r="W214" i="2"/>
  <c r="O214" i="2"/>
  <c r="Q214" i="2" s="1"/>
  <c r="V214" i="2" s="1"/>
  <c r="X213" i="2"/>
  <c r="W213" i="2"/>
  <c r="O213" i="2"/>
  <c r="Q213" i="2" s="1"/>
  <c r="V213" i="2" s="1"/>
  <c r="X212" i="2"/>
  <c r="W212" i="2"/>
  <c r="O212" i="2"/>
  <c r="Q212" i="2" s="1"/>
  <c r="V212" i="2" s="1"/>
  <c r="X211" i="2"/>
  <c r="W211" i="2"/>
  <c r="O211" i="2"/>
  <c r="Q211" i="2" s="1"/>
  <c r="V211" i="2" s="1"/>
  <c r="X210" i="2"/>
  <c r="W210" i="2"/>
  <c r="O210" i="2"/>
  <c r="Q210" i="2" s="1"/>
  <c r="V210" i="2" s="1"/>
  <c r="X209" i="2"/>
  <c r="W209" i="2"/>
  <c r="O209" i="2"/>
  <c r="Q209" i="2" s="1"/>
  <c r="V209" i="2" s="1"/>
  <c r="X208" i="2"/>
  <c r="W208" i="2"/>
  <c r="O208" i="2"/>
  <c r="Q208" i="2" s="1"/>
  <c r="V208" i="2" s="1"/>
  <c r="X207" i="2"/>
  <c r="W207" i="2"/>
  <c r="O207" i="2"/>
  <c r="Q207" i="2" s="1"/>
  <c r="V207" i="2" s="1"/>
  <c r="X206" i="2"/>
  <c r="W206" i="2"/>
  <c r="O206" i="2"/>
  <c r="Q206" i="2" s="1"/>
  <c r="V206" i="2" s="1"/>
  <c r="X205" i="2"/>
  <c r="W205" i="2"/>
  <c r="O205" i="2"/>
  <c r="Q205" i="2" s="1"/>
  <c r="V205" i="2" s="1"/>
  <c r="X204" i="2"/>
  <c r="W204" i="2"/>
  <c r="O204" i="2"/>
  <c r="Q204" i="2" s="1"/>
  <c r="V204" i="2" s="1"/>
  <c r="X203" i="2"/>
  <c r="W203" i="2"/>
  <c r="O203" i="2"/>
  <c r="Q203" i="2" s="1"/>
  <c r="V203" i="2" s="1"/>
  <c r="X202" i="2"/>
  <c r="W202" i="2"/>
  <c r="O202" i="2"/>
  <c r="Q202" i="2" s="1"/>
  <c r="V202" i="2" s="1"/>
  <c r="X201" i="2"/>
  <c r="W201" i="2"/>
  <c r="O201" i="2"/>
  <c r="Q201" i="2" s="1"/>
  <c r="V201" i="2" s="1"/>
  <c r="X200" i="2"/>
  <c r="W200" i="2"/>
  <c r="O200" i="2"/>
  <c r="Q200" i="2" s="1"/>
  <c r="V200" i="2" s="1"/>
  <c r="X199" i="2"/>
  <c r="W199" i="2"/>
  <c r="O199" i="2"/>
  <c r="Q199" i="2" s="1"/>
  <c r="V199" i="2" s="1"/>
  <c r="X198" i="2"/>
  <c r="W198" i="2"/>
  <c r="O198" i="2"/>
  <c r="Q198" i="2" s="1"/>
  <c r="V198" i="2" s="1"/>
  <c r="X197" i="2"/>
  <c r="W197" i="2"/>
  <c r="O197" i="2"/>
  <c r="Q197" i="2" s="1"/>
  <c r="V197" i="2" s="1"/>
  <c r="X196" i="2"/>
  <c r="W196" i="2"/>
  <c r="O196" i="2"/>
  <c r="Q196" i="2" s="1"/>
  <c r="V196" i="2" s="1"/>
  <c r="X195" i="2"/>
  <c r="W195" i="2"/>
  <c r="O195" i="2"/>
  <c r="Q195" i="2" s="1"/>
  <c r="V195" i="2" s="1"/>
  <c r="X194" i="2"/>
  <c r="W194" i="2"/>
  <c r="O194" i="2"/>
  <c r="Q194" i="2" s="1"/>
  <c r="V194" i="2" s="1"/>
  <c r="X193" i="2"/>
  <c r="W193" i="2"/>
  <c r="O193" i="2"/>
  <c r="Q193" i="2" s="1"/>
  <c r="V193" i="2" s="1"/>
  <c r="X192" i="2"/>
  <c r="W192" i="2"/>
  <c r="O192" i="2"/>
  <c r="Q192" i="2" s="1"/>
  <c r="V192" i="2" s="1"/>
  <c r="X191" i="2"/>
  <c r="W191" i="2"/>
  <c r="O191" i="2"/>
  <c r="Q191" i="2" s="1"/>
  <c r="V191" i="2" s="1"/>
  <c r="X190" i="2"/>
  <c r="W190" i="2"/>
  <c r="O190" i="2"/>
  <c r="Q190" i="2" s="1"/>
  <c r="V190" i="2" s="1"/>
  <c r="X189" i="2"/>
  <c r="W189" i="2"/>
  <c r="O189" i="2"/>
  <c r="Q189" i="2" s="1"/>
  <c r="V189" i="2" s="1"/>
  <c r="X188" i="2"/>
  <c r="W188" i="2"/>
  <c r="O188" i="2"/>
  <c r="Q188" i="2" s="1"/>
  <c r="V188" i="2" s="1"/>
  <c r="X187" i="2"/>
  <c r="W187" i="2"/>
  <c r="O187" i="2"/>
  <c r="Q187" i="2" s="1"/>
  <c r="V187" i="2" s="1"/>
  <c r="X186" i="2"/>
  <c r="W186" i="2"/>
  <c r="O186" i="2"/>
  <c r="Q186" i="2" s="1"/>
  <c r="V186" i="2" s="1"/>
  <c r="X185" i="2"/>
  <c r="W185" i="2"/>
  <c r="O185" i="2"/>
  <c r="Q185" i="2" s="1"/>
  <c r="V185" i="2" s="1"/>
  <c r="X184" i="2"/>
  <c r="W184" i="2"/>
  <c r="O184" i="2"/>
  <c r="Q184" i="2" s="1"/>
  <c r="V184" i="2" s="1"/>
  <c r="X183" i="2"/>
  <c r="W183" i="2"/>
  <c r="O183" i="2"/>
  <c r="Q183" i="2" s="1"/>
  <c r="V183" i="2" s="1"/>
  <c r="X182" i="2"/>
  <c r="W182" i="2"/>
  <c r="O182" i="2"/>
  <c r="Q182" i="2" s="1"/>
  <c r="V182" i="2" s="1"/>
  <c r="X181" i="2"/>
  <c r="W181" i="2"/>
  <c r="O181" i="2"/>
  <c r="Q181" i="2" s="1"/>
  <c r="V181" i="2" s="1"/>
  <c r="X180" i="2"/>
  <c r="W180" i="2"/>
  <c r="O180" i="2"/>
  <c r="Q180" i="2" s="1"/>
  <c r="V180" i="2" s="1"/>
  <c r="X179" i="2"/>
  <c r="W179" i="2"/>
  <c r="O179" i="2"/>
  <c r="Q179" i="2" s="1"/>
  <c r="V179" i="2" s="1"/>
  <c r="X178" i="2"/>
  <c r="W178" i="2"/>
  <c r="O178" i="2"/>
  <c r="Q178" i="2" s="1"/>
  <c r="V178" i="2" s="1"/>
  <c r="X177" i="2"/>
  <c r="W177" i="2"/>
  <c r="O177" i="2"/>
  <c r="Q177" i="2" s="1"/>
  <c r="V177" i="2" s="1"/>
  <c r="X176" i="2"/>
  <c r="W176" i="2"/>
  <c r="O176" i="2"/>
  <c r="Q176" i="2" s="1"/>
  <c r="V176" i="2" s="1"/>
  <c r="X175" i="2"/>
  <c r="W175" i="2"/>
  <c r="O175" i="2"/>
  <c r="Q175" i="2" s="1"/>
  <c r="V175" i="2" s="1"/>
  <c r="X174" i="2"/>
  <c r="W174" i="2"/>
  <c r="O174" i="2"/>
  <c r="Q174" i="2" s="1"/>
  <c r="V174" i="2" s="1"/>
  <c r="X173" i="2"/>
  <c r="W173" i="2"/>
  <c r="O173" i="2"/>
  <c r="Q173" i="2" s="1"/>
  <c r="V173" i="2" s="1"/>
  <c r="X172" i="2"/>
  <c r="W172" i="2"/>
  <c r="O172" i="2"/>
  <c r="Q172" i="2" s="1"/>
  <c r="V172" i="2" s="1"/>
  <c r="X171" i="2"/>
  <c r="W171" i="2"/>
  <c r="O171" i="2"/>
  <c r="Q171" i="2" s="1"/>
  <c r="V171" i="2" s="1"/>
  <c r="X170" i="2"/>
  <c r="W170" i="2"/>
  <c r="O170" i="2"/>
  <c r="Q170" i="2" s="1"/>
  <c r="V170" i="2" s="1"/>
  <c r="X169" i="2"/>
  <c r="W169" i="2"/>
  <c r="O169" i="2"/>
  <c r="Q169" i="2" s="1"/>
  <c r="V169" i="2" s="1"/>
  <c r="X168" i="2"/>
  <c r="W168" i="2"/>
  <c r="O168" i="2"/>
  <c r="Q168" i="2" s="1"/>
  <c r="V168" i="2" s="1"/>
  <c r="X167" i="2"/>
  <c r="W167" i="2"/>
  <c r="O167" i="2"/>
  <c r="Q167" i="2" s="1"/>
  <c r="V167" i="2" s="1"/>
  <c r="X166" i="2"/>
  <c r="W166" i="2"/>
  <c r="O166" i="2"/>
  <c r="Q166" i="2" s="1"/>
  <c r="V166" i="2" s="1"/>
  <c r="X165" i="2"/>
  <c r="W165" i="2"/>
  <c r="O165" i="2"/>
  <c r="Q165" i="2" s="1"/>
  <c r="V165" i="2" s="1"/>
  <c r="X164" i="2"/>
  <c r="W164" i="2"/>
  <c r="O164" i="2"/>
  <c r="Q164" i="2" s="1"/>
  <c r="V164" i="2" s="1"/>
  <c r="X163" i="2"/>
  <c r="W163" i="2"/>
  <c r="O163" i="2"/>
  <c r="Q163" i="2" s="1"/>
  <c r="V163" i="2" s="1"/>
  <c r="X162" i="2"/>
  <c r="W162" i="2"/>
  <c r="O162" i="2"/>
  <c r="Q162" i="2" s="1"/>
  <c r="V162" i="2" s="1"/>
  <c r="X161" i="2"/>
  <c r="W161" i="2"/>
  <c r="O161" i="2"/>
  <c r="Q161" i="2" s="1"/>
  <c r="V161" i="2" s="1"/>
  <c r="X160" i="2"/>
  <c r="W160" i="2"/>
  <c r="O160" i="2"/>
  <c r="Q160" i="2" s="1"/>
  <c r="V160" i="2" s="1"/>
  <c r="X159" i="2"/>
  <c r="W159" i="2"/>
  <c r="O159" i="2"/>
  <c r="Q159" i="2" s="1"/>
  <c r="V159" i="2" s="1"/>
  <c r="X158" i="2"/>
  <c r="W158" i="2"/>
  <c r="O158" i="2"/>
  <c r="Q158" i="2" s="1"/>
  <c r="V158" i="2" s="1"/>
  <c r="X157" i="2"/>
  <c r="W157" i="2"/>
  <c r="O157" i="2"/>
  <c r="Q157" i="2" s="1"/>
  <c r="V157" i="2" s="1"/>
  <c r="X156" i="2"/>
  <c r="W156" i="2"/>
  <c r="O156" i="2"/>
  <c r="Q156" i="2" s="1"/>
  <c r="V156" i="2" s="1"/>
  <c r="X155" i="2"/>
  <c r="W155" i="2"/>
  <c r="O155" i="2"/>
  <c r="Q155" i="2" s="1"/>
  <c r="V155" i="2" s="1"/>
  <c r="X154" i="2"/>
  <c r="W154" i="2"/>
  <c r="O154" i="2"/>
  <c r="Q154" i="2" s="1"/>
  <c r="V154" i="2" s="1"/>
  <c r="X153" i="2"/>
  <c r="W153" i="2"/>
  <c r="O153" i="2"/>
  <c r="Q153" i="2" s="1"/>
  <c r="V153" i="2" s="1"/>
  <c r="X152" i="2"/>
  <c r="W152" i="2"/>
  <c r="O152" i="2"/>
  <c r="Q152" i="2" s="1"/>
  <c r="V152" i="2" s="1"/>
  <c r="X151" i="2"/>
  <c r="W151" i="2"/>
  <c r="O151" i="2"/>
  <c r="Q151" i="2" s="1"/>
  <c r="V151" i="2" s="1"/>
  <c r="X150" i="2"/>
  <c r="W150" i="2"/>
  <c r="O150" i="2"/>
  <c r="Q150" i="2" s="1"/>
  <c r="V150" i="2" s="1"/>
  <c r="X149" i="2"/>
  <c r="W149" i="2"/>
  <c r="O149" i="2"/>
  <c r="Q149" i="2" s="1"/>
  <c r="V149" i="2" s="1"/>
  <c r="X148" i="2"/>
  <c r="W148" i="2"/>
  <c r="O148" i="2"/>
  <c r="Q148" i="2" s="1"/>
  <c r="V148" i="2" s="1"/>
  <c r="X147" i="2"/>
  <c r="W147" i="2"/>
  <c r="O147" i="2"/>
  <c r="Q147" i="2" s="1"/>
  <c r="V147" i="2" s="1"/>
  <c r="X146" i="2"/>
  <c r="W146" i="2"/>
  <c r="O146" i="2"/>
  <c r="Q146" i="2" s="1"/>
  <c r="V146" i="2" s="1"/>
  <c r="X145" i="2"/>
  <c r="W145" i="2"/>
  <c r="O145" i="2"/>
  <c r="Q145" i="2" s="1"/>
  <c r="V145" i="2" s="1"/>
  <c r="X144" i="2"/>
  <c r="W144" i="2"/>
  <c r="O144" i="2"/>
  <c r="Q144" i="2" s="1"/>
  <c r="V144" i="2" s="1"/>
  <c r="X143" i="2"/>
  <c r="W143" i="2"/>
  <c r="O143" i="2"/>
  <c r="Q143" i="2" s="1"/>
  <c r="V143" i="2" s="1"/>
  <c r="X142" i="2"/>
  <c r="W142" i="2"/>
  <c r="O142" i="2"/>
  <c r="Q142" i="2" s="1"/>
  <c r="V142" i="2" s="1"/>
  <c r="X141" i="2"/>
  <c r="W141" i="2"/>
  <c r="O141" i="2"/>
  <c r="Q141" i="2" s="1"/>
  <c r="V141" i="2" s="1"/>
  <c r="X140" i="2"/>
  <c r="W140" i="2"/>
  <c r="O140" i="2"/>
  <c r="Q140" i="2" s="1"/>
  <c r="V140" i="2" s="1"/>
  <c r="X139" i="2"/>
  <c r="W139" i="2"/>
  <c r="O139" i="2"/>
  <c r="Q139" i="2" s="1"/>
  <c r="V139" i="2" s="1"/>
  <c r="X138" i="2"/>
  <c r="W138" i="2"/>
  <c r="O138" i="2"/>
  <c r="Q138" i="2" s="1"/>
  <c r="V138" i="2" s="1"/>
  <c r="X137" i="2"/>
  <c r="W137" i="2"/>
  <c r="O137" i="2"/>
  <c r="Q137" i="2" s="1"/>
  <c r="V137" i="2" s="1"/>
  <c r="X136" i="2"/>
  <c r="W136" i="2"/>
  <c r="O136" i="2"/>
  <c r="Q136" i="2" s="1"/>
  <c r="V136" i="2" s="1"/>
  <c r="X135" i="2"/>
  <c r="W135" i="2"/>
  <c r="O135" i="2"/>
  <c r="Q135" i="2" s="1"/>
  <c r="V135" i="2" s="1"/>
  <c r="X134" i="2"/>
  <c r="W134" i="2"/>
  <c r="O134" i="2"/>
  <c r="Q134" i="2" s="1"/>
  <c r="V134" i="2" s="1"/>
  <c r="X133" i="2"/>
  <c r="W133" i="2"/>
  <c r="O133" i="2"/>
  <c r="Q133" i="2" s="1"/>
  <c r="V133" i="2" s="1"/>
  <c r="X132" i="2"/>
  <c r="W132" i="2"/>
  <c r="O132" i="2"/>
  <c r="Q132" i="2" s="1"/>
  <c r="V132" i="2" s="1"/>
  <c r="X131" i="2"/>
  <c r="W131" i="2"/>
  <c r="O131" i="2"/>
  <c r="Q131" i="2" s="1"/>
  <c r="V131" i="2" s="1"/>
  <c r="X130" i="2"/>
  <c r="W130" i="2"/>
  <c r="O130" i="2"/>
  <c r="Q130" i="2" s="1"/>
  <c r="V130" i="2" s="1"/>
  <c r="X129" i="2"/>
  <c r="W129" i="2"/>
  <c r="O129" i="2"/>
  <c r="Q129" i="2" s="1"/>
  <c r="V129" i="2" s="1"/>
  <c r="X128" i="2"/>
  <c r="W128" i="2"/>
  <c r="O128" i="2"/>
  <c r="Q128" i="2" s="1"/>
  <c r="V128" i="2" s="1"/>
  <c r="X127" i="2"/>
  <c r="W127" i="2"/>
  <c r="O127" i="2"/>
  <c r="Q127" i="2" s="1"/>
  <c r="V127" i="2" s="1"/>
  <c r="X126" i="2"/>
  <c r="W126" i="2"/>
  <c r="O126" i="2"/>
  <c r="Q126" i="2" s="1"/>
  <c r="V126" i="2" s="1"/>
  <c r="X125" i="2"/>
  <c r="W125" i="2"/>
  <c r="O125" i="2"/>
  <c r="Q125" i="2" s="1"/>
  <c r="V125" i="2" s="1"/>
  <c r="X124" i="2"/>
  <c r="W124" i="2"/>
  <c r="O124" i="2"/>
  <c r="Q124" i="2" s="1"/>
  <c r="V124" i="2" s="1"/>
  <c r="X123" i="2"/>
  <c r="W123" i="2"/>
  <c r="O123" i="2"/>
  <c r="Q123" i="2" s="1"/>
  <c r="V123" i="2" s="1"/>
  <c r="X122" i="2"/>
  <c r="W122" i="2"/>
  <c r="O122" i="2"/>
  <c r="Q122" i="2" s="1"/>
  <c r="V122" i="2" s="1"/>
  <c r="X121" i="2"/>
  <c r="W121" i="2"/>
  <c r="O121" i="2"/>
  <c r="Q121" i="2" s="1"/>
  <c r="V121" i="2" s="1"/>
  <c r="X120" i="2"/>
  <c r="W120" i="2"/>
  <c r="O120" i="2"/>
  <c r="Q120" i="2" s="1"/>
  <c r="V120" i="2" s="1"/>
  <c r="X119" i="2"/>
  <c r="W119" i="2"/>
  <c r="O119" i="2"/>
  <c r="Q119" i="2" s="1"/>
  <c r="V119" i="2" s="1"/>
  <c r="X118" i="2"/>
  <c r="W118" i="2"/>
  <c r="O118" i="2"/>
  <c r="Q118" i="2" s="1"/>
  <c r="V118" i="2" s="1"/>
  <c r="X117" i="2"/>
  <c r="W117" i="2"/>
  <c r="O117" i="2"/>
  <c r="Q117" i="2" s="1"/>
  <c r="V117" i="2" s="1"/>
  <c r="X116" i="2"/>
  <c r="W116" i="2"/>
  <c r="O116" i="2"/>
  <c r="Q116" i="2" s="1"/>
  <c r="V116" i="2" s="1"/>
  <c r="X115" i="2"/>
  <c r="W115" i="2"/>
  <c r="O115" i="2"/>
  <c r="Q115" i="2" s="1"/>
  <c r="V115" i="2" s="1"/>
  <c r="X114" i="2"/>
  <c r="W114" i="2"/>
  <c r="O114" i="2"/>
  <c r="Q114" i="2" s="1"/>
  <c r="V114" i="2" s="1"/>
  <c r="X113" i="2"/>
  <c r="W113" i="2"/>
  <c r="O113" i="2"/>
  <c r="Q113" i="2" s="1"/>
  <c r="V113" i="2" s="1"/>
  <c r="X112" i="2"/>
  <c r="W112" i="2"/>
  <c r="O112" i="2"/>
  <c r="Q112" i="2" s="1"/>
  <c r="V112" i="2" s="1"/>
  <c r="X111" i="2"/>
  <c r="W111" i="2"/>
  <c r="O111" i="2"/>
  <c r="Q111" i="2" s="1"/>
  <c r="V111" i="2" s="1"/>
  <c r="X110" i="2"/>
  <c r="W110" i="2"/>
  <c r="O110" i="2"/>
  <c r="Q110" i="2" s="1"/>
  <c r="V110" i="2" s="1"/>
  <c r="X109" i="2"/>
  <c r="W109" i="2"/>
  <c r="O109" i="2"/>
  <c r="Q109" i="2" s="1"/>
  <c r="V109" i="2" s="1"/>
  <c r="X108" i="2"/>
  <c r="W108" i="2"/>
  <c r="O108" i="2"/>
  <c r="Q108" i="2" s="1"/>
  <c r="V108" i="2" s="1"/>
  <c r="X107" i="2"/>
  <c r="W107" i="2"/>
  <c r="O107" i="2"/>
  <c r="Q107" i="2" s="1"/>
  <c r="V107" i="2" s="1"/>
  <c r="X106" i="2"/>
  <c r="W106" i="2"/>
  <c r="O106" i="2"/>
  <c r="Q106" i="2" s="1"/>
  <c r="V106" i="2" s="1"/>
  <c r="X105" i="2"/>
  <c r="W105" i="2"/>
  <c r="O105" i="2"/>
  <c r="Q105" i="2" s="1"/>
  <c r="V105" i="2" s="1"/>
  <c r="X104" i="2"/>
  <c r="W104" i="2"/>
  <c r="O104" i="2"/>
  <c r="Q104" i="2" s="1"/>
  <c r="V104" i="2" s="1"/>
  <c r="X103" i="2"/>
  <c r="W103" i="2"/>
  <c r="O103" i="2"/>
  <c r="Q103" i="2" s="1"/>
  <c r="V103" i="2" s="1"/>
  <c r="X102" i="2"/>
  <c r="W102" i="2"/>
  <c r="O102" i="2"/>
  <c r="Q102" i="2" s="1"/>
  <c r="V102" i="2" s="1"/>
  <c r="X101" i="2"/>
  <c r="W101" i="2"/>
  <c r="O101" i="2"/>
  <c r="Q101" i="2" s="1"/>
  <c r="V101" i="2" s="1"/>
  <c r="X100" i="2"/>
  <c r="W100" i="2"/>
  <c r="O100" i="2"/>
  <c r="Q100" i="2" s="1"/>
  <c r="V100" i="2" s="1"/>
  <c r="X99" i="2"/>
  <c r="W99" i="2"/>
  <c r="O99" i="2"/>
  <c r="Q99" i="2" s="1"/>
  <c r="V99" i="2" s="1"/>
  <c r="X98" i="2"/>
  <c r="W98" i="2"/>
  <c r="O98" i="2"/>
  <c r="Q98" i="2" s="1"/>
  <c r="V98" i="2" s="1"/>
  <c r="X97" i="2"/>
  <c r="W97" i="2"/>
  <c r="O97" i="2"/>
  <c r="Q97" i="2" s="1"/>
  <c r="V97" i="2" s="1"/>
  <c r="X96" i="2"/>
  <c r="W96" i="2"/>
  <c r="O96" i="2"/>
  <c r="Q96" i="2" s="1"/>
  <c r="V96" i="2" s="1"/>
  <c r="X95" i="2"/>
  <c r="W95" i="2"/>
  <c r="O95" i="2"/>
  <c r="Q95" i="2" s="1"/>
  <c r="V95" i="2" s="1"/>
  <c r="X94" i="2"/>
  <c r="W94" i="2"/>
  <c r="O94" i="2"/>
  <c r="Q94" i="2" s="1"/>
  <c r="V94" i="2" s="1"/>
  <c r="X93" i="2"/>
  <c r="W93" i="2"/>
  <c r="O93" i="2"/>
  <c r="Q93" i="2" s="1"/>
  <c r="V93" i="2" s="1"/>
  <c r="X92" i="2"/>
  <c r="W92" i="2"/>
  <c r="O92" i="2"/>
  <c r="Q92" i="2" s="1"/>
  <c r="V92" i="2" s="1"/>
  <c r="X91" i="2"/>
  <c r="W91" i="2"/>
  <c r="O91" i="2"/>
  <c r="Q91" i="2" s="1"/>
  <c r="V91" i="2" s="1"/>
  <c r="X90" i="2"/>
  <c r="W90" i="2"/>
  <c r="O90" i="2"/>
  <c r="Q90" i="2" s="1"/>
  <c r="V90" i="2" s="1"/>
  <c r="X89" i="2"/>
  <c r="W89" i="2"/>
  <c r="O89" i="2"/>
  <c r="Q89" i="2" s="1"/>
  <c r="V89" i="2" s="1"/>
  <c r="X88" i="2"/>
  <c r="W88" i="2"/>
  <c r="O88" i="2"/>
  <c r="Q88" i="2" s="1"/>
  <c r="V88" i="2" s="1"/>
  <c r="X87" i="2"/>
  <c r="W87" i="2"/>
  <c r="O87" i="2"/>
  <c r="Q87" i="2" s="1"/>
  <c r="V87" i="2" s="1"/>
  <c r="X86" i="2"/>
  <c r="W86" i="2"/>
  <c r="O86" i="2"/>
  <c r="Q86" i="2" s="1"/>
  <c r="V86" i="2" s="1"/>
  <c r="X85" i="2"/>
  <c r="W85" i="2"/>
  <c r="O85" i="2"/>
  <c r="Q85" i="2" s="1"/>
  <c r="V85" i="2" s="1"/>
  <c r="X84" i="2"/>
  <c r="W84" i="2"/>
  <c r="O84" i="2"/>
  <c r="Q84" i="2" s="1"/>
  <c r="V84" i="2" s="1"/>
  <c r="X83" i="2"/>
  <c r="W83" i="2"/>
  <c r="O83" i="2"/>
  <c r="Q83" i="2" s="1"/>
  <c r="V83" i="2" s="1"/>
  <c r="X82" i="2"/>
  <c r="W82" i="2"/>
  <c r="O82" i="2"/>
  <c r="Q82" i="2" s="1"/>
  <c r="V82" i="2" s="1"/>
  <c r="X81" i="2"/>
  <c r="W81" i="2"/>
  <c r="O81" i="2"/>
  <c r="Q81" i="2" s="1"/>
  <c r="V81" i="2" s="1"/>
  <c r="X80" i="2"/>
  <c r="W80" i="2"/>
  <c r="O80" i="2"/>
  <c r="Q80" i="2" s="1"/>
  <c r="V80" i="2" s="1"/>
  <c r="X79" i="2"/>
  <c r="W79" i="2"/>
  <c r="O79" i="2"/>
  <c r="Q79" i="2" s="1"/>
  <c r="V79" i="2" s="1"/>
  <c r="X78" i="2"/>
  <c r="W78" i="2"/>
  <c r="O78" i="2"/>
  <c r="Q78" i="2" s="1"/>
  <c r="V78" i="2" s="1"/>
  <c r="X77" i="2"/>
  <c r="W77" i="2"/>
  <c r="O77" i="2"/>
  <c r="Q77" i="2" s="1"/>
  <c r="V77" i="2" s="1"/>
  <c r="X76" i="2"/>
  <c r="W76" i="2"/>
  <c r="O76" i="2"/>
  <c r="Q76" i="2" s="1"/>
  <c r="V76" i="2" s="1"/>
  <c r="X75" i="2"/>
  <c r="W75" i="2"/>
  <c r="O75" i="2"/>
  <c r="Q75" i="2" s="1"/>
  <c r="V75" i="2" s="1"/>
  <c r="X74" i="2"/>
  <c r="W74" i="2"/>
  <c r="O74" i="2"/>
  <c r="Q74" i="2" s="1"/>
  <c r="V74" i="2" s="1"/>
  <c r="X73" i="2"/>
  <c r="W73" i="2"/>
  <c r="O73" i="2"/>
  <c r="Q73" i="2" s="1"/>
  <c r="V73" i="2" s="1"/>
  <c r="X72" i="2"/>
  <c r="W72" i="2"/>
  <c r="O72" i="2"/>
  <c r="Q72" i="2" s="1"/>
  <c r="V72" i="2" s="1"/>
  <c r="X71" i="2"/>
  <c r="W71" i="2"/>
  <c r="O71" i="2"/>
  <c r="Q71" i="2" s="1"/>
  <c r="V71" i="2" s="1"/>
  <c r="X70" i="2"/>
  <c r="W70" i="2"/>
  <c r="O70" i="2"/>
  <c r="Q70" i="2" s="1"/>
  <c r="V70" i="2" s="1"/>
  <c r="X69" i="2"/>
  <c r="W69" i="2"/>
  <c r="O69" i="2"/>
  <c r="Q69" i="2" s="1"/>
  <c r="V69" i="2" s="1"/>
  <c r="X68" i="2"/>
  <c r="W68" i="2"/>
  <c r="O68" i="2"/>
  <c r="Q68" i="2" s="1"/>
  <c r="V68" i="2" s="1"/>
  <c r="X67" i="2"/>
  <c r="W67" i="2"/>
  <c r="O67" i="2"/>
  <c r="Q67" i="2" s="1"/>
  <c r="V67" i="2" s="1"/>
  <c r="X66" i="2"/>
  <c r="W66" i="2"/>
  <c r="O66" i="2"/>
  <c r="Q66" i="2" s="1"/>
  <c r="V66" i="2" s="1"/>
  <c r="X65" i="2"/>
  <c r="W65" i="2"/>
  <c r="O65" i="2"/>
  <c r="Q65" i="2" s="1"/>
  <c r="V65" i="2" s="1"/>
  <c r="X64" i="2"/>
  <c r="W64" i="2"/>
  <c r="O64" i="2"/>
  <c r="Q64" i="2" s="1"/>
  <c r="V64" i="2" s="1"/>
  <c r="X63" i="2"/>
  <c r="W63" i="2"/>
  <c r="O63" i="2"/>
  <c r="Q63" i="2" s="1"/>
  <c r="V63" i="2" s="1"/>
  <c r="X62" i="2"/>
  <c r="W62" i="2"/>
  <c r="O62" i="2"/>
  <c r="Q62" i="2" s="1"/>
  <c r="V62" i="2" s="1"/>
  <c r="X61" i="2"/>
  <c r="W61" i="2"/>
  <c r="O61" i="2"/>
  <c r="Q61" i="2" s="1"/>
  <c r="V61" i="2" s="1"/>
  <c r="X60" i="2"/>
  <c r="W60" i="2"/>
  <c r="O60" i="2"/>
  <c r="Q60" i="2" s="1"/>
  <c r="V60" i="2" s="1"/>
  <c r="X59" i="2"/>
  <c r="W59" i="2"/>
  <c r="O59" i="2"/>
  <c r="Q59" i="2" s="1"/>
  <c r="V59" i="2" s="1"/>
  <c r="X58" i="2"/>
  <c r="W58" i="2"/>
  <c r="O58" i="2"/>
  <c r="Q58" i="2" s="1"/>
  <c r="V58" i="2" s="1"/>
  <c r="X57" i="2"/>
  <c r="W57" i="2"/>
  <c r="O57" i="2"/>
  <c r="Q57" i="2" s="1"/>
  <c r="V57" i="2" s="1"/>
  <c r="X56" i="2"/>
  <c r="W56" i="2"/>
  <c r="O56" i="2"/>
  <c r="Q56" i="2" s="1"/>
  <c r="V56" i="2" s="1"/>
  <c r="X55" i="2"/>
  <c r="W55" i="2"/>
  <c r="O55" i="2"/>
  <c r="Q55" i="2" s="1"/>
  <c r="V55" i="2" s="1"/>
  <c r="X54" i="2"/>
  <c r="W54" i="2"/>
  <c r="O54" i="2"/>
  <c r="Q54" i="2" s="1"/>
  <c r="V54" i="2" s="1"/>
  <c r="X53" i="2"/>
  <c r="W53" i="2"/>
  <c r="O53" i="2"/>
  <c r="Q53" i="2" s="1"/>
  <c r="V53" i="2" s="1"/>
  <c r="X52" i="2"/>
  <c r="W52" i="2"/>
  <c r="O52" i="2"/>
  <c r="Q52" i="2" s="1"/>
  <c r="V52" i="2" s="1"/>
  <c r="X51" i="2"/>
  <c r="W51" i="2"/>
  <c r="O51" i="2"/>
  <c r="Q51" i="2" s="1"/>
  <c r="V51" i="2" s="1"/>
  <c r="X50" i="2"/>
  <c r="W50" i="2"/>
  <c r="O50" i="2"/>
  <c r="Q50" i="2" s="1"/>
  <c r="V50" i="2" s="1"/>
  <c r="X49" i="2"/>
  <c r="W49" i="2"/>
  <c r="O49" i="2"/>
  <c r="Q49" i="2" s="1"/>
  <c r="V49" i="2" s="1"/>
  <c r="X48" i="2"/>
  <c r="W48" i="2"/>
  <c r="O48" i="2"/>
  <c r="Q48" i="2" s="1"/>
  <c r="V48" i="2" s="1"/>
  <c r="X47" i="2"/>
  <c r="W47" i="2"/>
  <c r="O47" i="2"/>
  <c r="Q47" i="2" s="1"/>
  <c r="V47" i="2" s="1"/>
  <c r="X46" i="2"/>
  <c r="W46" i="2"/>
  <c r="O46" i="2"/>
  <c r="Q46" i="2" s="1"/>
  <c r="V46" i="2" s="1"/>
  <c r="X45" i="2"/>
  <c r="W45" i="2"/>
  <c r="O45" i="2"/>
  <c r="Q45" i="2" s="1"/>
  <c r="V45" i="2" s="1"/>
  <c r="X44" i="2"/>
  <c r="W44" i="2"/>
  <c r="O44" i="2"/>
  <c r="Q44" i="2" s="1"/>
  <c r="V44" i="2" s="1"/>
  <c r="X43" i="2"/>
  <c r="W43" i="2"/>
  <c r="O43" i="2"/>
  <c r="Q43" i="2" s="1"/>
  <c r="V43" i="2" s="1"/>
  <c r="X42" i="2"/>
  <c r="W42" i="2"/>
  <c r="O42" i="2"/>
  <c r="Q42" i="2" s="1"/>
  <c r="V42" i="2" s="1"/>
  <c r="X41" i="2"/>
  <c r="W41" i="2"/>
  <c r="O41" i="2"/>
  <c r="Q41" i="2" s="1"/>
  <c r="V41" i="2" s="1"/>
  <c r="X40" i="2"/>
  <c r="W40" i="2"/>
  <c r="O40" i="2"/>
  <c r="Q40" i="2" s="1"/>
  <c r="V40" i="2" s="1"/>
  <c r="X39" i="2"/>
  <c r="W39" i="2"/>
  <c r="O39" i="2"/>
  <c r="Q39" i="2" s="1"/>
  <c r="V39" i="2" s="1"/>
  <c r="X38" i="2"/>
  <c r="W38" i="2"/>
  <c r="O38" i="2"/>
  <c r="Q38" i="2" s="1"/>
  <c r="V38" i="2" s="1"/>
  <c r="X37" i="2"/>
  <c r="W37" i="2"/>
  <c r="O37" i="2"/>
  <c r="Q37" i="2" s="1"/>
  <c r="V37" i="2" s="1"/>
  <c r="X36" i="2"/>
  <c r="W36" i="2"/>
  <c r="O36" i="2"/>
  <c r="Q36" i="2" s="1"/>
  <c r="V36" i="2" s="1"/>
  <c r="X35" i="2"/>
  <c r="W35" i="2"/>
  <c r="O35" i="2"/>
  <c r="Q35" i="2" s="1"/>
  <c r="V35" i="2" s="1"/>
  <c r="X34" i="2"/>
  <c r="W34" i="2"/>
  <c r="O34" i="2"/>
  <c r="Q34" i="2" s="1"/>
  <c r="V34" i="2" s="1"/>
  <c r="X33" i="2"/>
  <c r="W33" i="2"/>
  <c r="O33" i="2"/>
  <c r="Q33" i="2" s="1"/>
  <c r="V33" i="2" s="1"/>
  <c r="X32" i="2"/>
  <c r="W32" i="2"/>
  <c r="O32" i="2"/>
  <c r="Q32" i="2" s="1"/>
  <c r="V32" i="2" s="1"/>
  <c r="X31" i="2"/>
  <c r="W31" i="2"/>
  <c r="O31" i="2"/>
  <c r="Q31" i="2" s="1"/>
  <c r="V31" i="2" s="1"/>
  <c r="X30" i="2"/>
  <c r="W30" i="2"/>
  <c r="O30" i="2"/>
  <c r="Q30" i="2" s="1"/>
  <c r="V30" i="2" s="1"/>
  <c r="X29" i="2"/>
  <c r="W29" i="2"/>
  <c r="O29" i="2"/>
  <c r="Q29" i="2" s="1"/>
  <c r="V29" i="2" s="1"/>
  <c r="X28" i="2"/>
  <c r="W28" i="2"/>
  <c r="O28" i="2"/>
  <c r="Q28" i="2" s="1"/>
  <c r="V28" i="2" s="1"/>
  <c r="X27" i="2"/>
  <c r="W27" i="2"/>
  <c r="O27" i="2"/>
  <c r="Q27" i="2" s="1"/>
  <c r="V27" i="2" s="1"/>
  <c r="X26" i="2"/>
  <c r="W26" i="2"/>
  <c r="O26" i="2"/>
  <c r="Q26" i="2" s="1"/>
  <c r="V26" i="2" s="1"/>
  <c r="X25" i="2"/>
  <c r="W25" i="2"/>
  <c r="O25" i="2"/>
  <c r="Q25" i="2" s="1"/>
  <c r="V25" i="2" s="1"/>
  <c r="X24" i="2"/>
  <c r="W24" i="2"/>
  <c r="O24" i="2"/>
  <c r="Q24" i="2" s="1"/>
  <c r="V24" i="2" s="1"/>
  <c r="X23" i="2"/>
  <c r="W23" i="2"/>
  <c r="O23" i="2"/>
  <c r="Q23" i="2" s="1"/>
  <c r="V23" i="2" s="1"/>
  <c r="X22" i="2"/>
  <c r="W22" i="2"/>
  <c r="O22" i="2"/>
  <c r="Q22" i="2" s="1"/>
  <c r="V22" i="2" s="1"/>
  <c r="X21" i="2"/>
  <c r="W21" i="2"/>
  <c r="O21" i="2"/>
  <c r="Q21" i="2" s="1"/>
  <c r="V21" i="2" s="1"/>
  <c r="X20" i="2"/>
  <c r="W20" i="2"/>
  <c r="O20" i="2"/>
  <c r="Q20" i="2" s="1"/>
  <c r="V20" i="2" s="1"/>
  <c r="X19" i="2"/>
  <c r="W19" i="2"/>
  <c r="O19" i="2"/>
  <c r="Q19" i="2" s="1"/>
  <c r="V19" i="2" s="1"/>
  <c r="X18" i="2"/>
  <c r="W18" i="2"/>
  <c r="O18" i="2"/>
  <c r="Q18" i="2" s="1"/>
  <c r="V18" i="2" s="1"/>
  <c r="X17" i="2"/>
  <c r="W17" i="2"/>
  <c r="O17" i="2"/>
  <c r="Q17" i="2" s="1"/>
  <c r="V17" i="2" s="1"/>
  <c r="X16" i="2"/>
  <c r="W16" i="2"/>
  <c r="O16" i="2"/>
  <c r="Q16" i="2" s="1"/>
  <c r="V16" i="2" s="1"/>
  <c r="X15" i="2"/>
  <c r="W15" i="2"/>
  <c r="O15" i="2"/>
  <c r="Q15" i="2" s="1"/>
  <c r="V15" i="2" s="1"/>
  <c r="X14" i="2"/>
  <c r="W14" i="2"/>
  <c r="O14" i="2"/>
  <c r="Q14" i="2" s="1"/>
  <c r="V14" i="2" s="1"/>
  <c r="X13" i="2"/>
  <c r="W13" i="2"/>
  <c r="O13" i="2"/>
  <c r="Q13" i="2" s="1"/>
  <c r="V13" i="2" s="1"/>
  <c r="X12" i="2"/>
  <c r="W12" i="2"/>
  <c r="O12" i="2"/>
  <c r="Q12" i="2" s="1"/>
  <c r="V12" i="2" s="1"/>
  <c r="X11" i="2"/>
  <c r="W11" i="2"/>
  <c r="O11" i="2"/>
  <c r="Q11" i="2" s="1"/>
  <c r="V11" i="2" s="1"/>
  <c r="X10" i="2"/>
  <c r="W10" i="2"/>
  <c r="O10" i="2"/>
  <c r="Q10" i="2" s="1"/>
  <c r="V10" i="2" s="1"/>
  <c r="X9" i="2"/>
  <c r="W9" i="2"/>
  <c r="O9" i="2"/>
  <c r="Q9" i="2" s="1"/>
  <c r="V9" i="2" s="1"/>
  <c r="X8" i="2"/>
  <c r="W8" i="2"/>
  <c r="O8" i="2"/>
  <c r="Q8" i="2" s="1"/>
  <c r="V8" i="2" s="1"/>
  <c r="X7" i="2"/>
  <c r="W7" i="2"/>
  <c r="O7" i="2"/>
  <c r="Q7" i="2" s="1"/>
  <c r="V7" i="2" s="1"/>
  <c r="X6" i="2"/>
  <c r="W6" i="2"/>
  <c r="O6" i="2"/>
  <c r="Q6" i="2" s="1"/>
  <c r="V6" i="2" s="1"/>
  <c r="X5" i="2"/>
  <c r="W5" i="2"/>
  <c r="O5" i="2"/>
  <c r="Q5" i="2" s="1"/>
  <c r="V5" i="2" s="1"/>
  <c r="X4" i="2"/>
  <c r="W4" i="2"/>
  <c r="O4" i="2"/>
  <c r="Q4" i="2" s="1"/>
  <c r="V4" i="2" s="1"/>
  <c r="X3" i="2"/>
  <c r="W3" i="2"/>
  <c r="O3" i="2"/>
  <c r="Q3" i="2" s="1"/>
  <c r="V3" i="2" s="1"/>
  <c r="X2" i="2"/>
  <c r="S2" i="2"/>
  <c r="W2" i="2" s="1"/>
  <c r="O2" i="2"/>
  <c r="Q2" i="2" s="1"/>
  <c r="V2" i="2" s="1"/>
  <c r="X9" i="6" l="1"/>
  <c r="Y9" i="6" s="1"/>
  <c r="V10" i="6"/>
  <c r="N10" i="6"/>
  <c r="P9" i="6"/>
  <c r="Q9" i="6" s="1"/>
  <c r="Q723" i="2"/>
  <c r="V723" i="2" s="1"/>
  <c r="Q898" i="2"/>
  <c r="V898" i="2" s="1"/>
  <c r="Q457" i="2"/>
  <c r="V457" i="2" s="1"/>
  <c r="Q465" i="2"/>
  <c r="V465" i="2" s="1"/>
  <c r="Q489" i="2"/>
  <c r="V489" i="2" s="1"/>
  <c r="Q816" i="2"/>
  <c r="V816" i="2" s="1"/>
  <c r="Q962" i="2"/>
  <c r="V962" i="2" s="1"/>
  <c r="Q474" i="2"/>
  <c r="V474" i="2" s="1"/>
  <c r="Q459" i="2"/>
  <c r="V459" i="2" s="1"/>
  <c r="Q642" i="2"/>
  <c r="V642" i="2" s="1"/>
  <c r="Q661" i="2"/>
  <c r="V661" i="2" s="1"/>
  <c r="Q969" i="2"/>
  <c r="V969" i="2" s="1"/>
  <c r="Q502" i="2"/>
  <c r="V502" i="2" s="1"/>
  <c r="Q734" i="2"/>
  <c r="V734" i="2" s="1"/>
  <c r="Q1064" i="2"/>
  <c r="V1064" i="2" s="1"/>
  <c r="Q467" i="2"/>
  <c r="V467" i="2" s="1"/>
  <c r="Q800" i="2"/>
  <c r="V800" i="2" s="1"/>
  <c r="Q500" i="2"/>
  <c r="V500" i="2" s="1"/>
  <c r="Q634" i="2"/>
  <c r="V634" i="2" s="1"/>
  <c r="Q905" i="2"/>
  <c r="V905" i="2" s="1"/>
  <c r="Q1144" i="2"/>
  <c r="V1144" i="2" s="1"/>
  <c r="Q1200" i="2"/>
  <c r="V1200" i="2" s="1"/>
  <c r="Q1205" i="2"/>
  <c r="V1205" i="2" s="1"/>
  <c r="Q1250" i="2"/>
  <c r="V1250" i="2" s="1"/>
  <c r="Q1258" i="2"/>
  <c r="V1258" i="2" s="1"/>
  <c r="Q1267" i="2"/>
  <c r="V1267" i="2" s="1"/>
  <c r="Q1306" i="2"/>
  <c r="V1306" i="2" s="1"/>
  <c r="Q1311" i="2"/>
  <c r="V1311" i="2" s="1"/>
  <c r="Q1327" i="2"/>
  <c r="V1327" i="2" s="1"/>
  <c r="Q1332" i="2"/>
  <c r="V1332" i="2" s="1"/>
  <c r="Q1360" i="2"/>
  <c r="V1360" i="2" s="1"/>
  <c r="Q1367" i="2"/>
  <c r="V1367" i="2" s="1"/>
  <c r="Q1599" i="2"/>
  <c r="V1599" i="2" s="1"/>
  <c r="Q732" i="2"/>
  <c r="V732" i="2" s="1"/>
  <c r="Q744" i="2"/>
  <c r="V744" i="2" s="1"/>
  <c r="Q798" i="2"/>
  <c r="V798" i="2" s="1"/>
  <c r="Q837" i="2"/>
  <c r="V837" i="2" s="1"/>
  <c r="Q872" i="2"/>
  <c r="V872" i="2" s="1"/>
  <c r="Q910" i="2"/>
  <c r="V910" i="2" s="1"/>
  <c r="Q936" i="2"/>
  <c r="V936" i="2" s="1"/>
  <c r="Q974" i="2"/>
  <c r="V974" i="2" s="1"/>
  <c r="Q1023" i="2"/>
  <c r="V1023" i="2" s="1"/>
  <c r="Q1039" i="2"/>
  <c r="V1039" i="2" s="1"/>
  <c r="Q1055" i="2"/>
  <c r="V1055" i="2" s="1"/>
  <c r="Q1103" i="2"/>
  <c r="V1103" i="2" s="1"/>
  <c r="Q1135" i="2"/>
  <c r="V1135" i="2" s="1"/>
  <c r="Q1151" i="2"/>
  <c r="V1151" i="2" s="1"/>
  <c r="Q1193" i="2"/>
  <c r="V1193" i="2" s="1"/>
  <c r="Q1279" i="2"/>
  <c r="V1279" i="2" s="1"/>
  <c r="Q1383" i="2"/>
  <c r="V1383" i="2" s="1"/>
  <c r="Q645" i="2"/>
  <c r="V645" i="2" s="1"/>
  <c r="Q666" i="2"/>
  <c r="V666" i="2" s="1"/>
  <c r="Q689" i="2"/>
  <c r="V689" i="2" s="1"/>
  <c r="Q717" i="2"/>
  <c r="V717" i="2" s="1"/>
  <c r="Q737" i="2"/>
  <c r="V737" i="2" s="1"/>
  <c r="Q765" i="2"/>
  <c r="V765" i="2" s="1"/>
  <c r="Q805" i="2"/>
  <c r="V805" i="2" s="1"/>
  <c r="Q870" i="2"/>
  <c r="V870" i="2" s="1"/>
  <c r="Q934" i="2"/>
  <c r="V934" i="2" s="1"/>
  <c r="Q941" i="2"/>
  <c r="V941" i="2" s="1"/>
  <c r="Q1099" i="2"/>
  <c r="V1099" i="2" s="1"/>
  <c r="Q1211" i="2"/>
  <c r="V1211" i="2" s="1"/>
  <c r="Q1227" i="2"/>
  <c r="V1227" i="2" s="1"/>
  <c r="Q1263" i="2"/>
  <c r="V1263" i="2" s="1"/>
  <c r="Q1270" i="2"/>
  <c r="V1270" i="2" s="1"/>
  <c r="Q1358" i="2"/>
  <c r="V1358" i="2" s="1"/>
  <c r="Q1421" i="2"/>
  <c r="V1421" i="2" s="1"/>
  <c r="Q1441" i="2"/>
  <c r="V1441" i="2" s="1"/>
  <c r="Q460" i="2"/>
  <c r="V460" i="2" s="1"/>
  <c r="Q470" i="2"/>
  <c r="V470" i="2" s="1"/>
  <c r="Q498" i="2"/>
  <c r="V498" i="2" s="1"/>
  <c r="Q650" i="2"/>
  <c r="V650" i="2" s="1"/>
  <c r="Q664" i="2"/>
  <c r="V664" i="2" s="1"/>
  <c r="Q673" i="2"/>
  <c r="V673" i="2" s="1"/>
  <c r="Q701" i="2"/>
  <c r="V701" i="2" s="1"/>
  <c r="Q708" i="2"/>
  <c r="V708" i="2" s="1"/>
  <c r="Q817" i="2"/>
  <c r="V817" i="2" s="1"/>
  <c r="Q840" i="2"/>
  <c r="V840" i="2" s="1"/>
  <c r="Q913" i="2"/>
  <c r="V913" i="2" s="1"/>
  <c r="Q977" i="2"/>
  <c r="V977" i="2" s="1"/>
  <c r="Q1058" i="2"/>
  <c r="V1058" i="2" s="1"/>
  <c r="Q1106" i="2"/>
  <c r="V1106" i="2" s="1"/>
  <c r="Q1138" i="2"/>
  <c r="V1138" i="2" s="1"/>
  <c r="Q1243" i="2"/>
  <c r="V1243" i="2" s="1"/>
  <c r="Q1268" i="2"/>
  <c r="V1268" i="2" s="1"/>
  <c r="Q1393" i="2"/>
  <c r="V1393" i="2" s="1"/>
  <c r="Q1245" i="2"/>
  <c r="V1245" i="2" s="1"/>
  <c r="Q510" i="2"/>
  <c r="V510" i="2" s="1"/>
  <c r="Q629" i="2"/>
  <c r="V629" i="2" s="1"/>
  <c r="Q669" i="2"/>
  <c r="V669" i="2" s="1"/>
  <c r="Q678" i="2"/>
  <c r="V678" i="2" s="1"/>
  <c r="Q761" i="2"/>
  <c r="V761" i="2" s="1"/>
  <c r="Q838" i="2"/>
  <c r="V838" i="2" s="1"/>
  <c r="Q873" i="2"/>
  <c r="V873" i="2" s="1"/>
  <c r="Q880" i="2"/>
  <c r="V880" i="2" s="1"/>
  <c r="Q930" i="2"/>
  <c r="V930" i="2" s="1"/>
  <c r="Q944" i="2"/>
  <c r="V944" i="2" s="1"/>
  <c r="Q1088" i="2"/>
  <c r="V1088" i="2" s="1"/>
  <c r="Q1189" i="2"/>
  <c r="V1189" i="2" s="1"/>
  <c r="Q1194" i="2"/>
  <c r="V1194" i="2" s="1"/>
  <c r="Q1298" i="2"/>
  <c r="V1298" i="2" s="1"/>
  <c r="Q1407" i="2"/>
  <c r="V1407" i="2" s="1"/>
  <c r="Q1525" i="2"/>
  <c r="V1525" i="2" s="1"/>
  <c r="Q965" i="2"/>
  <c r="V965" i="2" s="1"/>
  <c r="Q937" i="2"/>
  <c r="V937" i="2" s="1"/>
  <c r="Q653" i="2"/>
  <c r="V653" i="2" s="1"/>
  <c r="Q697" i="2"/>
  <c r="V697" i="2" s="1"/>
  <c r="Q713" i="2"/>
  <c r="V713" i="2" s="1"/>
  <c r="Q766" i="2"/>
  <c r="V766" i="2" s="1"/>
  <c r="Q904" i="2"/>
  <c r="V904" i="2" s="1"/>
  <c r="Q968" i="2"/>
  <c r="V968" i="2" s="1"/>
  <c r="Q1266" i="2"/>
  <c r="V1266" i="2" s="1"/>
  <c r="Q1310" i="2"/>
  <c r="V1310" i="2" s="1"/>
  <c r="Q1324" i="2"/>
  <c r="V1324" i="2" s="1"/>
  <c r="Q1375" i="2"/>
  <c r="V1375" i="2" s="1"/>
  <c r="Q1391" i="2"/>
  <c r="V1391" i="2" s="1"/>
  <c r="Q1282" i="2"/>
  <c r="V1282" i="2" s="1"/>
  <c r="Q1291" i="2"/>
  <c r="V1291" i="2" s="1"/>
  <c r="Q658" i="2"/>
  <c r="V658" i="2" s="1"/>
  <c r="Q681" i="2"/>
  <c r="V681" i="2" s="1"/>
  <c r="Q729" i="2"/>
  <c r="V729" i="2" s="1"/>
  <c r="Q813" i="2"/>
  <c r="V813" i="2" s="1"/>
  <c r="Q902" i="2"/>
  <c r="V902" i="2" s="1"/>
  <c r="Q966" i="2"/>
  <c r="V966" i="2" s="1"/>
  <c r="Q1036" i="2"/>
  <c r="V1036" i="2" s="1"/>
  <c r="Q1091" i="2"/>
  <c r="V1091" i="2" s="1"/>
  <c r="Q1197" i="2"/>
  <c r="V1197" i="2" s="1"/>
  <c r="Q1202" i="2"/>
  <c r="V1202" i="2" s="1"/>
  <c r="Q1215" i="2"/>
  <c r="V1215" i="2" s="1"/>
  <c r="Q1315" i="2"/>
  <c r="V1315" i="2" s="1"/>
  <c r="Q1329" i="2"/>
  <c r="V1329" i="2" s="1"/>
  <c r="Q1336" i="2"/>
  <c r="V1336" i="2" s="1"/>
  <c r="Q1415" i="2"/>
  <c r="V1415" i="2" s="1"/>
  <c r="Q1572" i="2"/>
  <c r="V1572" i="2" s="1"/>
  <c r="Q901" i="2"/>
  <c r="V901" i="2" s="1"/>
  <c r="Q1031" i="2"/>
  <c r="V1031" i="2" s="1"/>
  <c r="Q464" i="2"/>
  <c r="V464" i="2" s="1"/>
  <c r="Q478" i="2"/>
  <c r="V478" i="2" s="1"/>
  <c r="Q637" i="2"/>
  <c r="V637" i="2" s="1"/>
  <c r="Q679" i="2"/>
  <c r="V679" i="2" s="1"/>
  <c r="Q746" i="2"/>
  <c r="V746" i="2" s="1"/>
  <c r="Q773" i="2"/>
  <c r="V773" i="2" s="1"/>
  <c r="Q793" i="2"/>
  <c r="V793" i="2" s="1"/>
  <c r="Q869" i="2"/>
  <c r="V869" i="2" s="1"/>
  <c r="Q933" i="2"/>
  <c r="V933" i="2" s="1"/>
  <c r="Q938" i="2"/>
  <c r="V938" i="2" s="1"/>
  <c r="Q1050" i="2"/>
  <c r="V1050" i="2" s="1"/>
  <c r="Q1066" i="2"/>
  <c r="V1066" i="2" s="1"/>
  <c r="Q1098" i="2"/>
  <c r="V1098" i="2" s="1"/>
  <c r="Q1114" i="2"/>
  <c r="V1114" i="2" s="1"/>
  <c r="Q1190" i="2"/>
  <c r="V1190" i="2" s="1"/>
  <c r="Q1255" i="2"/>
  <c r="V1255" i="2" s="1"/>
  <c r="Q1283" i="2"/>
  <c r="V1283" i="2" s="1"/>
  <c r="Q1299" i="2"/>
  <c r="V1299" i="2" s="1"/>
  <c r="Q1401" i="2"/>
  <c r="V1401" i="2" s="1"/>
  <c r="Q452" i="2"/>
  <c r="V452" i="2" s="1"/>
  <c r="Q1476" i="2"/>
  <c r="V1476" i="2" s="1"/>
  <c r="Q1484" i="2"/>
  <c r="V1484" i="2" s="1"/>
  <c r="Q1439" i="2"/>
  <c r="V1439" i="2" s="1"/>
  <c r="Q1627" i="2"/>
  <c r="V1627" i="2" s="1"/>
  <c r="Q1604" i="2"/>
  <c r="V1604" i="2" s="1"/>
  <c r="Q1632" i="2"/>
  <c r="V1632" i="2" s="1"/>
  <c r="Q1505" i="2"/>
  <c r="V1505" i="2" s="1"/>
  <c r="V1537" i="2"/>
  <c r="Q1597" i="2"/>
  <c r="V1597" i="2" s="1"/>
  <c r="Q1533" i="2"/>
  <c r="V1533" i="2" s="1"/>
  <c r="Q1575" i="2"/>
  <c r="V1575" i="2" s="1"/>
  <c r="Q1564" i="2"/>
  <c r="V1564" i="2" s="1"/>
  <c r="Q1456" i="2"/>
  <c r="V1456" i="2" s="1"/>
  <c r="Q1472" i="2"/>
  <c r="V1472" i="2" s="1"/>
  <c r="V1508" i="2"/>
  <c r="V1553" i="2"/>
  <c r="Q1607" i="2"/>
  <c r="V1607" i="2" s="1"/>
  <c r="Q1555" i="2"/>
  <c r="V1555" i="2" s="1"/>
  <c r="Q1559" i="2"/>
  <c r="V1559" i="2" s="1"/>
  <c r="V1540" i="2"/>
  <c r="V1567" i="2"/>
  <c r="Q1429" i="2"/>
  <c r="V1429" i="2" s="1"/>
  <c r="V1504" i="2"/>
  <c r="V1612" i="2"/>
  <c r="Q1424" i="2"/>
  <c r="V1424" i="2" s="1"/>
  <c r="V312" i="2"/>
  <c r="V314" i="2"/>
  <c r="V316" i="2"/>
  <c r="V318" i="2"/>
  <c r="V320" i="2"/>
  <c r="V322" i="2"/>
  <c r="V324" i="2"/>
  <c r="V326" i="2"/>
  <c r="V328" i="2"/>
  <c r="V330" i="2"/>
  <c r="V332" i="2"/>
  <c r="V334" i="2"/>
  <c r="V336" i="2"/>
  <c r="V338" i="2"/>
  <c r="V340" i="2"/>
  <c r="V342" i="2"/>
  <c r="V344" i="2"/>
  <c r="V346" i="2"/>
  <c r="V348" i="2"/>
  <c r="V350" i="2"/>
  <c r="V352" i="2"/>
  <c r="V354" i="2"/>
  <c r="V356" i="2"/>
  <c r="V358" i="2"/>
  <c r="V360" i="2"/>
  <c r="V362" i="2"/>
  <c r="V364" i="2"/>
  <c r="V366" i="2"/>
  <c r="V368" i="2"/>
  <c r="V370" i="2"/>
  <c r="V372" i="2"/>
  <c r="V374" i="2"/>
  <c r="V376" i="2"/>
  <c r="V378" i="2"/>
  <c r="V380" i="2"/>
  <c r="V382" i="2"/>
  <c r="V384" i="2"/>
  <c r="V386" i="2"/>
  <c r="V388" i="2"/>
  <c r="V390" i="2"/>
  <c r="V392" i="2"/>
  <c r="V394" i="2"/>
  <c r="V396" i="2"/>
  <c r="V398" i="2"/>
  <c r="V400" i="2"/>
  <c r="V402" i="2"/>
  <c r="V404" i="2"/>
  <c r="V406" i="2"/>
  <c r="V408" i="2"/>
  <c r="V410" i="2"/>
  <c r="V412" i="2"/>
  <c r="V414" i="2"/>
  <c r="V416" i="2"/>
  <c r="V418" i="2"/>
  <c r="V420" i="2"/>
  <c r="V422" i="2"/>
  <c r="V424" i="2"/>
  <c r="V426" i="2"/>
  <c r="V428" i="2"/>
  <c r="V430" i="2"/>
  <c r="V432" i="2"/>
  <c r="V434" i="2"/>
  <c r="V436" i="2"/>
  <c r="V438" i="2"/>
  <c r="V440" i="2"/>
  <c r="V442" i="2"/>
  <c r="V444" i="2"/>
  <c r="V446" i="2"/>
  <c r="V448" i="2"/>
  <c r="V450" i="2"/>
  <c r="V463" i="2"/>
  <c r="V485" i="2"/>
  <c r="V496" i="2"/>
  <c r="V509" i="2"/>
  <c r="V640" i="2"/>
  <c r="V648" i="2"/>
  <c r="V656" i="2"/>
  <c r="V686" i="2"/>
  <c r="V691" i="2"/>
  <c r="V706" i="2"/>
  <c r="V716" i="2"/>
  <c r="V721" i="2"/>
  <c r="V726" i="2"/>
  <c r="V736" i="2"/>
  <c r="V738" i="2"/>
  <c r="V741" i="2"/>
  <c r="V456" i="2"/>
  <c r="V482" i="2"/>
  <c r="V505" i="2"/>
  <c r="V626" i="2"/>
  <c r="V763" i="2"/>
  <c r="V769" i="2"/>
  <c r="V781" i="2"/>
  <c r="V685" i="2"/>
  <c r="V695" i="2"/>
  <c r="V703" i="2"/>
  <c r="V705" i="2"/>
  <c r="V760" i="2"/>
  <c r="V789" i="2"/>
  <c r="V475" i="2"/>
  <c r="V486" i="2"/>
  <c r="V492" i="2"/>
  <c r="V504" i="2"/>
  <c r="V512" i="2"/>
  <c r="V630" i="2"/>
  <c r="V659" i="2"/>
  <c r="V667" i="2"/>
  <c r="V675" i="2"/>
  <c r="V755" i="2"/>
  <c r="V854" i="2"/>
  <c r="V455" i="2"/>
  <c r="V494" i="2"/>
  <c r="V635" i="2"/>
  <c r="V643" i="2"/>
  <c r="V651" i="2"/>
  <c r="V654" i="2"/>
  <c r="V714" i="2"/>
  <c r="V777" i="2"/>
  <c r="V825" i="2"/>
  <c r="V832" i="2"/>
  <c r="V846" i="2"/>
  <c r="V849" i="2"/>
  <c r="V864" i="2"/>
  <c r="V886" i="2"/>
  <c r="V889" i="2"/>
  <c r="V914" i="2"/>
  <c r="V917" i="2"/>
  <c r="V920" i="2"/>
  <c r="V950" i="2"/>
  <c r="V953" i="2"/>
  <c r="V978" i="2"/>
  <c r="V981" i="2"/>
  <c r="V986" i="2"/>
  <c r="V994" i="2"/>
  <c r="V1002" i="2"/>
  <c r="V1007" i="2"/>
  <c r="V1015" i="2"/>
  <c r="V1071" i="2"/>
  <c r="V1080" i="2"/>
  <c r="V1083" i="2"/>
  <c r="V1111" i="2"/>
  <c r="V1120" i="2"/>
  <c r="V1128" i="2"/>
  <c r="V1136" i="2"/>
  <c r="V894" i="2"/>
  <c r="V897" i="2"/>
  <c r="V922" i="2"/>
  <c r="V925" i="2"/>
  <c r="V928" i="2"/>
  <c r="V958" i="2"/>
  <c r="V961" i="2"/>
  <c r="V1004" i="2"/>
  <c r="V1012" i="2"/>
  <c r="V1020" i="2"/>
  <c r="V1028" i="2"/>
  <c r="V1074" i="2"/>
  <c r="V1196" i="2"/>
  <c r="V1198" i="2"/>
  <c r="V1235" i="2"/>
  <c r="V1237" i="2"/>
  <c r="V753" i="2"/>
  <c r="V785" i="2"/>
  <c r="V797" i="2"/>
  <c r="V809" i="2"/>
  <c r="V818" i="2"/>
  <c r="V821" i="2"/>
  <c r="V842" i="2"/>
  <c r="V845" i="2"/>
  <c r="V874" i="2"/>
  <c r="V877" i="2"/>
  <c r="V1079" i="2"/>
  <c r="V1096" i="2"/>
  <c r="V1119" i="2"/>
  <c r="V1122" i="2"/>
  <c r="V1127" i="2"/>
  <c r="V1130" i="2"/>
  <c r="V1147" i="2"/>
  <c r="V824" i="2"/>
  <c r="V830" i="2"/>
  <c r="V833" i="2"/>
  <c r="V848" i="2"/>
  <c r="V862" i="2"/>
  <c r="V865" i="2"/>
  <c r="V882" i="2"/>
  <c r="V885" i="2"/>
  <c r="V888" i="2"/>
  <c r="V918" i="2"/>
  <c r="V921" i="2"/>
  <c r="V946" i="2"/>
  <c r="V949" i="2"/>
  <c r="V952" i="2"/>
  <c r="V982" i="2"/>
  <c r="V990" i="2"/>
  <c r="V998" i="2"/>
  <c r="V1082" i="2"/>
  <c r="V1143" i="2"/>
  <c r="V850" i="2"/>
  <c r="V853" i="2"/>
  <c r="V856" i="2"/>
  <c r="V890" i="2"/>
  <c r="V893" i="2"/>
  <c r="V896" i="2"/>
  <c r="V926" i="2"/>
  <c r="V929" i="2"/>
  <c r="V954" i="2"/>
  <c r="V957" i="2"/>
  <c r="V960" i="2"/>
  <c r="V1063" i="2"/>
  <c r="V1072" i="2"/>
  <c r="V1112" i="2"/>
  <c r="V1146" i="2"/>
  <c r="V1206" i="2"/>
  <c r="V1213" i="2"/>
  <c r="V739" i="2"/>
  <c r="V745" i="2"/>
  <c r="V757" i="2"/>
  <c r="V808" i="2"/>
  <c r="V829" i="2"/>
  <c r="V861" i="2"/>
  <c r="V878" i="2"/>
  <c r="V881" i="2"/>
  <c r="V906" i="2"/>
  <c r="V909" i="2"/>
  <c r="V912" i="2"/>
  <c r="V942" i="2"/>
  <c r="V945" i="2"/>
  <c r="V970" i="2"/>
  <c r="V973" i="2"/>
  <c r="V976" i="2"/>
  <c r="V1044" i="2"/>
  <c r="V1047" i="2"/>
  <c r="V1095" i="2"/>
  <c r="V1201" i="2"/>
  <c r="V1208" i="2"/>
  <c r="V1253" i="2"/>
  <c r="V1584" i="2"/>
  <c r="V1589" i="2"/>
  <c r="V1592" i="2"/>
  <c r="V1615" i="2"/>
  <c r="V1620" i="2"/>
  <c r="V1352" i="2"/>
  <c r="V1362" i="2"/>
  <c r="V1364" i="2"/>
  <c r="V1634" i="2"/>
  <c r="V1207" i="2"/>
  <c r="V1219" i="2"/>
  <c r="V1229" i="2"/>
  <c r="V1234" i="2"/>
  <c r="V1295" i="2"/>
  <c r="V1308" i="2"/>
  <c r="V1322" i="2"/>
  <c r="V1347" i="2"/>
  <c r="V1399" i="2"/>
  <c r="V1417" i="2"/>
  <c r="V1431" i="2"/>
  <c r="V1448" i="2"/>
  <c r="V1453" i="2"/>
  <c r="V1460" i="2"/>
  <c r="V1629" i="2"/>
  <c r="V1636" i="2"/>
  <c r="V1638" i="2"/>
  <c r="V1521" i="2"/>
  <c r="V1524" i="2"/>
  <c r="V1561" i="2"/>
  <c r="V1583" i="2"/>
  <c r="V1588" i="2"/>
  <c r="V1591" i="2"/>
  <c r="V1596" i="2"/>
  <c r="V1621" i="2"/>
  <c r="V1087" i="2"/>
  <c r="V1090" i="2"/>
  <c r="V1104" i="2"/>
  <c r="V1152" i="2"/>
  <c r="V1204" i="2"/>
  <c r="V1221" i="2"/>
  <c r="V1226" i="2"/>
  <c r="V1251" i="2"/>
  <c r="V1274" i="2"/>
  <c r="V1290" i="2"/>
  <c r="V1319" i="2"/>
  <c r="V1344" i="2"/>
  <c r="V1376" i="2"/>
  <c r="V1389" i="2"/>
  <c r="V1392" i="2"/>
  <c r="V1423" i="2"/>
  <c r="V1425" i="2"/>
  <c r="V1440" i="2"/>
  <c r="V1445" i="2"/>
  <c r="V1455" i="2"/>
  <c r="V1464" i="2"/>
  <c r="V1513" i="2"/>
  <c r="V1516" i="2"/>
  <c r="V1526" i="2"/>
  <c r="V1529" i="2"/>
  <c r="V1532" i="2"/>
  <c r="V1580" i="2"/>
  <c r="V1613" i="2"/>
  <c r="V1626" i="2"/>
  <c r="V1631" i="2"/>
  <c r="V1223" i="2"/>
  <c r="V1242" i="2"/>
  <c r="V1276" i="2"/>
  <c r="V1300" i="2"/>
  <c r="V1307" i="2"/>
  <c r="V1314" i="2"/>
  <c r="V1338" i="2"/>
  <c r="V1365" i="2"/>
  <c r="V1368" i="2"/>
  <c r="V1373" i="2"/>
  <c r="V1381" i="2"/>
  <c r="V1384" i="2"/>
  <c r="V1397" i="2"/>
  <c r="V1405" i="2"/>
  <c r="V1408" i="2"/>
  <c r="V1413" i="2"/>
  <c r="V1416" i="2"/>
  <c r="V1628" i="2"/>
  <c r="V1635" i="2"/>
  <c r="V1294" i="2"/>
  <c r="V1316" i="2"/>
  <c r="V1323" i="2"/>
  <c r="V1330" i="2"/>
  <c r="V1346" i="2"/>
  <c r="V1348" i="2"/>
  <c r="V1356" i="2"/>
  <c r="V1400" i="2"/>
  <c r="V1432" i="2"/>
  <c r="V1437" i="2"/>
  <c r="V1447" i="2"/>
  <c r="V1468" i="2"/>
  <c r="V1480" i="2"/>
  <c r="V1510" i="2"/>
  <c r="V1545" i="2"/>
  <c r="V1548" i="2"/>
  <c r="V1563" i="2"/>
  <c r="V1600" i="2"/>
  <c r="V1623" i="2"/>
  <c r="V1637" i="2"/>
  <c r="V454" i="2"/>
  <c r="V462" i="2"/>
  <c r="V471" i="2"/>
  <c r="V453" i="2"/>
  <c r="V461" i="2"/>
  <c r="V483" i="2"/>
  <c r="V458" i="2"/>
  <c r="V466" i="2"/>
  <c r="V479" i="2"/>
  <c r="V493" i="2"/>
  <c r="V501" i="2"/>
  <c r="V497" i="2"/>
  <c r="V627" i="2"/>
  <c r="V638" i="2"/>
  <c r="V632" i="2"/>
  <c r="V646" i="2"/>
  <c r="V698" i="2"/>
  <c r="V674" i="2"/>
  <c r="V690" i="2"/>
  <c r="V709" i="2"/>
  <c r="V693" i="2"/>
  <c r="V682" i="2"/>
  <c r="V758" i="2"/>
  <c r="V857" i="2"/>
  <c r="V774" i="2"/>
  <c r="V782" i="2"/>
  <c r="V790" i="2"/>
  <c r="V801" i="2"/>
  <c r="V822" i="2"/>
  <c r="V841" i="2"/>
  <c r="V742" i="2"/>
  <c r="V814" i="2"/>
  <c r="V750" i="2"/>
  <c r="V806" i="2"/>
  <c r="V985" i="2"/>
  <c r="V989" i="2"/>
  <c r="V993" i="2"/>
  <c r="V997" i="2"/>
  <c r="V1001" i="2"/>
  <c r="V1075" i="2"/>
  <c r="V984" i="2"/>
  <c r="V988" i="2"/>
  <c r="V992" i="2"/>
  <c r="V996" i="2"/>
  <c r="V1000" i="2"/>
  <c r="V1008" i="2"/>
  <c r="V1016" i="2"/>
  <c r="V1024" i="2"/>
  <c r="V1032" i="2"/>
  <c r="V1040" i="2"/>
  <c r="V1056" i="2"/>
  <c r="V1059" i="2"/>
  <c r="V1123" i="2"/>
  <c r="V983" i="2"/>
  <c r="V987" i="2"/>
  <c r="V991" i="2"/>
  <c r="V995" i="2"/>
  <c r="V999" i="2"/>
  <c r="V1003" i="2"/>
  <c r="V1011" i="2"/>
  <c r="V1019" i="2"/>
  <c r="V1027" i="2"/>
  <c r="V1035" i="2"/>
  <c r="V1043" i="2"/>
  <c r="V1107" i="2"/>
  <c r="V1067" i="2"/>
  <c r="V1131" i="2"/>
  <c r="V1139" i="2"/>
  <c r="V1048" i="2"/>
  <c r="V1051" i="2"/>
  <c r="V1115" i="2"/>
  <c r="V1153" i="2"/>
  <c r="V1157" i="2"/>
  <c r="V1161" i="2"/>
  <c r="V1165" i="2"/>
  <c r="V1169" i="2"/>
  <c r="V1173" i="2"/>
  <c r="V1177" i="2"/>
  <c r="V1181" i="2"/>
  <c r="V1185" i="2"/>
  <c r="V1154" i="2"/>
  <c r="V1156" i="2"/>
  <c r="V1158" i="2"/>
  <c r="V1160" i="2"/>
  <c r="V1162" i="2"/>
  <c r="V1164" i="2"/>
  <c r="V1166" i="2"/>
  <c r="V1168" i="2"/>
  <c r="V1170" i="2"/>
  <c r="V1172" i="2"/>
  <c r="V1174" i="2"/>
  <c r="V1176" i="2"/>
  <c r="V1178" i="2"/>
  <c r="V1180" i="2"/>
  <c r="V1182" i="2"/>
  <c r="V1184" i="2"/>
  <c r="V1186" i="2"/>
  <c r="V1188" i="2"/>
  <c r="V1192" i="2"/>
  <c r="V1259" i="2"/>
  <c r="V1212" i="2"/>
  <c r="V1220" i="2"/>
  <c r="V1228" i="2"/>
  <c r="V1236" i="2"/>
  <c r="V1244" i="2"/>
  <c r="V1252" i="2"/>
  <c r="V1287" i="2"/>
  <c r="V1303" i="2"/>
  <c r="V1210" i="2"/>
  <c r="V1218" i="2"/>
  <c r="V1271" i="2"/>
  <c r="V1275" i="2"/>
  <c r="V1209" i="2"/>
  <c r="V1217" i="2"/>
  <c r="V1225" i="2"/>
  <c r="V1233" i="2"/>
  <c r="V1241" i="2"/>
  <c r="V1249" i="2"/>
  <c r="V1257" i="2"/>
  <c r="V1216" i="2"/>
  <c r="V1224" i="2"/>
  <c r="V1232" i="2"/>
  <c r="V1240" i="2"/>
  <c r="V1248" i="2"/>
  <c r="V1256" i="2"/>
  <c r="V1239" i="2"/>
  <c r="V1247" i="2"/>
  <c r="V1214" i="2"/>
  <c r="V1222" i="2"/>
  <c r="V1230" i="2"/>
  <c r="V1238" i="2"/>
  <c r="V1246" i="2"/>
  <c r="V1254" i="2"/>
  <c r="V1292" i="2"/>
  <c r="V1339" i="2"/>
  <c r="V1341" i="2"/>
  <c r="V1328" i="2"/>
  <c r="V1333" i="2"/>
  <c r="V1349" i="2"/>
  <c r="V1357" i="2"/>
  <c r="V1433" i="2"/>
  <c r="V1377" i="2"/>
  <c r="V1409" i="2"/>
  <c r="V1449" i="2"/>
  <c r="V1518" i="2"/>
  <c r="V1359" i="2"/>
  <c r="V1385" i="2"/>
  <c r="V1457" i="2"/>
  <c r="V1461" i="2"/>
  <c r="V1465" i="2"/>
  <c r="V1469" i="2"/>
  <c r="V1473" i="2"/>
  <c r="V1477" i="2"/>
  <c r="V1481" i="2"/>
  <c r="V1485" i="2"/>
  <c r="V1489" i="2"/>
  <c r="V1493" i="2"/>
  <c r="V1497" i="2"/>
  <c r="V1501" i="2"/>
  <c r="V1488" i="2"/>
  <c r="V1492" i="2"/>
  <c r="V1496" i="2"/>
  <c r="V1500" i="2"/>
  <c r="V1541" i="2"/>
  <c r="V1517" i="2"/>
  <c r="V1549" i="2"/>
  <c r="V1459" i="2"/>
  <c r="V1463" i="2"/>
  <c r="V1467" i="2"/>
  <c r="V1471" i="2"/>
  <c r="V1475" i="2"/>
  <c r="V1479" i="2"/>
  <c r="V1483" i="2"/>
  <c r="V1487" i="2"/>
  <c r="V1491" i="2"/>
  <c r="V1495" i="2"/>
  <c r="V1499" i="2"/>
  <c r="V1458" i="2"/>
  <c r="V1462" i="2"/>
  <c r="V1466" i="2"/>
  <c r="V1470" i="2"/>
  <c r="V1474" i="2"/>
  <c r="V1478" i="2"/>
  <c r="V1482" i="2"/>
  <c r="V1486" i="2"/>
  <c r="V1490" i="2"/>
  <c r="V1494" i="2"/>
  <c r="V1498" i="2"/>
  <c r="V1509" i="2"/>
  <c r="V1560" i="2"/>
  <c r="V1576" i="2"/>
  <c r="V1608" i="2"/>
  <c r="V1616" i="2"/>
  <c r="V1624" i="2"/>
  <c r="V1568" i="2"/>
  <c r="X10" i="6" l="1"/>
  <c r="Y10" i="6" s="1"/>
  <c r="V11" i="6"/>
  <c r="N11" i="6"/>
  <c r="P10" i="6"/>
  <c r="Q10" i="6" s="1"/>
  <c r="V12" i="6" l="1"/>
  <c r="X11" i="6"/>
  <c r="Y11" i="6" s="1"/>
  <c r="N12" i="6"/>
  <c r="P11" i="6"/>
  <c r="Q11" i="6" s="1"/>
  <c r="V13" i="6" l="1"/>
  <c r="X12" i="6"/>
  <c r="Y12" i="6" s="1"/>
  <c r="N13" i="6"/>
  <c r="P12" i="6"/>
  <c r="Q12" i="6" s="1"/>
  <c r="X13" i="6" l="1"/>
  <c r="Y13" i="6" s="1"/>
  <c r="V14" i="6"/>
  <c r="N14" i="6"/>
  <c r="P13" i="6"/>
  <c r="Q13" i="6" s="1"/>
  <c r="X14" i="6" l="1"/>
  <c r="Y14" i="6" s="1"/>
  <c r="V15" i="6"/>
  <c r="N15" i="6"/>
  <c r="P14" i="6"/>
  <c r="Q14" i="6" s="1"/>
  <c r="V16" i="6" l="1"/>
  <c r="X15" i="6"/>
  <c r="Y15" i="6" s="1"/>
  <c r="N16" i="6"/>
  <c r="P15" i="6"/>
  <c r="Q15" i="6" s="1"/>
  <c r="V17" i="6" l="1"/>
  <c r="X16" i="6"/>
  <c r="Y16" i="6" s="1"/>
  <c r="N17" i="6"/>
  <c r="P16" i="6"/>
  <c r="Q16" i="6" s="1"/>
  <c r="AA16" i="6" l="1"/>
  <c r="Z16" i="6"/>
  <c r="X17" i="6"/>
  <c r="Y17" i="6" s="1"/>
  <c r="V18" i="6"/>
  <c r="N18" i="6"/>
  <c r="P17" i="6"/>
  <c r="Q17" i="6" s="1"/>
  <c r="AB17" i="6" l="1"/>
  <c r="AA17" i="6"/>
  <c r="Z17" i="6"/>
  <c r="X18" i="6"/>
  <c r="Y18" i="6" s="1"/>
  <c r="V19" i="6"/>
  <c r="N19" i="6"/>
  <c r="P18" i="6"/>
  <c r="Q18" i="6" s="1"/>
  <c r="AB18" i="6" l="1"/>
  <c r="AA18" i="6"/>
  <c r="AC17" i="6"/>
  <c r="AD17" i="6" s="1"/>
  <c r="Z18" i="6"/>
  <c r="V20" i="6"/>
  <c r="X19" i="6"/>
  <c r="Y19" i="6" s="1"/>
  <c r="N20" i="6"/>
  <c r="P19" i="6"/>
  <c r="Q19" i="6" s="1"/>
  <c r="AB19" i="6" l="1"/>
  <c r="AA19" i="6"/>
  <c r="AC18" i="6"/>
  <c r="AD18" i="6" s="1"/>
  <c r="Z19" i="6"/>
  <c r="V21" i="6"/>
  <c r="X20" i="6"/>
  <c r="Y20" i="6" s="1"/>
  <c r="N21" i="6"/>
  <c r="P20" i="6"/>
  <c r="Q20" i="6" s="1"/>
  <c r="AC19" i="6" l="1"/>
  <c r="AD19" i="6"/>
  <c r="AB20" i="6"/>
  <c r="AA20" i="6"/>
  <c r="Z20" i="6"/>
  <c r="X21" i="6"/>
  <c r="Y21" i="6" s="1"/>
  <c r="V22" i="6"/>
  <c r="N22" i="6"/>
  <c r="P21" i="6"/>
  <c r="Q21" i="6" s="1"/>
  <c r="AE19" i="6" l="1"/>
  <c r="AB21" i="6"/>
  <c r="AA21" i="6"/>
  <c r="AC20" i="6"/>
  <c r="AD20" i="6" s="1"/>
  <c r="Z21" i="6"/>
  <c r="X22" i="6"/>
  <c r="Y22" i="6" s="1"/>
  <c r="V23" i="6"/>
  <c r="N23" i="6"/>
  <c r="P22" i="6"/>
  <c r="Q22" i="6" s="1"/>
  <c r="AC21" i="6" l="1"/>
  <c r="AE20" i="6"/>
  <c r="AD21" i="6"/>
  <c r="AB22" i="6"/>
  <c r="AA22" i="6"/>
  <c r="Z22" i="6"/>
  <c r="V24" i="6"/>
  <c r="X23" i="6"/>
  <c r="Y23" i="6" s="1"/>
  <c r="N24" i="6"/>
  <c r="P23" i="6"/>
  <c r="Q23" i="6" s="1"/>
  <c r="AE21" i="6" l="1"/>
  <c r="AB23" i="6"/>
  <c r="AA23" i="6"/>
  <c r="AC23" i="6" s="1"/>
  <c r="AC22" i="6"/>
  <c r="AD22" i="6" s="1"/>
  <c r="Z23" i="6"/>
  <c r="V25" i="6"/>
  <c r="X24" i="6"/>
  <c r="Y24" i="6" s="1"/>
  <c r="N25" i="6"/>
  <c r="P24" i="6"/>
  <c r="Q24" i="6" s="1"/>
  <c r="AE22" i="6" l="1"/>
  <c r="AD23" i="6"/>
  <c r="AE23" i="6" s="1"/>
  <c r="AB24" i="6"/>
  <c r="AA24" i="6"/>
  <c r="Z24" i="6"/>
  <c r="X25" i="6"/>
  <c r="Y25" i="6" s="1"/>
  <c r="V26" i="6"/>
  <c r="N26" i="6"/>
  <c r="P25" i="6"/>
  <c r="Q25" i="6" s="1"/>
  <c r="AB25" i="6" l="1"/>
  <c r="AA25" i="6"/>
  <c r="AC24" i="6"/>
  <c r="AD24" i="6" s="1"/>
  <c r="Z25" i="6"/>
  <c r="X26" i="6"/>
  <c r="Y26" i="6" s="1"/>
  <c r="V27" i="6"/>
  <c r="N27" i="6"/>
  <c r="P26" i="6"/>
  <c r="Q26" i="6" s="1"/>
  <c r="AE24" i="6" l="1"/>
  <c r="AB26" i="6"/>
  <c r="AA26" i="6"/>
  <c r="AC25" i="6"/>
  <c r="AD25" i="6" s="1"/>
  <c r="AE25" i="6" s="1"/>
  <c r="Z26" i="6"/>
  <c r="V28" i="6"/>
  <c r="X27" i="6"/>
  <c r="Y27" i="6" s="1"/>
  <c r="N28" i="6"/>
  <c r="P27" i="6"/>
  <c r="Q27" i="6" s="1"/>
  <c r="AC26" i="6" l="1"/>
  <c r="AD26" i="6" s="1"/>
  <c r="AB27" i="6"/>
  <c r="AA27" i="6"/>
  <c r="Z27" i="6"/>
  <c r="V29" i="6"/>
  <c r="X28" i="6"/>
  <c r="Y28" i="6" s="1"/>
  <c r="N29" i="6"/>
  <c r="P28" i="6"/>
  <c r="Q28" i="6" s="1"/>
  <c r="AE26" i="6" l="1"/>
  <c r="AC27" i="6"/>
  <c r="AD27" i="6" s="1"/>
  <c r="AB28" i="6"/>
  <c r="AA28" i="6"/>
  <c r="Z28" i="6"/>
  <c r="X29" i="6"/>
  <c r="Y29" i="6" s="1"/>
  <c r="V30" i="6"/>
  <c r="N30" i="6"/>
  <c r="P29" i="6"/>
  <c r="Q29" i="6" s="1"/>
  <c r="AE27" i="6" l="1"/>
  <c r="AC28" i="6"/>
  <c r="AD28" i="6" s="1"/>
  <c r="AE28" i="6" s="1"/>
  <c r="AB29" i="6"/>
  <c r="AA29" i="6"/>
  <c r="Z29" i="6"/>
  <c r="X30" i="6"/>
  <c r="Y30" i="6" s="1"/>
  <c r="V31" i="6"/>
  <c r="N31" i="6"/>
  <c r="P30" i="6"/>
  <c r="Q30" i="6" s="1"/>
  <c r="AC29" i="6" l="1"/>
  <c r="AD29" i="6"/>
  <c r="AB30" i="6"/>
  <c r="AA30" i="6"/>
  <c r="Z30" i="6"/>
  <c r="V32" i="6"/>
  <c r="X31" i="6"/>
  <c r="Y31" i="6" s="1"/>
  <c r="N32" i="6"/>
  <c r="P31" i="6"/>
  <c r="Q31" i="6" s="1"/>
  <c r="AE29" i="6" l="1"/>
  <c r="AC30" i="6"/>
  <c r="AD30" i="6"/>
  <c r="AB31" i="6"/>
  <c r="AA31" i="6"/>
  <c r="Z31" i="6"/>
  <c r="V33" i="6"/>
  <c r="X32" i="6"/>
  <c r="Y32" i="6" s="1"/>
  <c r="N33" i="6"/>
  <c r="P32" i="6"/>
  <c r="Q32" i="6" s="1"/>
  <c r="AE30" i="6" l="1"/>
  <c r="AC31" i="6"/>
  <c r="AD31" i="6" s="1"/>
  <c r="AB32" i="6"/>
  <c r="AA32" i="6"/>
  <c r="Z32" i="6"/>
  <c r="X33" i="6"/>
  <c r="Y33" i="6" s="1"/>
  <c r="V34" i="6"/>
  <c r="N34" i="6"/>
  <c r="P33" i="6"/>
  <c r="Q33" i="6" s="1"/>
  <c r="AE31" i="6" l="1"/>
  <c r="AC32" i="6"/>
  <c r="AD32" i="6"/>
  <c r="AE32" i="6" s="1"/>
  <c r="AB33" i="6"/>
  <c r="AA33" i="6"/>
  <c r="Z33" i="6"/>
  <c r="X34" i="6"/>
  <c r="Y34" i="6" s="1"/>
  <c r="V35" i="6"/>
  <c r="N35" i="6"/>
  <c r="P34" i="6"/>
  <c r="Q34" i="6" s="1"/>
  <c r="AC33" i="6" l="1"/>
  <c r="AD33" i="6" s="1"/>
  <c r="AB34" i="6"/>
  <c r="AA34" i="6"/>
  <c r="AC34" i="6" s="1"/>
  <c r="Z34" i="6"/>
  <c r="V36" i="6"/>
  <c r="X35" i="6"/>
  <c r="Y35" i="6" s="1"/>
  <c r="N36" i="6"/>
  <c r="P35" i="6"/>
  <c r="Q35" i="6" s="1"/>
  <c r="AE33" i="6" l="1"/>
  <c r="AD34" i="6"/>
  <c r="AE34" i="6" s="1"/>
  <c r="AB35" i="6"/>
  <c r="AA35" i="6"/>
  <c r="Z35" i="6"/>
  <c r="V37" i="6"/>
  <c r="X36" i="6"/>
  <c r="Y36" i="6" s="1"/>
  <c r="N37" i="6"/>
  <c r="P36" i="6"/>
  <c r="Q36" i="6" s="1"/>
  <c r="AB36" i="6" l="1"/>
  <c r="AA36" i="6"/>
  <c r="AC35" i="6"/>
  <c r="AD35" i="6" s="1"/>
  <c r="Z36" i="6"/>
  <c r="X37" i="6"/>
  <c r="Y37" i="6" s="1"/>
  <c r="V38" i="6"/>
  <c r="N38" i="6"/>
  <c r="P37" i="6"/>
  <c r="Q37" i="6" s="1"/>
  <c r="AE35" i="6" l="1"/>
  <c r="AC36" i="6"/>
  <c r="AD36" i="6" s="1"/>
  <c r="AB37" i="6"/>
  <c r="AA37" i="6"/>
  <c r="Z37" i="6"/>
  <c r="X38" i="6"/>
  <c r="Y38" i="6" s="1"/>
  <c r="V39" i="6"/>
  <c r="N39" i="6"/>
  <c r="P38" i="6"/>
  <c r="Q38" i="6" s="1"/>
  <c r="AE36" i="6" l="1"/>
  <c r="AC37" i="6"/>
  <c r="AD37" i="6"/>
  <c r="AE37" i="6" s="1"/>
  <c r="AB38" i="6"/>
  <c r="AA38" i="6"/>
  <c r="AC38" i="6" s="1"/>
  <c r="Z38" i="6"/>
  <c r="V40" i="6"/>
  <c r="X39" i="6"/>
  <c r="Y39" i="6" s="1"/>
  <c r="N40" i="6"/>
  <c r="P39" i="6"/>
  <c r="Q39" i="6" s="1"/>
  <c r="AD38" i="6" l="1"/>
  <c r="AB39" i="6"/>
  <c r="AA39" i="6"/>
  <c r="Z39" i="6"/>
  <c r="V41" i="6"/>
  <c r="X40" i="6"/>
  <c r="Y40" i="6" s="1"/>
  <c r="N41" i="6"/>
  <c r="P40" i="6"/>
  <c r="Q40" i="6" s="1"/>
  <c r="AE38" i="6" l="1"/>
  <c r="AC39" i="6"/>
  <c r="AD39" i="6"/>
  <c r="AB40" i="6"/>
  <c r="AA40" i="6"/>
  <c r="Z40" i="6"/>
  <c r="X41" i="6"/>
  <c r="Y41" i="6" s="1"/>
  <c r="V42" i="6"/>
  <c r="N42" i="6"/>
  <c r="P41" i="6"/>
  <c r="Q41" i="6" s="1"/>
  <c r="AE39" i="6" l="1"/>
  <c r="AC40" i="6"/>
  <c r="AD40" i="6" s="1"/>
  <c r="AB41" i="6"/>
  <c r="AA41" i="6"/>
  <c r="Z41" i="6"/>
  <c r="X42" i="6"/>
  <c r="Y42" i="6" s="1"/>
  <c r="V43" i="6"/>
  <c r="N43" i="6"/>
  <c r="P42" i="6"/>
  <c r="Q42" i="6" s="1"/>
  <c r="AE40" i="6" l="1"/>
  <c r="AC41" i="6"/>
  <c r="AD41" i="6"/>
  <c r="AB42" i="6"/>
  <c r="AA42" i="6"/>
  <c r="Z42" i="6"/>
  <c r="V44" i="6"/>
  <c r="X43" i="6"/>
  <c r="Y43" i="6" s="1"/>
  <c r="N44" i="6"/>
  <c r="P43" i="6"/>
  <c r="Q43" i="6" s="1"/>
  <c r="AE41" i="6" l="1"/>
  <c r="AB43" i="6"/>
  <c r="AA43" i="6"/>
  <c r="AC42" i="6"/>
  <c r="AD42" i="6" s="1"/>
  <c r="AE42" i="6" s="1"/>
  <c r="Z43" i="6"/>
  <c r="V45" i="6"/>
  <c r="X44" i="6"/>
  <c r="Y44" i="6" s="1"/>
  <c r="N45" i="6"/>
  <c r="P44" i="6"/>
  <c r="Q44" i="6" s="1"/>
  <c r="AC43" i="6" l="1"/>
  <c r="AD43" i="6" s="1"/>
  <c r="AB44" i="6"/>
  <c r="AA44" i="6"/>
  <c r="Z44" i="6"/>
  <c r="X45" i="6"/>
  <c r="Y45" i="6" s="1"/>
  <c r="V46" i="6"/>
  <c r="N46" i="6"/>
  <c r="P45" i="6"/>
  <c r="Q45" i="6" s="1"/>
  <c r="AE43" i="6" l="1"/>
  <c r="AC44" i="6"/>
  <c r="AD44" i="6" s="1"/>
  <c r="AB45" i="6"/>
  <c r="AA45" i="6"/>
  <c r="Z45" i="6"/>
  <c r="X46" i="6"/>
  <c r="Y46" i="6" s="1"/>
  <c r="V47" i="6"/>
  <c r="N47" i="6"/>
  <c r="P46" i="6"/>
  <c r="Q46" i="6" s="1"/>
  <c r="AC45" i="6" l="1"/>
  <c r="AE44" i="6"/>
  <c r="AD45" i="6"/>
  <c r="AB46" i="6"/>
  <c r="AA46" i="6"/>
  <c r="Z46" i="6"/>
  <c r="V48" i="6"/>
  <c r="X47" i="6"/>
  <c r="Y47" i="6" s="1"/>
  <c r="N48" i="6"/>
  <c r="P47" i="6"/>
  <c r="Q47" i="6" s="1"/>
  <c r="AE45" i="6" l="1"/>
  <c r="AB47" i="6"/>
  <c r="AA47" i="6"/>
  <c r="AC46" i="6"/>
  <c r="AD46" i="6" s="1"/>
  <c r="Z47" i="6"/>
  <c r="V49" i="6"/>
  <c r="X48" i="6"/>
  <c r="Y48" i="6" s="1"/>
  <c r="N49" i="6"/>
  <c r="P48" i="6"/>
  <c r="Q48" i="6" s="1"/>
  <c r="AE46" i="6" l="1"/>
  <c r="AC47" i="6"/>
  <c r="AD47" i="6" s="1"/>
  <c r="AB48" i="6"/>
  <c r="AA48" i="6"/>
  <c r="Z48" i="6"/>
  <c r="X49" i="6"/>
  <c r="Y49" i="6" s="1"/>
  <c r="V50" i="6"/>
  <c r="N50" i="6"/>
  <c r="P49" i="6"/>
  <c r="Q49" i="6" s="1"/>
  <c r="AE47" i="6" l="1"/>
  <c r="AE48" i="6"/>
  <c r="AC48" i="6"/>
  <c r="AD48" i="6"/>
  <c r="AB49" i="6"/>
  <c r="AA49" i="6"/>
  <c r="Z49" i="6"/>
  <c r="X50" i="6"/>
  <c r="Y50" i="6" s="1"/>
  <c r="V51" i="6"/>
  <c r="N51" i="6"/>
  <c r="P50" i="6"/>
  <c r="Q50" i="6" s="1"/>
  <c r="AC49" i="6" l="1"/>
  <c r="AD49" i="6" s="1"/>
  <c r="AB50" i="6"/>
  <c r="AA50" i="6"/>
  <c r="Z50" i="6"/>
  <c r="V52" i="6"/>
  <c r="X51" i="6"/>
  <c r="Y51" i="6" s="1"/>
  <c r="N52" i="6"/>
  <c r="P51" i="6"/>
  <c r="Q51" i="6" s="1"/>
  <c r="AE49" i="6" l="1"/>
  <c r="AC50" i="6"/>
  <c r="AD50" i="6" s="1"/>
  <c r="AB51" i="6"/>
  <c r="AA51" i="6"/>
  <c r="Z51" i="6"/>
  <c r="V53" i="6"/>
  <c r="X52" i="6"/>
  <c r="Y52" i="6" s="1"/>
  <c r="N53" i="6"/>
  <c r="P52" i="6"/>
  <c r="Q52" i="6" s="1"/>
  <c r="AE50" i="6" l="1"/>
  <c r="AC51" i="6"/>
  <c r="AD51" i="6" s="1"/>
  <c r="AB52" i="6"/>
  <c r="AA52" i="6"/>
  <c r="Z52" i="6"/>
  <c r="X53" i="6"/>
  <c r="Y53" i="6" s="1"/>
  <c r="V54" i="6"/>
  <c r="N54" i="6"/>
  <c r="P53" i="6"/>
  <c r="Q53" i="6" s="1"/>
  <c r="AE51" i="6" l="1"/>
  <c r="AB53" i="6"/>
  <c r="AA53" i="6"/>
  <c r="AC52" i="6"/>
  <c r="AD52" i="6" s="1"/>
  <c r="Z53" i="6"/>
  <c r="X54" i="6"/>
  <c r="Y54" i="6" s="1"/>
  <c r="V55" i="6"/>
  <c r="N55" i="6"/>
  <c r="P54" i="6"/>
  <c r="Q54" i="6" s="1"/>
  <c r="AE52" i="6" l="1"/>
  <c r="Z54" i="6"/>
  <c r="AB54" i="6"/>
  <c r="AD54" i="6" s="1"/>
  <c r="AA54" i="6"/>
  <c r="AC54" i="6" s="1"/>
  <c r="AC53" i="6"/>
  <c r="AD53" i="6" s="1"/>
  <c r="V56" i="6"/>
  <c r="X55" i="6"/>
  <c r="Y55" i="6" s="1"/>
  <c r="N56" i="6"/>
  <c r="P55" i="6"/>
  <c r="Q55" i="6" s="1"/>
  <c r="AE53" i="6" l="1"/>
  <c r="AE54" i="6"/>
  <c r="Z55" i="6"/>
  <c r="AB55" i="6"/>
  <c r="AA55" i="6"/>
  <c r="AC55" i="6" s="1"/>
  <c r="V57" i="6"/>
  <c r="X56" i="6"/>
  <c r="Y56" i="6" s="1"/>
  <c r="N57" i="6"/>
  <c r="P56" i="6"/>
  <c r="Q56" i="6" s="1"/>
  <c r="AD55" i="6" l="1"/>
  <c r="Z56" i="6"/>
  <c r="AB56" i="6"/>
  <c r="AA56" i="6"/>
  <c r="AC56" i="6" s="1"/>
  <c r="X57" i="6"/>
  <c r="Y57" i="6" s="1"/>
  <c r="V58" i="6"/>
  <c r="N58" i="6"/>
  <c r="P57" i="6"/>
  <c r="Q57" i="6" s="1"/>
  <c r="AD56" i="6" l="1"/>
  <c r="AE55" i="6"/>
  <c r="AE56" i="6"/>
  <c r="Z57" i="6"/>
  <c r="AB57" i="6"/>
  <c r="AD57" i="6" s="1"/>
  <c r="AA57" i="6"/>
  <c r="AC57" i="6" s="1"/>
  <c r="X58" i="6"/>
  <c r="Y58" i="6" s="1"/>
  <c r="V59" i="6"/>
  <c r="N59" i="6"/>
  <c r="P58" i="6"/>
  <c r="Q58" i="6" s="1"/>
  <c r="AE57" i="6" l="1"/>
  <c r="Z58" i="6"/>
  <c r="AB58" i="6"/>
  <c r="AA58" i="6"/>
  <c r="V60" i="6"/>
  <c r="X59" i="6"/>
  <c r="Y59" i="6" s="1"/>
  <c r="N60" i="6"/>
  <c r="P59" i="6"/>
  <c r="Q59" i="6" s="1"/>
  <c r="AC58" i="6" l="1"/>
  <c r="AD58" i="6"/>
  <c r="Z59" i="6"/>
  <c r="AB59" i="6"/>
  <c r="AA59" i="6"/>
  <c r="AC59" i="6" s="1"/>
  <c r="V61" i="6"/>
  <c r="X60" i="6"/>
  <c r="Y60" i="6" s="1"/>
  <c r="N61" i="6"/>
  <c r="P60" i="6"/>
  <c r="Q60" i="6" s="1"/>
  <c r="AE58" i="6" l="1"/>
  <c r="AD59" i="6"/>
  <c r="Z60" i="6"/>
  <c r="AB60" i="6"/>
  <c r="AA60" i="6"/>
  <c r="AC60" i="6" s="1"/>
  <c r="X61" i="6"/>
  <c r="Y61" i="6" s="1"/>
  <c r="V62" i="6"/>
  <c r="N62" i="6"/>
  <c r="P61" i="6"/>
  <c r="Q61" i="6" s="1"/>
  <c r="AE59" i="6" l="1"/>
  <c r="AE60" i="6"/>
  <c r="AD60" i="6"/>
  <c r="Z61" i="6"/>
  <c r="AB61" i="6"/>
  <c r="AA61" i="6"/>
  <c r="X62" i="6"/>
  <c r="Y62" i="6" s="1"/>
  <c r="V63" i="6"/>
  <c r="N63" i="6"/>
  <c r="P62" i="6"/>
  <c r="Q62" i="6" s="1"/>
  <c r="AC61" i="6" l="1"/>
  <c r="AD61" i="6" s="1"/>
  <c r="Z62" i="6"/>
  <c r="AB62" i="6"/>
  <c r="AA62" i="6"/>
  <c r="AC62" i="6" s="1"/>
  <c r="V64" i="6"/>
  <c r="X63" i="6"/>
  <c r="Y63" i="6" s="1"/>
  <c r="N64" i="6"/>
  <c r="P63" i="6"/>
  <c r="Q63" i="6" s="1"/>
  <c r="AE61" i="6" l="1"/>
  <c r="AE62" i="6"/>
  <c r="AD62" i="6"/>
  <c r="Z63" i="6"/>
  <c r="AB63" i="6"/>
  <c r="AA63" i="6"/>
  <c r="AC63" i="6" s="1"/>
  <c r="V65" i="6"/>
  <c r="X65" i="6" s="1"/>
  <c r="Y65" i="6" s="1"/>
  <c r="X64" i="6"/>
  <c r="Y64" i="6" s="1"/>
  <c r="N65" i="6"/>
  <c r="P65" i="6" s="1"/>
  <c r="Q65" i="6" s="1"/>
  <c r="P64" i="6"/>
  <c r="Q64" i="6" s="1"/>
  <c r="AD63" i="6" l="1"/>
  <c r="Z64" i="6"/>
  <c r="AB64" i="6"/>
  <c r="AA64" i="6"/>
  <c r="AC64" i="6" s="1"/>
  <c r="AB65" i="6"/>
  <c r="AA65" i="6"/>
  <c r="Z65" i="6"/>
  <c r="AE65" i="6" l="1"/>
  <c r="AE63" i="6"/>
  <c r="AE64" i="6"/>
  <c r="AD64" i="6"/>
  <c r="AC65" i="6"/>
  <c r="AD6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Sumit Bhatkar</author>
  </authors>
  <commentList>
    <comment ref="A2" authorId="0" shapeId="0" xr:uid="{06E36A61-8564-4A43-9D0B-D343B22D04D4}">
      <text>
        <r>
          <rPr>
            <b/>
            <sz val="9"/>
            <color indexed="81"/>
            <rFont val="Tahoma"/>
            <family val="2"/>
          </rPr>
          <t>Sumit Bhatkar:</t>
        </r>
        <r>
          <rPr>
            <sz val="9"/>
            <color indexed="81"/>
            <rFont val="Tahoma"/>
            <family val="2"/>
          </rPr>
          <t xml:space="preserve">
Gain avg is higher than loss avg. It means, the overall stock price went high. Else it went down.
The value of indicator will be 50 if avg are equal
if &gt;50 overall increase in price - due to overall increase in buying - Overbought
if &lt;50 overall decrese in price - due to overall increase in selling - Oversold
General 
formula == 100 - ( 100 / (1+ratio) ) 
ratio (GA/LA) - can be &gt;1 or &lt;1 (GA high or GA low)
1+ratio is required to keep division of 100 always below 100. (else &lt;1 values will increase it)
This will form bounded values below 100, always.
100 - xxx is required as xxx went in reverse proportion. So to get it proportional. 
When ratio is 1 ==&gt; output is 50
When ratio is &gt;1 ==&gt; output is 50
When ratio is &lt;1 ==&gt; output is 50
someone might consider any number above 80 as overbought and anything below 20 as oversold. -- just some numbers
RSI line going up - doesnt indicate gains or loss yest. it only indicates last 14 days, there is more buying overall . if it goes down, that means overall little less buying 
</t>
        </r>
      </text>
    </comment>
    <comment ref="A3" authorId="0" shapeId="0" xr:uid="{FA63228A-0B15-475A-982A-9BEE576EA445}">
      <text>
        <r>
          <rPr>
            <b/>
            <sz val="9"/>
            <color indexed="81"/>
            <rFont val="Tahoma"/>
            <family val="2"/>
          </rPr>
          <t>Sumit Bhatkar:</t>
        </r>
        <r>
          <rPr>
            <sz val="9"/>
            <color indexed="81"/>
            <rFont val="Tahoma"/>
            <family val="2"/>
          </rPr>
          <t xml:space="preserve">
RSI = 100 – 100/ (1 + RS)
RS = Average Gain of n days UP  / Average Loss of n days DOWN
Stoch RSI = (RSI - Lowest Low RSI) / (Highest High RSI - Lowest Low RSI)
total deviation above lowest RSI in %
high K means overall buying in last 14 days is close to its highest mark. there is less chances of more buy happening to more sells may happen and price may fall. 
K and D at same level means the overall buy sale remained flat for 3 days (smoothing of D) flat trend
low K means overall selling is at its lowest in last 14 days - so less likely to go down further and will increase
</t>
        </r>
      </text>
    </comment>
  </commentList>
</comments>
</file>

<file path=xl/sharedStrings.xml><?xml version="1.0" encoding="utf-8"?>
<sst xmlns="http://schemas.openxmlformats.org/spreadsheetml/2006/main" count="11293" uniqueCount="1741">
  <si>
    <t>SYMBOL</t>
  </si>
  <si>
    <t xml:space="preserve"> SERIES</t>
  </si>
  <si>
    <t xml:space="preserve"> DATE1</t>
  </si>
  <si>
    <t xml:space="preserve"> PREV_CLOSE</t>
  </si>
  <si>
    <t xml:space="preserve"> OPEN_PRICE</t>
  </si>
  <si>
    <t xml:space="preserve"> HIGH_PRICE</t>
  </si>
  <si>
    <t xml:space="preserve"> LOW_PRICE</t>
  </si>
  <si>
    <t xml:space="preserve"> LAST_PRICE</t>
  </si>
  <si>
    <t xml:space="preserve"> CLOSE_PRICE</t>
  </si>
  <si>
    <t xml:space="preserve"> AVG_PRICE</t>
  </si>
  <si>
    <t xml:space="preserve"> TTL_TRD_QNTY</t>
  </si>
  <si>
    <t xml:space="preserve"> TURNOVER_LACS</t>
  </si>
  <si>
    <t xml:space="preserve"> NO_OF_TRADES</t>
  </si>
  <si>
    <t>TTQ/NT</t>
  </si>
  <si>
    <t>OLD TTQ/NT</t>
  </si>
  <si>
    <t>% Chng T/N</t>
  </si>
  <si>
    <t>OLD VAL</t>
  </si>
  <si>
    <t>% Chng VAL</t>
  </si>
  <si>
    <t xml:space="preserve"> DELIV_QTY</t>
  </si>
  <si>
    <t xml:space="preserve"> DELIV_PER</t>
  </si>
  <si>
    <t>T/N</t>
  </si>
  <si>
    <t>% C T/N</t>
  </si>
  <si>
    <t>% C Val</t>
  </si>
  <si>
    <t>AXISGOLD</t>
  </si>
  <si>
    <t xml:space="preserve"> EQ</t>
  </si>
  <si>
    <t xml:space="preserve"> 27-Jul-2020</t>
  </si>
  <si>
    <t>AXISNIFTY</t>
  </si>
  <si>
    <t>POWERINDIA</t>
  </si>
  <si>
    <t>SFL</t>
  </si>
  <si>
    <t>PHOENIXLTD</t>
  </si>
  <si>
    <t>LAXMIMACH</t>
  </si>
  <si>
    <t>INEOSSTYRO</t>
  </si>
  <si>
    <t>AIAENG</t>
  </si>
  <si>
    <t>CGCL</t>
  </si>
  <si>
    <t>VAIBHAVGBL</t>
  </si>
  <si>
    <t>FINEORG</t>
  </si>
  <si>
    <t>ICICILOVOL</t>
  </si>
  <si>
    <t>KOTAKNIFTY</t>
  </si>
  <si>
    <t>UTINEXT50</t>
  </si>
  <si>
    <t>DECCANCE</t>
  </si>
  <si>
    <t>POKARNA</t>
  </si>
  <si>
    <t xml:space="preserve"> BE</t>
  </si>
  <si>
    <t xml:space="preserve"> -</t>
  </si>
  <si>
    <t>GRINDWELL</t>
  </si>
  <si>
    <t>SHEMAROO</t>
  </si>
  <si>
    <t>AGCNET</t>
  </si>
  <si>
    <t>EBBETF0423</t>
  </si>
  <si>
    <t>MAHESHWARI</t>
  </si>
  <si>
    <t>CINELINE</t>
  </si>
  <si>
    <t>VIKASPROP</t>
  </si>
  <si>
    <t>ICICI500</t>
  </si>
  <si>
    <t>GREENPANEL</t>
  </si>
  <si>
    <t>CENTRUM</t>
  </si>
  <si>
    <t>DENORA</t>
  </si>
  <si>
    <t>SETFNN50</t>
  </si>
  <si>
    <t>EIMCOELECO</t>
  </si>
  <si>
    <t>TEXINFRA</t>
  </si>
  <si>
    <t>JINDALSTEL</t>
  </si>
  <si>
    <t>MCX</t>
  </si>
  <si>
    <t>CDSL</t>
  </si>
  <si>
    <t>PERSISTENT</t>
  </si>
  <si>
    <t>AARTIDRUGS</t>
  </si>
  <si>
    <t>BSE</t>
  </si>
  <si>
    <t>LTI</t>
  </si>
  <si>
    <t>INOXLEISUR</t>
  </si>
  <si>
    <t>ISEC</t>
  </si>
  <si>
    <t>POLYMED</t>
  </si>
  <si>
    <t>DEEPAKFERT</t>
  </si>
  <si>
    <t>KIRIINDUS</t>
  </si>
  <si>
    <t>CHENNPETRO</t>
  </si>
  <si>
    <t>INDIACEM</t>
  </si>
  <si>
    <t>SUPREMEIND</t>
  </si>
  <si>
    <t>TRENT</t>
  </si>
  <si>
    <t>DYNPRO</t>
  </si>
  <si>
    <t>HDFCMFGETF</t>
  </si>
  <si>
    <t>NIACL</t>
  </si>
  <si>
    <t>GMMPFAUDLR</t>
  </si>
  <si>
    <t>TCIEXP</t>
  </si>
  <si>
    <t>ORIENTELEC</t>
  </si>
  <si>
    <t>APEX</t>
  </si>
  <si>
    <t>APLAPOLLO</t>
  </si>
  <si>
    <t>UFO</t>
  </si>
  <si>
    <t>GSPL</t>
  </si>
  <si>
    <t>SUNDARMFIN</t>
  </si>
  <si>
    <t>ICICIGOLD</t>
  </si>
  <si>
    <t>SASKEN</t>
  </si>
  <si>
    <t>GOLDSHARE</t>
  </si>
  <si>
    <t>KPITTECH</t>
  </si>
  <si>
    <t>SHALPAINTS</t>
  </si>
  <si>
    <t>SAREGAMA</t>
  </si>
  <si>
    <t>KOPRAN</t>
  </si>
  <si>
    <t>CHOLAHLDNG</t>
  </si>
  <si>
    <t>TAJGVK</t>
  </si>
  <si>
    <t>SANGHIIND</t>
  </si>
  <si>
    <t>APOLLOPIPE</t>
  </si>
  <si>
    <t>DIAMONDYD</t>
  </si>
  <si>
    <t>UNITEDTEA</t>
  </si>
  <si>
    <t>BALLARPUR</t>
  </si>
  <si>
    <t>IMFA</t>
  </si>
  <si>
    <t>GOLDIAM</t>
  </si>
  <si>
    <t>CHEMBOND</t>
  </si>
  <si>
    <t>ROHLTD</t>
  </si>
  <si>
    <t>CEREBRAINT</t>
  </si>
  <si>
    <t>SARLAPOLY</t>
  </si>
  <si>
    <t>PURVA</t>
  </si>
  <si>
    <t>KIOCL</t>
  </si>
  <si>
    <t>ARIES</t>
  </si>
  <si>
    <t>RSYSTEMS</t>
  </si>
  <si>
    <t>ZUARI</t>
  </si>
  <si>
    <t>ALICON</t>
  </si>
  <si>
    <t>INFIBEAM</t>
  </si>
  <si>
    <t>SKFINDIA</t>
  </si>
  <si>
    <t>JMFINANCIL</t>
  </si>
  <si>
    <t>ANUP</t>
  </si>
  <si>
    <t>KELLTONTEC</t>
  </si>
  <si>
    <t>INDSWFTLAB</t>
  </si>
  <si>
    <t>NXTDIGITAL</t>
  </si>
  <si>
    <t>HIRECT</t>
  </si>
  <si>
    <t>HDFCNIFETF</t>
  </si>
  <si>
    <t>ICICIBANKP</t>
  </si>
  <si>
    <t>DMART</t>
  </si>
  <si>
    <t>CONCOR</t>
  </si>
  <si>
    <t>SANOFI</t>
  </si>
  <si>
    <t>BIRLATYRE</t>
  </si>
  <si>
    <t>BLISSGVS</t>
  </si>
  <si>
    <t>SUVENPHAR</t>
  </si>
  <si>
    <t>RPOWER</t>
  </si>
  <si>
    <t>TEAMLEASE</t>
  </si>
  <si>
    <t>SCHAEFFLER</t>
  </si>
  <si>
    <t>DISHTV</t>
  </si>
  <si>
    <t>HCC</t>
  </si>
  <si>
    <t>MANGCHEFER</t>
  </si>
  <si>
    <t>BHAGERIA</t>
  </si>
  <si>
    <t>AUTOAXLES</t>
  </si>
  <si>
    <t>MTNL</t>
  </si>
  <si>
    <t>KOTAKBANK</t>
  </si>
  <si>
    <t>PVR</t>
  </si>
  <si>
    <t>AMBUJACEM</t>
  </si>
  <si>
    <t>ADANIPORTS</t>
  </si>
  <si>
    <t>FRETAIL</t>
  </si>
  <si>
    <t>GOLDBEES</t>
  </si>
  <si>
    <t>BSOFT</t>
  </si>
  <si>
    <t>SETFGOLD</t>
  </si>
  <si>
    <t>OFSS</t>
  </si>
  <si>
    <t>TANLA</t>
  </si>
  <si>
    <t>THYROCARE</t>
  </si>
  <si>
    <t>GAEL</t>
  </si>
  <si>
    <t>CENTURYPLY</t>
  </si>
  <si>
    <t>VINATIORGA</t>
  </si>
  <si>
    <t>VENKEYS</t>
  </si>
  <si>
    <t>TATACOMM</t>
  </si>
  <si>
    <t>HSIL</t>
  </si>
  <si>
    <t>BASF</t>
  </si>
  <si>
    <t>SWSOLAR</t>
  </si>
  <si>
    <t>SRIPIPES</t>
  </si>
  <si>
    <t>3MINDIA</t>
  </si>
  <si>
    <t>FLFL</t>
  </si>
  <si>
    <t>VIKASMCORP</t>
  </si>
  <si>
    <t>FSC</t>
  </si>
  <si>
    <t>JUNIORBEES</t>
  </si>
  <si>
    <t>GEOJITFSL</t>
  </si>
  <si>
    <t>SIRCA</t>
  </si>
  <si>
    <t>DALMIASUG</t>
  </si>
  <si>
    <t>ASAHISONG</t>
  </si>
  <si>
    <t>ONMOBILE</t>
  </si>
  <si>
    <t>SSWL</t>
  </si>
  <si>
    <t>TATAMETALI</t>
  </si>
  <si>
    <t>TASTYBITE</t>
  </si>
  <si>
    <t>VIMTALABS</t>
  </si>
  <si>
    <t>FCL</t>
  </si>
  <si>
    <t>CAPACITE</t>
  </si>
  <si>
    <t>KARDA</t>
  </si>
  <si>
    <t>IIFLWAM</t>
  </si>
  <si>
    <t>JKIL</t>
  </si>
  <si>
    <t>MAHLIFE</t>
  </si>
  <si>
    <t>GLOBUSSPR</t>
  </si>
  <si>
    <t>ARMANFIN</t>
  </si>
  <si>
    <t>ALBERTDAVD</t>
  </si>
  <si>
    <t>GULFOILLUB</t>
  </si>
  <si>
    <t>KESORAMIND</t>
  </si>
  <si>
    <t>SOLARINDS</t>
  </si>
  <si>
    <t>EXPLEOSOL</t>
  </si>
  <si>
    <t>UNIVCABLES</t>
  </si>
  <si>
    <t>NAVNETEDUL</t>
  </si>
  <si>
    <t>LGBBROSLTD</t>
  </si>
  <si>
    <t>BSLGOLDETF</t>
  </si>
  <si>
    <t>GFLLIMITED</t>
  </si>
  <si>
    <t>SHANTIGEAR</t>
  </si>
  <si>
    <t>SUNCLAYLTD</t>
  </si>
  <si>
    <t>TECHNOE</t>
  </si>
  <si>
    <t>ALPA</t>
  </si>
  <si>
    <t>XCHANGING</t>
  </si>
  <si>
    <t>DTIL</t>
  </si>
  <si>
    <t>ESABINDIA</t>
  </si>
  <si>
    <t>ASHAPURMIN</t>
  </si>
  <si>
    <t>DCMNVL</t>
  </si>
  <si>
    <t>RELIANCE</t>
  </si>
  <si>
    <t>ICICIBANK</t>
  </si>
  <si>
    <t>BAJFINANCE</t>
  </si>
  <si>
    <t>HDFCBANK</t>
  </si>
  <si>
    <t>INFY</t>
  </si>
  <si>
    <t>ASIANPAINT</t>
  </si>
  <si>
    <t>SBIN</t>
  </si>
  <si>
    <t>AXISBANK</t>
  </si>
  <si>
    <t>TCS</t>
  </si>
  <si>
    <t>BPCL</t>
  </si>
  <si>
    <t>HCLTECH</t>
  </si>
  <si>
    <t>TECHM</t>
  </si>
  <si>
    <t>HDFC</t>
  </si>
  <si>
    <t>INDUSINDBK</t>
  </si>
  <si>
    <t>BHARTIARTL</t>
  </si>
  <si>
    <t>ZEEL</t>
  </si>
  <si>
    <t>MUTHOOTFIN</t>
  </si>
  <si>
    <t>MARUTI</t>
  </si>
  <si>
    <t>HINDUNILVR</t>
  </si>
  <si>
    <t>ESCORTS</t>
  </si>
  <si>
    <t>ITC</t>
  </si>
  <si>
    <t>TATASTEEL</t>
  </si>
  <si>
    <t>BAJAJFINSV</t>
  </si>
  <si>
    <t>EICHERMOT</t>
  </si>
  <si>
    <t>WIPRO</t>
  </si>
  <si>
    <t>IOC</t>
  </si>
  <si>
    <t>YESBANK</t>
  </si>
  <si>
    <t>M&amp;MFIN</t>
  </si>
  <si>
    <t>LT</t>
  </si>
  <si>
    <t>ROSSARI</t>
  </si>
  <si>
    <t>NIITTECH</t>
  </si>
  <si>
    <t>BANDHANBNK</t>
  </si>
  <si>
    <t>MPHASIS</t>
  </si>
  <si>
    <t>TATAMOTORS</t>
  </si>
  <si>
    <t>GRANULES</t>
  </si>
  <si>
    <t>TITAN</t>
  </si>
  <si>
    <t>CIPLA</t>
  </si>
  <si>
    <t>SUNPHARMA</t>
  </si>
  <si>
    <t>HINDPETRO</t>
  </si>
  <si>
    <t>RBLBANK</t>
  </si>
  <si>
    <t>DRREDDY</t>
  </si>
  <si>
    <t>HAVELLS</t>
  </si>
  <si>
    <t>BIOCON</t>
  </si>
  <si>
    <t>INDIGO</t>
  </si>
  <si>
    <t>DEEPAKNTR</t>
  </si>
  <si>
    <t>DIVISLAB</t>
  </si>
  <si>
    <t>JSWSTEEL</t>
  </si>
  <si>
    <t>SBICARD</t>
  </si>
  <si>
    <t>FEDERALBNK</t>
  </si>
  <si>
    <t>AUROPHARMA</t>
  </si>
  <si>
    <t>MANAPPURAM</t>
  </si>
  <si>
    <t>HDFCLIFE</t>
  </si>
  <si>
    <t>PETRONET</t>
  </si>
  <si>
    <t>MINDTREE</t>
  </si>
  <si>
    <t>HINDALCO</t>
  </si>
  <si>
    <t>M&amp;M</t>
  </si>
  <si>
    <t>BRITANNIA</t>
  </si>
  <si>
    <t>SRTRANSFIN</t>
  </si>
  <si>
    <t>ULTRACEMCO</t>
  </si>
  <si>
    <t>MARICO</t>
  </si>
  <si>
    <t>BAJAJ-AUTO</t>
  </si>
  <si>
    <t>HEROMOTOCO</t>
  </si>
  <si>
    <t>NESTLEIND</t>
  </si>
  <si>
    <t>DABUR</t>
  </si>
  <si>
    <t>ACC</t>
  </si>
  <si>
    <t>IBULHSGFIN</t>
  </si>
  <si>
    <t>LUPIN</t>
  </si>
  <si>
    <t>PIDILITIND</t>
  </si>
  <si>
    <t>ICICIPRULI</t>
  </si>
  <si>
    <t>IDEA</t>
  </si>
  <si>
    <t>CHOLAFIN</t>
  </si>
  <si>
    <t>IGL</t>
  </si>
  <si>
    <t>MCDOWELL-N</t>
  </si>
  <si>
    <t>TORNTPHARM</t>
  </si>
  <si>
    <t>UPL</t>
  </si>
  <si>
    <t>SHREECEM</t>
  </si>
  <si>
    <t>TATAPOWER</t>
  </si>
  <si>
    <t>TATACONSUM</t>
  </si>
  <si>
    <t>GRASIM</t>
  </si>
  <si>
    <t>IDFCFIRSTB</t>
  </si>
  <si>
    <t>BANKBARODA</t>
  </si>
  <si>
    <t>PEL</t>
  </si>
  <si>
    <t>POWERGRID</t>
  </si>
  <si>
    <t>SBILIFE</t>
  </si>
  <si>
    <t>BEL</t>
  </si>
  <si>
    <t>VEDL</t>
  </si>
  <si>
    <t>NAUKRI</t>
  </si>
  <si>
    <t>JUBLFOOD</t>
  </si>
  <si>
    <t>DLF</t>
  </si>
  <si>
    <t>INFRATEL</t>
  </si>
  <si>
    <t>ASHOKLEY</t>
  </si>
  <si>
    <t>GLENMARK</t>
  </si>
  <si>
    <t>UJJIVAN</t>
  </si>
  <si>
    <t>RECLTD</t>
  </si>
  <si>
    <t>CADILAHC</t>
  </si>
  <si>
    <t>COROMANDEL</t>
  </si>
  <si>
    <t>MOTHERSUMI</t>
  </si>
  <si>
    <t>CANBK</t>
  </si>
  <si>
    <t>SIEMENS</t>
  </si>
  <si>
    <t>LIQUIDBEES</t>
  </si>
  <si>
    <t>BHEL</t>
  </si>
  <si>
    <t>BATAINDIA</t>
  </si>
  <si>
    <t>MRF</t>
  </si>
  <si>
    <t>GAIL</t>
  </si>
  <si>
    <t>AUBANK</t>
  </si>
  <si>
    <t>VOLTAS</t>
  </si>
  <si>
    <t>NTPC</t>
  </si>
  <si>
    <t>BERGEPAINT</t>
  </si>
  <si>
    <t>ITI</t>
  </si>
  <si>
    <t>LICHSGFIN</t>
  </si>
  <si>
    <t>BALKRISIND</t>
  </si>
  <si>
    <t>LAURUSLABS</t>
  </si>
  <si>
    <t>HDFCAMC</t>
  </si>
  <si>
    <t>COLPAL</t>
  </si>
  <si>
    <t>L&amp;TFH</t>
  </si>
  <si>
    <t>PNB</t>
  </si>
  <si>
    <t>NATCOPHARM</t>
  </si>
  <si>
    <t>COALINDIA</t>
  </si>
  <si>
    <t>ONGC</t>
  </si>
  <si>
    <t>EQUITAS</t>
  </si>
  <si>
    <t>APOLLOHOSP</t>
  </si>
  <si>
    <t>IOLCP</t>
  </si>
  <si>
    <t>HIKAL</t>
  </si>
  <si>
    <t>JUSTDIAL</t>
  </si>
  <si>
    <t>DIXON</t>
  </si>
  <si>
    <t>AMARAJABAT</t>
  </si>
  <si>
    <t>ADANIGREEN</t>
  </si>
  <si>
    <t>HINDZINC</t>
  </si>
  <si>
    <t>ATUL</t>
  </si>
  <si>
    <t>BHARATFORG</t>
  </si>
  <si>
    <t>CENTURYTEX</t>
  </si>
  <si>
    <t>AARTIIND</t>
  </si>
  <si>
    <t>NCC</t>
  </si>
  <si>
    <t>UBL</t>
  </si>
  <si>
    <t>HEXAWARE</t>
  </si>
  <si>
    <t>SRF</t>
  </si>
  <si>
    <t>PFIZER</t>
  </si>
  <si>
    <t>APOLLOTYRE</t>
  </si>
  <si>
    <t>MGL</t>
  </si>
  <si>
    <t>RAMCOCEM</t>
  </si>
  <si>
    <t>NMDC</t>
  </si>
  <si>
    <t>SAIL</t>
  </si>
  <si>
    <t>INDIAMART</t>
  </si>
  <si>
    <t>GODREJCP</t>
  </si>
  <si>
    <t>RALLIS</t>
  </si>
  <si>
    <t>MFSL</t>
  </si>
  <si>
    <t>ICICIGI</t>
  </si>
  <si>
    <t>TATACHEM</t>
  </si>
  <si>
    <t>IRCTC</t>
  </si>
  <si>
    <t>APLLTD</t>
  </si>
  <si>
    <t>BOSCHLTD</t>
  </si>
  <si>
    <t>HAL</t>
  </si>
  <si>
    <t>EXIDEIND</t>
  </si>
  <si>
    <t>KAJARIACER</t>
  </si>
  <si>
    <t>TVSMOTOR</t>
  </si>
  <si>
    <t>ALKEM</t>
  </si>
  <si>
    <t>EDELWEISS</t>
  </si>
  <si>
    <t>NATIONALUM</t>
  </si>
  <si>
    <t>PIIND</t>
  </si>
  <si>
    <t>SUNTV</t>
  </si>
  <si>
    <t>JUBILANT</t>
  </si>
  <si>
    <t>PFC</t>
  </si>
  <si>
    <t>BANKBEES</t>
  </si>
  <si>
    <t>IPCALAB</t>
  </si>
  <si>
    <t>FORTIS</t>
  </si>
  <si>
    <t>SYNGENE</t>
  </si>
  <si>
    <t>PAGEIND</t>
  </si>
  <si>
    <t>NAVINFLUOR</t>
  </si>
  <si>
    <t>IRB</t>
  </si>
  <si>
    <t>TATAELXSI</t>
  </si>
  <si>
    <t>GMRINFRA</t>
  </si>
  <si>
    <t>LTTS</t>
  </si>
  <si>
    <t>CROMPTON</t>
  </si>
  <si>
    <t>TV18BRDCST</t>
  </si>
  <si>
    <t>NFL</t>
  </si>
  <si>
    <t>CHAMBLFERT</t>
  </si>
  <si>
    <t>FSL</t>
  </si>
  <si>
    <t>HONAUT</t>
  </si>
  <si>
    <t>NIFTYBEES</t>
  </si>
  <si>
    <t>BEML</t>
  </si>
  <si>
    <t>GUJGASLTD</t>
  </si>
  <si>
    <t>STRTECH</t>
  </si>
  <si>
    <t>NAM-INDIA</t>
  </si>
  <si>
    <t>ADANIENT</t>
  </si>
  <si>
    <t>TORNTPOWER</t>
  </si>
  <si>
    <t>CYIENT</t>
  </si>
  <si>
    <t>CUMMINSIND</t>
  </si>
  <si>
    <t>NEULANDLAB</t>
  </si>
  <si>
    <t>ABBOTINDIA</t>
  </si>
  <si>
    <t>CAPLIPOINT</t>
  </si>
  <si>
    <t>PNBHOUSING</t>
  </si>
  <si>
    <t>IRCON</t>
  </si>
  <si>
    <t>EIDPARRY</t>
  </si>
  <si>
    <t>RIIL</t>
  </si>
  <si>
    <t>STAR</t>
  </si>
  <si>
    <t>CASTROLIND</t>
  </si>
  <si>
    <t>GODREJPROP</t>
  </si>
  <si>
    <t>CSBBANK</t>
  </si>
  <si>
    <t>VIPIND</t>
  </si>
  <si>
    <t>JKCEMENT</t>
  </si>
  <si>
    <t>RADICO</t>
  </si>
  <si>
    <t>DBL</t>
  </si>
  <si>
    <t>GILLETTE</t>
  </si>
  <si>
    <t>ABFRL</t>
  </si>
  <si>
    <t>HEG</t>
  </si>
  <si>
    <t>LALPATHLAB</t>
  </si>
  <si>
    <t>NOCIL</t>
  </si>
  <si>
    <t>GNFC</t>
  </si>
  <si>
    <t>SEQUENT</t>
  </si>
  <si>
    <t>POLYCAB</t>
  </si>
  <si>
    <t>WELSPUNIND</t>
  </si>
  <si>
    <t>MIDHANI</t>
  </si>
  <si>
    <t>BBTC</t>
  </si>
  <si>
    <t>EVEREADY</t>
  </si>
  <si>
    <t>CANFINHOME</t>
  </si>
  <si>
    <t>BALAMINES</t>
  </si>
  <si>
    <t>BALRAMCHIN</t>
  </si>
  <si>
    <t>AJANTPHARM</t>
  </si>
  <si>
    <t>WOCKPHARMA</t>
  </si>
  <si>
    <t>NBCC</t>
  </si>
  <si>
    <t>ICIL</t>
  </si>
  <si>
    <t>FCONSUMER</t>
  </si>
  <si>
    <t>MASTEK</t>
  </si>
  <si>
    <t>SPARC</t>
  </si>
  <si>
    <t>MOTILALOFS</t>
  </si>
  <si>
    <t>BDL</t>
  </si>
  <si>
    <t>BAYERCROP</t>
  </si>
  <si>
    <t>ADANIPOWER</t>
  </si>
  <si>
    <t>OBEROIRLTY</t>
  </si>
  <si>
    <t>ADANIGAS</t>
  </si>
  <si>
    <t>TATAMTRDVR</t>
  </si>
  <si>
    <t>ASIANTILES</t>
  </si>
  <si>
    <t>ZYDUSWELL</t>
  </si>
  <si>
    <t>ERIS</t>
  </si>
  <si>
    <t>RELAXO</t>
  </si>
  <si>
    <t>IBVENTURES</t>
  </si>
  <si>
    <t>KSCL</t>
  </si>
  <si>
    <t>KOTAKGOLD</t>
  </si>
  <si>
    <t>JAICORPLTD</t>
  </si>
  <si>
    <t>ASTEC</t>
  </si>
  <si>
    <t>NETWORK18</t>
  </si>
  <si>
    <t>INDIANB</t>
  </si>
  <si>
    <t>RAIN</t>
  </si>
  <si>
    <t>ASTRAZEN</t>
  </si>
  <si>
    <t>ENGINERSIN</t>
  </si>
  <si>
    <t>JUMPNET</t>
  </si>
  <si>
    <t>AVANTIFEED</t>
  </si>
  <si>
    <t>IDFC</t>
  </si>
  <si>
    <t>KEI</t>
  </si>
  <si>
    <t>BAJAJCON</t>
  </si>
  <si>
    <t>DCMSHRIRAM</t>
  </si>
  <si>
    <t>PTC</t>
  </si>
  <si>
    <t>UNIONBANK</t>
  </si>
  <si>
    <t>IDBI</t>
  </si>
  <si>
    <t>INDIAGLYCO</t>
  </si>
  <si>
    <t>NH</t>
  </si>
  <si>
    <t>ABCAPITAL</t>
  </si>
  <si>
    <t>RVNL</t>
  </si>
  <si>
    <t>ABB</t>
  </si>
  <si>
    <t>RAYMOND</t>
  </si>
  <si>
    <t>FDC</t>
  </si>
  <si>
    <t>OIL</t>
  </si>
  <si>
    <t>RITES</t>
  </si>
  <si>
    <t>ALEMBICLTD</t>
  </si>
  <si>
    <t>JBCHEPHARM</t>
  </si>
  <si>
    <t>SOUTHBANK</t>
  </si>
  <si>
    <t>CEATLTD</t>
  </si>
  <si>
    <t>RUCHI</t>
  </si>
  <si>
    <t>BIRLACORPN</t>
  </si>
  <si>
    <t>GRSE</t>
  </si>
  <si>
    <t>SPICEJET</t>
  </si>
  <si>
    <t>AAVAS</t>
  </si>
  <si>
    <t>INDHOTEL</t>
  </si>
  <si>
    <t>ADANITRANS</t>
  </si>
  <si>
    <t>BOMDYEING</t>
  </si>
  <si>
    <t>DELTACORP</t>
  </si>
  <si>
    <t>SIS</t>
  </si>
  <si>
    <t>AFFLE</t>
  </si>
  <si>
    <t>ADFFOODS</t>
  </si>
  <si>
    <t>BAJAJHLDNG</t>
  </si>
  <si>
    <t>MRPL</t>
  </si>
  <si>
    <t>RCF</t>
  </si>
  <si>
    <t>IBREALEST</t>
  </si>
  <si>
    <t>ZENSARTECH</t>
  </si>
  <si>
    <t>SUMICHEM</t>
  </si>
  <si>
    <t>AVTNPL</t>
  </si>
  <si>
    <t>KANSAINER</t>
  </si>
  <si>
    <t>WHIRLPOOL</t>
  </si>
  <si>
    <t>JYOTHYLAB</t>
  </si>
  <si>
    <t>RELINFRA</t>
  </si>
  <si>
    <t>CUB</t>
  </si>
  <si>
    <t>SPENCERS</t>
  </si>
  <si>
    <t>COCHINSHIP</t>
  </si>
  <si>
    <t>KARURVYSYA</t>
  </si>
  <si>
    <t>SONATSOFTW</t>
  </si>
  <si>
    <t>VGUARD</t>
  </si>
  <si>
    <t>VAKRANGEE</t>
  </si>
  <si>
    <t>GODFRYPHLP</t>
  </si>
  <si>
    <t>DCBBANK</t>
  </si>
  <si>
    <t>GOKEX</t>
  </si>
  <si>
    <t>GESHIP</t>
  </si>
  <si>
    <t>CESC</t>
  </si>
  <si>
    <t>ALKYLAMINE</t>
  </si>
  <si>
    <t>MEGH</t>
  </si>
  <si>
    <t>PHILIPCARB</t>
  </si>
  <si>
    <t>KTKBANK</t>
  </si>
  <si>
    <t>RAMCOSYS</t>
  </si>
  <si>
    <t>SCI</t>
  </si>
  <si>
    <t>DHANUKA</t>
  </si>
  <si>
    <t>BANKINDIA</t>
  </si>
  <si>
    <t>VBL</t>
  </si>
  <si>
    <t>DHAMPURSUG</t>
  </si>
  <si>
    <t>JKPAPER</t>
  </si>
  <si>
    <t>TINPLATE</t>
  </si>
  <si>
    <t>TRIDENT</t>
  </si>
  <si>
    <t>BODALCHEM</t>
  </si>
  <si>
    <t>AMBER</t>
  </si>
  <si>
    <t>SUNTECK</t>
  </si>
  <si>
    <t>CRISIL</t>
  </si>
  <si>
    <t>PRESTIGE</t>
  </si>
  <si>
    <t>MARKSANS</t>
  </si>
  <si>
    <t>METROPOLIS</t>
  </si>
  <si>
    <t>IIFLSEC</t>
  </si>
  <si>
    <t>EMAMILTD</t>
  </si>
  <si>
    <t>FAIRCHEM</t>
  </si>
  <si>
    <t>NHPC</t>
  </si>
  <si>
    <t>CLNINDIA</t>
  </si>
  <si>
    <t>ASTRAMICRO</t>
  </si>
  <si>
    <t>DAAWAT</t>
  </si>
  <si>
    <t>SHK</t>
  </si>
  <si>
    <t>IEX</t>
  </si>
  <si>
    <t>SHREDIGCEM</t>
  </si>
  <si>
    <t>GHCL</t>
  </si>
  <si>
    <t>UJJIVANSFB</t>
  </si>
  <si>
    <t>GODREJAGRO</t>
  </si>
  <si>
    <t>BHARATRAS</t>
  </si>
  <si>
    <t>GSFC</t>
  </si>
  <si>
    <t>GRAPHITE</t>
  </si>
  <si>
    <t>PARAGMILK</t>
  </si>
  <si>
    <t>CYBERTECH</t>
  </si>
  <si>
    <t>ECLERX</t>
  </si>
  <si>
    <t>BALAJITELE</t>
  </si>
  <si>
    <t>WELCORP</t>
  </si>
  <si>
    <t>CCL</t>
  </si>
  <si>
    <t>CARERATING</t>
  </si>
  <si>
    <t>BAJAJELEC</t>
  </si>
  <si>
    <t>ICICINIFTY</t>
  </si>
  <si>
    <t>RESPONIND</t>
  </si>
  <si>
    <t>MINDAIND</t>
  </si>
  <si>
    <t>CAMLINFINE</t>
  </si>
  <si>
    <t>QUESS</t>
  </si>
  <si>
    <t>SOLARA</t>
  </si>
  <si>
    <t>LUXIND</t>
  </si>
  <si>
    <t>ACCELYA</t>
  </si>
  <si>
    <t>NLCINDIA</t>
  </si>
  <si>
    <t>GICRE</t>
  </si>
  <si>
    <t>SUZLON</t>
  </si>
  <si>
    <t>ASTRAL</t>
  </si>
  <si>
    <t>DALBHARAT</t>
  </si>
  <si>
    <t>COSMOFILMS</t>
  </si>
  <si>
    <t>NUCLEUS</t>
  </si>
  <si>
    <t>MAHEPC</t>
  </si>
  <si>
    <t>GMDCLTD</t>
  </si>
  <si>
    <t>JKLAKSHMI</t>
  </si>
  <si>
    <t>HUDCO</t>
  </si>
  <si>
    <t>HEIDELBERG</t>
  </si>
  <si>
    <t>SHILPAMED</t>
  </si>
  <si>
    <t>MAHABANK</t>
  </si>
  <si>
    <t>WESTLIFE</t>
  </si>
  <si>
    <t>UFLEX</t>
  </si>
  <si>
    <t>ONWARDTEC</t>
  </si>
  <si>
    <t>LIQUIDETF</t>
  </si>
  <si>
    <t>PRAJIND</t>
  </si>
  <si>
    <t>KEC</t>
  </si>
  <si>
    <t>ENDURANCE</t>
  </si>
  <si>
    <t>MAHSCOOTER</t>
  </si>
  <si>
    <t>SUNDRMFAST</t>
  </si>
  <si>
    <t>MAGMA</t>
  </si>
  <si>
    <t>ATFL</t>
  </si>
  <si>
    <t>BEPL</t>
  </si>
  <si>
    <t>SUDARSCHEM</t>
  </si>
  <si>
    <t>MSTCLTD</t>
  </si>
  <si>
    <t>CARBORUNIV</t>
  </si>
  <si>
    <t>PGHL</t>
  </si>
  <si>
    <t>CPSEETF</t>
  </si>
  <si>
    <t>HNDFDS</t>
  </si>
  <si>
    <t>ASHOKA</t>
  </si>
  <si>
    <t>REDINGTON</t>
  </si>
  <si>
    <t>SMSPHARMA</t>
  </si>
  <si>
    <t>EIHOTEL</t>
  </si>
  <si>
    <t>MOIL</t>
  </si>
  <si>
    <t>GLAXO</t>
  </si>
  <si>
    <t>UNICHEMLAB</t>
  </si>
  <si>
    <t>HSCL</t>
  </si>
  <si>
    <t>POLYPLEX</t>
  </si>
  <si>
    <t>BLUEDART</t>
  </si>
  <si>
    <t>RPGLIFE</t>
  </si>
  <si>
    <t>ORISSAMINE</t>
  </si>
  <si>
    <t>TATACOFFEE</t>
  </si>
  <si>
    <t>PAPERPROD</t>
  </si>
  <si>
    <t>MINDACORP</t>
  </si>
  <si>
    <t>SOBHA</t>
  </si>
  <si>
    <t>JKTYRE</t>
  </si>
  <si>
    <t>TATASTLBSL</t>
  </si>
  <si>
    <t>ARVIND</t>
  </si>
  <si>
    <t>PFS</t>
  </si>
  <si>
    <t>GALAXYSURF</t>
  </si>
  <si>
    <t>KRBL</t>
  </si>
  <si>
    <t>JINDALSAW</t>
  </si>
  <si>
    <t>ESSELPACK</t>
  </si>
  <si>
    <t>APTECHT</t>
  </si>
  <si>
    <t>5PAISA</t>
  </si>
  <si>
    <t>SWANENERGY</t>
  </si>
  <si>
    <t>AEGISCHEM</t>
  </si>
  <si>
    <t>BFUTILITIE</t>
  </si>
  <si>
    <t>QUICKHEAL</t>
  </si>
  <si>
    <t>GUFICBIO</t>
  </si>
  <si>
    <t>GODREJIND</t>
  </si>
  <si>
    <t>GTPL</t>
  </si>
  <si>
    <t>KINGFA</t>
  </si>
  <si>
    <t>VOLTAMP</t>
  </si>
  <si>
    <t>HINDCOPPER</t>
  </si>
  <si>
    <t>IIFL</t>
  </si>
  <si>
    <t>BALMLAWRIE</t>
  </si>
  <si>
    <t>GICHSGFIN</t>
  </si>
  <si>
    <t>DCAL</t>
  </si>
  <si>
    <t>DREDGECORP</t>
  </si>
  <si>
    <t>HFCL</t>
  </si>
  <si>
    <t>KNRCON</t>
  </si>
  <si>
    <t>EXCELINDUS</t>
  </si>
  <si>
    <t>TIINDIA</t>
  </si>
  <si>
    <t>THERMAX</t>
  </si>
  <si>
    <t>LINDEINDIA</t>
  </si>
  <si>
    <t>ASTERDM</t>
  </si>
  <si>
    <t>NESCO</t>
  </si>
  <si>
    <t>SETFNIFBK</t>
  </si>
  <si>
    <t>IOB</t>
  </si>
  <si>
    <t>J&amp;KBANK</t>
  </si>
  <si>
    <t>THANGAMAYL</t>
  </si>
  <si>
    <t>MOREPENLAB</t>
  </si>
  <si>
    <t>KIRLOSBROS</t>
  </si>
  <si>
    <t>PGHH</t>
  </si>
  <si>
    <t>CGPOWER</t>
  </si>
  <si>
    <t>VARROC</t>
  </si>
  <si>
    <t>OAL</t>
  </si>
  <si>
    <t>UCOBANK</t>
  </si>
  <si>
    <t>PCJEWELLER</t>
  </si>
  <si>
    <t>FLUOROCHEM</t>
  </si>
  <si>
    <t>GPPL</t>
  </si>
  <si>
    <t>RAJESHEXPO</t>
  </si>
  <si>
    <t>KALPATPOWR</t>
  </si>
  <si>
    <t>JPPOWER</t>
  </si>
  <si>
    <t>INTELLECT</t>
  </si>
  <si>
    <t>CREDITACC</t>
  </si>
  <si>
    <t>SHRIRAMCIT</t>
  </si>
  <si>
    <t>VSTTILLERS</t>
  </si>
  <si>
    <t>GARFIBRES</t>
  </si>
  <si>
    <t>ICRA</t>
  </si>
  <si>
    <t>AMRUTANJAN</t>
  </si>
  <si>
    <t>NIITLTD</t>
  </si>
  <si>
    <t>PRECAM</t>
  </si>
  <si>
    <t>RKFORGE</t>
  </si>
  <si>
    <t>TIMKEN</t>
  </si>
  <si>
    <t>TIMETECHNO</t>
  </si>
  <si>
    <t>BRIGADE</t>
  </si>
  <si>
    <t>CANTABIL</t>
  </si>
  <si>
    <t>APOLLO</t>
  </si>
  <si>
    <t>N100</t>
  </si>
  <si>
    <t>NEWGEN</t>
  </si>
  <si>
    <t>BORORENEW</t>
  </si>
  <si>
    <t>KOTAKBKETF</t>
  </si>
  <si>
    <t>SADBHAV</t>
  </si>
  <si>
    <t>LEMONTREE</t>
  </si>
  <si>
    <t>VSTIND</t>
  </si>
  <si>
    <t>SHARDACROP</t>
  </si>
  <si>
    <t>MAHLOG</t>
  </si>
  <si>
    <t>SYMPHONY</t>
  </si>
  <si>
    <t>PRICOLLTD</t>
  </si>
  <si>
    <t>LIBERTSHOE</t>
  </si>
  <si>
    <t>SESHAPAPER</t>
  </si>
  <si>
    <t>LAOPALA</t>
  </si>
  <si>
    <t>GREAVESCOT</t>
  </si>
  <si>
    <t>MAHSEAMLES</t>
  </si>
  <si>
    <t>NELCO</t>
  </si>
  <si>
    <t>SETFNIF50</t>
  </si>
  <si>
    <t>MATRIMONY</t>
  </si>
  <si>
    <t>DHFL</t>
  </si>
  <si>
    <t>VTL</t>
  </si>
  <si>
    <t>PNCINFRA</t>
  </si>
  <si>
    <t>PANACEABIO</t>
  </si>
  <si>
    <t>TAKE</t>
  </si>
  <si>
    <t>JAMNAAUTO</t>
  </si>
  <si>
    <t>ALLCARGO</t>
  </si>
  <si>
    <t>HIL</t>
  </si>
  <si>
    <t>MMTC</t>
  </si>
  <si>
    <t>CHALET</t>
  </si>
  <si>
    <t>JSWENERGY</t>
  </si>
  <si>
    <t>EBBETF0430</t>
  </si>
  <si>
    <t>VMART</t>
  </si>
  <si>
    <t>LAKSHVILAS</t>
  </si>
  <si>
    <t>AKZOINDIA</t>
  </si>
  <si>
    <t>JINDALPOLY</t>
  </si>
  <si>
    <t>ANDHRAPAP</t>
  </si>
  <si>
    <t>SHREEPUSHK</t>
  </si>
  <si>
    <t>RELCAPITAL</t>
  </si>
  <si>
    <t>REPCOHOME</t>
  </si>
  <si>
    <t>SNOWMAN</t>
  </si>
  <si>
    <t>BLS</t>
  </si>
  <si>
    <t>VISAKAIND</t>
  </si>
  <si>
    <t>TNPL</t>
  </si>
  <si>
    <t>SWARAJENG</t>
  </si>
  <si>
    <t>ALOKINDS</t>
  </si>
  <si>
    <t>JPASSOCIAT</t>
  </si>
  <si>
    <t>ADVENZYMES</t>
  </si>
  <si>
    <t>INSECTICID</t>
  </si>
  <si>
    <t>JSLHISAR</t>
  </si>
  <si>
    <t>DBCORP</t>
  </si>
  <si>
    <t>PRAKASH</t>
  </si>
  <si>
    <t>GUJALKALI</t>
  </si>
  <si>
    <t>SCHNEIDER</t>
  </si>
  <si>
    <t>RUCHINFRA</t>
  </si>
  <si>
    <t>MASFIN</t>
  </si>
  <si>
    <t>TCI</t>
  </si>
  <si>
    <t>HINDOILEXP</t>
  </si>
  <si>
    <t>WABAG</t>
  </si>
  <si>
    <t>SMLISUZU</t>
  </si>
  <si>
    <t>BAJAJHIND</t>
  </si>
  <si>
    <t>ARVINDFASN</t>
  </si>
  <si>
    <t>ANDHRSUGAR</t>
  </si>
  <si>
    <t>BANCOINDIA</t>
  </si>
  <si>
    <t>GATI</t>
  </si>
  <si>
    <t>HIMATSEIDE</t>
  </si>
  <si>
    <t>UVSL</t>
  </si>
  <si>
    <t>MAITHANALL</t>
  </si>
  <si>
    <t>FORCEMOT</t>
  </si>
  <si>
    <t>SUBROS</t>
  </si>
  <si>
    <t>CENTRALBK</t>
  </si>
  <si>
    <t>TNPETRO</t>
  </si>
  <si>
    <t>KCP</t>
  </si>
  <si>
    <t>MOLDTKPAC</t>
  </si>
  <si>
    <t>JISLJALEQS</t>
  </si>
  <si>
    <t>SUPRAJIT</t>
  </si>
  <si>
    <t>OMAXE</t>
  </si>
  <si>
    <t>ITDCEM</t>
  </si>
  <si>
    <t>SOMANYCERA</t>
  </si>
  <si>
    <t>ACE</t>
  </si>
  <si>
    <t>BFINVEST</t>
  </si>
  <si>
    <t>GPIL</t>
  </si>
  <si>
    <t>HERITGFOOD</t>
  </si>
  <si>
    <t>ORIENTCEM</t>
  </si>
  <si>
    <t>NEOGEN</t>
  </si>
  <si>
    <t>EROSMEDIA</t>
  </si>
  <si>
    <t>RENUKA</t>
  </si>
  <si>
    <t>NBVENTURES</t>
  </si>
  <si>
    <t>MIRZAINT</t>
  </si>
  <si>
    <t>WONDERLA</t>
  </si>
  <si>
    <t>KITEX</t>
  </si>
  <si>
    <t>NILKAMAL</t>
  </si>
  <si>
    <t>RAMCOIND</t>
  </si>
  <si>
    <t>CENTUM</t>
  </si>
  <si>
    <t>GIPCL</t>
  </si>
  <si>
    <t>EVERESTIND</t>
  </si>
  <si>
    <t>APCOTEXIND</t>
  </si>
  <si>
    <t>TTKPRESTIG</t>
  </si>
  <si>
    <t>STARPAPER</t>
  </si>
  <si>
    <t>SHANKARA</t>
  </si>
  <si>
    <t>SHOPERSTOP</t>
  </si>
  <si>
    <t>DWARKESH</t>
  </si>
  <si>
    <t>TIRUMALCHM</t>
  </si>
  <si>
    <t>SJVN</t>
  </si>
  <si>
    <t>SUVEN</t>
  </si>
  <si>
    <t>BLUESTARCO</t>
  </si>
  <si>
    <t>HGS</t>
  </si>
  <si>
    <t>CUPID</t>
  </si>
  <si>
    <t>3IINFOTECH</t>
  </si>
  <si>
    <t>GABRIEL</t>
  </si>
  <si>
    <t>PRINCEPIPE</t>
  </si>
  <si>
    <t>KSL</t>
  </si>
  <si>
    <t>ESTER</t>
  </si>
  <si>
    <t>IFCI</t>
  </si>
  <si>
    <t>JAGRAN</t>
  </si>
  <si>
    <t>INDRAMEDCO</t>
  </si>
  <si>
    <t>BCG</t>
  </si>
  <si>
    <t>NCLIND</t>
  </si>
  <si>
    <t>TBZ</t>
  </si>
  <si>
    <t>TRIVENI</t>
  </si>
  <si>
    <t>MAYURUNIQ</t>
  </si>
  <si>
    <t>FACT</t>
  </si>
  <si>
    <t>TEJASNET</t>
  </si>
  <si>
    <t>WSTCSTPAPR</t>
  </si>
  <si>
    <t>MUNJALAU</t>
  </si>
  <si>
    <t>JOCIL</t>
  </si>
  <si>
    <t>MAHINDCIE</t>
  </si>
  <si>
    <t>OPTOCIRCUI</t>
  </si>
  <si>
    <t>FINPIPE</t>
  </si>
  <si>
    <t>AVADHSUGAR</t>
  </si>
  <si>
    <t>IGARASHI</t>
  </si>
  <si>
    <t>CERA</t>
  </si>
  <si>
    <t>SUNFLAG</t>
  </si>
  <si>
    <t>GVKPIL</t>
  </si>
  <si>
    <t>SREINFRA</t>
  </si>
  <si>
    <t>FINCABLES</t>
  </si>
  <si>
    <t>NAVKARCORP</t>
  </si>
  <si>
    <t>ORIENTREF</t>
  </si>
  <si>
    <t>VRLLOG</t>
  </si>
  <si>
    <t>ASALCBR</t>
  </si>
  <si>
    <t>ZEELEARN</t>
  </si>
  <si>
    <t>JTEKTINDIA</t>
  </si>
  <si>
    <t>LINCOLN</t>
  </si>
  <si>
    <t>HATSUN</t>
  </si>
  <si>
    <t>JSL</t>
  </si>
  <si>
    <t>TWL</t>
  </si>
  <si>
    <t>BUTTERFLY</t>
  </si>
  <si>
    <t>JCHAC</t>
  </si>
  <si>
    <t>TEXRAIL</t>
  </si>
  <si>
    <t>MUTHOOTCAP</t>
  </si>
  <si>
    <t>ATULAUTO</t>
  </si>
  <si>
    <t>DEN</t>
  </si>
  <si>
    <t>TATAINVEST</t>
  </si>
  <si>
    <t>SEAMECLTD</t>
  </si>
  <si>
    <t>CESCVENT</t>
  </si>
  <si>
    <t>INDIANHUME</t>
  </si>
  <si>
    <t>WABCOINDIA</t>
  </si>
  <si>
    <t>PNBGILTS</t>
  </si>
  <si>
    <t>SPANDANA</t>
  </si>
  <si>
    <t>KCPSUGIND</t>
  </si>
  <si>
    <t>QGOLDHALF</t>
  </si>
  <si>
    <t>SURYAROSNI</t>
  </si>
  <si>
    <t>SAGARDEEP</t>
  </si>
  <si>
    <t>GREENPLY</t>
  </si>
  <si>
    <t>RBL</t>
  </si>
  <si>
    <t>POWERMECH</t>
  </si>
  <si>
    <t>WATERBASE</t>
  </si>
  <si>
    <t>RICOAUTO</t>
  </si>
  <si>
    <t>DLINKINDIA</t>
  </si>
  <si>
    <t>ICICIB22</t>
  </si>
  <si>
    <t>THOMASCOOK</t>
  </si>
  <si>
    <t>PSPPROJECT</t>
  </si>
  <si>
    <t>RAMKY</t>
  </si>
  <si>
    <t>NELCAST</t>
  </si>
  <si>
    <t>TATASTLLP</t>
  </si>
  <si>
    <t>KIRLOSENG</t>
  </si>
  <si>
    <t>INDOCO</t>
  </si>
  <si>
    <t>HBLPOWER</t>
  </si>
  <si>
    <t>IFBIND</t>
  </si>
  <si>
    <t>ELGIEQUIP</t>
  </si>
  <si>
    <t>BIRLAMONEY</t>
  </si>
  <si>
    <t>TVTODAY</t>
  </si>
  <si>
    <t>GET&amp;D</t>
  </si>
  <si>
    <t>SAGCEM</t>
  </si>
  <si>
    <t>LUMAXTECH</t>
  </si>
  <si>
    <t>HESTERBIO</t>
  </si>
  <si>
    <t>KOLTEPATIL</t>
  </si>
  <si>
    <t>CONFIPET</t>
  </si>
  <si>
    <t>NRBBEARING</t>
  </si>
  <si>
    <t>ASIANHOTNR</t>
  </si>
  <si>
    <t>HCG</t>
  </si>
  <si>
    <t>CENTENKA</t>
  </si>
  <si>
    <t>GMBREW</t>
  </si>
  <si>
    <t>VINDHYATEL</t>
  </si>
  <si>
    <t>STEELXIND</t>
  </si>
  <si>
    <t>GEPIL</t>
  </si>
  <si>
    <t>HGINFRA</t>
  </si>
  <si>
    <t>VERTOZ</t>
  </si>
  <si>
    <t>ORIENTPPR</t>
  </si>
  <si>
    <t>RCOM</t>
  </si>
  <si>
    <t>KSB</t>
  </si>
  <si>
    <t>SIYSIL</t>
  </si>
  <si>
    <t>SIMPLEXINF</t>
  </si>
  <si>
    <t>DHANBANK</t>
  </si>
  <si>
    <t>VADILALIND</t>
  </si>
  <si>
    <t>RELIGARE</t>
  </si>
  <si>
    <t>TFCILTD</t>
  </si>
  <si>
    <t>ARVSMART</t>
  </si>
  <si>
    <t>BBL</t>
  </si>
  <si>
    <t>TVSSRICHAK</t>
  </si>
  <si>
    <t>INDTERRAIN</t>
  </si>
  <si>
    <t>RTNPOWER</t>
  </si>
  <si>
    <t>RNAVAL</t>
  </si>
  <si>
    <t>ELECTCAST</t>
  </si>
  <si>
    <t>ORIENTBELL</t>
  </si>
  <si>
    <t>NATHBIOGEN</t>
  </si>
  <si>
    <t>FIEMIND</t>
  </si>
  <si>
    <t>GSCLCEMENT</t>
  </si>
  <si>
    <t>ICICILIQ</t>
  </si>
  <si>
    <t>PAISALO</t>
  </si>
  <si>
    <t>ITDC</t>
  </si>
  <si>
    <t>LUMAXIND</t>
  </si>
  <si>
    <t>TTML</t>
  </si>
  <si>
    <t>MANGLMCEM</t>
  </si>
  <si>
    <t>VINYLINDIA</t>
  </si>
  <si>
    <t>HATHWAY</t>
  </si>
  <si>
    <t>ANANTRAJ</t>
  </si>
  <si>
    <t>MAXVIL</t>
  </si>
  <si>
    <t>KOKUYOCMLN</t>
  </si>
  <si>
    <t>WHEELS</t>
  </si>
  <si>
    <t>FILATEX</t>
  </si>
  <si>
    <t>SATIA</t>
  </si>
  <si>
    <t>TIDEWATER</t>
  </si>
  <si>
    <t>DCW</t>
  </si>
  <si>
    <t>IGPL</t>
  </si>
  <si>
    <t>NECLIFE</t>
  </si>
  <si>
    <t>STARCEMENT</t>
  </si>
  <si>
    <t>PRSMJOHNSN</t>
  </si>
  <si>
    <t>PROZONINTU</t>
  </si>
  <si>
    <t>ICICIBANKN</t>
  </si>
  <si>
    <t>AKSHARCHEM</t>
  </si>
  <si>
    <t>RADIOCITY</t>
  </si>
  <si>
    <t>SUPPETRO</t>
  </si>
  <si>
    <t>MHRIL</t>
  </si>
  <si>
    <t>SUNDARMHLD</t>
  </si>
  <si>
    <t>DFMFOODS</t>
  </si>
  <si>
    <t>JBMA</t>
  </si>
  <si>
    <t>MANALIPETC</t>
  </si>
  <si>
    <t>RATNAMANI</t>
  </si>
  <si>
    <t>HERCULES</t>
  </si>
  <si>
    <t>INGERRAND</t>
  </si>
  <si>
    <t>SUBEX</t>
  </si>
  <si>
    <t>MMFL</t>
  </si>
  <si>
    <t>MPSLTD</t>
  </si>
  <si>
    <t>ALPHAGEO</t>
  </si>
  <si>
    <t>GNA</t>
  </si>
  <si>
    <t>SPIC</t>
  </si>
  <si>
    <t>BGRENERGY</t>
  </si>
  <si>
    <t>ZENTEC</t>
  </si>
  <si>
    <t>DICIND</t>
  </si>
  <si>
    <t>GDL</t>
  </si>
  <si>
    <t>CONTROLPR</t>
  </si>
  <si>
    <t>AHLUCONT</t>
  </si>
  <si>
    <t>OCCL</t>
  </si>
  <si>
    <t>SATIN</t>
  </si>
  <si>
    <t>UCALFUEL</t>
  </si>
  <si>
    <t>CIGNITITEC</t>
  </si>
  <si>
    <t>REFEX</t>
  </si>
  <si>
    <t>HPL</t>
  </si>
  <si>
    <t>ZEEMEDIA</t>
  </si>
  <si>
    <t>DOLLAR</t>
  </si>
  <si>
    <t>MANINDS</t>
  </si>
  <si>
    <t>SMSLIFE</t>
  </si>
  <si>
    <t>SPAL</t>
  </si>
  <si>
    <t>VIDHIING</t>
  </si>
  <si>
    <t>APARINDS</t>
  </si>
  <si>
    <t>TRITURBINE</t>
  </si>
  <si>
    <t>ALANKIT</t>
  </si>
  <si>
    <t>NETFMID150</t>
  </si>
  <si>
    <t>GENUSPOWER</t>
  </si>
  <si>
    <t>GREENPOWER</t>
  </si>
  <si>
    <t>ARCHIDPLY</t>
  </si>
  <si>
    <t>SHRENIK</t>
  </si>
  <si>
    <t>KPRMILL</t>
  </si>
  <si>
    <t>SAFARI</t>
  </si>
  <si>
    <t>JIYAECO</t>
  </si>
  <si>
    <t>AJMERA</t>
  </si>
  <si>
    <t>DOLAT</t>
  </si>
  <si>
    <t>KIRLFER</t>
  </si>
  <si>
    <t>SPTL</t>
  </si>
  <si>
    <t>MAJESCO</t>
  </si>
  <si>
    <t>LOKESHMACH</t>
  </si>
  <si>
    <t>GOACARBON</t>
  </si>
  <si>
    <t>DBREALTY</t>
  </si>
  <si>
    <t>PPAP</t>
  </si>
  <si>
    <t>20MICRONS</t>
  </si>
  <si>
    <t>BROOKS</t>
  </si>
  <si>
    <t>WALCHANNAG</t>
  </si>
  <si>
    <t>SUPERHOUSE</t>
  </si>
  <si>
    <t>PATELENG</t>
  </si>
  <si>
    <t>RHFL</t>
  </si>
  <si>
    <t>IBULISL</t>
  </si>
  <si>
    <t>SEYAIND</t>
  </si>
  <si>
    <t>HONDAPOWER</t>
  </si>
  <si>
    <t>JAYSREETEA</t>
  </si>
  <si>
    <t>GRAVITA</t>
  </si>
  <si>
    <t>SANGAMIND</t>
  </si>
  <si>
    <t>SALASAR</t>
  </si>
  <si>
    <t>SDBL</t>
  </si>
  <si>
    <t>NACLIND</t>
  </si>
  <si>
    <t>SANDHAR</t>
  </si>
  <si>
    <t>V2RETAIL</t>
  </si>
  <si>
    <t>WELENT</t>
  </si>
  <si>
    <t>PSUBNKBEES</t>
  </si>
  <si>
    <t>CAREERP</t>
  </si>
  <si>
    <t>INDNIPPON</t>
  </si>
  <si>
    <t>HARRMALAYA</t>
  </si>
  <si>
    <t>FEL</t>
  </si>
  <si>
    <t>UNIPLY</t>
  </si>
  <si>
    <t>KAMATHOTEL</t>
  </si>
  <si>
    <t>USHAMART</t>
  </si>
  <si>
    <t>GAYAPROJ</t>
  </si>
  <si>
    <t>PSB</t>
  </si>
  <si>
    <t>SHALBY</t>
  </si>
  <si>
    <t>MONTECARLO</t>
  </si>
  <si>
    <t>GULPOLY</t>
  </si>
  <si>
    <t>SARDAEN</t>
  </si>
  <si>
    <t>PODDARMENT</t>
  </si>
  <si>
    <t>SAKSOFT</t>
  </si>
  <si>
    <t>INDOSTAR</t>
  </si>
  <si>
    <t>A2ZINFRA</t>
  </si>
  <si>
    <t>SALZERELEC</t>
  </si>
  <si>
    <t>NRAIL</t>
  </si>
  <si>
    <t>JMCPROJECT</t>
  </si>
  <si>
    <t>PPL</t>
  </si>
  <si>
    <t>GTLINFRA</t>
  </si>
  <si>
    <t>SICAL</t>
  </si>
  <si>
    <t>SHIL</t>
  </si>
  <si>
    <t>ASAHIINDIA</t>
  </si>
  <si>
    <t>TRIL</t>
  </si>
  <si>
    <t>SRHHYPOLTD</t>
  </si>
  <si>
    <t>HARITASEAT</t>
  </si>
  <si>
    <t>ELECON</t>
  </si>
  <si>
    <t>RANEHOLDIN</t>
  </si>
  <si>
    <t>DYNAMATECH</t>
  </si>
  <si>
    <t>TCPLPACK</t>
  </si>
  <si>
    <t>APOLSINHOT</t>
  </si>
  <si>
    <t>INOXWIND</t>
  </si>
  <si>
    <t>MAGADSUGAR</t>
  </si>
  <si>
    <t>CORALFINAC</t>
  </si>
  <si>
    <t>JAYBARMARU</t>
  </si>
  <si>
    <t>REFEX-RE</t>
  </si>
  <si>
    <t>STAMPEDE</t>
  </si>
  <si>
    <t>WIPL</t>
  </si>
  <si>
    <t>PKTEA</t>
  </si>
  <si>
    <t>SUJANAUNI</t>
  </si>
  <si>
    <t>INFOMEDIA</t>
  </si>
  <si>
    <t>BAFNAPH</t>
  </si>
  <si>
    <t>PROSEED</t>
  </si>
  <si>
    <t>ABSLNN50ET</t>
  </si>
  <si>
    <t>KSK</t>
  </si>
  <si>
    <t>GTL</t>
  </si>
  <si>
    <t>UMESLTD</t>
  </si>
  <si>
    <t>CASTEXTECH</t>
  </si>
  <si>
    <t>BLUECHIP</t>
  </si>
  <si>
    <t>DHARSUGAR</t>
  </si>
  <si>
    <t>SPCENET</t>
  </si>
  <si>
    <t>ATNINTER</t>
  </si>
  <si>
    <t>MIC</t>
  </si>
  <si>
    <t>ARENTERP</t>
  </si>
  <si>
    <t>ABMINTLTD</t>
  </si>
  <si>
    <t>TECHIN</t>
  </si>
  <si>
    <t>BLUECOAST</t>
  </si>
  <si>
    <t>TNTELE</t>
  </si>
  <si>
    <t>SUBCAPCITY</t>
  </si>
  <si>
    <t>SALONA</t>
  </si>
  <si>
    <t>VESUVIUS</t>
  </si>
  <si>
    <t>BRFL</t>
  </si>
  <si>
    <t>VISHAL</t>
  </si>
  <si>
    <t>ICICINV20</t>
  </si>
  <si>
    <t>SOUTHWEST</t>
  </si>
  <si>
    <t>NETFIT</t>
  </si>
  <si>
    <t>KOTHARIPET</t>
  </si>
  <si>
    <t>STEELCITY</t>
  </si>
  <si>
    <t>LICNETFGSC</t>
  </si>
  <si>
    <t>THEINVEST</t>
  </si>
  <si>
    <t>ENERGYDEV</t>
  </si>
  <si>
    <t>NAHARCAP</t>
  </si>
  <si>
    <t>TPLPLASTEH</t>
  </si>
  <si>
    <t>NETFNV20</t>
  </si>
  <si>
    <t>AHLWEST</t>
  </si>
  <si>
    <t>NETFNIF100</t>
  </si>
  <si>
    <t>SHIRPUR-G</t>
  </si>
  <si>
    <t>LOTUSEYE</t>
  </si>
  <si>
    <t>PREMIERPOL</t>
  </si>
  <si>
    <t>SIGIND</t>
  </si>
  <si>
    <t>SCAPDVR</t>
  </si>
  <si>
    <t>JAINSTUDIO</t>
  </si>
  <si>
    <t>RAJTV</t>
  </si>
  <si>
    <t>NKIND</t>
  </si>
  <si>
    <t>INFRABEES</t>
  </si>
  <si>
    <t>WELINV</t>
  </si>
  <si>
    <t>BEARDSELL</t>
  </si>
  <si>
    <t>KAPSTON</t>
  </si>
  <si>
    <t>SHRIPISTON</t>
  </si>
  <si>
    <t>GKWLIMITED</t>
  </si>
  <si>
    <t>MORARJEE</t>
  </si>
  <si>
    <t>SILLYMONKS</t>
  </si>
  <si>
    <t>DCMFINSERV</t>
  </si>
  <si>
    <t>TVVISION</t>
  </si>
  <si>
    <t>COUNCODOS</t>
  </si>
  <si>
    <t>MOTOGENFIN</t>
  </si>
  <si>
    <t>PALREDTEC</t>
  </si>
  <si>
    <t>KANANIIND</t>
  </si>
  <si>
    <t>NDGL</t>
  </si>
  <si>
    <t>SOMATEX</t>
  </si>
  <si>
    <t>ROLLT</t>
  </si>
  <si>
    <t>JPOLYINVST</t>
  </si>
  <si>
    <t>SATHAISPAT</t>
  </si>
  <si>
    <t>PFOCUS</t>
  </si>
  <si>
    <t>IFBAGRO</t>
  </si>
  <si>
    <t>GALLISPAT</t>
  </si>
  <si>
    <t>IMPAL</t>
  </si>
  <si>
    <t>KOTAKPSUBK</t>
  </si>
  <si>
    <t>INDORAMA</t>
  </si>
  <si>
    <t>PILITA</t>
  </si>
  <si>
    <t>PNC</t>
  </si>
  <si>
    <t>MUKTAARTS</t>
  </si>
  <si>
    <t>ASHIMASYN</t>
  </si>
  <si>
    <t>SURYALAXMI</t>
  </si>
  <si>
    <t>CAPTRUST</t>
  </si>
  <si>
    <t>KALYANIFRG</t>
  </si>
  <si>
    <t>ABSLBANETF</t>
  </si>
  <si>
    <t>EBANK</t>
  </si>
  <si>
    <t>VISASTEEL</t>
  </si>
  <si>
    <t>TOUCHWOOD</t>
  </si>
  <si>
    <t>SBIETFQLTY</t>
  </si>
  <si>
    <t>EMKAY</t>
  </si>
  <si>
    <t>ARCHIES</t>
  </si>
  <si>
    <t>AHLEAST</t>
  </si>
  <si>
    <t>ICICIM150</t>
  </si>
  <si>
    <t>ANKITMETAL</t>
  </si>
  <si>
    <t>WSI</t>
  </si>
  <si>
    <t>LICNETFSEN</t>
  </si>
  <si>
    <t>NIBL</t>
  </si>
  <si>
    <t>PIONEEREMB</t>
  </si>
  <si>
    <t>UNIVPHOTO</t>
  </si>
  <si>
    <t>PONNIERODE</t>
  </si>
  <si>
    <t>FMNL</t>
  </si>
  <si>
    <t>XELPMOC</t>
  </si>
  <si>
    <t>KOTARISUG</t>
  </si>
  <si>
    <t>MAHASTEEL</t>
  </si>
  <si>
    <t>GEEKAYWIRE</t>
  </si>
  <si>
    <t>PANACHE</t>
  </si>
  <si>
    <t>VISHWARAJ</t>
  </si>
  <si>
    <t>INVENTURE</t>
  </si>
  <si>
    <t>IZMO</t>
  </si>
  <si>
    <t>NAHARSPING</t>
  </si>
  <si>
    <t>SUMEETINDS</t>
  </si>
  <si>
    <t>AMDIND</t>
  </si>
  <si>
    <t>VIPULLTD</t>
  </si>
  <si>
    <t>DIGISPICE</t>
  </si>
  <si>
    <t>ZICOM</t>
  </si>
  <si>
    <t>BSLNIFTY</t>
  </si>
  <si>
    <t>SOMICONVEY</t>
  </si>
  <si>
    <t>AARVI</t>
  </si>
  <si>
    <t>KRISHANA</t>
  </si>
  <si>
    <t>AMBIKCO</t>
  </si>
  <si>
    <t>CREATIVE</t>
  </si>
  <si>
    <t>ASTRON</t>
  </si>
  <si>
    <t>PILANIINVS</t>
  </si>
  <si>
    <t>MEP</t>
  </si>
  <si>
    <t>REMSONSIND</t>
  </si>
  <si>
    <t>BIGBLOC</t>
  </si>
  <si>
    <t>UTISENSETF</t>
  </si>
  <si>
    <t>JAGSNPHARM</t>
  </si>
  <si>
    <t>PODDARHOUS</t>
  </si>
  <si>
    <t>ADSL</t>
  </si>
  <si>
    <t>GOKULAGRO</t>
  </si>
  <si>
    <t>OMAXAUTO</t>
  </si>
  <si>
    <t>WENDT</t>
  </si>
  <si>
    <t>KKCL</t>
  </si>
  <si>
    <t>SYNCOM</t>
  </si>
  <si>
    <t>DHUNINV</t>
  </si>
  <si>
    <t>AARTISURF</t>
  </si>
  <si>
    <t>BALPHARMA</t>
  </si>
  <si>
    <t>LYKALABS</t>
  </si>
  <si>
    <t>SETCO</t>
  </si>
  <si>
    <t>STEL</t>
  </si>
  <si>
    <t>OILCOUNTUB</t>
  </si>
  <si>
    <t>MADHAV</t>
  </si>
  <si>
    <t>CALSOFT</t>
  </si>
  <si>
    <t>ARROWGREEN</t>
  </si>
  <si>
    <t>SMARTLINK</t>
  </si>
  <si>
    <t>SETUINFRA</t>
  </si>
  <si>
    <t>VARDMNPOLY</t>
  </si>
  <si>
    <t>BKMINDST</t>
  </si>
  <si>
    <t>BSELINFRA</t>
  </si>
  <si>
    <t>KERNEX</t>
  </si>
  <si>
    <t>SHYAMCENT</t>
  </si>
  <si>
    <t>ZENITHEXPO</t>
  </si>
  <si>
    <t>KMSUGAR</t>
  </si>
  <si>
    <t>RUPA</t>
  </si>
  <si>
    <t>VISHNU</t>
  </si>
  <si>
    <t>RML</t>
  </si>
  <si>
    <t>VIKASECO</t>
  </si>
  <si>
    <t>OLECTRA</t>
  </si>
  <si>
    <t>EMMBI</t>
  </si>
  <si>
    <t>KHADIM</t>
  </si>
  <si>
    <t>AXISCADES</t>
  </si>
  <si>
    <t>VLSFINANCE</t>
  </si>
  <si>
    <t>SANWARIA</t>
  </si>
  <si>
    <t>DEEPIND</t>
  </si>
  <si>
    <t>JAYAGROGN</t>
  </si>
  <si>
    <t>SKMEGGPROD</t>
  </si>
  <si>
    <t>UTTAMSUGAR</t>
  </si>
  <si>
    <t>63MOONS</t>
  </si>
  <si>
    <t>URJA</t>
  </si>
  <si>
    <t>MMP</t>
  </si>
  <si>
    <t>ORICONENT</t>
  </si>
  <si>
    <t>JMTAUTOLTD</t>
  </si>
  <si>
    <t>SAKAR</t>
  </si>
  <si>
    <t>LIBAS</t>
  </si>
  <si>
    <t>RAMANEWS</t>
  </si>
  <si>
    <t>GRPLTD</t>
  </si>
  <si>
    <t>MADRASFERT</t>
  </si>
  <si>
    <t>IDBIGOLD</t>
  </si>
  <si>
    <t>BYKE</t>
  </si>
  <si>
    <t>PRABHAT</t>
  </si>
  <si>
    <t>BIRLACABLE</t>
  </si>
  <si>
    <t>KSERASERA</t>
  </si>
  <si>
    <t>STERTOOLS</t>
  </si>
  <si>
    <t>SKIPPER</t>
  </si>
  <si>
    <t>KENNAMET</t>
  </si>
  <si>
    <t>PGIL</t>
  </si>
  <si>
    <t>SELAN</t>
  </si>
  <si>
    <t>TDPOWERSYS</t>
  </si>
  <si>
    <t>EBIXFOREX</t>
  </si>
  <si>
    <t>SHREYAS</t>
  </si>
  <si>
    <t>TALBROAUTO</t>
  </si>
  <si>
    <t>NILAINFRA</t>
  </si>
  <si>
    <t>SHAKTIPUMP</t>
  </si>
  <si>
    <t>GREENLAM</t>
  </si>
  <si>
    <t>PENIND</t>
  </si>
  <si>
    <t>NITINSPIN</t>
  </si>
  <si>
    <t>TIPSINDLTD</t>
  </si>
  <si>
    <t>JUBLINDS</t>
  </si>
  <si>
    <t>SADBHIN</t>
  </si>
  <si>
    <t>DATAMATICS</t>
  </si>
  <si>
    <t>GANECOS</t>
  </si>
  <si>
    <t>KUANTUM</t>
  </si>
  <si>
    <t>AKASH</t>
  </si>
  <si>
    <t>LOVABLE</t>
  </si>
  <si>
    <t>KAYA</t>
  </si>
  <si>
    <t>MANINFRA</t>
  </si>
  <si>
    <t>TTKHLTCARE</t>
  </si>
  <si>
    <t>SORILINFRA</t>
  </si>
  <si>
    <t>HCL-INSYS</t>
  </si>
  <si>
    <t>SANGHVIMOV</t>
  </si>
  <si>
    <t>PTL</t>
  </si>
  <si>
    <t>RAJRATAN</t>
  </si>
  <si>
    <t>GPTINFRA</t>
  </si>
  <si>
    <t>CENTEXT</t>
  </si>
  <si>
    <t>PARACABLES</t>
  </si>
  <si>
    <t>SINTEX</t>
  </si>
  <si>
    <t>MANGALAM</t>
  </si>
  <si>
    <t>UGARSUGAR</t>
  </si>
  <si>
    <t>REPRO</t>
  </si>
  <si>
    <t>ADORWELD</t>
  </si>
  <si>
    <t>JSWHL</t>
  </si>
  <si>
    <t>MUNJALSHOW</t>
  </si>
  <si>
    <t>LSIL</t>
  </si>
  <si>
    <t>PRECWIRE</t>
  </si>
  <si>
    <t>HMVL</t>
  </si>
  <si>
    <t>RUCHIRA</t>
  </si>
  <si>
    <t>TVSELECT</t>
  </si>
  <si>
    <t>TCNSBRANDS</t>
  </si>
  <si>
    <t>WEBELSOLAR</t>
  </si>
  <si>
    <t>TI</t>
  </si>
  <si>
    <t>PLASTIBLEN</t>
  </si>
  <si>
    <t>LASA</t>
  </si>
  <si>
    <t>SPECIALITY</t>
  </si>
  <si>
    <t>GULFPETRO</t>
  </si>
  <si>
    <t>MIRCELECTR</t>
  </si>
  <si>
    <t>ABAN</t>
  </si>
  <si>
    <t>NAHARPOLY</t>
  </si>
  <si>
    <t>PUNJABCHEM</t>
  </si>
  <si>
    <t>GAMMNINFRA</t>
  </si>
  <si>
    <t>GOODLUCK</t>
  </si>
  <si>
    <t>EKC</t>
  </si>
  <si>
    <t>SANGINITA</t>
  </si>
  <si>
    <t>VENUSREM</t>
  </si>
  <si>
    <t>ASHIANA</t>
  </si>
  <si>
    <t>STCINDIA</t>
  </si>
  <si>
    <t>APCL</t>
  </si>
  <si>
    <t>NAGAFERT</t>
  </si>
  <si>
    <t>VHL</t>
  </si>
  <si>
    <t>BANARISUG</t>
  </si>
  <si>
    <t>ROSSELLIND</t>
  </si>
  <si>
    <t>JASH</t>
  </si>
  <si>
    <t>MENONBE</t>
  </si>
  <si>
    <t>FCSSOFT</t>
  </si>
  <si>
    <t>MAZDA</t>
  </si>
  <si>
    <t>RANASUG</t>
  </si>
  <si>
    <t>ROLTA</t>
  </si>
  <si>
    <t>ALLSEC</t>
  </si>
  <si>
    <t>MCLEODRUSS</t>
  </si>
  <si>
    <t>KAKATCEM</t>
  </si>
  <si>
    <t>UJAAS</t>
  </si>
  <si>
    <t>COMPINFO</t>
  </si>
  <si>
    <t>MTEDUCARE</t>
  </si>
  <si>
    <t>SHRIRAMEPC</t>
  </si>
  <si>
    <t>ORIENTABRA</t>
  </si>
  <si>
    <t>TRF</t>
  </si>
  <si>
    <t>TIIL</t>
  </si>
  <si>
    <t>SAKUMA</t>
  </si>
  <si>
    <t>BIOFILCHEM</t>
  </si>
  <si>
    <t>PDMJEPAPER</t>
  </si>
  <si>
    <t>PRIMESECU</t>
  </si>
  <si>
    <t>NIPPOBATRY</t>
  </si>
  <si>
    <t>MOLDTECH</t>
  </si>
  <si>
    <t>NDL</t>
  </si>
  <si>
    <t>SHARDAMOTR</t>
  </si>
  <si>
    <t>WANBURY</t>
  </si>
  <si>
    <t>ALKALI</t>
  </si>
  <si>
    <t>TEXMOPIPES</t>
  </si>
  <si>
    <t>BILENERGY</t>
  </si>
  <si>
    <t>NITCO</t>
  </si>
  <si>
    <t>SHREYANIND</t>
  </si>
  <si>
    <t>JPINFRATEC</t>
  </si>
  <si>
    <t>ELECTHERM</t>
  </si>
  <si>
    <t>INFOBEAN</t>
  </si>
  <si>
    <t>FOSECOIND</t>
  </si>
  <si>
    <t>IVZINGOLD</t>
  </si>
  <si>
    <t>IVP</t>
  </si>
  <si>
    <t>BRNL</t>
  </si>
  <si>
    <t>SUTLEJTEX</t>
  </si>
  <si>
    <t>MARATHON</t>
  </si>
  <si>
    <t>GENUSPAPER</t>
  </si>
  <si>
    <t>SOTL</t>
  </si>
  <si>
    <t>M100</t>
  </si>
  <si>
    <t>BANSWRAS</t>
  </si>
  <si>
    <t>BANARBEADS</t>
  </si>
  <si>
    <t>SCHAND</t>
  </si>
  <si>
    <t>OSWALAGRO</t>
  </si>
  <si>
    <t>TERASOFT</t>
  </si>
  <si>
    <t>VIKASWSP</t>
  </si>
  <si>
    <t>PITTIENG</t>
  </si>
  <si>
    <t>BPL</t>
  </si>
  <si>
    <t>SUMMITSEC</t>
  </si>
  <si>
    <t>VAISHALI</t>
  </si>
  <si>
    <t>GSS</t>
  </si>
  <si>
    <t>SREEL</t>
  </si>
  <si>
    <t>AGARIND</t>
  </si>
  <si>
    <t>ICICIMCAP</t>
  </si>
  <si>
    <t>HINDMOTORS</t>
  </si>
  <si>
    <t>PENINLAND</t>
  </si>
  <si>
    <t>VARDHACRLC</t>
  </si>
  <si>
    <t>DVL</t>
  </si>
  <si>
    <t>RSWM</t>
  </si>
  <si>
    <t>FELDVR</t>
  </si>
  <si>
    <t>VIPCLOTHNG</t>
  </si>
  <si>
    <t>MALUPAPER</t>
  </si>
  <si>
    <t>ANDHRACEMT</t>
  </si>
  <si>
    <t>HTMEDIA</t>
  </si>
  <si>
    <t>NETFLTGILT</t>
  </si>
  <si>
    <t>HLVLTD</t>
  </si>
  <si>
    <t>VIVIMEDLAB</t>
  </si>
  <si>
    <t>ISFT</t>
  </si>
  <si>
    <t>RTNINFRA</t>
  </si>
  <si>
    <t>ZUARIGLOB</t>
  </si>
  <si>
    <t>PIONDIST</t>
  </si>
  <si>
    <t>CEBBCO</t>
  </si>
  <si>
    <t>KOTAKNV20</t>
  </si>
  <si>
    <t>HOVS</t>
  </si>
  <si>
    <t>TIL</t>
  </si>
  <si>
    <t>ZOTA</t>
  </si>
  <si>
    <t>GAYAHWS</t>
  </si>
  <si>
    <t>KILITCH</t>
  </si>
  <si>
    <t>GOCLCORP</t>
  </si>
  <si>
    <t>MURUDCERA</t>
  </si>
  <si>
    <t>GLOBALVECT</t>
  </si>
  <si>
    <t>KIRLOSIND</t>
  </si>
  <si>
    <t>TREEHOUSE</t>
  </si>
  <si>
    <t>MAANALU</t>
  </si>
  <si>
    <t>PDSMFL</t>
  </si>
  <si>
    <t>PANAMAPET</t>
  </si>
  <si>
    <t>VASCONEQ</t>
  </si>
  <si>
    <t>AUTOLITIND</t>
  </si>
  <si>
    <t>DONEAR</t>
  </si>
  <si>
    <t>GUJAPOLLO</t>
  </si>
  <si>
    <t>RPPINFRA</t>
  </si>
  <si>
    <t>SETF10GILT</t>
  </si>
  <si>
    <t>FMGOETZE</t>
  </si>
  <si>
    <t>PREMEXPLN</t>
  </si>
  <si>
    <t>HDFCSENETF</t>
  </si>
  <si>
    <t>TMRVL</t>
  </si>
  <si>
    <t>HUBTOWN</t>
  </si>
  <si>
    <t>AKSHOPTFBR</t>
  </si>
  <si>
    <t>AIONJSW</t>
  </si>
  <si>
    <t>NDTV</t>
  </si>
  <si>
    <t>DCM</t>
  </si>
  <si>
    <t>HITECHGEAR</t>
  </si>
  <si>
    <t>GOKUL</t>
  </si>
  <si>
    <t>RUSHIL</t>
  </si>
  <si>
    <t>INTENTECH</t>
  </si>
  <si>
    <t>GANDHITUBE</t>
  </si>
  <si>
    <t>KDDL</t>
  </si>
  <si>
    <t>GALLANTT</t>
  </si>
  <si>
    <t>JISLDVREQS</t>
  </si>
  <si>
    <t>KWALITY</t>
  </si>
  <si>
    <t>PGEL</t>
  </si>
  <si>
    <t>GINNIFILA</t>
  </si>
  <si>
    <t>JHS</t>
  </si>
  <si>
    <t>CMICABLES</t>
  </si>
  <si>
    <t>BOROLTD</t>
  </si>
  <si>
    <t>EMAMIREAL</t>
  </si>
  <si>
    <t>KAMDHENU</t>
  </si>
  <si>
    <t>SILINV</t>
  </si>
  <si>
    <t>TTL</t>
  </si>
  <si>
    <t>ATLANTA</t>
  </si>
  <si>
    <t>SHIVAMAUTO</t>
  </si>
  <si>
    <t>CLEDUCATE</t>
  </si>
  <si>
    <t>ENIL</t>
  </si>
  <si>
    <t>BCP</t>
  </si>
  <si>
    <t>LINCPEN</t>
  </si>
  <si>
    <t>SPLIL</t>
  </si>
  <si>
    <t>KABRAEXTRU</t>
  </si>
  <si>
    <t>MERCATOR</t>
  </si>
  <si>
    <t>UTINIFTETF</t>
  </si>
  <si>
    <t>DUCON</t>
  </si>
  <si>
    <t>IFGLEXPOR</t>
  </si>
  <si>
    <t>MAWANASUG</t>
  </si>
  <si>
    <t>CORDSCABLE</t>
  </si>
  <si>
    <t>TRIGYN</t>
  </si>
  <si>
    <t>MCDHOLDING</t>
  </si>
  <si>
    <t>REVATHI</t>
  </si>
  <si>
    <t>SWELECTES</t>
  </si>
  <si>
    <t>ORBTEXP</t>
  </si>
  <si>
    <t>PATINTLOG</t>
  </si>
  <si>
    <t>BLKASHYAP</t>
  </si>
  <si>
    <t>HITECH</t>
  </si>
  <si>
    <t>PEARLPOLY</t>
  </si>
  <si>
    <t>MEGASOFT</t>
  </si>
  <si>
    <t>MBLINFRA</t>
  </si>
  <si>
    <t>CHEMFAB</t>
  </si>
  <si>
    <t>ICICISENSX</t>
  </si>
  <si>
    <t>CREST</t>
  </si>
  <si>
    <t>SITINET</t>
  </si>
  <si>
    <t>KANORICHEM</t>
  </si>
  <si>
    <t>MANXT50</t>
  </si>
  <si>
    <t>JINDRILL</t>
  </si>
  <si>
    <t>NILASPACES</t>
  </si>
  <si>
    <t>BHARATGEAR</t>
  </si>
  <si>
    <t>UNIVASTU</t>
  </si>
  <si>
    <t>KREBSBIO</t>
  </si>
  <si>
    <t>EIHAHOTELS</t>
  </si>
  <si>
    <t>INSPIRISYS</t>
  </si>
  <si>
    <t>M50</t>
  </si>
  <si>
    <t>UMANGDAIRY</t>
  </si>
  <si>
    <t>EMAMIPAP</t>
  </si>
  <si>
    <t>ICICINXT50</t>
  </si>
  <si>
    <t>THEMISMED</t>
  </si>
  <si>
    <t>AUTOIND</t>
  </si>
  <si>
    <t>AGROPHOS</t>
  </si>
  <si>
    <t>MANAKSIA</t>
  </si>
  <si>
    <t>BHARATWIRE</t>
  </si>
  <si>
    <t>IVC</t>
  </si>
  <si>
    <t>LAMBODHARA</t>
  </si>
  <si>
    <t>CIMMCO</t>
  </si>
  <si>
    <t>JBFIND</t>
  </si>
  <si>
    <t>PRESSMN</t>
  </si>
  <si>
    <t>PRAXIS</t>
  </si>
  <si>
    <t>ZODIACLOTH</t>
  </si>
  <si>
    <t>UTTAMSTL</t>
  </si>
  <si>
    <t>ESSARSHPNG</t>
  </si>
  <si>
    <t>SPYL</t>
  </si>
  <si>
    <t>NSIL</t>
  </si>
  <si>
    <t>ORIENTHOT</t>
  </si>
  <si>
    <t>KECL</t>
  </si>
  <si>
    <t>GENESYS</t>
  </si>
  <si>
    <t>HISARMETAL</t>
  </si>
  <si>
    <t>TAINWALCHM</t>
  </si>
  <si>
    <t>AIRAN</t>
  </si>
  <si>
    <t>LFIC</t>
  </si>
  <si>
    <t>TARMAT</t>
  </si>
  <si>
    <t>DAMODARIND</t>
  </si>
  <si>
    <t>ICICINF100</t>
  </si>
  <si>
    <t>HEXATRADEX</t>
  </si>
  <si>
    <t>GANESHHOUC</t>
  </si>
  <si>
    <t>JINDWORLD</t>
  </si>
  <si>
    <t>TOKYOPLAST</t>
  </si>
  <si>
    <t>WINDMACHIN</t>
  </si>
  <si>
    <t>CHROMATIC</t>
  </si>
  <si>
    <t>SANCO</t>
  </si>
  <si>
    <t>ELGIRUBCO</t>
  </si>
  <si>
    <t>BINDALAGRO</t>
  </si>
  <si>
    <t>AGRITECH</t>
  </si>
  <si>
    <t>ALCHEM</t>
  </si>
  <si>
    <t>SICAGEN</t>
  </si>
  <si>
    <t>RGL</t>
  </si>
  <si>
    <t>COMPUSOFT</t>
  </si>
  <si>
    <t>DSSL</t>
  </si>
  <si>
    <t>ASPINWALL</t>
  </si>
  <si>
    <t>ORTINLABSS</t>
  </si>
  <si>
    <t>ARTEMISMED</t>
  </si>
  <si>
    <t>SURANASOL</t>
  </si>
  <si>
    <t>SASTASUNDR</t>
  </si>
  <si>
    <t>AROGRANITE</t>
  </si>
  <si>
    <t>VSSL</t>
  </si>
  <si>
    <t>IMAGICAA</t>
  </si>
  <si>
    <t>VIVIDHA</t>
  </si>
  <si>
    <t>BIL</t>
  </si>
  <si>
    <t>JMA</t>
  </si>
  <si>
    <t>VETO</t>
  </si>
  <si>
    <t>KOTHARIPRO</t>
  </si>
  <si>
    <t>ANSALAPI</t>
  </si>
  <si>
    <t>ATLASCYCLE</t>
  </si>
  <si>
    <t>GOLDENTOBC</t>
  </si>
  <si>
    <t>KRIDHANINF</t>
  </si>
  <si>
    <t>AURIONPRO</t>
  </si>
  <si>
    <t>GOLDTECH</t>
  </si>
  <si>
    <t>BHANDARI</t>
  </si>
  <si>
    <t>GEECEE</t>
  </si>
  <si>
    <t>BSL</t>
  </si>
  <si>
    <t>MUKANDLTD</t>
  </si>
  <si>
    <t>ALMONDZ</t>
  </si>
  <si>
    <t>SHREERAMA</t>
  </si>
  <si>
    <t>OMMETALS</t>
  </si>
  <si>
    <t>RMCL</t>
  </si>
  <si>
    <t>ANIKINDS</t>
  </si>
  <si>
    <t>BALAXI</t>
  </si>
  <si>
    <t>TECHNOFAB</t>
  </si>
  <si>
    <t>MINDTECK</t>
  </si>
  <si>
    <t>SAKHTISUG</t>
  </si>
  <si>
    <t>SUNDARAM</t>
  </si>
  <si>
    <t>JINDALPHOT</t>
  </si>
  <si>
    <t>AYMSYNTEX</t>
  </si>
  <si>
    <t>HNGSNGBEES</t>
  </si>
  <si>
    <t>INDBANK</t>
  </si>
  <si>
    <t>TIMESGTY</t>
  </si>
  <si>
    <t>RSSOFTWARE</t>
  </si>
  <si>
    <t>SUNDRMBRAK</t>
  </si>
  <si>
    <t>SUPERSPIN</t>
  </si>
  <si>
    <t>LICNETFN50</t>
  </si>
  <si>
    <t>RUBYMILLS</t>
  </si>
  <si>
    <t>HINDCOMPOS</t>
  </si>
  <si>
    <t>ISMTLTD</t>
  </si>
  <si>
    <t>ONEPOINT</t>
  </si>
  <si>
    <t>INDOTECH</t>
  </si>
  <si>
    <t>PARSVNATH</t>
  </si>
  <si>
    <t>HITECHCORP</t>
  </si>
  <si>
    <t>AMJLAND</t>
  </si>
  <si>
    <t>SPMLINFRA</t>
  </si>
  <si>
    <t>UNIENTER</t>
  </si>
  <si>
    <t>RANEENGINE</t>
  </si>
  <si>
    <t>WILLAMAGOR</t>
  </si>
  <si>
    <t>ARIHANTSUP</t>
  </si>
  <si>
    <t>ARSHIYA</t>
  </si>
  <si>
    <t>ARSSINFRA</t>
  </si>
  <si>
    <t>NOIDATOLL</t>
  </si>
  <si>
    <t>NAHARINDUS</t>
  </si>
  <si>
    <t>CCHHL</t>
  </si>
  <si>
    <t>BAGFILMS</t>
  </si>
  <si>
    <t>BEDMUTHA</t>
  </si>
  <si>
    <t>ADHUNIKIND</t>
  </si>
  <si>
    <t>CELEBRITY</t>
  </si>
  <si>
    <t>MANAKSTEEL</t>
  </si>
  <si>
    <t>PRAENG</t>
  </si>
  <si>
    <t>DELTAMAGNT</t>
  </si>
  <si>
    <t>DQE</t>
  </si>
  <si>
    <t>SGL</t>
  </si>
  <si>
    <t>TCIDEVELOP</t>
  </si>
  <si>
    <t>ARCOTECH</t>
  </si>
  <si>
    <t>GARDENSILK</t>
  </si>
  <si>
    <t>INDOTHAI</t>
  </si>
  <si>
    <t>MANAKALUCO</t>
  </si>
  <si>
    <t>OPTIEMUS</t>
  </si>
  <si>
    <t>ORIENTALTL</t>
  </si>
  <si>
    <t>PRAKASHSTL</t>
  </si>
  <si>
    <t>SUMIT</t>
  </si>
  <si>
    <t>NETFCONSUM</t>
  </si>
  <si>
    <t>SHIVATEX</t>
  </si>
  <si>
    <t>SURANAT&amp;P</t>
  </si>
  <si>
    <t>NBIFIN</t>
  </si>
  <si>
    <t>VICEROY</t>
  </si>
  <si>
    <t>JAIBALAJI</t>
  </si>
  <si>
    <t>IMPEXFERRO</t>
  </si>
  <si>
    <t>BLBLIMITED</t>
  </si>
  <si>
    <t>IITL</t>
  </si>
  <si>
    <t>BASML</t>
  </si>
  <si>
    <t>BHAGYANGR</t>
  </si>
  <si>
    <t>CTE</t>
  </si>
  <si>
    <t>LYPSAGEMS</t>
  </si>
  <si>
    <t>TIJARIA</t>
  </si>
  <si>
    <t>HILTON</t>
  </si>
  <si>
    <t>MAN50ETF</t>
  </si>
  <si>
    <t>RAJSREESUG</t>
  </si>
  <si>
    <t>SKIL</t>
  </si>
  <si>
    <t>NECCLTD</t>
  </si>
  <si>
    <t>ADVANIHOTR</t>
  </si>
  <si>
    <t>OMKARCHEM</t>
  </si>
  <si>
    <t>SHIVAMILLS</t>
  </si>
  <si>
    <t>SIMBHALS</t>
  </si>
  <si>
    <t>VIJIFIN</t>
  </si>
  <si>
    <t>TCIFINANCE</t>
  </si>
  <si>
    <t>MASKINVEST</t>
  </si>
  <si>
    <t>RKDL</t>
  </si>
  <si>
    <t>CUBEXTUB</t>
  </si>
  <si>
    <t>KAUSHALYA</t>
  </si>
  <si>
    <t>XPROINDIA</t>
  </si>
  <si>
    <t>MBECL</t>
  </si>
  <si>
    <t>IBMFNIFTY</t>
  </si>
  <si>
    <t>JAYNECOIND</t>
  </si>
  <si>
    <t>GAL</t>
  </si>
  <si>
    <t>TGBHOTELS</t>
  </si>
  <si>
    <t>BALKRISHNA</t>
  </si>
  <si>
    <t>EASTSILK</t>
  </si>
  <si>
    <t>MODIRUBBER</t>
  </si>
  <si>
    <t>AUSOMENT</t>
  </si>
  <si>
    <t>KICL</t>
  </si>
  <si>
    <t>CINEVISTA</t>
  </si>
  <si>
    <t>MUKANDENGG</t>
  </si>
  <si>
    <t>NETF</t>
  </si>
  <si>
    <t>ANSALHSG</t>
  </si>
  <si>
    <t>MANUGRAPH</t>
  </si>
  <si>
    <t>INTEGRA</t>
  </si>
  <si>
    <t>KARMAENG</t>
  </si>
  <si>
    <t>SIL</t>
  </si>
  <si>
    <t>INDOWIND</t>
  </si>
  <si>
    <t>SEPOWER</t>
  </si>
  <si>
    <t>NAGREEKEXP</t>
  </si>
  <si>
    <t>FLEXITUFF</t>
  </si>
  <si>
    <t>LICNFNHGP</t>
  </si>
  <si>
    <t>RAMASTEEL</t>
  </si>
  <si>
    <t>SALSTEEL</t>
  </si>
  <si>
    <t>WEIZMANIND</t>
  </si>
  <si>
    <t>DPSCLTD</t>
  </si>
  <si>
    <t>GANGESSECU</t>
  </si>
  <si>
    <t>MANGTIMBER</t>
  </si>
  <si>
    <t>OISL</t>
  </si>
  <si>
    <t>SPENTEX</t>
  </si>
  <si>
    <t>BHAGYAPROP</t>
  </si>
  <si>
    <t>PRECOT</t>
  </si>
  <si>
    <t>ARIHANT</t>
  </si>
  <si>
    <t>PSL</t>
  </si>
  <si>
    <t>HAVISHA</t>
  </si>
  <si>
    <t>METALFORGE</t>
  </si>
  <si>
    <t>SAMBHAAV</t>
  </si>
  <si>
    <t>EQ30</t>
  </si>
  <si>
    <t>MARALOVER</t>
  </si>
  <si>
    <t>PALASHSECU</t>
  </si>
  <si>
    <t>BANG</t>
  </si>
  <si>
    <t>INDLMETER</t>
  </si>
  <si>
    <t>LGBFORGE</t>
  </si>
  <si>
    <t>NETFDIVOPP</t>
  </si>
  <si>
    <t>JITFINFRA</t>
  </si>
  <si>
    <t>MAHAPEXLTD</t>
  </si>
  <si>
    <t>ROHITFERRO</t>
  </si>
  <si>
    <t>GBGLOBAL</t>
  </si>
  <si>
    <t>DPWIRES</t>
  </si>
  <si>
    <t>SANDESH</t>
  </si>
  <si>
    <t>SANGHVIFOR</t>
  </si>
  <si>
    <t>SHAHALLOYS</t>
  </si>
  <si>
    <t>ZODJRDMKJ</t>
  </si>
  <si>
    <t>MITTAL</t>
  </si>
  <si>
    <t>MRO-TEK</t>
  </si>
  <si>
    <t>NPBET</t>
  </si>
  <si>
    <t>HINDNATGLS</t>
  </si>
  <si>
    <t>ALPSINDUS</t>
  </si>
  <si>
    <t>CCCL</t>
  </si>
  <si>
    <t>DGCONTENT</t>
  </si>
  <si>
    <t>INDIANCARD</t>
  </si>
  <si>
    <t>ASAL</t>
  </si>
  <si>
    <t>CONSOFINVT</t>
  </si>
  <si>
    <t>NTL</t>
  </si>
  <si>
    <t>ONELIFECAP</t>
  </si>
  <si>
    <t>AARVEEDEN</t>
  </si>
  <si>
    <t>SHARIABEES</t>
  </si>
  <si>
    <t>MOHOTAIND</t>
  </si>
  <si>
    <t>BURNPUR</t>
  </si>
  <si>
    <t>MBAPL</t>
  </si>
  <si>
    <t>NEXTMEDIA</t>
  </si>
  <si>
    <t>ORIENTLTD</t>
  </si>
  <si>
    <t>21STCENMGM</t>
  </si>
  <si>
    <t>CNOVAPETRO</t>
  </si>
  <si>
    <t>EUROMULTI</t>
  </si>
  <si>
    <t>GLOBOFFS</t>
  </si>
  <si>
    <t>NORBTEAEXP</t>
  </si>
  <si>
    <t>VASWANI</t>
  </si>
  <si>
    <t>GFSTEELS</t>
  </si>
  <si>
    <t>GILLANDERS</t>
  </si>
  <si>
    <t>INDSWFTLTD</t>
  </si>
  <si>
    <t>HOTELRUGBY</t>
  </si>
  <si>
    <t>MSPL</t>
  </si>
  <si>
    <t>ADROITINFO</t>
  </si>
  <si>
    <t>IDFNIFTYET</t>
  </si>
  <si>
    <t>KHANDSE</t>
  </si>
  <si>
    <t>QNIFTY</t>
  </si>
  <si>
    <t>S&amp;SPOWER</t>
  </si>
  <si>
    <t>SABEVENTS</t>
  </si>
  <si>
    <t>TFL</t>
  </si>
  <si>
    <t>BVCL</t>
  </si>
  <si>
    <t>DNAMEDIA</t>
  </si>
  <si>
    <t>GTNIND</t>
  </si>
  <si>
    <t>GUJRAFFIA</t>
  </si>
  <si>
    <t>LPDC</t>
  </si>
  <si>
    <t>MAGNUM</t>
  </si>
  <si>
    <t>MANAKCOAT</t>
  </si>
  <si>
    <t>UTISXN50</t>
  </si>
  <si>
    <t>CREATIVEYE</t>
  </si>
  <si>
    <t>DBSTOCKBRO</t>
  </si>
  <si>
    <t>KEYFINSERV</t>
  </si>
  <si>
    <t>PREMIER</t>
  </si>
  <si>
    <t>M&amp;MFIN-RE</t>
  </si>
  <si>
    <t xml:space="preserve"> 28-Jul-2020</t>
  </si>
  <si>
    <t>GROBTEA</t>
  </si>
  <si>
    <t>NIFTYEES</t>
  </si>
  <si>
    <t>IVZINNIFTY</t>
  </si>
  <si>
    <t>NATNLSTEEL</t>
  </si>
  <si>
    <t>THOMASCOTT</t>
  </si>
  <si>
    <t>STINDIA</t>
  </si>
  <si>
    <t>Gain Avg</t>
  </si>
  <si>
    <t>Loss Avg</t>
  </si>
  <si>
    <t>GA/LA</t>
  </si>
  <si>
    <t>1+valu</t>
  </si>
  <si>
    <t>100 / val</t>
  </si>
  <si>
    <t>100 - val</t>
  </si>
  <si>
    <t>RSI</t>
  </si>
  <si>
    <t>Stoch RSI = (RSI - Lowest Low RSI) / (Highest High RSI - Lowest Low RSI)</t>
  </si>
  <si>
    <t>RSI = 100 – 100/ (1 + RS)</t>
  </si>
  <si>
    <t>RS = Average Gain of n days UP  / Average Loss of n days DOWN</t>
  </si>
  <si>
    <t>HC</t>
  </si>
  <si>
    <t>HO</t>
  </si>
  <si>
    <t>HH</t>
  </si>
  <si>
    <t>HL</t>
  </si>
  <si>
    <t>Open</t>
  </si>
  <si>
    <t>High</t>
  </si>
  <si>
    <t>Low</t>
  </si>
  <si>
    <t>Close</t>
  </si>
  <si>
    <t>HA_Close</t>
  </si>
  <si>
    <t>Date</t>
  </si>
  <si>
    <t>HA_close</t>
  </si>
  <si>
    <t>gain</t>
  </si>
  <si>
    <t>loss</t>
  </si>
  <si>
    <t>rmag</t>
  </si>
  <si>
    <t>rmal</t>
  </si>
  <si>
    <t>rsi</t>
  </si>
  <si>
    <t>index</t>
  </si>
  <si>
    <t>Symbol</t>
  </si>
  <si>
    <t>Series</t>
  </si>
  <si>
    <t>EQ</t>
  </si>
  <si>
    <t>Prev Close</t>
  </si>
  <si>
    <t>Last</t>
  </si>
  <si>
    <t>HA_Open</t>
  </si>
  <si>
    <t>HA_High</t>
  </si>
  <si>
    <t>HA_Low</t>
  </si>
  <si>
    <t>HA_RSI</t>
  </si>
  <si>
    <t>rmaH</t>
  </si>
  <si>
    <t>rmaL</t>
  </si>
  <si>
    <t>RS</t>
  </si>
  <si>
    <t>lowest low rsi</t>
  </si>
  <si>
    <t>highest high rsi</t>
  </si>
  <si>
    <t xml:space="preserve">Stoch </t>
  </si>
  <si>
    <t>K</t>
  </si>
  <si>
    <t>HA_CL</t>
  </si>
  <si>
    <t>per sym</t>
  </si>
  <si>
    <t xml:space="preserve">total </t>
  </si>
  <si>
    <t>ARTF</t>
  </si>
  <si>
    <t>PWRM</t>
  </si>
  <si>
    <t>WWDF</t>
  </si>
  <si>
    <t>sig1</t>
  </si>
  <si>
    <t>Sig2- high risk</t>
  </si>
  <si>
    <t>sig-3 only rsi</t>
  </si>
  <si>
    <t>Yes</t>
  </si>
  <si>
    <t>No</t>
  </si>
  <si>
    <t>no</t>
  </si>
  <si>
    <t>yes</t>
  </si>
  <si>
    <t>Stoch RSI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</si>
</sst>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sz val="11"/>
      <color theme="8" tint="-0.249977111117893"/>
      <name val="Calibri"/>
      <family val="2"/>
      <scheme val="minor"/>
    </font>
    <font>
      <sz val="9"/>
      <color indexed="81"/>
      <name val="Tahoma"/>
      <family val="2"/>
    </font>
    <font>
      <b/>
      <sz val="9"/>
      <color indexed="81"/>
      <name val="Tahoma"/>
      <family val="2"/>
    </font>
    <font>
      <sz val="11"/>
      <color rgb="FF131722"/>
      <name val="Courier New"/>
      <family val="3"/>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3" fillId="0" borderId="0" xfId="0" applyFont="1"/>
    <xf numFmtId="43" fontId="3" fillId="0" borderId="0" xfId="1" applyFont="1" applyFill="1"/>
    <xf numFmtId="43" fontId="0" fillId="0" borderId="0" xfId="1" applyFont="1"/>
    <xf numFmtId="0" fontId="3" fillId="0" borderId="0" xfId="0" applyFont="1" applyFill="1"/>
    <xf numFmtId="0" fontId="0" fillId="0" borderId="0" xfId="0" applyFill="1"/>
    <xf numFmtId="9" fontId="3" fillId="0" borderId="0" xfId="2" applyNumberFormat="1" applyFont="1" applyFill="1"/>
    <xf numFmtId="10" fontId="3" fillId="0" borderId="0" xfId="2" applyNumberFormat="1" applyFont="1" applyFill="1"/>
    <xf numFmtId="43" fontId="3" fillId="2" borderId="0" xfId="1" applyFont="1" applyFill="1"/>
    <xf numFmtId="9" fontId="3" fillId="2" borderId="0" xfId="2" applyNumberFormat="1" applyFont="1" applyFill="1"/>
    <xf numFmtId="10" fontId="3" fillId="2" borderId="0" xfId="2" applyNumberFormat="1" applyFont="1" applyFill="1"/>
    <xf numFmtId="0" fontId="2" fillId="0" borderId="0" xfId="0" applyFont="1"/>
    <xf numFmtId="43" fontId="2" fillId="2" borderId="0" xfId="1" applyFont="1" applyFill="1"/>
    <xf numFmtId="43" fontId="2" fillId="0" borderId="0" xfId="1" applyFont="1"/>
    <xf numFmtId="43" fontId="3" fillId="3" borderId="0" xfId="1" applyFont="1" applyFill="1"/>
    <xf numFmtId="43" fontId="3" fillId="4" borderId="0" xfId="1" applyFont="1" applyFill="1"/>
    <xf numFmtId="43" fontId="0" fillId="2" borderId="0" xfId="1" applyFont="1" applyFill="1"/>
    <xf numFmtId="43" fontId="0" fillId="3" borderId="0" xfId="1" applyFont="1" applyFill="1"/>
    <xf numFmtId="43" fontId="0" fillId="4" borderId="0" xfId="1" applyFont="1" applyFill="1"/>
    <xf numFmtId="164" fontId="0" fillId="0" borderId="0" xfId="1" applyNumberFormat="1" applyFont="1"/>
    <xf numFmtId="0" fontId="0" fillId="5" borderId="0" xfId="0" applyFill="1"/>
    <xf numFmtId="164" fontId="0" fillId="5" borderId="0" xfId="1" applyNumberFormat="1" applyFont="1" applyFill="1"/>
    <xf numFmtId="0" fontId="0" fillId="6" borderId="0" xfId="0" applyFill="1"/>
    <xf numFmtId="164" fontId="0" fillId="6" borderId="0" xfId="1" applyNumberFormat="1" applyFont="1" applyFill="1"/>
    <xf numFmtId="0" fontId="6" fillId="0" borderId="0" xfId="0" applyFont="1" applyAlignment="1">
      <alignment vertical="center"/>
    </xf>
    <xf numFmtId="0" fontId="6" fillId="7" borderId="0" xfId="0" applyFont="1" applyFill="1" applyAlignment="1">
      <alignment vertical="center"/>
    </xf>
    <xf numFmtId="14" fontId="0" fillId="0" borderId="0" xfId="0" applyNumberFormat="1"/>
    <xf numFmtId="0" fontId="0" fillId="0" borderId="0" xfId="0" applyNumberFormat="1"/>
    <xf numFmtId="14" fontId="0" fillId="6" borderId="0" xfId="0" applyNumberFormat="1" applyFill="1"/>
    <xf numFmtId="2" fontId="0" fillId="0" borderId="0" xfId="0" applyNumberFormat="1"/>
    <xf numFmtId="2" fontId="0" fillId="6" borderId="0" xfId="0" applyNumberFormat="1" applyFill="1"/>
  </cellXfs>
  <cellStyles count="3">
    <cellStyle name="Comma" xfId="1" builtinId="3"/>
    <cellStyle name="Normal" xfId="0" builtinId="0"/>
    <cellStyle name="Percent" xfId="2"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RSI!$G$8</c:f>
              <c:strCache>
                <c:ptCount val="1"/>
                <c:pt idx="0">
                  <c:v> RSI </c:v>
                </c:pt>
              </c:strCache>
            </c:strRef>
          </c:tx>
          <c:spPr>
            <a:ln w="28575" cap="rnd">
              <a:solidFill>
                <a:schemeClr val="accent6"/>
              </a:solidFill>
              <a:round/>
            </a:ln>
            <a:effectLst/>
          </c:spPr>
          <c:marker>
            <c:symbol val="none"/>
          </c:marker>
          <c:cat>
            <c:strRef>
              <c:f>RSI!$B$8:$B$20</c:f>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f>RSI!$G$9:$G$20</c:f>
              <c:numCache>
                <c:formatCode>_(* #,##0.0_);_(* \(#,##0.0\);_(* "-"??_);_(@_)</c:formatCode>
                <c:ptCount val="12"/>
                <c:pt idx="0">
                  <c:v>0.99009900990098743</c:v>
                </c:pt>
                <c:pt idx="1">
                  <c:v>4.7619047619047592</c:v>
                </c:pt>
                <c:pt idx="2">
                  <c:v>16.666666666666657</c:v>
                </c:pt>
                <c:pt idx="3">
                  <c:v>44.444444444444443</c:v>
                </c:pt>
                <c:pt idx="4">
                  <c:v>50</c:v>
                </c:pt>
                <c:pt idx="5">
                  <c:v>52.38095238095238</c:v>
                </c:pt>
                <c:pt idx="6">
                  <c:v>56.521739130434781</c:v>
                </c:pt>
                <c:pt idx="7">
                  <c:v>65.517241379310349</c:v>
                </c:pt>
                <c:pt idx="8">
                  <c:v>66.666666666666657</c:v>
                </c:pt>
                <c:pt idx="9">
                  <c:v>83.333333333333329</c:v>
                </c:pt>
                <c:pt idx="10">
                  <c:v>90.909090909090907</c:v>
                </c:pt>
                <c:pt idx="11">
                  <c:v>99.009900990099013</c:v>
                </c:pt>
              </c:numCache>
            </c:numRef>
          </c:val>
          <c:smooth val="0"/>
          <c:extLst>
            <c:ext xmlns:c16="http://schemas.microsoft.com/office/drawing/2014/chart" uri="{C3380CC4-5D6E-409C-BE32-E72D297353CC}">
              <c16:uniqueId val="{00000005-56E6-4A30-BB32-5A1388E04D1E}"/>
            </c:ext>
          </c:extLst>
        </c:ser>
        <c:dLbls>
          <c:showLegendKey val="0"/>
          <c:showVal val="0"/>
          <c:showCatName val="0"/>
          <c:showSerName val="0"/>
          <c:showPercent val="0"/>
          <c:showBubbleSize val="0"/>
        </c:dLbls>
        <c:smooth val="0"/>
        <c:axId val="806934095"/>
        <c:axId val="876520479"/>
        <c:extLst>
          <c:ext xmlns:c15="http://schemas.microsoft.com/office/drawing/2012/chart" uri="{02D57815-91ED-43cb-92C2-25804820EDAC}">
            <c15:filteredLineSeries>
              <c15:ser>
                <c:idx val="0"/>
                <c:order val="0"/>
                <c:tx>
                  <c:strRef>
                    <c:extLst>
                      <c:ext uri="{02D57815-91ED-43cb-92C2-25804820EDAC}">
                        <c15:formulaRef>
                          <c15:sqref>RSI!$B$8</c15:sqref>
                        </c15:formulaRef>
                      </c:ext>
                    </c:extLst>
                    <c:strCache>
                      <c:ptCount val="1"/>
                      <c:pt idx="0">
                        <c:v>Gain Avg</c:v>
                      </c:pt>
                    </c:strCache>
                  </c:strRef>
                </c:tx>
                <c:spPr>
                  <a:ln w="28575" cap="rnd">
                    <a:solidFill>
                      <a:schemeClr val="accent1"/>
                    </a:solidFill>
                    <a:round/>
                  </a:ln>
                  <a:effectLst/>
                </c:spPr>
                <c:marker>
                  <c:symbol val="none"/>
                </c:marker>
                <c:cat>
                  <c:strRef>
                    <c:extLst>
                      <c:ex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c:ext uri="{02D57815-91ED-43cb-92C2-25804820EDAC}">
                        <c15:formulaRef>
                          <c15:sqref>RSI!$B$9:$B$20</c15:sqref>
                        </c15:formulaRef>
                      </c:ext>
                    </c:extLst>
                    <c:numCache>
                      <c:formatCode>General</c:formatCode>
                      <c:ptCount val="12"/>
                      <c:pt idx="0">
                        <c:v>1</c:v>
                      </c:pt>
                      <c:pt idx="1">
                        <c:v>5</c:v>
                      </c:pt>
                      <c:pt idx="2">
                        <c:v>20</c:v>
                      </c:pt>
                      <c:pt idx="3">
                        <c:v>80</c:v>
                      </c:pt>
                      <c:pt idx="4">
                        <c:v>100</c:v>
                      </c:pt>
                      <c:pt idx="5">
                        <c:v>110</c:v>
                      </c:pt>
                      <c:pt idx="6">
                        <c:v>130</c:v>
                      </c:pt>
                      <c:pt idx="7">
                        <c:v>190</c:v>
                      </c:pt>
                      <c:pt idx="8">
                        <c:v>200</c:v>
                      </c:pt>
                      <c:pt idx="9">
                        <c:v>500</c:v>
                      </c:pt>
                      <c:pt idx="10">
                        <c:v>1000</c:v>
                      </c:pt>
                      <c:pt idx="11">
                        <c:v>10000</c:v>
                      </c:pt>
                    </c:numCache>
                  </c:numRef>
                </c:val>
                <c:smooth val="0"/>
                <c:extLst>
                  <c:ext xmlns:c16="http://schemas.microsoft.com/office/drawing/2014/chart" uri="{C3380CC4-5D6E-409C-BE32-E72D297353CC}">
                    <c16:uniqueId val="{00000000-56E6-4A30-BB32-5A1388E04D1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RSI!$C$8</c15:sqref>
                        </c15:formulaRef>
                      </c:ext>
                    </c:extLst>
                    <c:strCache>
                      <c:ptCount val="1"/>
                      <c:pt idx="0">
                        <c:v>Loss Avg</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RSI!$C$9:$C$20</c15:sqref>
                        </c15:formulaRef>
                      </c:ext>
                    </c:extLst>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xmlns:c15="http://schemas.microsoft.com/office/drawing/2012/chart">
                  <c:ext xmlns:c16="http://schemas.microsoft.com/office/drawing/2014/chart" uri="{C3380CC4-5D6E-409C-BE32-E72D297353CC}">
                    <c16:uniqueId val="{00000001-56E6-4A30-BB32-5A1388E04D1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RSI!$D$8</c15:sqref>
                        </c15:formulaRef>
                      </c:ext>
                    </c:extLst>
                    <c:strCache>
                      <c:ptCount val="1"/>
                      <c:pt idx="0">
                        <c:v>GA/LA</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RSI!$D$9:$D$20</c15:sqref>
                        </c15:formulaRef>
                      </c:ext>
                    </c:extLst>
                    <c:numCache>
                      <c:formatCode>General</c:formatCode>
                      <c:ptCount val="12"/>
                      <c:pt idx="0">
                        <c:v>0.01</c:v>
                      </c:pt>
                      <c:pt idx="1">
                        <c:v>0.05</c:v>
                      </c:pt>
                      <c:pt idx="2">
                        <c:v>0.2</c:v>
                      </c:pt>
                      <c:pt idx="3">
                        <c:v>0.8</c:v>
                      </c:pt>
                      <c:pt idx="4">
                        <c:v>1</c:v>
                      </c:pt>
                      <c:pt idx="5">
                        <c:v>1.1000000000000001</c:v>
                      </c:pt>
                      <c:pt idx="6">
                        <c:v>1.3</c:v>
                      </c:pt>
                      <c:pt idx="7">
                        <c:v>1.9</c:v>
                      </c:pt>
                      <c:pt idx="8">
                        <c:v>2</c:v>
                      </c:pt>
                      <c:pt idx="9">
                        <c:v>5</c:v>
                      </c:pt>
                      <c:pt idx="10">
                        <c:v>10</c:v>
                      </c:pt>
                      <c:pt idx="11">
                        <c:v>100</c:v>
                      </c:pt>
                    </c:numCache>
                  </c:numRef>
                </c:val>
                <c:smooth val="0"/>
                <c:extLst xmlns:c15="http://schemas.microsoft.com/office/drawing/2012/chart">
                  <c:ext xmlns:c16="http://schemas.microsoft.com/office/drawing/2014/chart" uri="{C3380CC4-5D6E-409C-BE32-E72D297353CC}">
                    <c16:uniqueId val="{00000002-56E6-4A30-BB32-5A1388E04D1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RSI!$E$8</c15:sqref>
                        </c15:formulaRef>
                      </c:ext>
                    </c:extLst>
                    <c:strCache>
                      <c:ptCount val="1"/>
                      <c:pt idx="0">
                        <c:v>1+valu</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RSI!$E$9:$E$20</c15:sqref>
                        </c15:formulaRef>
                      </c:ext>
                    </c:extLst>
                    <c:numCache>
                      <c:formatCode>General</c:formatCode>
                      <c:ptCount val="12"/>
                      <c:pt idx="0">
                        <c:v>1.01</c:v>
                      </c:pt>
                      <c:pt idx="1">
                        <c:v>1.05</c:v>
                      </c:pt>
                      <c:pt idx="2">
                        <c:v>1.2</c:v>
                      </c:pt>
                      <c:pt idx="3">
                        <c:v>1.8</c:v>
                      </c:pt>
                      <c:pt idx="4">
                        <c:v>2</c:v>
                      </c:pt>
                      <c:pt idx="5">
                        <c:v>2.1</c:v>
                      </c:pt>
                      <c:pt idx="6">
                        <c:v>2.2999999999999998</c:v>
                      </c:pt>
                      <c:pt idx="7">
                        <c:v>2.9</c:v>
                      </c:pt>
                      <c:pt idx="8">
                        <c:v>3</c:v>
                      </c:pt>
                      <c:pt idx="9">
                        <c:v>6</c:v>
                      </c:pt>
                      <c:pt idx="10">
                        <c:v>11</c:v>
                      </c:pt>
                      <c:pt idx="11">
                        <c:v>101</c:v>
                      </c:pt>
                    </c:numCache>
                  </c:numRef>
                </c:val>
                <c:smooth val="0"/>
                <c:extLst xmlns:c15="http://schemas.microsoft.com/office/drawing/2012/chart">
                  <c:ext xmlns:c16="http://schemas.microsoft.com/office/drawing/2014/chart" uri="{C3380CC4-5D6E-409C-BE32-E72D297353CC}">
                    <c16:uniqueId val="{00000003-56E6-4A30-BB32-5A1388E04D1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RSI!$F$8</c15:sqref>
                        </c15:formulaRef>
                      </c:ext>
                    </c:extLst>
                    <c:strCache>
                      <c:ptCount val="1"/>
                      <c:pt idx="0">
                        <c:v> 100 / val </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RSI!$B$8:$B$20</c15:sqref>
                        </c15:formulaRef>
                      </c:ext>
                    </c:extLst>
                    <c:strCache>
                      <c:ptCount val="13"/>
                      <c:pt idx="0">
                        <c:v>Gain Avg</c:v>
                      </c:pt>
                      <c:pt idx="1">
                        <c:v>1</c:v>
                      </c:pt>
                      <c:pt idx="2">
                        <c:v>5</c:v>
                      </c:pt>
                      <c:pt idx="3">
                        <c:v>20</c:v>
                      </c:pt>
                      <c:pt idx="4">
                        <c:v>80</c:v>
                      </c:pt>
                      <c:pt idx="5">
                        <c:v>100</c:v>
                      </c:pt>
                      <c:pt idx="6">
                        <c:v>110</c:v>
                      </c:pt>
                      <c:pt idx="7">
                        <c:v>130</c:v>
                      </c:pt>
                      <c:pt idx="8">
                        <c:v>190</c:v>
                      </c:pt>
                      <c:pt idx="9">
                        <c:v>200</c:v>
                      </c:pt>
                      <c:pt idx="10">
                        <c:v>500</c:v>
                      </c:pt>
                      <c:pt idx="11">
                        <c:v>1000</c:v>
                      </c:pt>
                      <c:pt idx="12">
                        <c:v>10000</c:v>
                      </c:pt>
                    </c:strCache>
                  </c:strRef>
                </c:cat>
                <c:val>
                  <c:numRef>
                    <c:extLst xmlns:c15="http://schemas.microsoft.com/office/drawing/2012/chart">
                      <c:ext xmlns:c15="http://schemas.microsoft.com/office/drawing/2012/chart" uri="{02D57815-91ED-43cb-92C2-25804820EDAC}">
                        <c15:formulaRef>
                          <c15:sqref>RSI!$F$9:$F$20</c15:sqref>
                        </c15:formulaRef>
                      </c:ext>
                    </c:extLst>
                    <c:numCache>
                      <c:formatCode>_(* #,##0.0_);_(* \(#,##0.0\);_(* "-"??_);_(@_)</c:formatCode>
                      <c:ptCount val="12"/>
                      <c:pt idx="0">
                        <c:v>99.009900990099013</c:v>
                      </c:pt>
                      <c:pt idx="1">
                        <c:v>95.238095238095241</c:v>
                      </c:pt>
                      <c:pt idx="2">
                        <c:v>83.333333333333343</c:v>
                      </c:pt>
                      <c:pt idx="3">
                        <c:v>55.555555555555557</c:v>
                      </c:pt>
                      <c:pt idx="4">
                        <c:v>50</c:v>
                      </c:pt>
                      <c:pt idx="5">
                        <c:v>47.61904761904762</c:v>
                      </c:pt>
                      <c:pt idx="6">
                        <c:v>43.478260869565219</c:v>
                      </c:pt>
                      <c:pt idx="7">
                        <c:v>34.482758620689658</c:v>
                      </c:pt>
                      <c:pt idx="8">
                        <c:v>33.333333333333336</c:v>
                      </c:pt>
                      <c:pt idx="9">
                        <c:v>16.666666666666668</c:v>
                      </c:pt>
                      <c:pt idx="10">
                        <c:v>9.0909090909090917</c:v>
                      </c:pt>
                      <c:pt idx="11">
                        <c:v>0.99009900990099009</c:v>
                      </c:pt>
                    </c:numCache>
                  </c:numRef>
                </c:val>
                <c:smooth val="0"/>
                <c:extLst xmlns:c15="http://schemas.microsoft.com/office/drawing/2012/chart">
                  <c:ext xmlns:c16="http://schemas.microsoft.com/office/drawing/2014/chart" uri="{C3380CC4-5D6E-409C-BE32-E72D297353CC}">
                    <c16:uniqueId val="{00000004-56E6-4A30-BB32-5A1388E04D1E}"/>
                  </c:ext>
                </c:extLst>
              </c15:ser>
            </c15:filteredLineSeries>
          </c:ext>
        </c:extLst>
      </c:lineChart>
      <c:catAx>
        <c:axId val="8069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20479"/>
        <c:crosses val="autoZero"/>
        <c:auto val="1"/>
        <c:lblAlgn val="ctr"/>
        <c:lblOffset val="100"/>
        <c:noMultiLvlLbl val="0"/>
      </c:catAx>
      <c:valAx>
        <c:axId val="876520479"/>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3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22860</xdr:colOff>
      <xdr:row>3</xdr:row>
      <xdr:rowOff>91440</xdr:rowOff>
    </xdr:from>
    <xdr:to>
      <xdr:col>16</xdr:col>
      <xdr:colOff>327660</xdr:colOff>
      <xdr:row>18</xdr:row>
      <xdr:rowOff>91440</xdr:rowOff>
    </xdr:to>
    <xdr:graphicFrame macro="">
      <xdr:nvGraphicFramePr>
        <xdr:cNvPr id="2" name="Chart 1">
          <a:extLst>
            <a:ext uri="{FF2B5EF4-FFF2-40B4-BE49-F238E27FC236}">
              <a16:creationId xmlns:a16="http://schemas.microsoft.com/office/drawing/2014/main" id="{B2E14558-8DD6-478C-9CEF-A1D4826BB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D58BC-D6AA-4847-AECB-D4E3554B2153}" name="Table1" displayName="Table1" ref="A1:K24" totalsRowShown="0">
  <autoFilter ref="A1:K24" xr:uid="{1D1333A2-4CE1-462E-BA18-3718DAD647BE}"/>
  <tableColumns count="11">
    <tableColumn id="2" xr3:uid="{B4DABDAB-35AD-4021-B7E0-485481A95B00}" name="Date"/>
    <tableColumn id="3" xr3:uid="{9CD1330D-28D7-4C54-A3A3-0099DF709AB2}" name="Open"/>
    <tableColumn id="4" xr3:uid="{0FC6EE7F-CCBF-4CAD-B9AA-6AE8B373C1B2}" name="High"/>
    <tableColumn id="5" xr3:uid="{52A1287E-3559-4749-AEF4-070AD9C695BD}" name="Low"/>
    <tableColumn id="6" xr3:uid="{418C985F-9A01-4FB5-89F7-278A2FD58182}" name="Close"/>
    <tableColumn id="7" xr3:uid="{AAF5C8CC-A72E-4EE2-8081-F41BEBDAC7D0}" name="HA_close" dataDxfId="5">
      <calculatedColumnFormula>AVERAGE(Table1[[#This Row],[Open]:[Close]])</calculatedColumnFormula>
    </tableColumn>
    <tableColumn id="8" xr3:uid="{501DFA19-4248-4BE6-82A1-86D1F116CC45}" name="gain" dataDxfId="4">
      <calculatedColumnFormula>IF( (Table1[[#This Row],[Close]]-E1)&lt;0,0,(Table1[[#This Row],[Close]]-E1))</calculatedColumnFormula>
    </tableColumn>
    <tableColumn id="9" xr3:uid="{49AA7EB8-53EB-4EBE-907F-5F756C8D4201}" name="loss" dataDxfId="3">
      <calculatedColumnFormula>ABS(IF( (Table1[[#This Row],[Close]]-F1)&gt;0,0,(Table1[[#This Row],[Close]]-F1)))</calculatedColumnFormula>
    </tableColumn>
    <tableColumn id="10" xr3:uid="{0D091480-0A72-4ED9-818A-8251F24B6F8C}" name="rmag" dataDxfId="2"/>
    <tableColumn id="11" xr3:uid="{23D0EF6C-3AFE-4EEC-8A6E-60AD620CC842}" name="rmal" dataDxfId="1"/>
    <tableColumn id="12" xr3:uid="{C42D0679-303E-4005-AEC1-4A82E1A356A2}" name="rsi" dataDxfId="0">
      <calculatedColumnFormula>100 - (100/(1+(Table1[[#This Row],[rmag]]/Table1[[#This Row],[rmal]])))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6D42-551A-4342-A2DB-E309F98424B2}">
  <dimension ref="A1:P65"/>
  <sheetViews>
    <sheetView workbookViewId="0">
      <selection activeCell="C2" sqref="C2"/>
    </sheetView>
  </sheetViews>
  <sheetFormatPr defaultRowHeight="14.4" x14ac:dyDescent="0.3"/>
  <cols>
    <col min="2" max="2" width="9.5546875" bestFit="1" customWidth="1"/>
  </cols>
  <sheetData>
    <row r="1" spans="1:16" x14ac:dyDescent="0.3">
      <c r="B1" t="s">
        <v>1710</v>
      </c>
      <c r="C1" t="s">
        <v>1711</v>
      </c>
      <c r="D1" t="s">
        <v>1712</v>
      </c>
      <c r="E1" t="s">
        <v>1714</v>
      </c>
      <c r="F1" t="s">
        <v>1698</v>
      </c>
      <c r="G1" t="s">
        <v>1699</v>
      </c>
      <c r="H1" t="s">
        <v>1700</v>
      </c>
      <c r="I1" t="s">
        <v>1715</v>
      </c>
      <c r="J1" t="s">
        <v>1701</v>
      </c>
      <c r="K1" t="s">
        <v>1702</v>
      </c>
      <c r="L1" t="s">
        <v>1716</v>
      </c>
      <c r="M1" t="s">
        <v>1717</v>
      </c>
      <c r="N1" t="s">
        <v>1718</v>
      </c>
      <c r="O1" t="s">
        <v>1690</v>
      </c>
      <c r="P1" t="s">
        <v>1719</v>
      </c>
    </row>
    <row r="2" spans="1:16" x14ac:dyDescent="0.3">
      <c r="A2">
        <v>0</v>
      </c>
      <c r="B2" s="26">
        <v>43955</v>
      </c>
      <c r="C2" t="s">
        <v>202</v>
      </c>
      <c r="D2" t="s">
        <v>1713</v>
      </c>
      <c r="E2">
        <v>190.5</v>
      </c>
      <c r="F2">
        <v>182.45</v>
      </c>
      <c r="G2">
        <v>183.5</v>
      </c>
      <c r="H2">
        <v>178</v>
      </c>
      <c r="I2">
        <v>179.3</v>
      </c>
      <c r="J2">
        <v>178.85</v>
      </c>
      <c r="K2">
        <v>180.7</v>
      </c>
      <c r="L2">
        <v>180.64999999999901</v>
      </c>
      <c r="M2">
        <v>183.5</v>
      </c>
      <c r="N2">
        <v>178</v>
      </c>
    </row>
    <row r="3" spans="1:16" x14ac:dyDescent="0.3">
      <c r="A3">
        <v>1</v>
      </c>
      <c r="B3" s="26">
        <v>43956</v>
      </c>
      <c r="C3" t="s">
        <v>202</v>
      </c>
      <c r="D3" t="s">
        <v>1713</v>
      </c>
      <c r="E3">
        <v>178.85</v>
      </c>
      <c r="F3">
        <v>181</v>
      </c>
      <c r="G3">
        <v>181.25</v>
      </c>
      <c r="H3">
        <v>168.8</v>
      </c>
      <c r="I3">
        <v>171.4</v>
      </c>
      <c r="J3">
        <v>170.4</v>
      </c>
      <c r="K3">
        <v>175.36249999999899</v>
      </c>
      <c r="L3">
        <v>180.67500000000001</v>
      </c>
      <c r="M3">
        <v>181.25</v>
      </c>
      <c r="N3">
        <v>168.8</v>
      </c>
    </row>
    <row r="4" spans="1:16" x14ac:dyDescent="0.3">
      <c r="A4">
        <v>2</v>
      </c>
      <c r="B4" s="26">
        <v>43957</v>
      </c>
      <c r="C4" t="s">
        <v>202</v>
      </c>
      <c r="D4" t="s">
        <v>1713</v>
      </c>
      <c r="E4">
        <v>170.4</v>
      </c>
      <c r="F4">
        <v>171.15</v>
      </c>
      <c r="G4">
        <v>173.3</v>
      </c>
      <c r="H4">
        <v>166.55</v>
      </c>
      <c r="I4">
        <v>171.95</v>
      </c>
      <c r="J4">
        <v>171.1</v>
      </c>
      <c r="K4">
        <v>170.52500000000001</v>
      </c>
      <c r="L4">
        <v>178.01875000000001</v>
      </c>
      <c r="M4">
        <v>178.01875000000001</v>
      </c>
      <c r="N4">
        <v>166.55</v>
      </c>
    </row>
    <row r="5" spans="1:16" x14ac:dyDescent="0.3">
      <c r="A5">
        <v>3</v>
      </c>
      <c r="B5" s="26">
        <v>43958</v>
      </c>
      <c r="C5" t="s">
        <v>202</v>
      </c>
      <c r="D5" t="s">
        <v>1713</v>
      </c>
      <c r="E5">
        <v>171.1</v>
      </c>
      <c r="F5">
        <v>170.85</v>
      </c>
      <c r="G5">
        <v>172.55</v>
      </c>
      <c r="H5">
        <v>168.8</v>
      </c>
      <c r="I5">
        <v>170.95</v>
      </c>
      <c r="J5">
        <v>170.75</v>
      </c>
      <c r="K5">
        <v>170.73750000000001</v>
      </c>
      <c r="L5">
        <v>174.27187499999999</v>
      </c>
      <c r="M5">
        <v>174.27187499999999</v>
      </c>
      <c r="N5">
        <v>168.8</v>
      </c>
    </row>
    <row r="6" spans="1:16" x14ac:dyDescent="0.3">
      <c r="A6">
        <v>4</v>
      </c>
      <c r="B6" s="26">
        <v>43959</v>
      </c>
      <c r="C6" t="s">
        <v>202</v>
      </c>
      <c r="D6" t="s">
        <v>1713</v>
      </c>
      <c r="E6">
        <v>170.75</v>
      </c>
      <c r="F6">
        <v>172.45</v>
      </c>
      <c r="G6">
        <v>173.8</v>
      </c>
      <c r="H6">
        <v>166.1</v>
      </c>
      <c r="I6">
        <v>166.9</v>
      </c>
      <c r="J6">
        <v>166.65</v>
      </c>
      <c r="K6">
        <v>169.75</v>
      </c>
      <c r="L6">
        <v>172.50468749999999</v>
      </c>
      <c r="M6">
        <v>173.8</v>
      </c>
      <c r="N6">
        <v>166.1</v>
      </c>
    </row>
    <row r="7" spans="1:16" x14ac:dyDescent="0.3">
      <c r="A7">
        <v>5</v>
      </c>
      <c r="B7" s="26">
        <v>43962</v>
      </c>
      <c r="C7" t="s">
        <v>202</v>
      </c>
      <c r="D7" t="s">
        <v>1713</v>
      </c>
      <c r="E7">
        <v>166.65</v>
      </c>
      <c r="F7">
        <v>167.95</v>
      </c>
      <c r="G7">
        <v>168.9</v>
      </c>
      <c r="H7">
        <v>165</v>
      </c>
      <c r="I7">
        <v>165.25</v>
      </c>
      <c r="J7">
        <v>165.45</v>
      </c>
      <c r="K7">
        <v>166.82499999999999</v>
      </c>
      <c r="L7">
        <v>171.12734374999999</v>
      </c>
      <c r="M7">
        <v>171.12734374999999</v>
      </c>
      <c r="N7">
        <v>165</v>
      </c>
    </row>
    <row r="8" spans="1:16" x14ac:dyDescent="0.3">
      <c r="A8">
        <v>6</v>
      </c>
      <c r="B8" s="26">
        <v>43963</v>
      </c>
      <c r="C8" t="s">
        <v>202</v>
      </c>
      <c r="D8" t="s">
        <v>1713</v>
      </c>
      <c r="E8">
        <v>165.45</v>
      </c>
      <c r="F8">
        <v>164.2</v>
      </c>
      <c r="G8">
        <v>168.5</v>
      </c>
      <c r="H8">
        <v>160.85</v>
      </c>
      <c r="I8">
        <v>167.1</v>
      </c>
      <c r="J8">
        <v>166.9</v>
      </c>
      <c r="K8">
        <v>165.11249999999899</v>
      </c>
      <c r="L8">
        <v>168.97617187500001</v>
      </c>
      <c r="M8">
        <v>168.97617187500001</v>
      </c>
      <c r="N8">
        <v>160.85</v>
      </c>
    </row>
    <row r="9" spans="1:16" x14ac:dyDescent="0.3">
      <c r="A9">
        <v>7</v>
      </c>
      <c r="B9" s="26">
        <v>43964</v>
      </c>
      <c r="C9" t="s">
        <v>202</v>
      </c>
      <c r="D9" t="s">
        <v>1713</v>
      </c>
      <c r="E9">
        <v>166.9</v>
      </c>
      <c r="F9">
        <v>178.55</v>
      </c>
      <c r="G9">
        <v>178.55</v>
      </c>
      <c r="H9">
        <v>170.5</v>
      </c>
      <c r="I9">
        <v>174.5</v>
      </c>
      <c r="J9">
        <v>174.1</v>
      </c>
      <c r="K9">
        <v>175.42500000000001</v>
      </c>
      <c r="L9">
        <v>167.04433593749999</v>
      </c>
      <c r="M9">
        <v>178.55</v>
      </c>
      <c r="N9">
        <v>167.04433593749999</v>
      </c>
    </row>
    <row r="10" spans="1:16" x14ac:dyDescent="0.3">
      <c r="A10">
        <v>8</v>
      </c>
      <c r="B10" s="26">
        <v>43965</v>
      </c>
      <c r="C10" t="s">
        <v>202</v>
      </c>
      <c r="D10" t="s">
        <v>1713</v>
      </c>
      <c r="E10">
        <v>174.1</v>
      </c>
      <c r="F10">
        <v>170.95</v>
      </c>
      <c r="G10">
        <v>171.75</v>
      </c>
      <c r="H10">
        <v>167.5</v>
      </c>
      <c r="I10">
        <v>168.3</v>
      </c>
      <c r="J10">
        <v>167.95</v>
      </c>
      <c r="K10">
        <v>169.53749999999999</v>
      </c>
      <c r="L10">
        <v>171.23466796874999</v>
      </c>
      <c r="M10">
        <v>171.75</v>
      </c>
      <c r="N10">
        <v>167.5</v>
      </c>
    </row>
    <row r="11" spans="1:16" x14ac:dyDescent="0.3">
      <c r="A11">
        <v>9</v>
      </c>
      <c r="B11" s="26">
        <v>43966</v>
      </c>
      <c r="C11" t="s">
        <v>202</v>
      </c>
      <c r="D11" t="s">
        <v>1713</v>
      </c>
      <c r="E11">
        <v>167.95</v>
      </c>
      <c r="F11">
        <v>167.95</v>
      </c>
      <c r="G11">
        <v>168.25</v>
      </c>
      <c r="H11">
        <v>164.7</v>
      </c>
      <c r="I11">
        <v>166.45</v>
      </c>
      <c r="J11">
        <v>166.4</v>
      </c>
      <c r="K11">
        <v>166.82499999999999</v>
      </c>
      <c r="L11">
        <v>170.38608398437401</v>
      </c>
      <c r="M11">
        <v>170.38608398437401</v>
      </c>
      <c r="N11">
        <v>164.7</v>
      </c>
    </row>
    <row r="12" spans="1:16" x14ac:dyDescent="0.3">
      <c r="A12">
        <v>10</v>
      </c>
      <c r="B12" s="26">
        <v>43969</v>
      </c>
      <c r="C12" t="s">
        <v>202</v>
      </c>
      <c r="D12" t="s">
        <v>1713</v>
      </c>
      <c r="E12">
        <v>166.4</v>
      </c>
      <c r="F12">
        <v>166.4</v>
      </c>
      <c r="G12">
        <v>166.4</v>
      </c>
      <c r="H12">
        <v>155</v>
      </c>
      <c r="I12">
        <v>155.44999999999999</v>
      </c>
      <c r="J12">
        <v>155.30000000000001</v>
      </c>
      <c r="K12">
        <v>160.77500000000001</v>
      </c>
      <c r="L12">
        <v>168.605541992187</v>
      </c>
      <c r="M12">
        <v>168.605541992187</v>
      </c>
      <c r="N12">
        <v>155</v>
      </c>
    </row>
    <row r="13" spans="1:16" x14ac:dyDescent="0.3">
      <c r="A13">
        <v>11</v>
      </c>
      <c r="B13" s="26">
        <v>43970</v>
      </c>
      <c r="C13" t="s">
        <v>202</v>
      </c>
      <c r="D13" t="s">
        <v>1713</v>
      </c>
      <c r="E13">
        <v>155.30000000000001</v>
      </c>
      <c r="F13">
        <v>157.5</v>
      </c>
      <c r="G13">
        <v>157.85</v>
      </c>
      <c r="H13">
        <v>152.4</v>
      </c>
      <c r="I13">
        <v>153.05000000000001</v>
      </c>
      <c r="J13">
        <v>152.80000000000001</v>
      </c>
      <c r="K13">
        <v>155.13749999999999</v>
      </c>
      <c r="L13">
        <v>164.69027099609301</v>
      </c>
      <c r="M13">
        <v>164.69027099609301</v>
      </c>
      <c r="N13">
        <v>152.4</v>
      </c>
    </row>
    <row r="14" spans="1:16" x14ac:dyDescent="0.3">
      <c r="A14">
        <v>12</v>
      </c>
      <c r="B14" s="26">
        <v>43971</v>
      </c>
      <c r="C14" t="s">
        <v>202</v>
      </c>
      <c r="D14" t="s">
        <v>1713</v>
      </c>
      <c r="E14">
        <v>152.80000000000001</v>
      </c>
      <c r="F14">
        <v>153</v>
      </c>
      <c r="G14">
        <v>155.25</v>
      </c>
      <c r="H14">
        <v>151.15</v>
      </c>
      <c r="I14">
        <v>153.6</v>
      </c>
      <c r="J14">
        <v>153.4</v>
      </c>
      <c r="K14">
        <v>153.19999999999999</v>
      </c>
      <c r="L14">
        <v>159.913885498046</v>
      </c>
      <c r="M14">
        <v>159.913885498046</v>
      </c>
      <c r="N14">
        <v>151.15</v>
      </c>
    </row>
    <row r="15" spans="1:16" x14ac:dyDescent="0.3">
      <c r="A15">
        <v>13</v>
      </c>
      <c r="B15" s="26">
        <v>43972</v>
      </c>
      <c r="C15" t="s">
        <v>202</v>
      </c>
      <c r="D15" t="s">
        <v>1713</v>
      </c>
      <c r="E15">
        <v>153.4</v>
      </c>
      <c r="F15">
        <v>153.65</v>
      </c>
      <c r="G15">
        <v>156.15</v>
      </c>
      <c r="H15">
        <v>151.5</v>
      </c>
      <c r="I15">
        <v>152</v>
      </c>
      <c r="J15">
        <v>151.94999999999999</v>
      </c>
      <c r="K15">
        <v>153.3125</v>
      </c>
      <c r="L15">
        <v>156.55694274902299</v>
      </c>
      <c r="M15">
        <v>156.55694274902299</v>
      </c>
      <c r="N15">
        <v>151.5</v>
      </c>
    </row>
    <row r="16" spans="1:16" x14ac:dyDescent="0.3">
      <c r="A16">
        <v>14</v>
      </c>
      <c r="B16" s="26">
        <v>43973</v>
      </c>
      <c r="C16" t="s">
        <v>202</v>
      </c>
      <c r="D16" t="s">
        <v>1713</v>
      </c>
      <c r="E16">
        <v>151.94999999999999</v>
      </c>
      <c r="F16">
        <v>152</v>
      </c>
      <c r="G16">
        <v>155.6</v>
      </c>
      <c r="H16">
        <v>149.44999999999999</v>
      </c>
      <c r="I16">
        <v>151.1</v>
      </c>
      <c r="J16">
        <v>150.85</v>
      </c>
      <c r="K16">
        <v>151.97499999999999</v>
      </c>
      <c r="L16">
        <v>154.93472137451101</v>
      </c>
      <c r="M16">
        <v>155.6</v>
      </c>
      <c r="N16">
        <v>149.44999999999999</v>
      </c>
      <c r="O16">
        <v>20.772442588726399</v>
      </c>
      <c r="P16">
        <v>21.274999999999999</v>
      </c>
    </row>
    <row r="17" spans="1:16" x14ac:dyDescent="0.3">
      <c r="A17">
        <v>15</v>
      </c>
      <c r="B17" s="26">
        <v>43977</v>
      </c>
      <c r="C17" t="s">
        <v>202</v>
      </c>
      <c r="D17" t="s">
        <v>1713</v>
      </c>
      <c r="E17">
        <v>150.85</v>
      </c>
      <c r="F17">
        <v>152.4</v>
      </c>
      <c r="G17">
        <v>153.19999999999999</v>
      </c>
      <c r="H17">
        <v>150.19999999999999</v>
      </c>
      <c r="I17">
        <v>151.6</v>
      </c>
      <c r="J17">
        <v>151.4</v>
      </c>
      <c r="K17">
        <v>151.80000000000001</v>
      </c>
      <c r="L17">
        <v>153.45486068725501</v>
      </c>
      <c r="M17">
        <v>153.45486068725501</v>
      </c>
      <c r="N17">
        <v>150.19999999999999</v>
      </c>
      <c r="O17">
        <v>26.25</v>
      </c>
      <c r="P17">
        <v>23.7245609144132</v>
      </c>
    </row>
    <row r="18" spans="1:16" x14ac:dyDescent="0.3">
      <c r="A18">
        <v>16</v>
      </c>
      <c r="B18" s="26">
        <v>43978</v>
      </c>
      <c r="C18" t="s">
        <v>202</v>
      </c>
      <c r="D18" t="s">
        <v>1713</v>
      </c>
      <c r="E18">
        <v>151.4</v>
      </c>
      <c r="F18">
        <v>151.94999999999999</v>
      </c>
      <c r="G18">
        <v>160.80000000000001</v>
      </c>
      <c r="H18">
        <v>150.80000000000001</v>
      </c>
      <c r="I18">
        <v>158.6</v>
      </c>
      <c r="J18">
        <v>158.6</v>
      </c>
      <c r="K18">
        <v>155.53749999999999</v>
      </c>
      <c r="L18">
        <v>152.627430343627</v>
      </c>
      <c r="M18">
        <v>160.80000000000001</v>
      </c>
      <c r="N18">
        <v>150.80000000000001</v>
      </c>
      <c r="O18">
        <v>36.559139784946197</v>
      </c>
      <c r="P18">
        <v>32.8665332952272</v>
      </c>
    </row>
    <row r="19" spans="1:16" x14ac:dyDescent="0.3">
      <c r="A19">
        <v>17</v>
      </c>
      <c r="B19" s="26">
        <v>43979</v>
      </c>
      <c r="C19" t="s">
        <v>202</v>
      </c>
      <c r="D19" t="s">
        <v>1713</v>
      </c>
      <c r="E19">
        <v>158.6</v>
      </c>
      <c r="F19">
        <v>159.44999999999999</v>
      </c>
      <c r="G19">
        <v>162.4</v>
      </c>
      <c r="H19">
        <v>156.69999999999999</v>
      </c>
      <c r="I19">
        <v>157.9</v>
      </c>
      <c r="J19">
        <v>158.19999999999999</v>
      </c>
      <c r="K19">
        <v>159.1875</v>
      </c>
      <c r="L19">
        <v>154.082465171813</v>
      </c>
      <c r="M19">
        <v>162.4</v>
      </c>
      <c r="N19">
        <v>154.082465171813</v>
      </c>
      <c r="O19">
        <v>36.519871106337199</v>
      </c>
      <c r="P19">
        <v>37.758346581875998</v>
      </c>
    </row>
    <row r="20" spans="1:16" x14ac:dyDescent="0.3">
      <c r="A20">
        <v>18</v>
      </c>
      <c r="B20" s="26">
        <v>43980</v>
      </c>
      <c r="C20" t="s">
        <v>202</v>
      </c>
      <c r="D20" t="s">
        <v>1713</v>
      </c>
      <c r="E20">
        <v>158.19999999999999</v>
      </c>
      <c r="F20">
        <v>156.1</v>
      </c>
      <c r="G20">
        <v>161.9</v>
      </c>
      <c r="H20">
        <v>155.19999999999999</v>
      </c>
      <c r="I20">
        <v>161.30000000000001</v>
      </c>
      <c r="J20">
        <v>161.30000000000001</v>
      </c>
      <c r="K20">
        <v>158.625</v>
      </c>
      <c r="L20">
        <v>156.63498258590599</v>
      </c>
      <c r="M20">
        <v>161.9</v>
      </c>
      <c r="N20">
        <v>155.19999999999999</v>
      </c>
      <c r="O20">
        <v>44.1273326015367</v>
      </c>
      <c r="P20">
        <v>38.101604278074802</v>
      </c>
    </row>
    <row r="21" spans="1:16" x14ac:dyDescent="0.3">
      <c r="A21">
        <v>19</v>
      </c>
      <c r="B21" s="26">
        <v>43983</v>
      </c>
      <c r="C21" t="s">
        <v>202</v>
      </c>
      <c r="D21" t="s">
        <v>1713</v>
      </c>
      <c r="E21">
        <v>161.30000000000001</v>
      </c>
      <c r="F21">
        <v>164</v>
      </c>
      <c r="G21">
        <v>171.4</v>
      </c>
      <c r="H21">
        <v>163.35</v>
      </c>
      <c r="I21">
        <v>169.9</v>
      </c>
      <c r="J21">
        <v>170.05</v>
      </c>
      <c r="K21">
        <v>167.2</v>
      </c>
      <c r="L21">
        <v>157.62999129295301</v>
      </c>
      <c r="M21">
        <v>171.4</v>
      </c>
      <c r="N21">
        <v>157.62999129295301</v>
      </c>
      <c r="O21">
        <v>54.331450094161902</v>
      </c>
      <c r="P21">
        <v>50.357824427480899</v>
      </c>
    </row>
    <row r="22" spans="1:16" x14ac:dyDescent="0.3">
      <c r="A22">
        <v>20</v>
      </c>
      <c r="B22" s="26">
        <v>43984</v>
      </c>
      <c r="C22" t="s">
        <v>202</v>
      </c>
      <c r="D22" t="s">
        <v>1713</v>
      </c>
      <c r="E22">
        <v>170.05</v>
      </c>
      <c r="F22">
        <v>169.9</v>
      </c>
      <c r="G22">
        <v>171.3</v>
      </c>
      <c r="H22">
        <v>167.2</v>
      </c>
      <c r="I22">
        <v>170.55</v>
      </c>
      <c r="J22">
        <v>170.25</v>
      </c>
      <c r="K22">
        <v>169.66249999999999</v>
      </c>
      <c r="L22">
        <v>162.414995646476</v>
      </c>
      <c r="M22">
        <v>171.3</v>
      </c>
      <c r="N22">
        <v>162.414995646476</v>
      </c>
      <c r="O22">
        <v>53.230472516875501</v>
      </c>
      <c r="P22">
        <v>54.280338664158002</v>
      </c>
    </row>
    <row r="23" spans="1:16" x14ac:dyDescent="0.3">
      <c r="A23">
        <v>21</v>
      </c>
      <c r="B23" s="26">
        <v>43985</v>
      </c>
      <c r="C23" t="s">
        <v>202</v>
      </c>
      <c r="D23" t="s">
        <v>1713</v>
      </c>
      <c r="E23">
        <v>170.25</v>
      </c>
      <c r="F23">
        <v>172.5</v>
      </c>
      <c r="G23">
        <v>179.9</v>
      </c>
      <c r="H23">
        <v>172</v>
      </c>
      <c r="I23">
        <v>174.65</v>
      </c>
      <c r="J23">
        <v>174.9</v>
      </c>
      <c r="K23">
        <v>174.82499999999999</v>
      </c>
      <c r="L23">
        <v>166.038747823238</v>
      </c>
      <c r="M23">
        <v>179.9</v>
      </c>
      <c r="N23">
        <v>166.038747823238</v>
      </c>
      <c r="O23">
        <v>50.811359026369097</v>
      </c>
      <c r="P23">
        <v>49.374999999999901</v>
      </c>
    </row>
    <row r="24" spans="1:16" x14ac:dyDescent="0.3">
      <c r="A24">
        <v>22</v>
      </c>
      <c r="B24" s="26">
        <v>43986</v>
      </c>
      <c r="C24" t="s">
        <v>202</v>
      </c>
      <c r="D24" t="s">
        <v>1713</v>
      </c>
      <c r="E24">
        <v>174.9</v>
      </c>
      <c r="F24">
        <v>174.9</v>
      </c>
      <c r="G24">
        <v>177.65</v>
      </c>
      <c r="H24">
        <v>171.5</v>
      </c>
      <c r="I24">
        <v>174.5</v>
      </c>
      <c r="J24">
        <v>174.05</v>
      </c>
      <c r="K24">
        <v>174.52499999999901</v>
      </c>
      <c r="L24">
        <v>170.43187391161899</v>
      </c>
      <c r="M24">
        <v>177.65</v>
      </c>
      <c r="N24">
        <v>170.43187391161899</v>
      </c>
      <c r="O24">
        <v>56.931818181818201</v>
      </c>
      <c r="P24">
        <v>55.879752431476497</v>
      </c>
    </row>
    <row r="25" spans="1:16" x14ac:dyDescent="0.3">
      <c r="A25">
        <v>23</v>
      </c>
      <c r="B25" s="26">
        <v>43987</v>
      </c>
      <c r="C25" t="s">
        <v>202</v>
      </c>
      <c r="D25" t="s">
        <v>1713</v>
      </c>
      <c r="E25">
        <v>174.05</v>
      </c>
      <c r="F25">
        <v>176.55</v>
      </c>
      <c r="G25">
        <v>189.8</v>
      </c>
      <c r="H25">
        <v>176</v>
      </c>
      <c r="I25">
        <v>189.25</v>
      </c>
      <c r="J25">
        <v>187.8</v>
      </c>
      <c r="K25">
        <v>182.53749999999999</v>
      </c>
      <c r="L25">
        <v>172.478436955809</v>
      </c>
      <c r="M25">
        <v>189.8</v>
      </c>
      <c r="N25">
        <v>172.478436955809</v>
      </c>
      <c r="O25">
        <v>69.039145907473298</v>
      </c>
      <c r="P25">
        <v>66.465810846214296</v>
      </c>
    </row>
    <row r="26" spans="1:16" x14ac:dyDescent="0.3">
      <c r="A26">
        <v>24</v>
      </c>
      <c r="B26" s="26">
        <v>43990</v>
      </c>
      <c r="C26" t="s">
        <v>202</v>
      </c>
      <c r="D26" t="s">
        <v>1713</v>
      </c>
      <c r="E26">
        <v>187.8</v>
      </c>
      <c r="F26">
        <v>197</v>
      </c>
      <c r="G26">
        <v>197.5</v>
      </c>
      <c r="H26">
        <v>185.8</v>
      </c>
      <c r="I26">
        <v>186.5</v>
      </c>
      <c r="J26">
        <v>186.8</v>
      </c>
      <c r="K26">
        <v>191.77499999999901</v>
      </c>
      <c r="L26">
        <v>177.507968477904</v>
      </c>
      <c r="M26">
        <v>197.5</v>
      </c>
      <c r="N26">
        <v>177.507968477904</v>
      </c>
      <c r="O26">
        <v>84.164859002169095</v>
      </c>
      <c r="P26">
        <v>80.451866404715105</v>
      </c>
    </row>
    <row r="27" spans="1:16" x14ac:dyDescent="0.3">
      <c r="A27">
        <v>25</v>
      </c>
      <c r="B27" s="26">
        <v>43991</v>
      </c>
      <c r="C27" t="s">
        <v>202</v>
      </c>
      <c r="D27" t="s">
        <v>1713</v>
      </c>
      <c r="E27">
        <v>186.8</v>
      </c>
      <c r="F27">
        <v>187.7</v>
      </c>
      <c r="G27">
        <v>191</v>
      </c>
      <c r="H27">
        <v>183.35</v>
      </c>
      <c r="I27">
        <v>183.75</v>
      </c>
      <c r="J27">
        <v>184.45</v>
      </c>
      <c r="K27">
        <v>186.625</v>
      </c>
      <c r="L27">
        <v>184.64148423895199</v>
      </c>
      <c r="M27">
        <v>191</v>
      </c>
      <c r="N27">
        <v>183.35</v>
      </c>
      <c r="O27">
        <v>84.439608269858397</v>
      </c>
      <c r="P27">
        <v>81.229853706917893</v>
      </c>
    </row>
    <row r="28" spans="1:16" x14ac:dyDescent="0.3">
      <c r="A28">
        <v>26</v>
      </c>
      <c r="B28" s="26">
        <v>43992</v>
      </c>
      <c r="C28" t="s">
        <v>202</v>
      </c>
      <c r="D28" t="s">
        <v>1713</v>
      </c>
      <c r="E28">
        <v>184.45</v>
      </c>
      <c r="F28">
        <v>184.55</v>
      </c>
      <c r="G28">
        <v>189</v>
      </c>
      <c r="H28">
        <v>183.8</v>
      </c>
      <c r="I28">
        <v>188.8</v>
      </c>
      <c r="J28">
        <v>187.7</v>
      </c>
      <c r="K28">
        <v>186.26249999999999</v>
      </c>
      <c r="L28">
        <v>185.63324211947599</v>
      </c>
      <c r="M28">
        <v>189</v>
      </c>
      <c r="N28">
        <v>183.8</v>
      </c>
      <c r="O28">
        <v>85.288065843621297</v>
      </c>
      <c r="P28">
        <v>83.849500895828001</v>
      </c>
    </row>
    <row r="29" spans="1:16" x14ac:dyDescent="0.3">
      <c r="A29">
        <v>27</v>
      </c>
      <c r="B29" s="26">
        <v>43993</v>
      </c>
      <c r="C29" t="s">
        <v>202</v>
      </c>
      <c r="D29" t="s">
        <v>1713</v>
      </c>
      <c r="E29">
        <v>187.7</v>
      </c>
      <c r="F29">
        <v>188</v>
      </c>
      <c r="G29">
        <v>190.4</v>
      </c>
      <c r="H29">
        <v>176.35</v>
      </c>
      <c r="I29">
        <v>177.2</v>
      </c>
      <c r="J29">
        <v>177.15</v>
      </c>
      <c r="K29">
        <v>182.97499999999999</v>
      </c>
      <c r="L29">
        <v>185.94787105973799</v>
      </c>
      <c r="M29">
        <v>190.4</v>
      </c>
      <c r="N29">
        <v>176.35</v>
      </c>
      <c r="O29">
        <v>71.837088388214895</v>
      </c>
      <c r="P29">
        <v>78.514780100937202</v>
      </c>
    </row>
    <row r="30" spans="1:16" x14ac:dyDescent="0.3">
      <c r="A30">
        <v>28</v>
      </c>
      <c r="B30" s="26">
        <v>43994</v>
      </c>
      <c r="C30" t="s">
        <v>202</v>
      </c>
      <c r="D30" t="s">
        <v>1713</v>
      </c>
      <c r="E30">
        <v>177.15</v>
      </c>
      <c r="F30">
        <v>170</v>
      </c>
      <c r="G30">
        <v>180</v>
      </c>
      <c r="H30">
        <v>169.8</v>
      </c>
      <c r="I30">
        <v>178.85</v>
      </c>
      <c r="J30">
        <v>179.15</v>
      </c>
      <c r="K30">
        <v>174.73749999999899</v>
      </c>
      <c r="L30">
        <v>184.46143552986899</v>
      </c>
      <c r="M30">
        <v>184.46143552986899</v>
      </c>
      <c r="N30">
        <v>169.8</v>
      </c>
      <c r="O30">
        <v>74.146757679180894</v>
      </c>
      <c r="P30">
        <v>69.318905155951597</v>
      </c>
    </row>
    <row r="31" spans="1:16" x14ac:dyDescent="0.3">
      <c r="A31">
        <v>29</v>
      </c>
      <c r="B31" s="26">
        <v>43997</v>
      </c>
      <c r="C31" t="s">
        <v>202</v>
      </c>
      <c r="D31" t="s">
        <v>1713</v>
      </c>
      <c r="E31">
        <v>179.15</v>
      </c>
      <c r="F31">
        <v>177.85</v>
      </c>
      <c r="G31">
        <v>177.85</v>
      </c>
      <c r="H31">
        <v>172</v>
      </c>
      <c r="I31">
        <v>173.55</v>
      </c>
      <c r="J31">
        <v>173.7</v>
      </c>
      <c r="K31">
        <v>175.35</v>
      </c>
      <c r="L31">
        <v>179.59946776493399</v>
      </c>
      <c r="M31">
        <v>179.59946776493399</v>
      </c>
      <c r="N31">
        <v>172</v>
      </c>
      <c r="O31">
        <v>67.559055118110194</v>
      </c>
      <c r="P31">
        <v>69.839932603201305</v>
      </c>
    </row>
    <row r="32" spans="1:16" x14ac:dyDescent="0.3">
      <c r="A32">
        <v>30</v>
      </c>
      <c r="B32" s="26">
        <v>43998</v>
      </c>
      <c r="C32" t="s">
        <v>202</v>
      </c>
      <c r="D32" t="s">
        <v>1713</v>
      </c>
      <c r="E32">
        <v>173.7</v>
      </c>
      <c r="F32">
        <v>178</v>
      </c>
      <c r="G32">
        <v>178.95</v>
      </c>
      <c r="H32">
        <v>169.4</v>
      </c>
      <c r="I32">
        <v>172.55</v>
      </c>
      <c r="J32">
        <v>172.9</v>
      </c>
      <c r="K32">
        <v>174.8125</v>
      </c>
      <c r="L32">
        <v>177.47473388246701</v>
      </c>
      <c r="M32">
        <v>178.95</v>
      </c>
      <c r="N32">
        <v>169.4</v>
      </c>
      <c r="O32">
        <v>62.521891418563897</v>
      </c>
      <c r="P32">
        <v>67.163846838824497</v>
      </c>
    </row>
    <row r="33" spans="1:16" x14ac:dyDescent="0.3">
      <c r="A33">
        <v>31</v>
      </c>
      <c r="B33" s="26">
        <v>43999</v>
      </c>
      <c r="C33" t="s">
        <v>202</v>
      </c>
      <c r="D33" t="s">
        <v>1713</v>
      </c>
      <c r="E33">
        <v>172.9</v>
      </c>
      <c r="F33">
        <v>171</v>
      </c>
      <c r="G33">
        <v>176.2</v>
      </c>
      <c r="H33">
        <v>169.25</v>
      </c>
      <c r="I33">
        <v>172.8</v>
      </c>
      <c r="J33">
        <v>172.95</v>
      </c>
      <c r="K33">
        <v>172.35</v>
      </c>
      <c r="L33">
        <v>176.14361694123301</v>
      </c>
      <c r="M33">
        <v>176.2</v>
      </c>
      <c r="N33">
        <v>169.25</v>
      </c>
      <c r="O33">
        <v>62.995594713656303</v>
      </c>
      <c r="P33">
        <v>61.974073231748903</v>
      </c>
    </row>
    <row r="34" spans="1:16" x14ac:dyDescent="0.3">
      <c r="A34">
        <v>32</v>
      </c>
      <c r="B34" s="26">
        <v>44000</v>
      </c>
      <c r="C34" t="s">
        <v>202</v>
      </c>
      <c r="D34" t="s">
        <v>1713</v>
      </c>
      <c r="E34">
        <v>172.95</v>
      </c>
      <c r="F34">
        <v>172.4</v>
      </c>
      <c r="G34">
        <v>180.65</v>
      </c>
      <c r="H34">
        <v>171.1</v>
      </c>
      <c r="I34">
        <v>180</v>
      </c>
      <c r="J34">
        <v>179.65</v>
      </c>
      <c r="K34">
        <v>175.95</v>
      </c>
      <c r="L34">
        <v>174.246808470616</v>
      </c>
      <c r="M34">
        <v>180.65</v>
      </c>
      <c r="N34">
        <v>171.1</v>
      </c>
      <c r="O34">
        <v>65.2029826014913</v>
      </c>
      <c r="P34">
        <v>64.935344827586107</v>
      </c>
    </row>
    <row r="35" spans="1:16" x14ac:dyDescent="0.3">
      <c r="A35">
        <v>33</v>
      </c>
      <c r="B35" s="26">
        <v>44001</v>
      </c>
      <c r="C35" t="s">
        <v>202</v>
      </c>
      <c r="D35" t="s">
        <v>1713</v>
      </c>
      <c r="E35">
        <v>179.65</v>
      </c>
      <c r="F35">
        <v>180.3</v>
      </c>
      <c r="G35">
        <v>184.95</v>
      </c>
      <c r="H35">
        <v>179.5</v>
      </c>
      <c r="I35">
        <v>184.25</v>
      </c>
      <c r="J35">
        <v>184.5</v>
      </c>
      <c r="K35">
        <v>182.3125</v>
      </c>
      <c r="L35">
        <v>175.09840423530801</v>
      </c>
      <c r="M35">
        <v>184.95</v>
      </c>
      <c r="N35">
        <v>175.09840423530801</v>
      </c>
      <c r="O35">
        <v>62.7989371124889</v>
      </c>
      <c r="P35">
        <v>63.544700873851603</v>
      </c>
    </row>
    <row r="36" spans="1:16" x14ac:dyDescent="0.3">
      <c r="A36">
        <v>34</v>
      </c>
      <c r="B36" s="26">
        <v>44004</v>
      </c>
      <c r="C36" t="s">
        <v>202</v>
      </c>
      <c r="D36" t="s">
        <v>1713</v>
      </c>
      <c r="E36">
        <v>184.5</v>
      </c>
      <c r="F36">
        <v>185</v>
      </c>
      <c r="G36">
        <v>191.75</v>
      </c>
      <c r="H36">
        <v>184.25</v>
      </c>
      <c r="I36">
        <v>187.9</v>
      </c>
      <c r="J36">
        <v>187.7</v>
      </c>
      <c r="K36">
        <v>187.17500000000001</v>
      </c>
      <c r="L36">
        <v>178.705452117654</v>
      </c>
      <c r="M36">
        <v>191.75</v>
      </c>
      <c r="N36">
        <v>178.705452117654</v>
      </c>
      <c r="O36">
        <v>64.676198486122701</v>
      </c>
      <c r="P36">
        <v>65.048335123523003</v>
      </c>
    </row>
    <row r="37" spans="1:16" x14ac:dyDescent="0.3">
      <c r="A37">
        <v>35</v>
      </c>
      <c r="B37" s="26">
        <v>44005</v>
      </c>
      <c r="C37" t="s">
        <v>202</v>
      </c>
      <c r="D37" t="s">
        <v>1713</v>
      </c>
      <c r="E37">
        <v>187.7</v>
      </c>
      <c r="F37">
        <v>189.6</v>
      </c>
      <c r="G37">
        <v>193.1</v>
      </c>
      <c r="H37">
        <v>187.85</v>
      </c>
      <c r="I37">
        <v>192.95</v>
      </c>
      <c r="J37">
        <v>192.45</v>
      </c>
      <c r="K37">
        <v>190.75</v>
      </c>
      <c r="L37">
        <v>182.94022605882699</v>
      </c>
      <c r="M37">
        <v>193.1</v>
      </c>
      <c r="N37">
        <v>182.94022605882699</v>
      </c>
      <c r="O37">
        <v>64.7355163727959</v>
      </c>
      <c r="P37">
        <v>64.068021201413401</v>
      </c>
    </row>
    <row r="38" spans="1:16" x14ac:dyDescent="0.3">
      <c r="A38">
        <v>36</v>
      </c>
      <c r="B38" s="26">
        <v>44006</v>
      </c>
      <c r="C38" t="s">
        <v>202</v>
      </c>
      <c r="D38" t="s">
        <v>1713</v>
      </c>
      <c r="E38">
        <v>192.45</v>
      </c>
      <c r="F38">
        <v>194.8</v>
      </c>
      <c r="G38">
        <v>194.9</v>
      </c>
      <c r="H38">
        <v>183.9</v>
      </c>
      <c r="I38">
        <v>184.5</v>
      </c>
      <c r="J38">
        <v>184.6</v>
      </c>
      <c r="K38">
        <v>189.55</v>
      </c>
      <c r="L38">
        <v>186.845113029413</v>
      </c>
      <c r="M38">
        <v>194.9</v>
      </c>
      <c r="N38">
        <v>183.9</v>
      </c>
      <c r="O38">
        <v>57.926371149511603</v>
      </c>
      <c r="P38">
        <v>63.065217391304301</v>
      </c>
    </row>
    <row r="39" spans="1:16" x14ac:dyDescent="0.3">
      <c r="A39">
        <v>37</v>
      </c>
      <c r="B39" s="26">
        <v>44007</v>
      </c>
      <c r="C39" t="s">
        <v>202</v>
      </c>
      <c r="D39" t="s">
        <v>1713</v>
      </c>
      <c r="E39">
        <v>184.6</v>
      </c>
      <c r="F39">
        <v>182.2</v>
      </c>
      <c r="G39">
        <v>186.8</v>
      </c>
      <c r="H39">
        <v>180.4</v>
      </c>
      <c r="I39">
        <v>185.7</v>
      </c>
      <c r="J39">
        <v>185.25</v>
      </c>
      <c r="K39">
        <v>183.66249999999999</v>
      </c>
      <c r="L39">
        <v>188.19755651470601</v>
      </c>
      <c r="M39">
        <v>188.19755651470601</v>
      </c>
      <c r="N39">
        <v>180.4</v>
      </c>
      <c r="O39">
        <v>47.614593077642603</v>
      </c>
      <c r="P39">
        <v>51.015801354401702</v>
      </c>
    </row>
    <row r="40" spans="1:16" x14ac:dyDescent="0.3">
      <c r="A40">
        <v>38</v>
      </c>
      <c r="B40" s="26">
        <v>44008</v>
      </c>
      <c r="C40" t="s">
        <v>202</v>
      </c>
      <c r="D40" t="s">
        <v>1713</v>
      </c>
      <c r="E40">
        <v>185.25</v>
      </c>
      <c r="F40">
        <v>188</v>
      </c>
      <c r="G40">
        <v>188.6</v>
      </c>
      <c r="H40">
        <v>183.8</v>
      </c>
      <c r="I40">
        <v>184.65</v>
      </c>
      <c r="J40">
        <v>184.6</v>
      </c>
      <c r="K40">
        <v>186.25</v>
      </c>
      <c r="L40">
        <v>185.930028257353</v>
      </c>
      <c r="M40">
        <v>188.6</v>
      </c>
      <c r="N40">
        <v>183.8</v>
      </c>
      <c r="O40">
        <v>47.928436911487701</v>
      </c>
      <c r="P40">
        <v>44.330425859415101</v>
      </c>
    </row>
    <row r="41" spans="1:16" x14ac:dyDescent="0.3">
      <c r="A41">
        <v>39</v>
      </c>
      <c r="B41" s="26">
        <v>44011</v>
      </c>
      <c r="C41" t="s">
        <v>202</v>
      </c>
      <c r="D41" t="s">
        <v>1713</v>
      </c>
      <c r="E41">
        <v>184.6</v>
      </c>
      <c r="F41">
        <v>183</v>
      </c>
      <c r="G41">
        <v>183.1</v>
      </c>
      <c r="H41">
        <v>178.5</v>
      </c>
      <c r="I41">
        <v>179.45</v>
      </c>
      <c r="J41">
        <v>179.25</v>
      </c>
      <c r="K41">
        <v>180.96250000000001</v>
      </c>
      <c r="L41">
        <v>186.09001412867599</v>
      </c>
      <c r="M41">
        <v>186.09001412867599</v>
      </c>
      <c r="N41">
        <v>178.5</v>
      </c>
      <c r="O41">
        <v>45.365418894830597</v>
      </c>
      <c r="P41">
        <v>44.205679201841903</v>
      </c>
    </row>
    <row r="42" spans="1:16" x14ac:dyDescent="0.3">
      <c r="A42">
        <v>40</v>
      </c>
      <c r="B42" s="26">
        <v>44012</v>
      </c>
      <c r="C42" t="s">
        <v>202</v>
      </c>
      <c r="D42" t="s">
        <v>1713</v>
      </c>
      <c r="E42">
        <v>179.25</v>
      </c>
      <c r="F42">
        <v>181.1</v>
      </c>
      <c r="G42">
        <v>182.9</v>
      </c>
      <c r="H42">
        <v>177.25</v>
      </c>
      <c r="I42">
        <v>179.05</v>
      </c>
      <c r="J42">
        <v>178.45</v>
      </c>
      <c r="K42">
        <v>179.92500000000001</v>
      </c>
      <c r="L42">
        <v>183.52625706433801</v>
      </c>
      <c r="M42">
        <v>183.52625706433801</v>
      </c>
      <c r="N42">
        <v>177.25</v>
      </c>
      <c r="O42">
        <v>41.379310344827502</v>
      </c>
      <c r="P42">
        <v>43.6033308099924</v>
      </c>
    </row>
    <row r="43" spans="1:16" x14ac:dyDescent="0.3">
      <c r="A43">
        <v>41</v>
      </c>
      <c r="B43" s="26">
        <v>44013</v>
      </c>
      <c r="C43" t="s">
        <v>202</v>
      </c>
      <c r="D43" t="s">
        <v>1713</v>
      </c>
      <c r="E43">
        <v>178.45</v>
      </c>
      <c r="F43">
        <v>179.45</v>
      </c>
      <c r="G43">
        <v>185.4</v>
      </c>
      <c r="H43">
        <v>178.6</v>
      </c>
      <c r="I43">
        <v>184.6</v>
      </c>
      <c r="J43">
        <v>184.8</v>
      </c>
      <c r="K43">
        <v>182.0625</v>
      </c>
      <c r="L43">
        <v>181.725628532169</v>
      </c>
      <c r="M43">
        <v>185.4</v>
      </c>
      <c r="N43">
        <v>178.6</v>
      </c>
      <c r="O43">
        <v>57.735085945399298</v>
      </c>
      <c r="P43">
        <v>49.057091190906696</v>
      </c>
    </row>
    <row r="44" spans="1:16" x14ac:dyDescent="0.3">
      <c r="A44">
        <v>42</v>
      </c>
      <c r="B44" s="26">
        <v>44014</v>
      </c>
      <c r="C44" t="s">
        <v>202</v>
      </c>
      <c r="D44" t="s">
        <v>1713</v>
      </c>
      <c r="E44">
        <v>184.8</v>
      </c>
      <c r="F44">
        <v>185.65</v>
      </c>
      <c r="G44">
        <v>188</v>
      </c>
      <c r="H44">
        <v>184</v>
      </c>
      <c r="I44">
        <v>185.6</v>
      </c>
      <c r="J44">
        <v>185.45</v>
      </c>
      <c r="K44">
        <v>185.77499999999901</v>
      </c>
      <c r="L44">
        <v>181.894064266084</v>
      </c>
      <c r="M44">
        <v>188</v>
      </c>
      <c r="N44">
        <v>181.894064266084</v>
      </c>
      <c r="O44">
        <v>56.548856548856499</v>
      </c>
      <c r="P44">
        <v>62.5819321744086</v>
      </c>
    </row>
    <row r="45" spans="1:16" x14ac:dyDescent="0.3">
      <c r="A45">
        <v>43</v>
      </c>
      <c r="B45" s="26">
        <v>44015</v>
      </c>
      <c r="C45" t="s">
        <v>202</v>
      </c>
      <c r="D45" t="s">
        <v>1713</v>
      </c>
      <c r="E45">
        <v>185.45</v>
      </c>
      <c r="F45">
        <v>186.65</v>
      </c>
      <c r="G45">
        <v>186.85</v>
      </c>
      <c r="H45">
        <v>183.4</v>
      </c>
      <c r="I45">
        <v>184.65</v>
      </c>
      <c r="J45">
        <v>184.7</v>
      </c>
      <c r="K45">
        <v>185.39999999999901</v>
      </c>
      <c r="L45">
        <v>183.83453213304199</v>
      </c>
      <c r="M45">
        <v>186.85</v>
      </c>
      <c r="N45">
        <v>183.4</v>
      </c>
      <c r="O45">
        <v>62.672811059907801</v>
      </c>
      <c r="P45">
        <v>61.518624641833703</v>
      </c>
    </row>
    <row r="46" spans="1:16" x14ac:dyDescent="0.3">
      <c r="A46">
        <v>44</v>
      </c>
      <c r="B46" s="26">
        <v>44018</v>
      </c>
      <c r="C46" t="s">
        <v>202</v>
      </c>
      <c r="D46" t="s">
        <v>1713</v>
      </c>
      <c r="E46">
        <v>184.7</v>
      </c>
      <c r="F46">
        <v>186.6</v>
      </c>
      <c r="G46">
        <v>189.85</v>
      </c>
      <c r="H46">
        <v>186.15</v>
      </c>
      <c r="I46">
        <v>187.9</v>
      </c>
      <c r="J46">
        <v>188.05</v>
      </c>
      <c r="K46">
        <v>187.66249999999999</v>
      </c>
      <c r="L46">
        <v>184.61726606652101</v>
      </c>
      <c r="M46">
        <v>189.85</v>
      </c>
      <c r="N46">
        <v>184.61726606652101</v>
      </c>
      <c r="O46">
        <v>66.485310119695299</v>
      </c>
      <c r="P46">
        <v>64.167585446526999</v>
      </c>
    </row>
    <row r="47" spans="1:16" x14ac:dyDescent="0.3">
      <c r="A47">
        <v>45</v>
      </c>
      <c r="B47" s="26">
        <v>44019</v>
      </c>
      <c r="C47" t="s">
        <v>202</v>
      </c>
      <c r="D47" t="s">
        <v>1713</v>
      </c>
      <c r="E47">
        <v>188.05</v>
      </c>
      <c r="F47">
        <v>187</v>
      </c>
      <c r="G47">
        <v>189.2</v>
      </c>
      <c r="H47">
        <v>184.05</v>
      </c>
      <c r="I47">
        <v>188</v>
      </c>
      <c r="J47">
        <v>188.6</v>
      </c>
      <c r="K47">
        <v>187.21250000000001</v>
      </c>
      <c r="L47">
        <v>186.13988303325999</v>
      </c>
      <c r="M47">
        <v>189.2</v>
      </c>
      <c r="N47">
        <v>184.05</v>
      </c>
      <c r="O47">
        <v>66.846071044133396</v>
      </c>
      <c r="P47">
        <v>67.1473896740697</v>
      </c>
    </row>
    <row r="48" spans="1:16" x14ac:dyDescent="0.3">
      <c r="A48">
        <v>46</v>
      </c>
      <c r="B48" s="26">
        <v>44020</v>
      </c>
      <c r="C48" t="s">
        <v>202</v>
      </c>
      <c r="D48" t="s">
        <v>1713</v>
      </c>
      <c r="E48">
        <v>188.6</v>
      </c>
      <c r="F48">
        <v>188.9</v>
      </c>
      <c r="G48">
        <v>197.45</v>
      </c>
      <c r="H48">
        <v>188.4</v>
      </c>
      <c r="I48">
        <v>191.7</v>
      </c>
      <c r="J48">
        <v>191.9</v>
      </c>
      <c r="K48">
        <v>191.66249999999999</v>
      </c>
      <c r="L48">
        <v>186.67619151663001</v>
      </c>
      <c r="M48">
        <v>197.45</v>
      </c>
      <c r="N48">
        <v>186.67619151663001</v>
      </c>
      <c r="O48">
        <v>64.227642276422699</v>
      </c>
      <c r="P48">
        <v>67.779349363507706</v>
      </c>
    </row>
    <row r="49" spans="1:16" x14ac:dyDescent="0.3">
      <c r="A49">
        <v>47</v>
      </c>
      <c r="B49" s="26">
        <v>44021</v>
      </c>
      <c r="C49" t="s">
        <v>202</v>
      </c>
      <c r="D49" t="s">
        <v>1713</v>
      </c>
      <c r="E49">
        <v>191.9</v>
      </c>
      <c r="F49">
        <v>192.8</v>
      </c>
      <c r="G49">
        <v>201</v>
      </c>
      <c r="H49">
        <v>192.55</v>
      </c>
      <c r="I49">
        <v>199.85</v>
      </c>
      <c r="J49">
        <v>199.1</v>
      </c>
      <c r="K49">
        <v>196.36250000000001</v>
      </c>
      <c r="L49">
        <v>189.16934575831499</v>
      </c>
      <c r="M49">
        <v>201</v>
      </c>
      <c r="N49">
        <v>189.16934575831499</v>
      </c>
      <c r="O49">
        <v>66.079295154185004</v>
      </c>
      <c r="P49">
        <v>66.519694297472</v>
      </c>
    </row>
    <row r="50" spans="1:16" x14ac:dyDescent="0.3">
      <c r="A50">
        <v>48</v>
      </c>
      <c r="B50" s="26">
        <v>44022</v>
      </c>
      <c r="C50" t="s">
        <v>202</v>
      </c>
      <c r="D50" t="s">
        <v>1713</v>
      </c>
      <c r="E50">
        <v>199.1</v>
      </c>
      <c r="F50">
        <v>198</v>
      </c>
      <c r="G50">
        <v>202.5</v>
      </c>
      <c r="H50">
        <v>194.8</v>
      </c>
      <c r="I50">
        <v>195.5</v>
      </c>
      <c r="J50">
        <v>195.6</v>
      </c>
      <c r="K50">
        <v>197.72499999999999</v>
      </c>
      <c r="L50">
        <v>192.76592287915699</v>
      </c>
      <c r="M50">
        <v>202.5</v>
      </c>
      <c r="N50">
        <v>192.76592287915699</v>
      </c>
      <c r="O50">
        <v>58.643326039387297</v>
      </c>
      <c r="P50">
        <v>63.5169762972453</v>
      </c>
    </row>
    <row r="51" spans="1:16" x14ac:dyDescent="0.3">
      <c r="A51">
        <v>49</v>
      </c>
      <c r="B51" s="26">
        <v>44025</v>
      </c>
      <c r="C51" t="s">
        <v>202</v>
      </c>
      <c r="D51" t="s">
        <v>1713</v>
      </c>
      <c r="E51">
        <v>195.6</v>
      </c>
      <c r="F51">
        <v>198.8</v>
      </c>
      <c r="G51">
        <v>199.8</v>
      </c>
      <c r="H51">
        <v>191.6</v>
      </c>
      <c r="I51">
        <v>193</v>
      </c>
      <c r="J51">
        <v>192.7</v>
      </c>
      <c r="K51">
        <v>195.72499999999999</v>
      </c>
      <c r="L51">
        <v>195.24546143957801</v>
      </c>
      <c r="M51">
        <v>199.8</v>
      </c>
      <c r="N51">
        <v>191.6</v>
      </c>
      <c r="O51">
        <v>50.285062713796997</v>
      </c>
      <c r="P51">
        <v>56.642189586114803</v>
      </c>
    </row>
    <row r="52" spans="1:16" x14ac:dyDescent="0.3">
      <c r="A52">
        <v>50</v>
      </c>
      <c r="B52" s="26">
        <v>44026</v>
      </c>
      <c r="C52" t="s">
        <v>202</v>
      </c>
      <c r="D52" t="s">
        <v>1713</v>
      </c>
      <c r="E52">
        <v>192.7</v>
      </c>
      <c r="F52">
        <v>192.3</v>
      </c>
      <c r="G52">
        <v>192.3</v>
      </c>
      <c r="H52">
        <v>184.6</v>
      </c>
      <c r="I52">
        <v>186.35</v>
      </c>
      <c r="J52">
        <v>186.05</v>
      </c>
      <c r="K52">
        <v>188.8125</v>
      </c>
      <c r="L52">
        <v>195.485230719789</v>
      </c>
      <c r="M52">
        <v>195.485230719789</v>
      </c>
      <c r="N52">
        <v>184.6</v>
      </c>
      <c r="O52">
        <v>51.699882766705699</v>
      </c>
      <c r="P52">
        <v>49.145670431508798</v>
      </c>
    </row>
    <row r="53" spans="1:16" x14ac:dyDescent="0.3">
      <c r="A53">
        <v>51</v>
      </c>
      <c r="B53" s="26">
        <v>44027</v>
      </c>
      <c r="C53" t="s">
        <v>202</v>
      </c>
      <c r="D53" t="s">
        <v>1713</v>
      </c>
      <c r="E53">
        <v>186.05</v>
      </c>
      <c r="F53">
        <v>187.95</v>
      </c>
      <c r="G53">
        <v>189.95</v>
      </c>
      <c r="H53">
        <v>183</v>
      </c>
      <c r="I53">
        <v>184.5</v>
      </c>
      <c r="J53">
        <v>183.8</v>
      </c>
      <c r="K53">
        <v>186.17500000000001</v>
      </c>
      <c r="L53">
        <v>192.14886535989399</v>
      </c>
      <c r="M53">
        <v>192.14886535989399</v>
      </c>
      <c r="N53">
        <v>183</v>
      </c>
      <c r="O53">
        <v>48.361581920903902</v>
      </c>
      <c r="P53">
        <v>53.147510178515503</v>
      </c>
    </row>
    <row r="54" spans="1:16" x14ac:dyDescent="0.3">
      <c r="A54">
        <v>52</v>
      </c>
      <c r="B54" s="26">
        <v>44028</v>
      </c>
      <c r="C54" t="s">
        <v>202</v>
      </c>
      <c r="D54" t="s">
        <v>1713</v>
      </c>
      <c r="E54">
        <v>183.8</v>
      </c>
      <c r="F54">
        <v>185</v>
      </c>
      <c r="G54">
        <v>186.95</v>
      </c>
      <c r="H54">
        <v>181.65</v>
      </c>
      <c r="I54">
        <v>186</v>
      </c>
      <c r="J54">
        <v>186.25</v>
      </c>
      <c r="K54">
        <v>184.96250000000001</v>
      </c>
      <c r="L54">
        <v>189.161932679947</v>
      </c>
      <c r="M54">
        <v>189.161932679947</v>
      </c>
      <c r="N54">
        <v>181.65</v>
      </c>
      <c r="O54">
        <v>51.7915309446254</v>
      </c>
      <c r="P54">
        <v>48.329549140447497</v>
      </c>
    </row>
    <row r="55" spans="1:16" x14ac:dyDescent="0.3">
      <c r="A55">
        <v>53</v>
      </c>
      <c r="B55" s="26">
        <v>44029</v>
      </c>
      <c r="C55" t="s">
        <v>202</v>
      </c>
      <c r="D55" t="s">
        <v>1713</v>
      </c>
      <c r="E55">
        <v>186.25</v>
      </c>
      <c r="F55">
        <v>186.8</v>
      </c>
      <c r="G55">
        <v>189.5</v>
      </c>
      <c r="H55">
        <v>185</v>
      </c>
      <c r="I55">
        <v>189.5</v>
      </c>
      <c r="J55">
        <v>188.2</v>
      </c>
      <c r="K55">
        <v>187.375</v>
      </c>
      <c r="L55">
        <v>187.06221633997299</v>
      </c>
      <c r="M55">
        <v>189.5</v>
      </c>
      <c r="N55">
        <v>185</v>
      </c>
      <c r="O55">
        <v>60.492379835873301</v>
      </c>
      <c r="P55">
        <v>58.990536277602502</v>
      </c>
    </row>
    <row r="56" spans="1:16" x14ac:dyDescent="0.3">
      <c r="A56">
        <v>54</v>
      </c>
      <c r="B56" s="26">
        <v>44032</v>
      </c>
      <c r="C56" t="s">
        <v>202</v>
      </c>
      <c r="D56" t="s">
        <v>1713</v>
      </c>
      <c r="E56">
        <v>188.2</v>
      </c>
      <c r="F56">
        <v>190</v>
      </c>
      <c r="G56">
        <v>193.25</v>
      </c>
      <c r="H56">
        <v>188.75</v>
      </c>
      <c r="I56">
        <v>190.55</v>
      </c>
      <c r="J56">
        <v>190.75</v>
      </c>
      <c r="K56">
        <v>190.6875</v>
      </c>
      <c r="L56">
        <v>187.218608169986</v>
      </c>
      <c r="M56">
        <v>193.25</v>
      </c>
      <c r="N56">
        <v>187.218608169986</v>
      </c>
      <c r="O56">
        <v>63.851351351351298</v>
      </c>
      <c r="P56">
        <v>64.184514003294794</v>
      </c>
    </row>
    <row r="57" spans="1:16" x14ac:dyDescent="0.3">
      <c r="A57">
        <v>55</v>
      </c>
      <c r="B57" s="26">
        <v>44033</v>
      </c>
      <c r="C57" t="s">
        <v>202</v>
      </c>
      <c r="D57" t="s">
        <v>1713</v>
      </c>
      <c r="E57">
        <v>190.75</v>
      </c>
      <c r="F57">
        <v>192.45</v>
      </c>
      <c r="G57">
        <v>196.2</v>
      </c>
      <c r="H57">
        <v>191.5</v>
      </c>
      <c r="I57">
        <v>194.5</v>
      </c>
      <c r="J57">
        <v>194.4</v>
      </c>
      <c r="K57">
        <v>193.63749999999999</v>
      </c>
      <c r="L57">
        <v>188.953054084993</v>
      </c>
      <c r="M57">
        <v>196.2</v>
      </c>
      <c r="N57">
        <v>188.953054084993</v>
      </c>
      <c r="O57">
        <v>61.510791366906403</v>
      </c>
      <c r="P57">
        <v>64.935483870967701</v>
      </c>
    </row>
    <row r="58" spans="1:16" x14ac:dyDescent="0.3">
      <c r="A58">
        <v>56</v>
      </c>
      <c r="B58" s="26">
        <v>44034</v>
      </c>
      <c r="C58" t="s">
        <v>202</v>
      </c>
      <c r="D58" t="s">
        <v>1713</v>
      </c>
      <c r="E58">
        <v>194.4</v>
      </c>
      <c r="F58">
        <v>195.7</v>
      </c>
      <c r="G58">
        <v>196.75</v>
      </c>
      <c r="H58">
        <v>190.1</v>
      </c>
      <c r="I58">
        <v>192.15</v>
      </c>
      <c r="J58">
        <v>192</v>
      </c>
      <c r="K58">
        <v>193.63749999999999</v>
      </c>
      <c r="L58">
        <v>191.295277042496</v>
      </c>
      <c r="M58">
        <v>196.75</v>
      </c>
      <c r="N58">
        <v>190.1</v>
      </c>
      <c r="O58">
        <v>57.537399309551198</v>
      </c>
      <c r="P58">
        <v>61.220121298608603</v>
      </c>
    </row>
    <row r="59" spans="1:16" x14ac:dyDescent="0.3">
      <c r="A59">
        <v>57</v>
      </c>
      <c r="B59" s="26">
        <v>44035</v>
      </c>
      <c r="C59" t="s">
        <v>202</v>
      </c>
      <c r="D59" t="s">
        <v>1713</v>
      </c>
      <c r="E59">
        <v>192</v>
      </c>
      <c r="F59">
        <v>192.4</v>
      </c>
      <c r="G59">
        <v>199.1</v>
      </c>
      <c r="H59">
        <v>191.15</v>
      </c>
      <c r="I59">
        <v>198.25</v>
      </c>
      <c r="J59">
        <v>198.25</v>
      </c>
      <c r="K59">
        <v>195.22499999999999</v>
      </c>
      <c r="L59">
        <v>192.46638852124801</v>
      </c>
      <c r="M59">
        <v>199.1</v>
      </c>
      <c r="N59">
        <v>191.15</v>
      </c>
      <c r="O59">
        <v>63.8406537282941</v>
      </c>
      <c r="P59">
        <v>63.551724137930997</v>
      </c>
    </row>
    <row r="60" spans="1:16" x14ac:dyDescent="0.3">
      <c r="A60">
        <v>58</v>
      </c>
      <c r="B60" s="26">
        <v>44036</v>
      </c>
      <c r="C60" t="s">
        <v>202</v>
      </c>
      <c r="D60" t="s">
        <v>1713</v>
      </c>
      <c r="E60">
        <v>198.25</v>
      </c>
      <c r="F60">
        <v>195.7</v>
      </c>
      <c r="G60">
        <v>196.3</v>
      </c>
      <c r="H60">
        <v>190.65</v>
      </c>
      <c r="I60">
        <v>191.95</v>
      </c>
      <c r="J60">
        <v>191.95</v>
      </c>
      <c r="K60">
        <v>193.64999999999901</v>
      </c>
      <c r="L60">
        <v>193.84569426062399</v>
      </c>
      <c r="M60">
        <v>196.3</v>
      </c>
      <c r="N60">
        <v>190.65</v>
      </c>
      <c r="O60">
        <v>53.757225433525903</v>
      </c>
      <c r="P60">
        <v>58.418277680140498</v>
      </c>
    </row>
    <row r="61" spans="1:16" x14ac:dyDescent="0.3">
      <c r="A61">
        <v>59</v>
      </c>
      <c r="B61" s="26">
        <v>44039</v>
      </c>
      <c r="C61" t="s">
        <v>202</v>
      </c>
      <c r="D61" t="s">
        <v>1713</v>
      </c>
      <c r="E61">
        <v>191.95</v>
      </c>
      <c r="F61">
        <v>193</v>
      </c>
      <c r="G61">
        <v>193.2</v>
      </c>
      <c r="H61">
        <v>186.5</v>
      </c>
      <c r="I61">
        <v>187.3</v>
      </c>
      <c r="J61">
        <v>187.15</v>
      </c>
      <c r="K61">
        <v>189.96250000000001</v>
      </c>
      <c r="L61">
        <v>193.74784713031201</v>
      </c>
      <c r="M61">
        <v>193.74784713031201</v>
      </c>
      <c r="N61">
        <v>186.5</v>
      </c>
      <c r="O61">
        <v>48.708815672306301</v>
      </c>
      <c r="P61">
        <v>53.543814432989599</v>
      </c>
    </row>
    <row r="62" spans="1:16" x14ac:dyDescent="0.3">
      <c r="A62">
        <v>60</v>
      </c>
      <c r="B62" s="26">
        <v>44040</v>
      </c>
      <c r="C62" t="s">
        <v>202</v>
      </c>
      <c r="D62" t="s">
        <v>1713</v>
      </c>
      <c r="E62">
        <v>187.15</v>
      </c>
      <c r="F62">
        <v>188</v>
      </c>
      <c r="G62">
        <v>190.5</v>
      </c>
      <c r="H62">
        <v>185.75</v>
      </c>
      <c r="I62">
        <v>188.75</v>
      </c>
      <c r="J62">
        <v>189.45</v>
      </c>
      <c r="K62">
        <v>188.42500000000001</v>
      </c>
      <c r="L62">
        <v>191.85517356515601</v>
      </c>
      <c r="M62">
        <v>191.85517356515601</v>
      </c>
      <c r="N62">
        <v>185.75</v>
      </c>
      <c r="O62">
        <v>47.7787851314596</v>
      </c>
      <c r="P62">
        <v>45.489376523859299</v>
      </c>
    </row>
    <row r="63" spans="1:16" x14ac:dyDescent="0.3">
      <c r="A63">
        <v>61</v>
      </c>
      <c r="B63" s="26">
        <v>44041</v>
      </c>
      <c r="C63" t="s">
        <v>202</v>
      </c>
      <c r="D63" t="s">
        <v>1713</v>
      </c>
      <c r="E63">
        <v>189.45</v>
      </c>
      <c r="F63">
        <v>187.6</v>
      </c>
      <c r="G63">
        <v>195.25</v>
      </c>
      <c r="H63">
        <v>187</v>
      </c>
      <c r="I63">
        <v>191.05</v>
      </c>
      <c r="J63">
        <v>191.2</v>
      </c>
      <c r="K63">
        <v>190.26249999999999</v>
      </c>
      <c r="L63">
        <v>190.14008678257801</v>
      </c>
      <c r="M63">
        <v>195.25</v>
      </c>
      <c r="N63">
        <v>187</v>
      </c>
      <c r="O63">
        <v>42.052313883299703</v>
      </c>
      <c r="P63">
        <v>40.764572293716803</v>
      </c>
    </row>
    <row r="64" spans="1:16" x14ac:dyDescent="0.3">
      <c r="A64">
        <v>62</v>
      </c>
      <c r="B64" s="26">
        <v>44042</v>
      </c>
      <c r="C64" t="s">
        <v>202</v>
      </c>
      <c r="D64" t="s">
        <v>1713</v>
      </c>
      <c r="E64">
        <v>191.2</v>
      </c>
      <c r="F64">
        <v>192.5</v>
      </c>
      <c r="G64">
        <v>193.5</v>
      </c>
      <c r="H64">
        <v>186.05</v>
      </c>
      <c r="I64">
        <v>186.85</v>
      </c>
      <c r="J64">
        <v>186.55</v>
      </c>
      <c r="K64">
        <v>189.64999999999901</v>
      </c>
      <c r="L64">
        <v>190.201293391289</v>
      </c>
      <c r="M64">
        <v>193.5</v>
      </c>
      <c r="N64">
        <v>186.05</v>
      </c>
      <c r="O64">
        <v>41.101278269419801</v>
      </c>
      <c r="P64">
        <v>37.490317583268698</v>
      </c>
    </row>
    <row r="65" spans="1:16" x14ac:dyDescent="0.3">
      <c r="A65">
        <v>63</v>
      </c>
      <c r="B65" s="26">
        <v>44043</v>
      </c>
      <c r="C65" t="s">
        <v>202</v>
      </c>
      <c r="D65" t="s">
        <v>1713</v>
      </c>
      <c r="E65">
        <v>186.55</v>
      </c>
      <c r="F65">
        <v>188</v>
      </c>
      <c r="G65">
        <v>194.85</v>
      </c>
      <c r="H65">
        <v>186.7</v>
      </c>
      <c r="I65">
        <v>191.05</v>
      </c>
      <c r="J65">
        <v>191.45</v>
      </c>
      <c r="K65">
        <v>190.25</v>
      </c>
      <c r="L65">
        <v>189.92564669564399</v>
      </c>
      <c r="M65">
        <v>194.85</v>
      </c>
      <c r="N65">
        <v>186.7</v>
      </c>
      <c r="O65">
        <v>48.8174077578051</v>
      </c>
      <c r="P65">
        <v>41.1336032388663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650"/>
  <sheetViews>
    <sheetView workbookViewId="0">
      <selection activeCell="M1" sqref="M1"/>
    </sheetView>
  </sheetViews>
  <sheetFormatPr defaultRowHeight="14.4" x14ac:dyDescent="0.3"/>
  <cols>
    <col min="1" max="1" width="14.5546875" bestFit="1" customWidth="1"/>
    <col min="8" max="8" width="8.88671875" customWidth="1"/>
    <col min="9" max="9" width="9.109375" style="1"/>
    <col min="12" max="12" width="11.5546875" style="2" bestFit="1" customWidth="1"/>
    <col min="13" max="13" width="15.5546875" bestFit="1" customWidth="1"/>
    <col min="14" max="14" width="9.5546875" style="3" bestFit="1" customWidth="1"/>
    <col min="16" max="16" width="16.88671875" customWidth="1"/>
  </cols>
  <sheetData>
    <row r="1" spans="1:16" x14ac:dyDescent="0.3">
      <c r="A1" t="s">
        <v>0</v>
      </c>
      <c r="B1" t="s">
        <v>1</v>
      </c>
      <c r="C1" t="s">
        <v>2</v>
      </c>
      <c r="D1" t="s">
        <v>3</v>
      </c>
      <c r="E1" t="s">
        <v>4</v>
      </c>
      <c r="F1" t="s">
        <v>5</v>
      </c>
      <c r="G1" t="s">
        <v>6</v>
      </c>
      <c r="H1" t="s">
        <v>7</v>
      </c>
      <c r="I1" s="1" t="s">
        <v>8</v>
      </c>
      <c r="J1" t="s">
        <v>9</v>
      </c>
      <c r="K1" t="s">
        <v>10</v>
      </c>
      <c r="L1" s="2" t="s">
        <v>11</v>
      </c>
      <c r="M1" t="s">
        <v>12</v>
      </c>
      <c r="N1" s="3" t="s">
        <v>13</v>
      </c>
      <c r="O1" t="s">
        <v>18</v>
      </c>
      <c r="P1" t="s">
        <v>19</v>
      </c>
    </row>
    <row r="2" spans="1:16" hidden="1" x14ac:dyDescent="0.3">
      <c r="A2" t="s">
        <v>428</v>
      </c>
      <c r="B2" t="s">
        <v>24</v>
      </c>
      <c r="C2" t="s">
        <v>25</v>
      </c>
      <c r="D2">
        <v>1638.25</v>
      </c>
      <c r="E2">
        <v>1636.2</v>
      </c>
      <c r="F2">
        <v>1648.9</v>
      </c>
      <c r="G2">
        <v>1530.05</v>
      </c>
      <c r="H2">
        <v>1574.25</v>
      </c>
      <c r="I2" s="1">
        <v>1576.65</v>
      </c>
      <c r="J2">
        <v>1575.22</v>
      </c>
      <c r="K2">
        <v>73132</v>
      </c>
      <c r="L2" s="2">
        <v>1151.99</v>
      </c>
      <c r="M2">
        <v>8240</v>
      </c>
      <c r="N2" s="3">
        <f t="shared" ref="N2:N65" si="0">K2/M2</f>
        <v>8.8752427184466018</v>
      </c>
      <c r="O2">
        <v>28175</v>
      </c>
      <c r="P2">
        <v>38.53</v>
      </c>
    </row>
    <row r="3" spans="1:16" hidden="1" x14ac:dyDescent="0.3">
      <c r="A3" t="s">
        <v>1332</v>
      </c>
      <c r="B3" t="s">
        <v>24</v>
      </c>
      <c r="C3" t="s">
        <v>25</v>
      </c>
      <c r="D3">
        <v>51.15</v>
      </c>
      <c r="E3">
        <v>50.2</v>
      </c>
      <c r="F3">
        <v>51.8</v>
      </c>
      <c r="G3">
        <v>49.35</v>
      </c>
      <c r="H3">
        <v>49.55</v>
      </c>
      <c r="I3" s="1">
        <v>49.75</v>
      </c>
      <c r="J3">
        <v>50.15</v>
      </c>
      <c r="K3">
        <v>10847</v>
      </c>
      <c r="L3" s="2">
        <v>5.44</v>
      </c>
      <c r="M3">
        <v>194</v>
      </c>
      <c r="N3" s="3">
        <f t="shared" si="0"/>
        <v>55.912371134020617</v>
      </c>
      <c r="O3">
        <v>7975</v>
      </c>
      <c r="P3">
        <v>73.52</v>
      </c>
    </row>
    <row r="4" spans="1:16" hidden="1" x14ac:dyDescent="0.3">
      <c r="A4" t="s">
        <v>108</v>
      </c>
      <c r="B4" t="s">
        <v>24</v>
      </c>
      <c r="C4" t="s">
        <v>25</v>
      </c>
      <c r="D4">
        <v>89.05</v>
      </c>
      <c r="E4">
        <v>91.75</v>
      </c>
      <c r="F4">
        <v>91.75</v>
      </c>
      <c r="G4">
        <v>84.6</v>
      </c>
      <c r="H4">
        <v>84.6</v>
      </c>
      <c r="I4" s="1">
        <v>85.55</v>
      </c>
      <c r="J4">
        <v>86.02</v>
      </c>
      <c r="K4">
        <v>24512</v>
      </c>
      <c r="L4" s="14">
        <v>21.09</v>
      </c>
      <c r="M4">
        <v>594</v>
      </c>
      <c r="N4" s="3">
        <f t="shared" si="0"/>
        <v>41.265993265993266</v>
      </c>
      <c r="O4">
        <v>13198</v>
      </c>
      <c r="P4">
        <v>53.84</v>
      </c>
    </row>
    <row r="5" spans="1:16" hidden="1" x14ac:dyDescent="0.3">
      <c r="A5" t="s">
        <v>1338</v>
      </c>
      <c r="B5" t="s">
        <v>24</v>
      </c>
      <c r="C5" t="s">
        <v>25</v>
      </c>
      <c r="D5">
        <v>141.25</v>
      </c>
      <c r="E5">
        <v>140.94999999999999</v>
      </c>
      <c r="F5">
        <v>143.05000000000001</v>
      </c>
      <c r="G5">
        <v>140.5</v>
      </c>
      <c r="H5">
        <v>140.65</v>
      </c>
      <c r="I5" s="1">
        <v>140.6</v>
      </c>
      <c r="J5">
        <v>141.1</v>
      </c>
      <c r="K5">
        <v>3748</v>
      </c>
      <c r="L5" s="2">
        <v>5.29</v>
      </c>
      <c r="M5">
        <v>92</v>
      </c>
      <c r="N5" s="3">
        <f t="shared" si="0"/>
        <v>40.739130434782609</v>
      </c>
      <c r="O5">
        <v>3004</v>
      </c>
      <c r="P5">
        <v>80.150000000000006</v>
      </c>
    </row>
    <row r="6" spans="1:16" s="11" customFormat="1" hidden="1" x14ac:dyDescent="0.3">
      <c r="A6" t="s">
        <v>1626</v>
      </c>
      <c r="B6" t="s">
        <v>41</v>
      </c>
      <c r="C6" t="s">
        <v>25</v>
      </c>
      <c r="D6">
        <v>28.6</v>
      </c>
      <c r="E6">
        <v>28.8</v>
      </c>
      <c r="F6">
        <v>28.8</v>
      </c>
      <c r="G6">
        <v>27.2</v>
      </c>
      <c r="H6">
        <v>27.2</v>
      </c>
      <c r="I6" s="1">
        <v>27.2</v>
      </c>
      <c r="J6">
        <v>28.2</v>
      </c>
      <c r="K6">
        <v>514</v>
      </c>
      <c r="L6" s="2">
        <v>0.14000000000000001</v>
      </c>
      <c r="M6">
        <v>10</v>
      </c>
      <c r="N6" s="3">
        <f t="shared" si="0"/>
        <v>51.4</v>
      </c>
      <c r="O6" t="s">
        <v>42</v>
      </c>
      <c r="P6" t="s">
        <v>42</v>
      </c>
    </row>
    <row r="7" spans="1:16" hidden="1" x14ac:dyDescent="0.3">
      <c r="A7" t="s">
        <v>1435</v>
      </c>
      <c r="B7" t="s">
        <v>24</v>
      </c>
      <c r="C7" t="s">
        <v>25</v>
      </c>
      <c r="D7">
        <v>118.45</v>
      </c>
      <c r="E7">
        <v>122.3</v>
      </c>
      <c r="F7">
        <v>122.3</v>
      </c>
      <c r="G7">
        <v>112</v>
      </c>
      <c r="H7">
        <v>113.05</v>
      </c>
      <c r="I7" s="1">
        <v>114.3</v>
      </c>
      <c r="J7">
        <v>115.8</v>
      </c>
      <c r="K7">
        <v>1744</v>
      </c>
      <c r="L7" s="2">
        <v>2.02</v>
      </c>
      <c r="M7">
        <v>75</v>
      </c>
      <c r="N7" s="3">
        <f t="shared" si="0"/>
        <v>23.253333333333334</v>
      </c>
      <c r="O7">
        <v>1043</v>
      </c>
      <c r="P7">
        <v>59.81</v>
      </c>
    </row>
    <row r="8" spans="1:16" hidden="1" x14ac:dyDescent="0.3">
      <c r="A8" t="s">
        <v>1124</v>
      </c>
      <c r="B8" t="s">
        <v>41</v>
      </c>
      <c r="C8" t="s">
        <v>25</v>
      </c>
      <c r="D8">
        <v>1.85</v>
      </c>
      <c r="E8">
        <v>1.9</v>
      </c>
      <c r="F8">
        <v>1.9</v>
      </c>
      <c r="G8">
        <v>1.8</v>
      </c>
      <c r="H8">
        <v>1.8</v>
      </c>
      <c r="I8" s="1">
        <v>1.8</v>
      </c>
      <c r="J8">
        <v>1.83</v>
      </c>
      <c r="K8">
        <v>17088</v>
      </c>
      <c r="L8" s="2">
        <v>0.31</v>
      </c>
      <c r="M8">
        <v>21</v>
      </c>
      <c r="N8" s="3">
        <f t="shared" si="0"/>
        <v>813.71428571428567</v>
      </c>
      <c r="O8" t="s">
        <v>42</v>
      </c>
      <c r="P8" t="s">
        <v>42</v>
      </c>
    </row>
    <row r="9" spans="1:16" s="11" customFormat="1" hidden="1" x14ac:dyDescent="0.3">
      <c r="A9" t="s">
        <v>920</v>
      </c>
      <c r="B9" t="s">
        <v>24</v>
      </c>
      <c r="C9" t="s">
        <v>25</v>
      </c>
      <c r="D9">
        <v>52</v>
      </c>
      <c r="E9">
        <v>53.2</v>
      </c>
      <c r="F9">
        <v>53.2</v>
      </c>
      <c r="G9">
        <v>50.15</v>
      </c>
      <c r="H9">
        <v>50.25</v>
      </c>
      <c r="I9" s="1">
        <v>50.65</v>
      </c>
      <c r="J9">
        <v>51.06</v>
      </c>
      <c r="K9">
        <v>74110</v>
      </c>
      <c r="L9" s="2">
        <v>37.840000000000003</v>
      </c>
      <c r="M9">
        <v>752</v>
      </c>
      <c r="N9" s="3">
        <f t="shared" si="0"/>
        <v>98.550531914893611</v>
      </c>
      <c r="O9">
        <v>54176</v>
      </c>
      <c r="P9">
        <v>73.099999999999994</v>
      </c>
    </row>
    <row r="10" spans="1:16" hidden="1" x14ac:dyDescent="0.3">
      <c r="A10" t="s">
        <v>479</v>
      </c>
      <c r="B10" t="s">
        <v>24</v>
      </c>
      <c r="C10" t="s">
        <v>25</v>
      </c>
      <c r="D10">
        <v>144.4</v>
      </c>
      <c r="E10">
        <v>145</v>
      </c>
      <c r="F10">
        <v>149.69999999999999</v>
      </c>
      <c r="G10">
        <v>139</v>
      </c>
      <c r="H10">
        <v>148.75</v>
      </c>
      <c r="I10" s="1">
        <v>147.44999999999999</v>
      </c>
      <c r="J10">
        <v>145.94</v>
      </c>
      <c r="K10">
        <v>528976</v>
      </c>
      <c r="L10" s="2">
        <v>771.97</v>
      </c>
      <c r="M10">
        <v>9162</v>
      </c>
      <c r="N10" s="3">
        <f t="shared" si="0"/>
        <v>57.735865531543332</v>
      </c>
      <c r="O10">
        <v>225930</v>
      </c>
      <c r="P10">
        <v>42.71</v>
      </c>
    </row>
    <row r="11" spans="1:16" hidden="1" x14ac:dyDescent="0.3">
      <c r="A11" t="s">
        <v>1162</v>
      </c>
      <c r="B11" t="s">
        <v>24</v>
      </c>
      <c r="C11" t="s">
        <v>25</v>
      </c>
      <c r="D11">
        <v>37.5</v>
      </c>
      <c r="E11">
        <v>36.1</v>
      </c>
      <c r="F11">
        <v>37.6</v>
      </c>
      <c r="G11">
        <v>36.1</v>
      </c>
      <c r="H11">
        <v>36.1</v>
      </c>
      <c r="I11" s="1">
        <v>36.200000000000003</v>
      </c>
      <c r="J11">
        <v>36.5</v>
      </c>
      <c r="K11">
        <v>464</v>
      </c>
      <c r="L11" s="2">
        <v>0.17</v>
      </c>
      <c r="M11">
        <v>14</v>
      </c>
      <c r="N11" s="3">
        <f t="shared" si="0"/>
        <v>33.142857142857146</v>
      </c>
      <c r="O11">
        <v>265</v>
      </c>
      <c r="P11">
        <v>57.11</v>
      </c>
    </row>
    <row r="12" spans="1:16" hidden="1" x14ac:dyDescent="0.3">
      <c r="A12" t="s">
        <v>931</v>
      </c>
      <c r="B12" t="s">
        <v>41</v>
      </c>
      <c r="C12" t="s">
        <v>25</v>
      </c>
      <c r="D12">
        <v>5.8</v>
      </c>
      <c r="E12">
        <v>5.8</v>
      </c>
      <c r="F12">
        <v>5.8</v>
      </c>
      <c r="G12">
        <v>5.55</v>
      </c>
      <c r="H12">
        <v>5.55</v>
      </c>
      <c r="I12" s="1">
        <v>5.55</v>
      </c>
      <c r="J12">
        <v>5.58</v>
      </c>
      <c r="K12">
        <v>627175</v>
      </c>
      <c r="L12" s="2">
        <v>34.99</v>
      </c>
      <c r="M12">
        <v>725</v>
      </c>
      <c r="N12" s="3">
        <f t="shared" si="0"/>
        <v>865.06896551724139</v>
      </c>
      <c r="O12" t="s">
        <v>42</v>
      </c>
      <c r="P12" t="s">
        <v>42</v>
      </c>
    </row>
    <row r="13" spans="1:16" hidden="1" x14ac:dyDescent="0.3">
      <c r="A13" t="s">
        <v>802</v>
      </c>
      <c r="B13" t="s">
        <v>24</v>
      </c>
      <c r="C13" t="s">
        <v>25</v>
      </c>
      <c r="D13">
        <v>14.45</v>
      </c>
      <c r="E13">
        <v>14.35</v>
      </c>
      <c r="F13">
        <v>14.5</v>
      </c>
      <c r="G13">
        <v>13.85</v>
      </c>
      <c r="H13">
        <v>13.95</v>
      </c>
      <c r="I13" s="1">
        <v>13.9</v>
      </c>
      <c r="J13">
        <v>13.97</v>
      </c>
      <c r="K13">
        <v>578824</v>
      </c>
      <c r="L13" s="2">
        <v>80.84</v>
      </c>
      <c r="M13">
        <v>1390</v>
      </c>
      <c r="N13" s="3">
        <f t="shared" si="0"/>
        <v>416.42014388489207</v>
      </c>
      <c r="O13">
        <v>419449</v>
      </c>
      <c r="P13">
        <v>72.47</v>
      </c>
    </row>
    <row r="14" spans="1:16" hidden="1" x14ac:dyDescent="0.3">
      <c r="A14" t="s">
        <v>211</v>
      </c>
      <c r="B14" t="s">
        <v>24</v>
      </c>
      <c r="C14" t="s">
        <v>25</v>
      </c>
      <c r="D14">
        <v>151.69999999999999</v>
      </c>
      <c r="E14">
        <v>148.1</v>
      </c>
      <c r="F14">
        <v>155.1</v>
      </c>
      <c r="G14">
        <v>144.6</v>
      </c>
      <c r="H14">
        <v>145.65</v>
      </c>
      <c r="I14" s="1">
        <v>145.4</v>
      </c>
      <c r="J14">
        <v>148.68</v>
      </c>
      <c r="K14">
        <v>39924272</v>
      </c>
      <c r="L14" s="2">
        <v>59358.41</v>
      </c>
      <c r="M14">
        <v>216209</v>
      </c>
      <c r="N14" s="3">
        <f t="shared" si="0"/>
        <v>184.65592089135976</v>
      </c>
      <c r="O14">
        <v>6500003</v>
      </c>
      <c r="P14">
        <v>16.28</v>
      </c>
    </row>
    <row r="15" spans="1:16" hidden="1" x14ac:dyDescent="0.3">
      <c r="A15" t="s">
        <v>222</v>
      </c>
      <c r="B15" t="s">
        <v>24</v>
      </c>
      <c r="C15" t="s">
        <v>25</v>
      </c>
      <c r="D15">
        <v>13.65</v>
      </c>
      <c r="E15">
        <v>12.3</v>
      </c>
      <c r="F15">
        <v>12.3</v>
      </c>
      <c r="G15">
        <v>12.3</v>
      </c>
      <c r="H15">
        <v>12.3</v>
      </c>
      <c r="I15" s="1">
        <v>12.3</v>
      </c>
      <c r="J15">
        <v>12.3</v>
      </c>
      <c r="K15">
        <v>299502649</v>
      </c>
      <c r="L15" s="2">
        <v>36838.83</v>
      </c>
      <c r="M15">
        <v>165397</v>
      </c>
      <c r="N15" s="3">
        <f t="shared" si="0"/>
        <v>1810.8106495281052</v>
      </c>
      <c r="O15">
        <v>297979050</v>
      </c>
      <c r="P15">
        <v>99.49</v>
      </c>
    </row>
    <row r="16" spans="1:16" hidden="1" x14ac:dyDescent="0.3">
      <c r="A16" t="s">
        <v>1572</v>
      </c>
      <c r="B16" t="s">
        <v>41</v>
      </c>
      <c r="C16" t="s">
        <v>25</v>
      </c>
      <c r="D16">
        <v>24.75</v>
      </c>
      <c r="E16">
        <v>23.6</v>
      </c>
      <c r="F16">
        <v>24.7</v>
      </c>
      <c r="G16">
        <v>23.55</v>
      </c>
      <c r="H16">
        <v>23.55</v>
      </c>
      <c r="I16" s="1">
        <v>23.55</v>
      </c>
      <c r="J16">
        <v>23.63</v>
      </c>
      <c r="K16">
        <v>1984</v>
      </c>
      <c r="L16" s="2">
        <v>0.47</v>
      </c>
      <c r="M16">
        <v>24</v>
      </c>
      <c r="N16" s="3">
        <f t="shared" si="0"/>
        <v>82.666666666666671</v>
      </c>
      <c r="O16" t="s">
        <v>42</v>
      </c>
      <c r="P16" t="s">
        <v>42</v>
      </c>
    </row>
    <row r="17" spans="1:16" hidden="1" x14ac:dyDescent="0.3">
      <c r="A17" t="s">
        <v>1111</v>
      </c>
      <c r="B17" t="s">
        <v>41</v>
      </c>
      <c r="C17" t="s">
        <v>25</v>
      </c>
      <c r="D17">
        <v>112.1</v>
      </c>
      <c r="E17">
        <v>117.5</v>
      </c>
      <c r="F17">
        <v>117.7</v>
      </c>
      <c r="G17">
        <v>117.5</v>
      </c>
      <c r="H17">
        <v>117.7</v>
      </c>
      <c r="I17" s="1">
        <v>117.7</v>
      </c>
      <c r="J17">
        <v>117.68</v>
      </c>
      <c r="K17">
        <v>7529</v>
      </c>
      <c r="L17" s="2">
        <v>8.86</v>
      </c>
      <c r="M17">
        <v>33</v>
      </c>
      <c r="N17" s="3">
        <f t="shared" si="0"/>
        <v>228.15151515151516</v>
      </c>
      <c r="O17" t="s">
        <v>42</v>
      </c>
      <c r="P17" t="s">
        <v>42</v>
      </c>
    </row>
    <row r="18" spans="1:16" hidden="1" x14ac:dyDescent="0.3">
      <c r="A18" t="s">
        <v>191</v>
      </c>
      <c r="B18" t="s">
        <v>24</v>
      </c>
      <c r="C18" t="s">
        <v>25</v>
      </c>
      <c r="D18">
        <v>45.1</v>
      </c>
      <c r="E18">
        <v>45.1</v>
      </c>
      <c r="F18">
        <v>47</v>
      </c>
      <c r="G18">
        <v>44.6</v>
      </c>
      <c r="H18">
        <v>45.25</v>
      </c>
      <c r="I18" s="1">
        <v>45.1</v>
      </c>
      <c r="J18">
        <v>45.24</v>
      </c>
      <c r="K18">
        <v>65049</v>
      </c>
      <c r="L18" s="2">
        <v>29.43</v>
      </c>
      <c r="M18">
        <v>350</v>
      </c>
      <c r="N18" s="3">
        <f t="shared" si="0"/>
        <v>185.85428571428571</v>
      </c>
      <c r="O18">
        <v>57846</v>
      </c>
      <c r="P18">
        <v>88.93</v>
      </c>
    </row>
    <row r="19" spans="1:16" hidden="1" x14ac:dyDescent="0.3">
      <c r="A19" t="s">
        <v>785</v>
      </c>
      <c r="B19" t="s">
        <v>24</v>
      </c>
      <c r="C19" t="s">
        <v>25</v>
      </c>
      <c r="D19">
        <v>177.25</v>
      </c>
      <c r="E19">
        <v>177.95</v>
      </c>
      <c r="F19">
        <v>177.95</v>
      </c>
      <c r="G19">
        <v>172.15</v>
      </c>
      <c r="H19">
        <v>172.85</v>
      </c>
      <c r="I19" s="1">
        <v>173.4</v>
      </c>
      <c r="J19">
        <v>174.24</v>
      </c>
      <c r="K19">
        <v>51781</v>
      </c>
      <c r="L19" s="2">
        <v>90.23</v>
      </c>
      <c r="M19">
        <v>1251</v>
      </c>
      <c r="N19" s="3">
        <f t="shared" si="0"/>
        <v>41.391686650679453</v>
      </c>
      <c r="O19">
        <v>32798</v>
      </c>
      <c r="P19">
        <v>63.34</v>
      </c>
    </row>
    <row r="20" spans="1:16" hidden="1" x14ac:dyDescent="0.3">
      <c r="A20" t="s">
        <v>1104</v>
      </c>
      <c r="B20" t="s">
        <v>41</v>
      </c>
      <c r="C20" t="s">
        <v>25</v>
      </c>
      <c r="D20">
        <v>1.25</v>
      </c>
      <c r="E20">
        <v>1.2</v>
      </c>
      <c r="F20">
        <v>1.2</v>
      </c>
      <c r="G20">
        <v>1.2</v>
      </c>
      <c r="H20">
        <v>1.2</v>
      </c>
      <c r="I20" s="1">
        <v>1.2</v>
      </c>
      <c r="J20">
        <v>1.2</v>
      </c>
      <c r="K20">
        <v>19116</v>
      </c>
      <c r="L20" s="2">
        <v>0.23</v>
      </c>
      <c r="M20">
        <v>18</v>
      </c>
      <c r="N20" s="3">
        <f t="shared" si="0"/>
        <v>1062</v>
      </c>
      <c r="O20" t="s">
        <v>42</v>
      </c>
      <c r="P20" t="s">
        <v>42</v>
      </c>
    </row>
    <row r="21" spans="1:16" hidden="1" x14ac:dyDescent="0.3">
      <c r="A21" t="s">
        <v>751</v>
      </c>
      <c r="B21" t="s">
        <v>24</v>
      </c>
      <c r="C21" t="s">
        <v>25</v>
      </c>
      <c r="D21">
        <v>132.30000000000001</v>
      </c>
      <c r="E21">
        <v>131</v>
      </c>
      <c r="F21">
        <v>136.94999999999999</v>
      </c>
      <c r="G21">
        <v>129.6</v>
      </c>
      <c r="H21">
        <v>131.25</v>
      </c>
      <c r="I21" s="1">
        <v>131.44999999999999</v>
      </c>
      <c r="J21">
        <v>131.61000000000001</v>
      </c>
      <c r="K21">
        <v>80134</v>
      </c>
      <c r="L21" s="2">
        <v>105.47</v>
      </c>
      <c r="M21">
        <v>2575</v>
      </c>
      <c r="N21" s="3">
        <f t="shared" si="0"/>
        <v>31.12</v>
      </c>
      <c r="O21">
        <v>49413</v>
      </c>
      <c r="P21">
        <v>61.66</v>
      </c>
    </row>
    <row r="22" spans="1:16" hidden="1" x14ac:dyDescent="0.3">
      <c r="A22" t="s">
        <v>414</v>
      </c>
      <c r="B22" t="s">
        <v>24</v>
      </c>
      <c r="C22" t="s">
        <v>25</v>
      </c>
      <c r="D22">
        <v>266.25</v>
      </c>
      <c r="E22">
        <v>266.39999999999998</v>
      </c>
      <c r="F22">
        <v>266.75</v>
      </c>
      <c r="G22">
        <v>252.9</v>
      </c>
      <c r="H22">
        <v>256</v>
      </c>
      <c r="I22" s="1">
        <v>256.55</v>
      </c>
      <c r="J22">
        <v>256.54000000000002</v>
      </c>
      <c r="K22">
        <v>507251</v>
      </c>
      <c r="L22" s="2">
        <v>1301.31</v>
      </c>
      <c r="M22">
        <v>11040</v>
      </c>
      <c r="N22" s="3">
        <f t="shared" si="0"/>
        <v>45.946648550724639</v>
      </c>
      <c r="O22">
        <v>171193</v>
      </c>
      <c r="P22">
        <v>33.75</v>
      </c>
    </row>
    <row r="23" spans="1:16" hidden="1" x14ac:dyDescent="0.3">
      <c r="A23" t="s">
        <v>220</v>
      </c>
      <c r="B23" t="s">
        <v>24</v>
      </c>
      <c r="C23" t="s">
        <v>25</v>
      </c>
      <c r="D23">
        <v>270.55</v>
      </c>
      <c r="E23">
        <v>270.55</v>
      </c>
      <c r="F23">
        <v>273.2</v>
      </c>
      <c r="G23">
        <v>267.14999999999998</v>
      </c>
      <c r="H23">
        <v>268.25</v>
      </c>
      <c r="I23" s="1">
        <v>268.85000000000002</v>
      </c>
      <c r="J23">
        <v>270.33999999999997</v>
      </c>
      <c r="K23">
        <v>13990387</v>
      </c>
      <c r="L23" s="2">
        <v>37821.33</v>
      </c>
      <c r="M23">
        <v>92377</v>
      </c>
      <c r="N23" s="3">
        <f t="shared" si="0"/>
        <v>151.44881301622698</v>
      </c>
      <c r="O23">
        <v>3312308</v>
      </c>
      <c r="P23">
        <v>23.68</v>
      </c>
    </row>
    <row r="24" spans="1:16" hidden="1" x14ac:dyDescent="0.3">
      <c r="A24" t="s">
        <v>1015</v>
      </c>
      <c r="B24" t="s">
        <v>41</v>
      </c>
      <c r="C24" t="s">
        <v>25</v>
      </c>
      <c r="D24">
        <v>49</v>
      </c>
      <c r="E24">
        <v>49</v>
      </c>
      <c r="F24">
        <v>49</v>
      </c>
      <c r="G24">
        <v>49</v>
      </c>
      <c r="H24">
        <v>49</v>
      </c>
      <c r="I24" s="1">
        <v>49</v>
      </c>
      <c r="J24">
        <v>49</v>
      </c>
      <c r="K24">
        <v>2807</v>
      </c>
      <c r="L24" s="2">
        <v>1.38</v>
      </c>
      <c r="M24">
        <v>8</v>
      </c>
      <c r="N24" s="3">
        <f t="shared" si="0"/>
        <v>350.875</v>
      </c>
      <c r="O24" t="s">
        <v>42</v>
      </c>
      <c r="P24" t="s">
        <v>42</v>
      </c>
    </row>
    <row r="25" spans="1:16" hidden="1" x14ac:dyDescent="0.3">
      <c r="A25" t="s">
        <v>1454</v>
      </c>
      <c r="B25" t="s">
        <v>24</v>
      </c>
      <c r="C25" t="s">
        <v>25</v>
      </c>
      <c r="D25">
        <v>12.85</v>
      </c>
      <c r="E25">
        <v>12.35</v>
      </c>
      <c r="F25">
        <v>13</v>
      </c>
      <c r="G25">
        <v>12.25</v>
      </c>
      <c r="H25">
        <v>12.25</v>
      </c>
      <c r="I25" s="1">
        <v>12.3</v>
      </c>
      <c r="J25">
        <v>12.46</v>
      </c>
      <c r="K25">
        <v>13803</v>
      </c>
      <c r="L25" s="2">
        <v>1.72</v>
      </c>
      <c r="M25">
        <v>120</v>
      </c>
      <c r="N25" s="3">
        <f t="shared" si="0"/>
        <v>115.02500000000001</v>
      </c>
      <c r="O25">
        <v>10500</v>
      </c>
      <c r="P25">
        <v>76.069999999999993</v>
      </c>
    </row>
    <row r="26" spans="1:16" hidden="1" x14ac:dyDescent="0.3">
      <c r="A26" t="s">
        <v>1518</v>
      </c>
      <c r="B26" t="s">
        <v>24</v>
      </c>
      <c r="C26" t="s">
        <v>25</v>
      </c>
      <c r="D26">
        <v>19.5</v>
      </c>
      <c r="E26">
        <v>19.5</v>
      </c>
      <c r="F26">
        <v>19.8</v>
      </c>
      <c r="G26">
        <v>18.649999999999999</v>
      </c>
      <c r="H26">
        <v>19.2</v>
      </c>
      <c r="I26" s="1">
        <v>19.399999999999999</v>
      </c>
      <c r="J26">
        <v>19.38</v>
      </c>
      <c r="K26">
        <v>4696</v>
      </c>
      <c r="L26" s="2">
        <v>0.91</v>
      </c>
      <c r="M26">
        <v>52</v>
      </c>
      <c r="N26" s="3">
        <f t="shared" si="0"/>
        <v>90.307692307692307</v>
      </c>
      <c r="O26">
        <v>3639</v>
      </c>
      <c r="P26">
        <v>77.489999999999995</v>
      </c>
    </row>
    <row r="27" spans="1:16" hidden="1" x14ac:dyDescent="0.3">
      <c r="A27" t="s">
        <v>483</v>
      </c>
      <c r="B27" t="s">
        <v>24</v>
      </c>
      <c r="C27" t="s">
        <v>25</v>
      </c>
      <c r="D27">
        <v>2225.4499999999998</v>
      </c>
      <c r="E27">
        <v>2225.4</v>
      </c>
      <c r="F27">
        <v>2244.3000000000002</v>
      </c>
      <c r="G27">
        <v>2185.4</v>
      </c>
      <c r="H27">
        <v>2190</v>
      </c>
      <c r="I27" s="1">
        <v>2193.15</v>
      </c>
      <c r="J27">
        <v>2223.73</v>
      </c>
      <c r="K27">
        <v>33848</v>
      </c>
      <c r="L27" s="2">
        <v>752.69</v>
      </c>
      <c r="M27">
        <v>3323</v>
      </c>
      <c r="N27" s="3">
        <f t="shared" si="0"/>
        <v>10.185976527234427</v>
      </c>
      <c r="O27">
        <v>17817</v>
      </c>
      <c r="P27">
        <v>52.64</v>
      </c>
    </row>
    <row r="28" spans="1:16" hidden="1" x14ac:dyDescent="0.3">
      <c r="A28" t="s">
        <v>891</v>
      </c>
      <c r="B28" t="s">
        <v>24</v>
      </c>
      <c r="C28" t="s">
        <v>25</v>
      </c>
      <c r="D28">
        <v>425.55</v>
      </c>
      <c r="E28">
        <v>433.95</v>
      </c>
      <c r="F28">
        <v>433.95</v>
      </c>
      <c r="G28">
        <v>414.1</v>
      </c>
      <c r="H28">
        <v>414.1</v>
      </c>
      <c r="I28" s="1">
        <v>415.7</v>
      </c>
      <c r="J28">
        <v>420.66</v>
      </c>
      <c r="K28">
        <v>10675</v>
      </c>
      <c r="L28" s="2">
        <v>44.91</v>
      </c>
      <c r="M28">
        <v>682</v>
      </c>
      <c r="N28" s="3">
        <f t="shared" si="0"/>
        <v>15.652492668621701</v>
      </c>
      <c r="O28">
        <v>6613</v>
      </c>
      <c r="P28">
        <v>61.95</v>
      </c>
    </row>
    <row r="29" spans="1:16" hidden="1" x14ac:dyDescent="0.3">
      <c r="A29" t="s">
        <v>564</v>
      </c>
      <c r="B29" t="s">
        <v>24</v>
      </c>
      <c r="C29" t="s">
        <v>25</v>
      </c>
      <c r="D29">
        <v>328.9</v>
      </c>
      <c r="E29">
        <v>329</v>
      </c>
      <c r="F29">
        <v>329.8</v>
      </c>
      <c r="G29">
        <v>318.05</v>
      </c>
      <c r="H29">
        <v>329.7</v>
      </c>
      <c r="I29" s="1">
        <v>326.25</v>
      </c>
      <c r="J29">
        <v>322.54000000000002</v>
      </c>
      <c r="K29">
        <v>122886</v>
      </c>
      <c r="L29" s="2">
        <v>396.36</v>
      </c>
      <c r="M29">
        <v>4164</v>
      </c>
      <c r="N29" s="3">
        <f t="shared" si="0"/>
        <v>29.511527377521613</v>
      </c>
      <c r="O29">
        <v>48712</v>
      </c>
      <c r="P29">
        <v>39.64</v>
      </c>
    </row>
    <row r="30" spans="1:16" hidden="1" x14ac:dyDescent="0.3">
      <c r="A30" t="s">
        <v>1142</v>
      </c>
      <c r="B30" t="s">
        <v>24</v>
      </c>
      <c r="C30" t="s">
        <v>25</v>
      </c>
      <c r="D30">
        <v>2558.6</v>
      </c>
      <c r="E30">
        <v>2559.9499999999998</v>
      </c>
      <c r="F30">
        <v>2580.1</v>
      </c>
      <c r="G30">
        <v>2461.35</v>
      </c>
      <c r="H30">
        <v>2489.9499999999998</v>
      </c>
      <c r="I30" s="1">
        <v>2476.8000000000002</v>
      </c>
      <c r="J30">
        <v>2506.1</v>
      </c>
      <c r="K30">
        <v>390</v>
      </c>
      <c r="L30" s="2">
        <v>9.77</v>
      </c>
      <c r="M30">
        <v>122</v>
      </c>
      <c r="N30" s="3">
        <f t="shared" si="0"/>
        <v>3.1967213114754101</v>
      </c>
      <c r="O30">
        <v>303</v>
      </c>
      <c r="P30">
        <v>77.69</v>
      </c>
    </row>
    <row r="31" spans="1:16" hidden="1" x14ac:dyDescent="0.3">
      <c r="A31" t="s">
        <v>406</v>
      </c>
      <c r="B31" t="s">
        <v>24</v>
      </c>
      <c r="C31" t="s">
        <v>25</v>
      </c>
      <c r="D31">
        <v>36.049999999999997</v>
      </c>
      <c r="E31">
        <v>37.85</v>
      </c>
      <c r="F31">
        <v>37.85</v>
      </c>
      <c r="G31">
        <v>36.049999999999997</v>
      </c>
      <c r="H31">
        <v>37.6</v>
      </c>
      <c r="I31" s="1">
        <v>37.65</v>
      </c>
      <c r="J31">
        <v>37.54</v>
      </c>
      <c r="K31">
        <v>3795650</v>
      </c>
      <c r="L31" s="2">
        <v>1424.91</v>
      </c>
      <c r="M31">
        <v>8997</v>
      </c>
      <c r="N31" s="3">
        <f t="shared" si="0"/>
        <v>421.87951539402025</v>
      </c>
      <c r="O31">
        <v>1961500</v>
      </c>
      <c r="P31">
        <v>51.68</v>
      </c>
    </row>
    <row r="32" spans="1:16" hidden="1" x14ac:dyDescent="0.3">
      <c r="A32" t="s">
        <v>1063</v>
      </c>
      <c r="B32" t="s">
        <v>24</v>
      </c>
      <c r="C32" t="s">
        <v>25</v>
      </c>
      <c r="D32">
        <v>212</v>
      </c>
      <c r="E32">
        <v>212</v>
      </c>
      <c r="F32">
        <v>222.6</v>
      </c>
      <c r="G32">
        <v>210</v>
      </c>
      <c r="H32">
        <v>222.6</v>
      </c>
      <c r="I32" s="1">
        <v>221.95</v>
      </c>
      <c r="J32">
        <v>220.89</v>
      </c>
      <c r="K32">
        <v>453</v>
      </c>
      <c r="L32" s="2">
        <v>1</v>
      </c>
      <c r="M32">
        <v>10</v>
      </c>
      <c r="N32" s="3">
        <f t="shared" si="0"/>
        <v>45.3</v>
      </c>
      <c r="O32">
        <v>426</v>
      </c>
      <c r="P32">
        <v>94.04</v>
      </c>
    </row>
    <row r="33" spans="1:16" hidden="1" x14ac:dyDescent="0.3">
      <c r="A33" t="s">
        <v>974</v>
      </c>
      <c r="B33" t="s">
        <v>24</v>
      </c>
      <c r="C33" t="s">
        <v>25</v>
      </c>
      <c r="D33">
        <v>59.05</v>
      </c>
      <c r="E33">
        <v>59.95</v>
      </c>
      <c r="F33">
        <v>59.95</v>
      </c>
      <c r="G33">
        <v>56.95</v>
      </c>
      <c r="H33">
        <v>57.4</v>
      </c>
      <c r="I33" s="1">
        <v>57.2</v>
      </c>
      <c r="J33">
        <v>57.73</v>
      </c>
      <c r="K33">
        <v>46339</v>
      </c>
      <c r="L33" s="2">
        <v>26.75</v>
      </c>
      <c r="M33">
        <v>656</v>
      </c>
      <c r="N33" s="3">
        <f t="shared" si="0"/>
        <v>70.638719512195124</v>
      </c>
      <c r="O33">
        <v>32798</v>
      </c>
      <c r="P33">
        <v>70.78</v>
      </c>
    </row>
    <row r="34" spans="1:16" hidden="1" x14ac:dyDescent="0.3">
      <c r="A34" t="s">
        <v>538</v>
      </c>
      <c r="B34" t="s">
        <v>24</v>
      </c>
      <c r="C34" t="s">
        <v>25</v>
      </c>
      <c r="D34">
        <v>80.75</v>
      </c>
      <c r="E34">
        <v>81.099999999999994</v>
      </c>
      <c r="F34">
        <v>81.599999999999994</v>
      </c>
      <c r="G34">
        <v>79.8</v>
      </c>
      <c r="H34">
        <v>80.3</v>
      </c>
      <c r="I34" s="1">
        <v>80.25</v>
      </c>
      <c r="J34">
        <v>80.459999999999994</v>
      </c>
      <c r="K34">
        <v>609322</v>
      </c>
      <c r="L34" s="2">
        <v>490.28</v>
      </c>
      <c r="M34">
        <v>3975</v>
      </c>
      <c r="N34" s="3">
        <f t="shared" si="0"/>
        <v>153.2885534591195</v>
      </c>
      <c r="O34">
        <v>419885</v>
      </c>
      <c r="P34">
        <v>68.91</v>
      </c>
    </row>
    <row r="35" spans="1:16" hidden="1" x14ac:dyDescent="0.3">
      <c r="A35" t="s">
        <v>1598</v>
      </c>
      <c r="B35" t="s">
        <v>24</v>
      </c>
      <c r="C35" t="s">
        <v>25</v>
      </c>
      <c r="D35">
        <v>25.4</v>
      </c>
      <c r="E35">
        <v>26.1</v>
      </c>
      <c r="F35">
        <v>26.1</v>
      </c>
      <c r="G35">
        <v>23.8</v>
      </c>
      <c r="H35">
        <v>25.5</v>
      </c>
      <c r="I35" s="1">
        <v>25.5</v>
      </c>
      <c r="J35">
        <v>25.09</v>
      </c>
      <c r="K35">
        <v>1059</v>
      </c>
      <c r="L35" s="2">
        <v>0.27</v>
      </c>
      <c r="M35">
        <v>21</v>
      </c>
      <c r="N35" s="3">
        <f t="shared" si="0"/>
        <v>50.428571428571431</v>
      </c>
      <c r="O35">
        <v>466</v>
      </c>
      <c r="P35">
        <v>44</v>
      </c>
    </row>
    <row r="36" spans="1:16" hidden="1" x14ac:dyDescent="0.3">
      <c r="A36" t="s">
        <v>1239</v>
      </c>
      <c r="B36" t="s">
        <v>41</v>
      </c>
      <c r="C36" t="s">
        <v>25</v>
      </c>
      <c r="D36">
        <v>19.649999999999999</v>
      </c>
      <c r="E36">
        <v>19.05</v>
      </c>
      <c r="F36">
        <v>20</v>
      </c>
      <c r="G36">
        <v>19.05</v>
      </c>
      <c r="H36">
        <v>20</v>
      </c>
      <c r="I36" s="1">
        <v>19.600000000000001</v>
      </c>
      <c r="J36">
        <v>19.670000000000002</v>
      </c>
      <c r="K36">
        <v>56739</v>
      </c>
      <c r="L36" s="2">
        <v>11.16</v>
      </c>
      <c r="M36">
        <v>159</v>
      </c>
      <c r="N36" s="3">
        <f t="shared" si="0"/>
        <v>356.84905660377359</v>
      </c>
      <c r="O36" t="s">
        <v>42</v>
      </c>
      <c r="P36" t="s">
        <v>42</v>
      </c>
    </row>
    <row r="37" spans="1:16" hidden="1" x14ac:dyDescent="0.3">
      <c r="A37" t="s">
        <v>828</v>
      </c>
      <c r="B37" t="s">
        <v>24</v>
      </c>
      <c r="C37" t="s">
        <v>25</v>
      </c>
      <c r="D37">
        <v>94.25</v>
      </c>
      <c r="E37">
        <v>94.3</v>
      </c>
      <c r="F37">
        <v>94.3</v>
      </c>
      <c r="G37">
        <v>91.25</v>
      </c>
      <c r="H37">
        <v>91.3</v>
      </c>
      <c r="I37" s="1">
        <v>91.7</v>
      </c>
      <c r="J37">
        <v>92.63</v>
      </c>
      <c r="K37">
        <v>72836</v>
      </c>
      <c r="L37" s="2">
        <v>67.47</v>
      </c>
      <c r="M37">
        <v>1440</v>
      </c>
      <c r="N37" s="3">
        <f t="shared" si="0"/>
        <v>50.580555555555556</v>
      </c>
      <c r="O37">
        <v>34971</v>
      </c>
      <c r="P37">
        <v>48.01</v>
      </c>
    </row>
    <row r="38" spans="1:16" hidden="1" x14ac:dyDescent="0.3">
      <c r="A38" t="s">
        <v>1285</v>
      </c>
      <c r="B38" t="s">
        <v>41</v>
      </c>
      <c r="C38" t="s">
        <v>25</v>
      </c>
      <c r="D38">
        <v>30.3</v>
      </c>
      <c r="E38">
        <v>31.75</v>
      </c>
      <c r="F38">
        <v>31.75</v>
      </c>
      <c r="G38">
        <v>28.8</v>
      </c>
      <c r="H38">
        <v>31.25</v>
      </c>
      <c r="I38" s="1">
        <v>30.4</v>
      </c>
      <c r="J38">
        <v>29.6</v>
      </c>
      <c r="K38">
        <v>27085</v>
      </c>
      <c r="L38" s="2">
        <v>8.02</v>
      </c>
      <c r="M38">
        <v>98</v>
      </c>
      <c r="N38" s="3">
        <f t="shared" si="0"/>
        <v>276.37755102040819</v>
      </c>
      <c r="O38" t="s">
        <v>42</v>
      </c>
      <c r="P38" t="s">
        <v>42</v>
      </c>
    </row>
    <row r="39" spans="1:16" hidden="1" x14ac:dyDescent="0.3">
      <c r="A39" t="s">
        <v>959</v>
      </c>
      <c r="B39" t="s">
        <v>24</v>
      </c>
      <c r="C39" t="s">
        <v>25</v>
      </c>
      <c r="D39">
        <v>52.8</v>
      </c>
      <c r="E39">
        <v>52</v>
      </c>
      <c r="F39">
        <v>52.75</v>
      </c>
      <c r="G39">
        <v>51</v>
      </c>
      <c r="H39">
        <v>51</v>
      </c>
      <c r="I39" s="1">
        <v>51.1</v>
      </c>
      <c r="J39">
        <v>51.51</v>
      </c>
      <c r="K39">
        <v>56650</v>
      </c>
      <c r="L39" s="2">
        <v>29.18</v>
      </c>
      <c r="M39">
        <v>747</v>
      </c>
      <c r="N39" s="3">
        <f t="shared" si="0"/>
        <v>75.836680053547525</v>
      </c>
      <c r="O39">
        <v>35533</v>
      </c>
      <c r="P39">
        <v>62.72</v>
      </c>
    </row>
    <row r="40" spans="1:16" hidden="1" x14ac:dyDescent="0.3">
      <c r="A40" t="s">
        <v>818</v>
      </c>
      <c r="B40" t="s">
        <v>24</v>
      </c>
      <c r="C40" t="s">
        <v>25</v>
      </c>
      <c r="D40">
        <v>6932.75</v>
      </c>
      <c r="E40">
        <v>6924.1</v>
      </c>
      <c r="F40">
        <v>6938.95</v>
      </c>
      <c r="G40">
        <v>6924.05</v>
      </c>
      <c r="H40">
        <v>6934.8</v>
      </c>
      <c r="I40" s="1">
        <v>6930.65</v>
      </c>
      <c r="J40">
        <v>6928.03</v>
      </c>
      <c r="K40">
        <v>1060</v>
      </c>
      <c r="L40" s="2">
        <v>73.44</v>
      </c>
      <c r="M40">
        <v>196</v>
      </c>
      <c r="N40" s="3">
        <f t="shared" si="0"/>
        <v>5.408163265306122</v>
      </c>
      <c r="O40">
        <v>932</v>
      </c>
      <c r="P40">
        <v>87.92</v>
      </c>
    </row>
    <row r="41" spans="1:16" hidden="1" x14ac:dyDescent="0.3">
      <c r="A41" t="s">
        <v>720</v>
      </c>
      <c r="B41" t="s">
        <v>24</v>
      </c>
      <c r="C41" t="s">
        <v>25</v>
      </c>
      <c r="D41">
        <v>137.9</v>
      </c>
      <c r="E41">
        <v>134</v>
      </c>
      <c r="F41">
        <v>134</v>
      </c>
      <c r="G41">
        <v>131.05000000000001</v>
      </c>
      <c r="H41">
        <v>131.05000000000001</v>
      </c>
      <c r="I41" s="1">
        <v>131.05000000000001</v>
      </c>
      <c r="J41">
        <v>131.9</v>
      </c>
      <c r="K41">
        <v>96553</v>
      </c>
      <c r="L41" s="2">
        <v>127.35</v>
      </c>
      <c r="M41">
        <v>380</v>
      </c>
      <c r="N41" s="3">
        <f t="shared" si="0"/>
        <v>254.08684210526314</v>
      </c>
      <c r="O41">
        <v>96549</v>
      </c>
      <c r="P41">
        <v>100</v>
      </c>
    </row>
    <row r="42" spans="1:16" hidden="1" x14ac:dyDescent="0.3">
      <c r="A42" t="s">
        <v>683</v>
      </c>
      <c r="B42" t="s">
        <v>24</v>
      </c>
      <c r="C42" t="s">
        <v>25</v>
      </c>
      <c r="D42">
        <v>651.29999999999995</v>
      </c>
      <c r="E42">
        <v>653</v>
      </c>
      <c r="F42">
        <v>672</v>
      </c>
      <c r="G42">
        <v>645</v>
      </c>
      <c r="H42">
        <v>646.5</v>
      </c>
      <c r="I42" s="1">
        <v>649.20000000000005</v>
      </c>
      <c r="J42">
        <v>656.23</v>
      </c>
      <c r="K42">
        <v>25483</v>
      </c>
      <c r="L42" s="2">
        <v>167.23</v>
      </c>
      <c r="M42">
        <v>2347</v>
      </c>
      <c r="N42" s="3">
        <f t="shared" si="0"/>
        <v>10.857690668939071</v>
      </c>
      <c r="O42">
        <v>11954</v>
      </c>
      <c r="P42">
        <v>46.91</v>
      </c>
    </row>
    <row r="43" spans="1:16" hidden="1" x14ac:dyDescent="0.3">
      <c r="A43" t="s">
        <v>651</v>
      </c>
      <c r="B43" t="s">
        <v>24</v>
      </c>
      <c r="C43" t="s">
        <v>25</v>
      </c>
      <c r="D43">
        <v>1397.55</v>
      </c>
      <c r="E43">
        <v>1415.95</v>
      </c>
      <c r="F43">
        <v>1419.9</v>
      </c>
      <c r="G43">
        <v>1343.95</v>
      </c>
      <c r="H43">
        <v>1356</v>
      </c>
      <c r="I43" s="1">
        <v>1364.3</v>
      </c>
      <c r="J43">
        <v>1381.15</v>
      </c>
      <c r="K43">
        <v>15331</v>
      </c>
      <c r="L43" s="2">
        <v>211.74</v>
      </c>
      <c r="M43">
        <v>1755</v>
      </c>
      <c r="N43" s="3">
        <f t="shared" si="0"/>
        <v>8.7356125356125354</v>
      </c>
      <c r="O43">
        <v>8554</v>
      </c>
      <c r="P43">
        <v>55.8</v>
      </c>
    </row>
    <row r="44" spans="1:16" hidden="1" x14ac:dyDescent="0.3">
      <c r="A44" t="s">
        <v>669</v>
      </c>
      <c r="B44" t="s">
        <v>24</v>
      </c>
      <c r="C44" t="s">
        <v>25</v>
      </c>
      <c r="D44">
        <v>3198.15</v>
      </c>
      <c r="E44">
        <v>3220</v>
      </c>
      <c r="F44">
        <v>3237</v>
      </c>
      <c r="G44">
        <v>3170.05</v>
      </c>
      <c r="H44">
        <v>3180</v>
      </c>
      <c r="I44" s="1">
        <v>3190.3</v>
      </c>
      <c r="J44">
        <v>3185.86</v>
      </c>
      <c r="K44">
        <v>5794</v>
      </c>
      <c r="L44" s="2">
        <v>184.59</v>
      </c>
      <c r="M44">
        <v>777</v>
      </c>
      <c r="N44" s="3">
        <f t="shared" si="0"/>
        <v>7.4568854568854572</v>
      </c>
      <c r="O44">
        <v>3797</v>
      </c>
      <c r="P44">
        <v>65.53</v>
      </c>
    </row>
    <row r="45" spans="1:16" hidden="1" x14ac:dyDescent="0.3">
      <c r="A45" t="s">
        <v>1471</v>
      </c>
      <c r="B45" t="s">
        <v>41</v>
      </c>
      <c r="C45" t="s">
        <v>25</v>
      </c>
      <c r="D45">
        <v>59.7</v>
      </c>
      <c r="E45">
        <v>59.7</v>
      </c>
      <c r="F45">
        <v>59.7</v>
      </c>
      <c r="G45">
        <v>57.05</v>
      </c>
      <c r="H45">
        <v>57.15</v>
      </c>
      <c r="I45" s="1">
        <v>57.2</v>
      </c>
      <c r="J45">
        <v>57.59</v>
      </c>
      <c r="K45">
        <v>2558</v>
      </c>
      <c r="L45" s="2">
        <v>1.47</v>
      </c>
      <c r="M45">
        <v>46</v>
      </c>
      <c r="N45" s="3">
        <f t="shared" si="0"/>
        <v>55.608695652173914</v>
      </c>
      <c r="O45" t="s">
        <v>42</v>
      </c>
      <c r="P45" t="s">
        <v>42</v>
      </c>
    </row>
    <row r="46" spans="1:16" hidden="1" x14ac:dyDescent="0.3">
      <c r="A46" t="s">
        <v>800</v>
      </c>
      <c r="B46" t="s">
        <v>24</v>
      </c>
      <c r="C46" t="s">
        <v>25</v>
      </c>
      <c r="D46">
        <v>150.5</v>
      </c>
      <c r="E46">
        <v>151.05000000000001</v>
      </c>
      <c r="F46">
        <v>152</v>
      </c>
      <c r="G46">
        <v>148</v>
      </c>
      <c r="H46">
        <v>148.19999999999999</v>
      </c>
      <c r="I46" s="1">
        <v>148.55000000000001</v>
      </c>
      <c r="J46">
        <v>149.13999999999999</v>
      </c>
      <c r="K46">
        <v>55023</v>
      </c>
      <c r="L46" s="2">
        <v>82.06</v>
      </c>
      <c r="M46">
        <v>3064</v>
      </c>
      <c r="N46" s="3">
        <f t="shared" si="0"/>
        <v>17.957898172323759</v>
      </c>
      <c r="O46">
        <v>31823</v>
      </c>
      <c r="P46">
        <v>57.84</v>
      </c>
    </row>
    <row r="47" spans="1:16" hidden="1" x14ac:dyDescent="0.3">
      <c r="A47" t="s">
        <v>301</v>
      </c>
      <c r="B47" t="s">
        <v>24</v>
      </c>
      <c r="C47" t="s">
        <v>25</v>
      </c>
      <c r="D47">
        <v>593.6</v>
      </c>
      <c r="E47">
        <v>597.95000000000005</v>
      </c>
      <c r="F47">
        <v>598</v>
      </c>
      <c r="G47">
        <v>576.4</v>
      </c>
      <c r="H47">
        <v>592.65</v>
      </c>
      <c r="I47" s="1">
        <v>589.75</v>
      </c>
      <c r="J47">
        <v>584.97</v>
      </c>
      <c r="K47">
        <v>1516271</v>
      </c>
      <c r="L47" s="2">
        <v>8869.69</v>
      </c>
      <c r="M47">
        <v>45976</v>
      </c>
      <c r="N47" s="3">
        <f t="shared" si="0"/>
        <v>32.979619801635636</v>
      </c>
      <c r="O47">
        <v>390281</v>
      </c>
      <c r="P47">
        <v>25.74</v>
      </c>
    </row>
    <row r="48" spans="1:16" hidden="1" x14ac:dyDescent="0.3">
      <c r="A48" t="s">
        <v>616</v>
      </c>
      <c r="B48" t="s">
        <v>24</v>
      </c>
      <c r="C48" t="s">
        <v>25</v>
      </c>
      <c r="D48">
        <v>1040.55</v>
      </c>
      <c r="E48">
        <v>1055.5</v>
      </c>
      <c r="F48">
        <v>1055.5</v>
      </c>
      <c r="G48">
        <v>965.95</v>
      </c>
      <c r="H48">
        <v>981.45</v>
      </c>
      <c r="I48" s="1">
        <v>984</v>
      </c>
      <c r="J48">
        <v>994.12</v>
      </c>
      <c r="K48">
        <v>27709</v>
      </c>
      <c r="L48" s="2">
        <v>275.45999999999998</v>
      </c>
      <c r="M48">
        <v>3866</v>
      </c>
      <c r="N48" s="3">
        <f t="shared" si="0"/>
        <v>7.1673564407656496</v>
      </c>
      <c r="O48">
        <v>15820</v>
      </c>
      <c r="P48">
        <v>57.09</v>
      </c>
    </row>
    <row r="49" spans="1:16" hidden="1" x14ac:dyDescent="0.3">
      <c r="A49" t="s">
        <v>694</v>
      </c>
      <c r="B49" t="s">
        <v>24</v>
      </c>
      <c r="C49" t="s">
        <v>25</v>
      </c>
      <c r="D49">
        <v>1804.4</v>
      </c>
      <c r="E49">
        <v>1813.45</v>
      </c>
      <c r="F49">
        <v>1840</v>
      </c>
      <c r="G49">
        <v>1780</v>
      </c>
      <c r="H49">
        <v>1821</v>
      </c>
      <c r="I49" s="1">
        <v>1807.05</v>
      </c>
      <c r="J49">
        <v>1803.97</v>
      </c>
      <c r="K49">
        <v>8364</v>
      </c>
      <c r="L49" s="2">
        <v>150.88</v>
      </c>
      <c r="M49">
        <v>1226</v>
      </c>
      <c r="N49" s="3">
        <f t="shared" si="0"/>
        <v>6.8221859706362151</v>
      </c>
      <c r="O49">
        <v>6388</v>
      </c>
      <c r="P49">
        <v>76.37</v>
      </c>
    </row>
    <row r="50" spans="1:16" hidden="1" x14ac:dyDescent="0.3">
      <c r="A50" t="s">
        <v>1172</v>
      </c>
      <c r="B50" t="s">
        <v>24</v>
      </c>
      <c r="C50" t="s">
        <v>25</v>
      </c>
      <c r="D50">
        <v>54.75</v>
      </c>
      <c r="E50">
        <v>55.5</v>
      </c>
      <c r="F50">
        <v>55.5</v>
      </c>
      <c r="G50">
        <v>52.35</v>
      </c>
      <c r="H50">
        <v>53.35</v>
      </c>
      <c r="I50" s="1">
        <v>52.75</v>
      </c>
      <c r="J50">
        <v>53.55</v>
      </c>
      <c r="K50">
        <v>33682</v>
      </c>
      <c r="L50" s="2">
        <v>18.04</v>
      </c>
      <c r="M50">
        <v>332</v>
      </c>
      <c r="N50" s="3">
        <f t="shared" si="0"/>
        <v>101.45180722891567</v>
      </c>
      <c r="O50">
        <v>25855</v>
      </c>
      <c r="P50">
        <v>76.760000000000005</v>
      </c>
    </row>
    <row r="51" spans="1:16" hidden="1" x14ac:dyDescent="0.3">
      <c r="A51" t="s">
        <v>1329</v>
      </c>
      <c r="B51" t="s">
        <v>41</v>
      </c>
      <c r="C51" t="s">
        <v>25</v>
      </c>
      <c r="D51">
        <v>11.95</v>
      </c>
      <c r="E51">
        <v>11.7</v>
      </c>
      <c r="F51">
        <v>11.7</v>
      </c>
      <c r="G51">
        <v>11.4</v>
      </c>
      <c r="H51">
        <v>11.4</v>
      </c>
      <c r="I51" s="1">
        <v>11.4</v>
      </c>
      <c r="J51">
        <v>11.42</v>
      </c>
      <c r="K51">
        <v>49452</v>
      </c>
      <c r="L51" s="2">
        <v>5.65</v>
      </c>
      <c r="M51">
        <v>191</v>
      </c>
      <c r="N51" s="3">
        <f t="shared" si="0"/>
        <v>258.91099476439791</v>
      </c>
      <c r="O51" t="s">
        <v>42</v>
      </c>
      <c r="P51" t="s">
        <v>42</v>
      </c>
    </row>
    <row r="52" spans="1:16" hidden="1" x14ac:dyDescent="0.3">
      <c r="A52" t="s">
        <v>1473</v>
      </c>
      <c r="B52" t="s">
        <v>41</v>
      </c>
      <c r="C52" t="s">
        <v>25</v>
      </c>
      <c r="D52">
        <v>0.45</v>
      </c>
      <c r="E52">
        <v>0.45</v>
      </c>
      <c r="F52">
        <v>0.5</v>
      </c>
      <c r="G52">
        <v>0.4</v>
      </c>
      <c r="H52">
        <v>0.45</v>
      </c>
      <c r="I52" s="1">
        <v>0.45</v>
      </c>
      <c r="J52">
        <v>0.44</v>
      </c>
      <c r="K52">
        <v>328744</v>
      </c>
      <c r="L52" s="2">
        <v>1.45</v>
      </c>
      <c r="M52">
        <v>112</v>
      </c>
      <c r="N52" s="3">
        <f t="shared" si="0"/>
        <v>2935.2142857142858</v>
      </c>
      <c r="O52" t="s">
        <v>42</v>
      </c>
      <c r="P52" t="s">
        <v>42</v>
      </c>
    </row>
    <row r="53" spans="1:16" hidden="1" x14ac:dyDescent="0.3">
      <c r="A53" t="s">
        <v>1116</v>
      </c>
      <c r="B53" t="s">
        <v>24</v>
      </c>
      <c r="C53" t="s">
        <v>25</v>
      </c>
      <c r="D53">
        <v>83.7</v>
      </c>
      <c r="E53">
        <v>83.7</v>
      </c>
      <c r="F53">
        <v>83.95</v>
      </c>
      <c r="G53">
        <v>82.4</v>
      </c>
      <c r="H53">
        <v>83.5</v>
      </c>
      <c r="I53" s="1">
        <v>83.5</v>
      </c>
      <c r="J53">
        <v>83.47</v>
      </c>
      <c r="K53">
        <v>6504</v>
      </c>
      <c r="L53" s="2">
        <v>5.43</v>
      </c>
      <c r="M53">
        <v>47</v>
      </c>
      <c r="N53" s="3">
        <f t="shared" si="0"/>
        <v>138.38297872340425</v>
      </c>
      <c r="O53">
        <v>6072</v>
      </c>
      <c r="P53">
        <v>93.36</v>
      </c>
    </row>
    <row r="54" spans="1:16" hidden="1" x14ac:dyDescent="0.3">
      <c r="A54" t="s">
        <v>1165</v>
      </c>
      <c r="B54" t="s">
        <v>24</v>
      </c>
      <c r="C54" t="s">
        <v>25</v>
      </c>
      <c r="D54">
        <v>132.85</v>
      </c>
      <c r="E54">
        <v>131.19999999999999</v>
      </c>
      <c r="F54">
        <v>131.9</v>
      </c>
      <c r="G54">
        <v>129.15</v>
      </c>
      <c r="H54">
        <v>131.5</v>
      </c>
      <c r="I54" s="1">
        <v>130.55000000000001</v>
      </c>
      <c r="J54">
        <v>130.41999999999999</v>
      </c>
      <c r="K54">
        <v>15092</v>
      </c>
      <c r="L54" s="2">
        <v>19.68</v>
      </c>
      <c r="M54">
        <v>437</v>
      </c>
      <c r="N54" s="3">
        <f t="shared" si="0"/>
        <v>34.535469107551485</v>
      </c>
      <c r="O54">
        <v>10285</v>
      </c>
      <c r="P54">
        <v>68.150000000000006</v>
      </c>
    </row>
    <row r="55" spans="1:16" hidden="1" x14ac:dyDescent="0.3">
      <c r="A55" t="s">
        <v>1040</v>
      </c>
      <c r="B55" t="s">
        <v>41</v>
      </c>
      <c r="C55" t="s">
        <v>25</v>
      </c>
      <c r="D55">
        <v>275.95</v>
      </c>
      <c r="E55">
        <v>275</v>
      </c>
      <c r="F55">
        <v>276</v>
      </c>
      <c r="G55">
        <v>272.5</v>
      </c>
      <c r="H55">
        <v>276</v>
      </c>
      <c r="I55" s="1">
        <v>276</v>
      </c>
      <c r="J55">
        <v>273.12</v>
      </c>
      <c r="K55">
        <v>4170</v>
      </c>
      <c r="L55" s="2">
        <v>11.39</v>
      </c>
      <c r="M55">
        <v>11</v>
      </c>
      <c r="N55" s="3">
        <f t="shared" si="0"/>
        <v>379.09090909090907</v>
      </c>
      <c r="O55" t="s">
        <v>42</v>
      </c>
      <c r="P55" t="s">
        <v>42</v>
      </c>
    </row>
    <row r="56" spans="1:16" hidden="1" x14ac:dyDescent="0.3">
      <c r="A56" t="s">
        <v>1096</v>
      </c>
      <c r="B56" t="s">
        <v>41</v>
      </c>
      <c r="C56" t="s">
        <v>25</v>
      </c>
      <c r="D56">
        <v>5.0999999999999996</v>
      </c>
      <c r="E56">
        <v>4.9000000000000004</v>
      </c>
      <c r="F56">
        <v>5.3</v>
      </c>
      <c r="G56">
        <v>4.8499999999999996</v>
      </c>
      <c r="H56">
        <v>5.05</v>
      </c>
      <c r="I56" s="1">
        <v>4.8499999999999996</v>
      </c>
      <c r="J56">
        <v>4.9800000000000004</v>
      </c>
      <c r="K56">
        <v>14520</v>
      </c>
      <c r="L56" s="2">
        <v>0.72</v>
      </c>
      <c r="M56">
        <v>61</v>
      </c>
      <c r="N56" s="3">
        <f t="shared" si="0"/>
        <v>238.03278688524591</v>
      </c>
      <c r="O56" t="s">
        <v>42</v>
      </c>
      <c r="P56" t="s">
        <v>42</v>
      </c>
    </row>
    <row r="57" spans="1:16" hidden="1" x14ac:dyDescent="0.3">
      <c r="A57" t="s">
        <v>704</v>
      </c>
      <c r="B57" t="s">
        <v>24</v>
      </c>
      <c r="C57" t="s">
        <v>25</v>
      </c>
      <c r="D57">
        <v>281.75</v>
      </c>
      <c r="E57">
        <v>289.89999999999998</v>
      </c>
      <c r="F57">
        <v>289.89999999999998</v>
      </c>
      <c r="G57">
        <v>267.10000000000002</v>
      </c>
      <c r="H57">
        <v>269</v>
      </c>
      <c r="I57" s="1">
        <v>268.7</v>
      </c>
      <c r="J57">
        <v>272.35000000000002</v>
      </c>
      <c r="K57">
        <v>52072</v>
      </c>
      <c r="L57" s="2">
        <v>141.82</v>
      </c>
      <c r="M57">
        <v>1478</v>
      </c>
      <c r="N57" s="3">
        <f t="shared" si="0"/>
        <v>35.231393775372126</v>
      </c>
      <c r="O57">
        <v>33691</v>
      </c>
      <c r="P57">
        <v>64.7</v>
      </c>
    </row>
    <row r="58" spans="1:16" hidden="1" x14ac:dyDescent="0.3">
      <c r="A58" t="s">
        <v>1122</v>
      </c>
      <c r="B58" t="s">
        <v>24</v>
      </c>
      <c r="C58" t="s">
        <v>25</v>
      </c>
      <c r="D58">
        <v>14.15</v>
      </c>
      <c r="E58">
        <v>13.8</v>
      </c>
      <c r="F58">
        <v>14.2</v>
      </c>
      <c r="G58">
        <v>13.6</v>
      </c>
      <c r="H58">
        <v>13.6</v>
      </c>
      <c r="I58" s="1">
        <v>13.65</v>
      </c>
      <c r="J58">
        <v>13.72</v>
      </c>
      <c r="K58">
        <v>10167</v>
      </c>
      <c r="L58" s="2">
        <v>1.4</v>
      </c>
      <c r="M58">
        <v>46</v>
      </c>
      <c r="N58" s="3">
        <f t="shared" si="0"/>
        <v>221.02173913043478</v>
      </c>
      <c r="O58">
        <v>8647</v>
      </c>
      <c r="P58">
        <v>85.05</v>
      </c>
    </row>
    <row r="59" spans="1:16" hidden="1" x14ac:dyDescent="0.3">
      <c r="A59" t="s">
        <v>394</v>
      </c>
      <c r="B59" t="s">
        <v>24</v>
      </c>
      <c r="C59" t="s">
        <v>25</v>
      </c>
      <c r="D59">
        <v>288.55</v>
      </c>
      <c r="E59">
        <v>284.2</v>
      </c>
      <c r="F59">
        <v>287.5</v>
      </c>
      <c r="G59">
        <v>275.10000000000002</v>
      </c>
      <c r="H59">
        <v>276.64999999999998</v>
      </c>
      <c r="I59" s="1">
        <v>276.95</v>
      </c>
      <c r="J59">
        <v>279.36</v>
      </c>
      <c r="K59">
        <v>577861</v>
      </c>
      <c r="L59" s="2">
        <v>1614.33</v>
      </c>
      <c r="M59">
        <v>20176</v>
      </c>
      <c r="N59" s="3">
        <f t="shared" si="0"/>
        <v>28.641009119746233</v>
      </c>
      <c r="O59">
        <v>199190</v>
      </c>
      <c r="P59">
        <v>34.47</v>
      </c>
    </row>
    <row r="60" spans="1:16" hidden="1" x14ac:dyDescent="0.3">
      <c r="A60" t="s">
        <v>1323</v>
      </c>
      <c r="B60" t="s">
        <v>41</v>
      </c>
      <c r="C60" t="s">
        <v>25</v>
      </c>
      <c r="D60">
        <v>6.65</v>
      </c>
      <c r="E60">
        <v>6.65</v>
      </c>
      <c r="F60">
        <v>6.85</v>
      </c>
      <c r="G60">
        <v>6.35</v>
      </c>
      <c r="H60">
        <v>6.35</v>
      </c>
      <c r="I60" s="1">
        <v>6.35</v>
      </c>
      <c r="J60">
        <v>6.43</v>
      </c>
      <c r="K60">
        <v>89677</v>
      </c>
      <c r="L60" s="2">
        <v>5.77</v>
      </c>
      <c r="M60">
        <v>210</v>
      </c>
      <c r="N60" s="3">
        <f t="shared" si="0"/>
        <v>427.03333333333336</v>
      </c>
      <c r="O60" t="s">
        <v>42</v>
      </c>
      <c r="P60" t="s">
        <v>42</v>
      </c>
    </row>
    <row r="61" spans="1:16" hidden="1" x14ac:dyDescent="0.3">
      <c r="A61" t="s">
        <v>886</v>
      </c>
      <c r="B61" t="s">
        <v>24</v>
      </c>
      <c r="C61" t="s">
        <v>25</v>
      </c>
      <c r="D61">
        <v>87.65</v>
      </c>
      <c r="E61">
        <v>87.7</v>
      </c>
      <c r="F61">
        <v>89.4</v>
      </c>
      <c r="G61">
        <v>83.55</v>
      </c>
      <c r="H61">
        <v>85.75</v>
      </c>
      <c r="I61" s="1">
        <v>85.45</v>
      </c>
      <c r="J61">
        <v>85.19</v>
      </c>
      <c r="K61">
        <v>54045</v>
      </c>
      <c r="L61" s="2">
        <v>46.04</v>
      </c>
      <c r="M61">
        <v>1277</v>
      </c>
      <c r="N61" s="3">
        <f t="shared" si="0"/>
        <v>42.321848081440876</v>
      </c>
      <c r="O61">
        <v>30860</v>
      </c>
      <c r="P61">
        <v>57.1</v>
      </c>
    </row>
    <row r="62" spans="1:16" hidden="1" x14ac:dyDescent="0.3">
      <c r="A62" t="s">
        <v>855</v>
      </c>
      <c r="B62" t="s">
        <v>24</v>
      </c>
      <c r="C62" t="s">
        <v>25</v>
      </c>
      <c r="D62">
        <v>657.65</v>
      </c>
      <c r="E62">
        <v>664.9</v>
      </c>
      <c r="F62">
        <v>673.95</v>
      </c>
      <c r="G62">
        <v>635.20000000000005</v>
      </c>
      <c r="H62">
        <v>639</v>
      </c>
      <c r="I62" s="1">
        <v>639.75</v>
      </c>
      <c r="J62">
        <v>643.29999999999995</v>
      </c>
      <c r="K62">
        <v>8681</v>
      </c>
      <c r="L62" s="2">
        <v>55.85</v>
      </c>
      <c r="M62">
        <v>1058</v>
      </c>
      <c r="N62" s="3">
        <f t="shared" si="0"/>
        <v>8.2051039697542532</v>
      </c>
      <c r="O62">
        <v>5460</v>
      </c>
      <c r="P62">
        <v>62.9</v>
      </c>
    </row>
    <row r="63" spans="1:16" hidden="1" x14ac:dyDescent="0.3">
      <c r="A63" t="s">
        <v>148</v>
      </c>
      <c r="B63" t="s">
        <v>24</v>
      </c>
      <c r="C63" t="s">
        <v>25</v>
      </c>
      <c r="D63">
        <v>974.3</v>
      </c>
      <c r="E63">
        <v>979.95</v>
      </c>
      <c r="F63">
        <v>987</v>
      </c>
      <c r="G63">
        <v>974</v>
      </c>
      <c r="H63">
        <v>982</v>
      </c>
      <c r="I63" s="1">
        <v>983.1</v>
      </c>
      <c r="J63">
        <v>982.19</v>
      </c>
      <c r="K63">
        <v>107379</v>
      </c>
      <c r="L63" s="2">
        <v>1054.6600000000001</v>
      </c>
      <c r="M63">
        <v>19493</v>
      </c>
      <c r="N63" s="3">
        <f t="shared" si="0"/>
        <v>5.5085928281947369</v>
      </c>
      <c r="O63">
        <v>54288</v>
      </c>
      <c r="P63">
        <v>50.56</v>
      </c>
    </row>
    <row r="64" spans="1:16" hidden="1" x14ac:dyDescent="0.3">
      <c r="A64" t="s">
        <v>168</v>
      </c>
      <c r="B64" t="s">
        <v>24</v>
      </c>
      <c r="C64" t="s">
        <v>25</v>
      </c>
      <c r="D64">
        <v>90.95</v>
      </c>
      <c r="E64">
        <v>91.05</v>
      </c>
      <c r="F64">
        <v>94.5</v>
      </c>
      <c r="G64">
        <v>88.1</v>
      </c>
      <c r="H64">
        <v>92</v>
      </c>
      <c r="I64" s="1">
        <v>92.15</v>
      </c>
      <c r="J64">
        <v>92.17</v>
      </c>
      <c r="K64">
        <v>231511</v>
      </c>
      <c r="L64" s="2">
        <v>213.38</v>
      </c>
      <c r="M64">
        <v>4722</v>
      </c>
      <c r="N64" s="3">
        <f t="shared" si="0"/>
        <v>49.02816603134265</v>
      </c>
      <c r="O64">
        <v>74410</v>
      </c>
      <c r="P64">
        <v>32.14</v>
      </c>
    </row>
    <row r="65" spans="1:16" hidden="1" x14ac:dyDescent="0.3">
      <c r="A65" t="s">
        <v>1308</v>
      </c>
      <c r="B65" t="s">
        <v>24</v>
      </c>
      <c r="C65" t="s">
        <v>25</v>
      </c>
      <c r="D65">
        <v>5.9</v>
      </c>
      <c r="E65">
        <v>5.75</v>
      </c>
      <c r="F65">
        <v>6</v>
      </c>
      <c r="G65">
        <v>5.75</v>
      </c>
      <c r="H65">
        <v>5.85</v>
      </c>
      <c r="I65" s="1">
        <v>5.85</v>
      </c>
      <c r="J65">
        <v>5.87</v>
      </c>
      <c r="K65">
        <v>112099</v>
      </c>
      <c r="L65" s="2">
        <v>6.58</v>
      </c>
      <c r="M65">
        <v>196</v>
      </c>
      <c r="N65" s="3">
        <f t="shared" si="0"/>
        <v>571.93367346938771</v>
      </c>
      <c r="O65">
        <v>76539</v>
      </c>
      <c r="P65">
        <v>68.28</v>
      </c>
    </row>
    <row r="66" spans="1:16" hidden="1" x14ac:dyDescent="0.3">
      <c r="A66" t="s">
        <v>49</v>
      </c>
      <c r="B66" t="s">
        <v>24</v>
      </c>
      <c r="C66" t="s">
        <v>25</v>
      </c>
      <c r="D66">
        <v>3.25</v>
      </c>
      <c r="E66">
        <v>3.2</v>
      </c>
      <c r="F66">
        <v>3.25</v>
      </c>
      <c r="G66">
        <v>3.2</v>
      </c>
      <c r="H66">
        <v>3.2</v>
      </c>
      <c r="I66" s="1">
        <v>3.2</v>
      </c>
      <c r="J66">
        <v>3.21</v>
      </c>
      <c r="K66">
        <v>3457780</v>
      </c>
      <c r="L66" s="8">
        <v>110.85</v>
      </c>
      <c r="M66">
        <v>1620</v>
      </c>
      <c r="N66" s="3">
        <f t="shared" ref="N66:N129" si="1">K66/M66</f>
        <v>2134.4320987654319</v>
      </c>
      <c r="O66">
        <v>1662097</v>
      </c>
      <c r="P66">
        <v>48.07</v>
      </c>
    </row>
    <row r="67" spans="1:16" hidden="1" x14ac:dyDescent="0.3">
      <c r="A67" t="s">
        <v>157</v>
      </c>
      <c r="B67" t="s">
        <v>41</v>
      </c>
      <c r="C67" t="s">
        <v>25</v>
      </c>
      <c r="D67">
        <v>8.85</v>
      </c>
      <c r="E67">
        <v>8.9499999999999993</v>
      </c>
      <c r="F67">
        <v>9.15</v>
      </c>
      <c r="G67">
        <v>8.9</v>
      </c>
      <c r="H67">
        <v>9.0500000000000007</v>
      </c>
      <c r="I67" s="1">
        <v>9</v>
      </c>
      <c r="J67">
        <v>9</v>
      </c>
      <c r="K67">
        <v>4426306</v>
      </c>
      <c r="L67" s="2">
        <v>398.31</v>
      </c>
      <c r="M67">
        <v>3536</v>
      </c>
      <c r="N67" s="3">
        <f t="shared" si="1"/>
        <v>1251.783371040724</v>
      </c>
      <c r="O67" t="s">
        <v>42</v>
      </c>
      <c r="P67" t="s">
        <v>42</v>
      </c>
    </row>
    <row r="68" spans="1:16" hidden="1" x14ac:dyDescent="0.3">
      <c r="A68" t="s">
        <v>1167</v>
      </c>
      <c r="B68" t="s">
        <v>24</v>
      </c>
      <c r="C68" t="s">
        <v>25</v>
      </c>
      <c r="D68">
        <v>5.75</v>
      </c>
      <c r="E68">
        <v>6</v>
      </c>
      <c r="F68">
        <v>6</v>
      </c>
      <c r="G68">
        <v>6</v>
      </c>
      <c r="H68">
        <v>6</v>
      </c>
      <c r="I68" s="1">
        <v>6</v>
      </c>
      <c r="J68">
        <v>6</v>
      </c>
      <c r="K68">
        <v>307823</v>
      </c>
      <c r="L68" s="2">
        <v>18.47</v>
      </c>
      <c r="M68">
        <v>150</v>
      </c>
      <c r="N68" s="3">
        <f t="shared" si="1"/>
        <v>2052.1533333333332</v>
      </c>
      <c r="O68">
        <v>307823</v>
      </c>
      <c r="P68">
        <v>100</v>
      </c>
    </row>
    <row r="69" spans="1:16" hidden="1" x14ac:dyDescent="0.3">
      <c r="A69" t="s">
        <v>1566</v>
      </c>
      <c r="B69" t="s">
        <v>41</v>
      </c>
      <c r="C69" t="s">
        <v>25</v>
      </c>
      <c r="D69">
        <v>0.75</v>
      </c>
      <c r="E69">
        <v>0.75</v>
      </c>
      <c r="F69">
        <v>0.75</v>
      </c>
      <c r="G69">
        <v>0.7</v>
      </c>
      <c r="H69">
        <v>0.7</v>
      </c>
      <c r="I69" s="1">
        <v>0.7</v>
      </c>
      <c r="J69">
        <v>0.72</v>
      </c>
      <c r="K69">
        <v>69683</v>
      </c>
      <c r="L69" s="2">
        <v>0.5</v>
      </c>
      <c r="M69">
        <v>90</v>
      </c>
      <c r="N69" s="3">
        <f t="shared" si="1"/>
        <v>774.25555555555559</v>
      </c>
      <c r="O69" t="s">
        <v>42</v>
      </c>
      <c r="P69" t="s">
        <v>42</v>
      </c>
    </row>
    <row r="70" spans="1:16" hidden="1" x14ac:dyDescent="0.3">
      <c r="A70" t="s">
        <v>936</v>
      </c>
      <c r="B70" t="s">
        <v>24</v>
      </c>
      <c r="C70" t="s">
        <v>25</v>
      </c>
      <c r="D70">
        <v>71.099999999999994</v>
      </c>
      <c r="E70">
        <v>70.5</v>
      </c>
      <c r="F70">
        <v>71.45</v>
      </c>
      <c r="G70">
        <v>68.2</v>
      </c>
      <c r="H70">
        <v>70.5</v>
      </c>
      <c r="I70" s="1">
        <v>70.349999999999994</v>
      </c>
      <c r="J70">
        <v>69.87</v>
      </c>
      <c r="K70">
        <v>48666</v>
      </c>
      <c r="L70" s="2">
        <v>34</v>
      </c>
      <c r="M70">
        <v>924</v>
      </c>
      <c r="N70" s="3">
        <f t="shared" si="1"/>
        <v>52.668831168831169</v>
      </c>
      <c r="O70">
        <v>29432</v>
      </c>
      <c r="P70">
        <v>60.48</v>
      </c>
    </row>
    <row r="71" spans="1:16" hidden="1" x14ac:dyDescent="0.3">
      <c r="A71" t="s">
        <v>1547</v>
      </c>
      <c r="B71" t="s">
        <v>41</v>
      </c>
      <c r="C71" t="s">
        <v>25</v>
      </c>
      <c r="D71">
        <v>2.35</v>
      </c>
      <c r="E71">
        <v>2.35</v>
      </c>
      <c r="F71">
        <v>2.4</v>
      </c>
      <c r="G71">
        <v>2.25</v>
      </c>
      <c r="H71">
        <v>2.35</v>
      </c>
      <c r="I71" s="1">
        <v>2.2999999999999998</v>
      </c>
      <c r="J71">
        <v>2.3199999999999998</v>
      </c>
      <c r="K71">
        <v>25845</v>
      </c>
      <c r="L71" s="2">
        <v>0.6</v>
      </c>
      <c r="M71">
        <v>57</v>
      </c>
      <c r="N71" s="3">
        <f t="shared" si="1"/>
        <v>453.42105263157896</v>
      </c>
      <c r="O71" t="s">
        <v>42</v>
      </c>
      <c r="P71" t="s">
        <v>42</v>
      </c>
    </row>
    <row r="72" spans="1:16" hidden="1" x14ac:dyDescent="0.3">
      <c r="A72" t="s">
        <v>1258</v>
      </c>
      <c r="B72" t="s">
        <v>24</v>
      </c>
      <c r="C72" t="s">
        <v>25</v>
      </c>
      <c r="D72">
        <v>1237.3499999999999</v>
      </c>
      <c r="E72">
        <v>1259.75</v>
      </c>
      <c r="F72">
        <v>1295</v>
      </c>
      <c r="G72">
        <v>1240</v>
      </c>
      <c r="H72">
        <v>1295</v>
      </c>
      <c r="I72" s="1">
        <v>1274.0999999999999</v>
      </c>
      <c r="J72">
        <v>1266.08</v>
      </c>
      <c r="K72">
        <v>780</v>
      </c>
      <c r="L72" s="2">
        <v>9.8800000000000008</v>
      </c>
      <c r="M72">
        <v>118</v>
      </c>
      <c r="N72" s="3">
        <f t="shared" si="1"/>
        <v>6.6101694915254239</v>
      </c>
      <c r="O72">
        <v>722</v>
      </c>
      <c r="P72">
        <v>92.56</v>
      </c>
    </row>
    <row r="73" spans="1:16" hidden="1" x14ac:dyDescent="0.3">
      <c r="A73" t="s">
        <v>491</v>
      </c>
      <c r="B73" t="s">
        <v>24</v>
      </c>
      <c r="C73" t="s">
        <v>25</v>
      </c>
      <c r="D73">
        <v>168.8</v>
      </c>
      <c r="E73">
        <v>168.8</v>
      </c>
      <c r="F73">
        <v>170.95</v>
      </c>
      <c r="G73">
        <v>164.05</v>
      </c>
      <c r="H73">
        <v>165.95</v>
      </c>
      <c r="I73" s="1">
        <v>166.15</v>
      </c>
      <c r="J73">
        <v>167.38</v>
      </c>
      <c r="K73">
        <v>421323</v>
      </c>
      <c r="L73" s="2">
        <v>705.23</v>
      </c>
      <c r="M73">
        <v>6184</v>
      </c>
      <c r="N73" s="3">
        <f t="shared" si="1"/>
        <v>68.131144890038811</v>
      </c>
      <c r="O73">
        <v>108699</v>
      </c>
      <c r="P73">
        <v>25.8</v>
      </c>
    </row>
    <row r="74" spans="1:16" hidden="1" x14ac:dyDescent="0.3">
      <c r="A74" t="s">
        <v>1476</v>
      </c>
      <c r="B74" t="s">
        <v>24</v>
      </c>
      <c r="C74" t="s">
        <v>25</v>
      </c>
      <c r="D74">
        <v>46</v>
      </c>
      <c r="E74">
        <v>45.95</v>
      </c>
      <c r="F74">
        <v>45.95</v>
      </c>
      <c r="G74">
        <v>44.5</v>
      </c>
      <c r="H74">
        <v>44.5</v>
      </c>
      <c r="I74" s="1">
        <v>44.6</v>
      </c>
      <c r="J74">
        <v>44.89</v>
      </c>
      <c r="K74">
        <v>3166</v>
      </c>
      <c r="L74" s="2">
        <v>1.42</v>
      </c>
      <c r="M74">
        <v>55</v>
      </c>
      <c r="N74" s="3">
        <f t="shared" si="1"/>
        <v>57.563636363636363</v>
      </c>
      <c r="O74">
        <v>1778</v>
      </c>
      <c r="P74">
        <v>56.16</v>
      </c>
    </row>
    <row r="75" spans="1:16" hidden="1" x14ac:dyDescent="0.3">
      <c r="A75" t="s">
        <v>1038</v>
      </c>
      <c r="B75" t="s">
        <v>24</v>
      </c>
      <c r="C75" t="s">
        <v>25</v>
      </c>
      <c r="D75">
        <v>894.9</v>
      </c>
      <c r="E75">
        <v>909.9</v>
      </c>
      <c r="F75">
        <v>909.9</v>
      </c>
      <c r="G75">
        <v>873.6</v>
      </c>
      <c r="H75">
        <v>876</v>
      </c>
      <c r="I75" s="1">
        <v>876.1</v>
      </c>
      <c r="J75">
        <v>877.65</v>
      </c>
      <c r="K75">
        <v>2002</v>
      </c>
      <c r="L75" s="2">
        <v>17.57</v>
      </c>
      <c r="M75">
        <v>200</v>
      </c>
      <c r="N75" s="3">
        <f t="shared" si="1"/>
        <v>10.01</v>
      </c>
      <c r="O75">
        <v>1333</v>
      </c>
      <c r="P75">
        <v>66.58</v>
      </c>
    </row>
    <row r="76" spans="1:16" hidden="1" x14ac:dyDescent="0.3">
      <c r="A76" t="s">
        <v>859</v>
      </c>
      <c r="B76" t="s">
        <v>24</v>
      </c>
      <c r="C76" t="s">
        <v>25</v>
      </c>
      <c r="D76">
        <v>119.5</v>
      </c>
      <c r="E76">
        <v>122</v>
      </c>
      <c r="F76">
        <v>125</v>
      </c>
      <c r="G76">
        <v>119</v>
      </c>
      <c r="H76">
        <v>119</v>
      </c>
      <c r="I76" s="1">
        <v>119.15</v>
      </c>
      <c r="J76">
        <v>121.33</v>
      </c>
      <c r="K76">
        <v>44534</v>
      </c>
      <c r="L76" s="2">
        <v>54.04</v>
      </c>
      <c r="M76">
        <v>186</v>
      </c>
      <c r="N76" s="3">
        <f t="shared" si="1"/>
        <v>239.43010752688173</v>
      </c>
      <c r="O76">
        <v>27566</v>
      </c>
      <c r="P76">
        <v>61.9</v>
      </c>
    </row>
    <row r="77" spans="1:16" hidden="1" x14ac:dyDescent="0.3">
      <c r="A77" t="s">
        <v>1253</v>
      </c>
      <c r="B77" t="s">
        <v>41</v>
      </c>
      <c r="C77" t="s">
        <v>25</v>
      </c>
      <c r="D77">
        <v>74.349999999999994</v>
      </c>
      <c r="E77">
        <v>78.05</v>
      </c>
      <c r="F77">
        <v>78.05</v>
      </c>
      <c r="G77">
        <v>78.05</v>
      </c>
      <c r="H77">
        <v>78.05</v>
      </c>
      <c r="I77" s="1">
        <v>78.05</v>
      </c>
      <c r="J77">
        <v>78.05</v>
      </c>
      <c r="K77">
        <v>12806</v>
      </c>
      <c r="L77" s="2">
        <v>10</v>
      </c>
      <c r="M77">
        <v>83</v>
      </c>
      <c r="N77" s="3">
        <f t="shared" si="1"/>
        <v>154.28915662650601</v>
      </c>
      <c r="O77" t="s">
        <v>42</v>
      </c>
      <c r="P77" t="s">
        <v>42</v>
      </c>
    </row>
    <row r="78" spans="1:16" hidden="1" x14ac:dyDescent="0.3">
      <c r="A78" t="s">
        <v>149</v>
      </c>
      <c r="B78" t="s">
        <v>24</v>
      </c>
      <c r="C78" t="s">
        <v>25</v>
      </c>
      <c r="D78">
        <v>1068</v>
      </c>
      <c r="E78">
        <v>1063.5</v>
      </c>
      <c r="F78">
        <v>1098</v>
      </c>
      <c r="G78">
        <v>1045</v>
      </c>
      <c r="H78">
        <v>1063</v>
      </c>
      <c r="I78" s="1">
        <v>1065.05</v>
      </c>
      <c r="J78">
        <v>1069.6199999999999</v>
      </c>
      <c r="K78">
        <v>91519</v>
      </c>
      <c r="L78" s="2">
        <v>978.9</v>
      </c>
      <c r="M78">
        <v>7593</v>
      </c>
      <c r="N78" s="3">
        <f t="shared" si="1"/>
        <v>12.053075200842882</v>
      </c>
      <c r="O78">
        <v>13777</v>
      </c>
      <c r="P78">
        <v>15.05</v>
      </c>
    </row>
    <row r="79" spans="1:16" hidden="1" x14ac:dyDescent="0.3">
      <c r="A79" t="s">
        <v>281</v>
      </c>
      <c r="B79" t="s">
        <v>24</v>
      </c>
      <c r="C79" t="s">
        <v>25</v>
      </c>
      <c r="D79">
        <v>112.05</v>
      </c>
      <c r="E79">
        <v>112.55</v>
      </c>
      <c r="F79">
        <v>113.25</v>
      </c>
      <c r="G79">
        <v>109.3</v>
      </c>
      <c r="H79">
        <v>110.05</v>
      </c>
      <c r="I79" s="1">
        <v>109.85</v>
      </c>
      <c r="J79">
        <v>110.66</v>
      </c>
      <c r="K79">
        <v>10527043</v>
      </c>
      <c r="L79" s="2">
        <v>11649.71</v>
      </c>
      <c r="M79">
        <v>37190</v>
      </c>
      <c r="N79" s="3">
        <f t="shared" si="1"/>
        <v>283.0611185802635</v>
      </c>
      <c r="O79">
        <v>3339906</v>
      </c>
      <c r="P79">
        <v>31.73</v>
      </c>
    </row>
    <row r="80" spans="1:16" hidden="1" x14ac:dyDescent="0.3">
      <c r="A80" t="s">
        <v>506</v>
      </c>
      <c r="B80" t="s">
        <v>24</v>
      </c>
      <c r="C80" t="s">
        <v>25</v>
      </c>
      <c r="D80">
        <v>695.4</v>
      </c>
      <c r="E80">
        <v>697</v>
      </c>
      <c r="F80">
        <v>698.8</v>
      </c>
      <c r="G80">
        <v>685</v>
      </c>
      <c r="H80">
        <v>685</v>
      </c>
      <c r="I80" s="1">
        <v>686.4</v>
      </c>
      <c r="J80">
        <v>689.41</v>
      </c>
      <c r="K80">
        <v>93586</v>
      </c>
      <c r="L80" s="2">
        <v>645.19000000000005</v>
      </c>
      <c r="M80">
        <v>7249</v>
      </c>
      <c r="N80" s="3">
        <f t="shared" si="1"/>
        <v>12.91019450958753</v>
      </c>
      <c r="O80">
        <v>43445</v>
      </c>
      <c r="P80">
        <v>46.42</v>
      </c>
    </row>
    <row r="81" spans="1:16" hidden="1" x14ac:dyDescent="0.3">
      <c r="A81" t="s">
        <v>1651</v>
      </c>
      <c r="B81" t="s">
        <v>41</v>
      </c>
      <c r="C81" t="s">
        <v>25</v>
      </c>
      <c r="D81">
        <v>5.15</v>
      </c>
      <c r="E81">
        <v>4.95</v>
      </c>
      <c r="F81">
        <v>5.35</v>
      </c>
      <c r="G81">
        <v>4.9000000000000004</v>
      </c>
      <c r="H81">
        <v>5.35</v>
      </c>
      <c r="I81" s="1">
        <v>5.35</v>
      </c>
      <c r="J81">
        <v>5.3</v>
      </c>
      <c r="K81">
        <v>1018</v>
      </c>
      <c r="L81" s="2">
        <v>0.05</v>
      </c>
      <c r="M81">
        <v>13</v>
      </c>
      <c r="N81" s="3">
        <f t="shared" si="1"/>
        <v>78.307692307692307</v>
      </c>
      <c r="O81" t="s">
        <v>42</v>
      </c>
      <c r="P81" t="s">
        <v>42</v>
      </c>
    </row>
    <row r="82" spans="1:16" hidden="1" x14ac:dyDescent="0.3">
      <c r="A82" t="s">
        <v>1349</v>
      </c>
      <c r="B82" t="s">
        <v>24</v>
      </c>
      <c r="C82" t="s">
        <v>25</v>
      </c>
      <c r="D82">
        <v>8.1999999999999993</v>
      </c>
      <c r="E82">
        <v>8.1999999999999993</v>
      </c>
      <c r="F82">
        <v>8.5</v>
      </c>
      <c r="G82">
        <v>8.0500000000000007</v>
      </c>
      <c r="H82">
        <v>8.25</v>
      </c>
      <c r="I82" s="1">
        <v>8.4</v>
      </c>
      <c r="J82">
        <v>8.2200000000000006</v>
      </c>
      <c r="K82">
        <v>55323</v>
      </c>
      <c r="L82" s="2">
        <v>4.55</v>
      </c>
      <c r="M82">
        <v>193</v>
      </c>
      <c r="N82" s="3">
        <f t="shared" si="1"/>
        <v>286.6476683937824</v>
      </c>
      <c r="O82">
        <v>41072</v>
      </c>
      <c r="P82">
        <v>74.239999999999995</v>
      </c>
    </row>
    <row r="83" spans="1:16" hidden="1" x14ac:dyDescent="0.3">
      <c r="A83" t="s">
        <v>639</v>
      </c>
      <c r="B83" t="s">
        <v>24</v>
      </c>
      <c r="C83" t="s">
        <v>25</v>
      </c>
      <c r="D83">
        <v>199.9</v>
      </c>
      <c r="E83">
        <v>198</v>
      </c>
      <c r="F83">
        <v>201.85</v>
      </c>
      <c r="G83">
        <v>190.8</v>
      </c>
      <c r="H83">
        <v>193.45</v>
      </c>
      <c r="I83" s="1">
        <v>193.4</v>
      </c>
      <c r="J83">
        <v>193.81</v>
      </c>
      <c r="K83">
        <v>119664</v>
      </c>
      <c r="L83" s="2">
        <v>231.92</v>
      </c>
      <c r="M83">
        <v>2856</v>
      </c>
      <c r="N83" s="3">
        <f t="shared" si="1"/>
        <v>41.899159663865547</v>
      </c>
      <c r="O83">
        <v>56351</v>
      </c>
      <c r="P83">
        <v>47.09</v>
      </c>
    </row>
    <row r="84" spans="1:16" hidden="1" x14ac:dyDescent="0.3">
      <c r="A84" t="s">
        <v>1157</v>
      </c>
      <c r="B84" t="s">
        <v>41</v>
      </c>
      <c r="C84" t="s">
        <v>25</v>
      </c>
      <c r="D84">
        <v>9.75</v>
      </c>
      <c r="E84">
        <v>9.3000000000000007</v>
      </c>
      <c r="F84">
        <v>9.3000000000000007</v>
      </c>
      <c r="G84">
        <v>9.3000000000000007</v>
      </c>
      <c r="H84">
        <v>9.3000000000000007</v>
      </c>
      <c r="I84" s="1">
        <v>9.3000000000000007</v>
      </c>
      <c r="J84">
        <v>9.3000000000000007</v>
      </c>
      <c r="K84">
        <v>10848</v>
      </c>
      <c r="L84" s="2">
        <v>1.01</v>
      </c>
      <c r="M84">
        <v>39</v>
      </c>
      <c r="N84" s="3">
        <f t="shared" si="1"/>
        <v>278.15384615384613</v>
      </c>
      <c r="O84" t="s">
        <v>42</v>
      </c>
      <c r="P84" t="s">
        <v>42</v>
      </c>
    </row>
    <row r="85" spans="1:16" hidden="1" x14ac:dyDescent="0.3">
      <c r="A85" t="s">
        <v>1319</v>
      </c>
      <c r="B85" t="s">
        <v>24</v>
      </c>
      <c r="C85" t="s">
        <v>25</v>
      </c>
      <c r="D85">
        <v>30.45</v>
      </c>
      <c r="E85">
        <v>30.1</v>
      </c>
      <c r="F85">
        <v>30.3</v>
      </c>
      <c r="G85">
        <v>29.85</v>
      </c>
      <c r="H85">
        <v>30.1</v>
      </c>
      <c r="I85" s="1">
        <v>30.05</v>
      </c>
      <c r="J85">
        <v>29.97</v>
      </c>
      <c r="K85">
        <v>20177</v>
      </c>
      <c r="L85" s="2">
        <v>6.05</v>
      </c>
      <c r="M85">
        <v>119</v>
      </c>
      <c r="N85" s="3">
        <f t="shared" si="1"/>
        <v>169.55462184873949</v>
      </c>
      <c r="O85">
        <v>16461</v>
      </c>
      <c r="P85">
        <v>81.58</v>
      </c>
    </row>
    <row r="86" spans="1:16" hidden="1" x14ac:dyDescent="0.3">
      <c r="A86" t="s">
        <v>492</v>
      </c>
      <c r="B86" t="s">
        <v>24</v>
      </c>
      <c r="C86" t="s">
        <v>25</v>
      </c>
      <c r="D86">
        <v>30.6</v>
      </c>
      <c r="E86">
        <v>31</v>
      </c>
      <c r="F86">
        <v>31.1</v>
      </c>
      <c r="G86">
        <v>29.5</v>
      </c>
      <c r="H86">
        <v>30</v>
      </c>
      <c r="I86" s="1">
        <v>30</v>
      </c>
      <c r="J86">
        <v>30.17</v>
      </c>
      <c r="K86">
        <v>2331446</v>
      </c>
      <c r="L86" s="2">
        <v>703.41</v>
      </c>
      <c r="M86">
        <v>5035</v>
      </c>
      <c r="N86" s="3">
        <f t="shared" si="1"/>
        <v>463.04786494538234</v>
      </c>
      <c r="O86">
        <v>1651503</v>
      </c>
      <c r="P86">
        <v>70.84</v>
      </c>
    </row>
    <row r="87" spans="1:16" hidden="1" x14ac:dyDescent="0.3">
      <c r="A87" t="s">
        <v>1312</v>
      </c>
      <c r="B87" t="s">
        <v>24</v>
      </c>
      <c r="C87" t="s">
        <v>25</v>
      </c>
      <c r="D87">
        <v>46.5</v>
      </c>
      <c r="E87">
        <v>46</v>
      </c>
      <c r="F87">
        <v>46</v>
      </c>
      <c r="G87">
        <v>43</v>
      </c>
      <c r="H87">
        <v>44.35</v>
      </c>
      <c r="I87" s="1">
        <v>44.35</v>
      </c>
      <c r="J87">
        <v>43.83</v>
      </c>
      <c r="K87">
        <v>14264</v>
      </c>
      <c r="L87" s="2">
        <v>6.25</v>
      </c>
      <c r="M87">
        <v>242</v>
      </c>
      <c r="N87" s="3">
        <f t="shared" si="1"/>
        <v>58.942148760330582</v>
      </c>
      <c r="O87">
        <v>6905</v>
      </c>
      <c r="P87">
        <v>48.41</v>
      </c>
    </row>
    <row r="88" spans="1:16" hidden="1" x14ac:dyDescent="0.3">
      <c r="A88" t="s">
        <v>34</v>
      </c>
      <c r="B88" t="s">
        <v>24</v>
      </c>
      <c r="C88" t="s">
        <v>25</v>
      </c>
      <c r="D88">
        <v>1349.65</v>
      </c>
      <c r="E88">
        <v>1345</v>
      </c>
      <c r="F88">
        <v>1359.9</v>
      </c>
      <c r="G88">
        <v>1306.05</v>
      </c>
      <c r="H88">
        <v>1323.7</v>
      </c>
      <c r="I88" s="1">
        <v>1312.3</v>
      </c>
      <c r="J88">
        <v>1331.25</v>
      </c>
      <c r="K88">
        <v>53053</v>
      </c>
      <c r="L88" s="8">
        <v>706.27</v>
      </c>
      <c r="M88">
        <v>2008</v>
      </c>
      <c r="N88" s="3">
        <f t="shared" si="1"/>
        <v>26.420816733067728</v>
      </c>
      <c r="O88">
        <v>41759</v>
      </c>
      <c r="P88">
        <v>78.709999999999994</v>
      </c>
    </row>
    <row r="89" spans="1:16" hidden="1" x14ac:dyDescent="0.3">
      <c r="A89" t="s">
        <v>866</v>
      </c>
      <c r="B89" t="s">
        <v>24</v>
      </c>
      <c r="C89" t="s">
        <v>25</v>
      </c>
      <c r="D89">
        <v>642.5</v>
      </c>
      <c r="E89">
        <v>642</v>
      </c>
      <c r="F89">
        <v>657.95</v>
      </c>
      <c r="G89">
        <v>623.54999999999995</v>
      </c>
      <c r="H89">
        <v>628.5</v>
      </c>
      <c r="I89" s="1">
        <v>627.5</v>
      </c>
      <c r="J89">
        <v>636.19000000000005</v>
      </c>
      <c r="K89">
        <v>8182</v>
      </c>
      <c r="L89" s="2">
        <v>52.05</v>
      </c>
      <c r="M89">
        <v>576</v>
      </c>
      <c r="N89" s="3">
        <f t="shared" si="1"/>
        <v>14.204861111111111</v>
      </c>
      <c r="O89">
        <v>4853</v>
      </c>
      <c r="P89">
        <v>59.31</v>
      </c>
    </row>
    <row r="90" spans="1:16" hidden="1" x14ac:dyDescent="0.3">
      <c r="A90" t="s">
        <v>973</v>
      </c>
      <c r="B90" t="s">
        <v>24</v>
      </c>
      <c r="C90" t="s">
        <v>25</v>
      </c>
      <c r="D90">
        <v>48.8</v>
      </c>
      <c r="E90">
        <v>48</v>
      </c>
      <c r="F90">
        <v>49.75</v>
      </c>
      <c r="G90">
        <v>46.6</v>
      </c>
      <c r="H90">
        <v>46.9</v>
      </c>
      <c r="I90" s="1">
        <v>46.7</v>
      </c>
      <c r="J90">
        <v>47.19</v>
      </c>
      <c r="K90">
        <v>56771</v>
      </c>
      <c r="L90" s="2">
        <v>26.79</v>
      </c>
      <c r="M90">
        <v>631</v>
      </c>
      <c r="N90" s="3">
        <f t="shared" si="1"/>
        <v>89.969889064976229</v>
      </c>
      <c r="O90">
        <v>40003</v>
      </c>
      <c r="P90">
        <v>70.459999999999994</v>
      </c>
    </row>
    <row r="91" spans="1:16" hidden="1" x14ac:dyDescent="0.3">
      <c r="A91" t="s">
        <v>728</v>
      </c>
      <c r="B91" t="s">
        <v>41</v>
      </c>
      <c r="C91" t="s">
        <v>25</v>
      </c>
      <c r="D91">
        <v>0.5</v>
      </c>
      <c r="E91">
        <v>0.5</v>
      </c>
      <c r="F91">
        <v>0.55000000000000004</v>
      </c>
      <c r="G91">
        <v>0.45</v>
      </c>
      <c r="H91">
        <v>0.5</v>
      </c>
      <c r="I91" s="1">
        <v>0.5</v>
      </c>
      <c r="J91">
        <v>0.49</v>
      </c>
      <c r="K91">
        <v>25171559</v>
      </c>
      <c r="L91" s="2">
        <v>122.24</v>
      </c>
      <c r="M91">
        <v>3451</v>
      </c>
      <c r="N91" s="3">
        <f t="shared" si="1"/>
        <v>7293.9898580121708</v>
      </c>
      <c r="O91" t="s">
        <v>42</v>
      </c>
      <c r="P91" t="s">
        <v>42</v>
      </c>
    </row>
    <row r="92" spans="1:16" hidden="1" x14ac:dyDescent="0.3">
      <c r="A92" t="s">
        <v>1177</v>
      </c>
      <c r="B92" t="s">
        <v>24</v>
      </c>
      <c r="C92" t="s">
        <v>25</v>
      </c>
      <c r="D92">
        <v>74.05</v>
      </c>
      <c r="E92">
        <v>73</v>
      </c>
      <c r="F92">
        <v>75.2</v>
      </c>
      <c r="G92">
        <v>72.8</v>
      </c>
      <c r="H92">
        <v>73.2</v>
      </c>
      <c r="I92" s="1">
        <v>73.099999999999994</v>
      </c>
      <c r="J92">
        <v>73.459999999999994</v>
      </c>
      <c r="K92">
        <v>23942</v>
      </c>
      <c r="L92" s="2">
        <v>17.59</v>
      </c>
      <c r="M92">
        <v>558</v>
      </c>
      <c r="N92" s="3">
        <f t="shared" si="1"/>
        <v>42.906810035842291</v>
      </c>
      <c r="O92">
        <v>8570</v>
      </c>
      <c r="P92">
        <v>35.79</v>
      </c>
    </row>
    <row r="93" spans="1:16" hidden="1" x14ac:dyDescent="0.3">
      <c r="A93" t="s">
        <v>1436</v>
      </c>
      <c r="B93" t="s">
        <v>41</v>
      </c>
      <c r="C93" t="s">
        <v>25</v>
      </c>
      <c r="D93">
        <v>6.5</v>
      </c>
      <c r="E93">
        <v>6.25</v>
      </c>
      <c r="F93">
        <v>6.7</v>
      </c>
      <c r="G93">
        <v>6.2</v>
      </c>
      <c r="H93">
        <v>6.45</v>
      </c>
      <c r="I93" s="1">
        <v>6.5</v>
      </c>
      <c r="J93">
        <v>6.44</v>
      </c>
      <c r="K93">
        <v>30146</v>
      </c>
      <c r="L93" s="2">
        <v>1.94</v>
      </c>
      <c r="M93">
        <v>101</v>
      </c>
      <c r="N93" s="3">
        <f t="shared" si="1"/>
        <v>298.47524752475249</v>
      </c>
      <c r="O93" t="s">
        <v>42</v>
      </c>
      <c r="P93" t="s">
        <v>42</v>
      </c>
    </row>
    <row r="94" spans="1:16" hidden="1" x14ac:dyDescent="0.3">
      <c r="A94" t="s">
        <v>1671</v>
      </c>
      <c r="B94" t="s">
        <v>24</v>
      </c>
      <c r="C94" t="s">
        <v>25</v>
      </c>
      <c r="D94">
        <v>284.85000000000002</v>
      </c>
      <c r="E94">
        <v>286.57</v>
      </c>
      <c r="F94">
        <v>295</v>
      </c>
      <c r="G94">
        <v>286.57</v>
      </c>
      <c r="H94">
        <v>295</v>
      </c>
      <c r="I94" s="1">
        <v>295</v>
      </c>
      <c r="J94">
        <v>290.79000000000002</v>
      </c>
      <c r="K94">
        <v>4</v>
      </c>
      <c r="L94" s="2">
        <v>0.01</v>
      </c>
      <c r="M94">
        <v>4</v>
      </c>
      <c r="N94" s="3">
        <f t="shared" si="1"/>
        <v>1</v>
      </c>
      <c r="O94">
        <v>2</v>
      </c>
      <c r="P94">
        <v>50</v>
      </c>
    </row>
    <row r="95" spans="1:16" hidden="1" x14ac:dyDescent="0.3">
      <c r="A95" t="s">
        <v>1136</v>
      </c>
      <c r="B95" t="s">
        <v>24</v>
      </c>
      <c r="C95" t="s">
        <v>25</v>
      </c>
      <c r="D95">
        <v>400.31</v>
      </c>
      <c r="E95">
        <v>400</v>
      </c>
      <c r="F95">
        <v>403.3</v>
      </c>
      <c r="G95">
        <v>393</v>
      </c>
      <c r="H95">
        <v>396</v>
      </c>
      <c r="I95" s="1">
        <v>396</v>
      </c>
      <c r="J95">
        <v>397.88</v>
      </c>
      <c r="K95">
        <v>3053</v>
      </c>
      <c r="L95" s="2">
        <v>12.15</v>
      </c>
      <c r="M95">
        <v>91</v>
      </c>
      <c r="N95" s="3">
        <f t="shared" si="1"/>
        <v>33.549450549450547</v>
      </c>
      <c r="O95">
        <v>2068</v>
      </c>
      <c r="P95">
        <v>67.739999999999995</v>
      </c>
    </row>
    <row r="96" spans="1:16" hidden="1" x14ac:dyDescent="0.3">
      <c r="A96" t="s">
        <v>1391</v>
      </c>
      <c r="B96" t="s">
        <v>24</v>
      </c>
      <c r="C96" t="s">
        <v>25</v>
      </c>
      <c r="D96">
        <v>1189.95</v>
      </c>
      <c r="E96">
        <v>1199.99</v>
      </c>
      <c r="F96">
        <v>1200</v>
      </c>
      <c r="G96">
        <v>1182</v>
      </c>
      <c r="H96">
        <v>1188.6500000000001</v>
      </c>
      <c r="I96" s="1">
        <v>1186.25</v>
      </c>
      <c r="J96">
        <v>1188.24</v>
      </c>
      <c r="K96">
        <v>260</v>
      </c>
      <c r="L96" s="2">
        <v>3.09</v>
      </c>
      <c r="M96">
        <v>45</v>
      </c>
      <c r="N96" s="3">
        <f t="shared" si="1"/>
        <v>5.7777777777777777</v>
      </c>
      <c r="O96">
        <v>242</v>
      </c>
      <c r="P96">
        <v>93.08</v>
      </c>
    </row>
    <row r="97" spans="1:16" hidden="1" x14ac:dyDescent="0.3">
      <c r="A97" t="s">
        <v>38</v>
      </c>
      <c r="B97" t="s">
        <v>24</v>
      </c>
      <c r="C97" t="s">
        <v>25</v>
      </c>
      <c r="D97">
        <v>273.17</v>
      </c>
      <c r="E97">
        <v>273.5</v>
      </c>
      <c r="F97">
        <v>276</v>
      </c>
      <c r="G97">
        <v>263.89999999999998</v>
      </c>
      <c r="H97">
        <v>271.60000000000002</v>
      </c>
      <c r="I97" s="1">
        <v>271.58999999999997</v>
      </c>
      <c r="J97">
        <v>271.63</v>
      </c>
      <c r="K97">
        <v>132295</v>
      </c>
      <c r="L97" s="8">
        <v>359.36</v>
      </c>
      <c r="M97">
        <v>48</v>
      </c>
      <c r="N97" s="3">
        <f t="shared" si="1"/>
        <v>2756.1458333333335</v>
      </c>
      <c r="O97">
        <v>131351</v>
      </c>
      <c r="P97">
        <v>99.29</v>
      </c>
    </row>
    <row r="98" spans="1:16" hidden="1" x14ac:dyDescent="0.3">
      <c r="A98" t="s">
        <v>982</v>
      </c>
      <c r="B98" t="s">
        <v>24</v>
      </c>
      <c r="C98" t="s">
        <v>25</v>
      </c>
      <c r="D98">
        <v>17.95</v>
      </c>
      <c r="E98">
        <v>18.649999999999999</v>
      </c>
      <c r="F98">
        <v>18.649999999999999</v>
      </c>
      <c r="G98">
        <v>17.899999999999999</v>
      </c>
      <c r="H98">
        <v>17.95</v>
      </c>
      <c r="I98" s="1">
        <v>18</v>
      </c>
      <c r="J98">
        <v>18.100000000000001</v>
      </c>
      <c r="K98">
        <v>136865</v>
      </c>
      <c r="L98" s="2">
        <v>24.78</v>
      </c>
      <c r="M98">
        <v>447</v>
      </c>
      <c r="N98" s="3">
        <f t="shared" si="1"/>
        <v>306.18568232662193</v>
      </c>
      <c r="O98">
        <v>91474</v>
      </c>
      <c r="P98">
        <v>66.84</v>
      </c>
    </row>
    <row r="99" spans="1:16" hidden="1" x14ac:dyDescent="0.3">
      <c r="A99" t="s">
        <v>1179</v>
      </c>
      <c r="B99" t="s">
        <v>41</v>
      </c>
      <c r="C99" t="s">
        <v>25</v>
      </c>
      <c r="D99">
        <v>2.75</v>
      </c>
      <c r="E99">
        <v>2.65</v>
      </c>
      <c r="F99">
        <v>2.7</v>
      </c>
      <c r="G99">
        <v>2.65</v>
      </c>
      <c r="H99">
        <v>2.65</v>
      </c>
      <c r="I99" s="1">
        <v>2.65</v>
      </c>
      <c r="J99">
        <v>2.65</v>
      </c>
      <c r="K99">
        <v>646068</v>
      </c>
      <c r="L99" s="2">
        <v>17.12</v>
      </c>
      <c r="M99">
        <v>2081</v>
      </c>
      <c r="N99" s="3">
        <f t="shared" si="1"/>
        <v>310.46035559827004</v>
      </c>
      <c r="O99" t="s">
        <v>42</v>
      </c>
      <c r="P99" t="s">
        <v>42</v>
      </c>
    </row>
    <row r="100" spans="1:16" hidden="1" x14ac:dyDescent="0.3">
      <c r="A100" t="s">
        <v>270</v>
      </c>
      <c r="B100" t="s">
        <v>24</v>
      </c>
      <c r="C100" t="s">
        <v>25</v>
      </c>
      <c r="D100">
        <v>454.15</v>
      </c>
      <c r="E100">
        <v>455.8</v>
      </c>
      <c r="F100">
        <v>457</v>
      </c>
      <c r="G100">
        <v>440.25</v>
      </c>
      <c r="H100">
        <v>446.3</v>
      </c>
      <c r="I100" s="1">
        <v>445.8</v>
      </c>
      <c r="J100">
        <v>446.27</v>
      </c>
      <c r="K100">
        <v>2974332</v>
      </c>
      <c r="L100" s="2">
        <v>13273.55</v>
      </c>
      <c r="M100">
        <v>41684</v>
      </c>
      <c r="N100" s="3">
        <f t="shared" si="1"/>
        <v>71.354284617599077</v>
      </c>
      <c r="O100">
        <v>1000691</v>
      </c>
      <c r="P100">
        <v>33.64</v>
      </c>
    </row>
    <row r="101" spans="1:16" hidden="1" x14ac:dyDescent="0.3">
      <c r="A101" t="s">
        <v>1108</v>
      </c>
      <c r="B101" t="s">
        <v>24</v>
      </c>
      <c r="C101" t="s">
        <v>25</v>
      </c>
      <c r="D101">
        <v>128.05000000000001</v>
      </c>
      <c r="E101">
        <v>134.44999999999999</v>
      </c>
      <c r="F101">
        <v>134.44999999999999</v>
      </c>
      <c r="G101">
        <v>134.44999999999999</v>
      </c>
      <c r="H101">
        <v>134.44999999999999</v>
      </c>
      <c r="I101" s="1">
        <v>134.44999999999999</v>
      </c>
      <c r="J101">
        <v>134.44999999999999</v>
      </c>
      <c r="K101">
        <v>8750</v>
      </c>
      <c r="L101" s="2">
        <v>11.76</v>
      </c>
      <c r="M101">
        <v>29</v>
      </c>
      <c r="N101" s="3">
        <f t="shared" si="1"/>
        <v>301.72413793103448</v>
      </c>
      <c r="O101">
        <v>8750</v>
      </c>
      <c r="P101">
        <v>100</v>
      </c>
    </row>
    <row r="102" spans="1:16" hidden="1" x14ac:dyDescent="0.3">
      <c r="A102" t="s">
        <v>182</v>
      </c>
      <c r="B102" t="s">
        <v>24</v>
      </c>
      <c r="C102" t="s">
        <v>25</v>
      </c>
      <c r="D102">
        <v>113.95</v>
      </c>
      <c r="E102">
        <v>117</v>
      </c>
      <c r="F102">
        <v>117.5</v>
      </c>
      <c r="G102">
        <v>108.45</v>
      </c>
      <c r="H102">
        <v>111.65</v>
      </c>
      <c r="I102" s="1">
        <v>111.75</v>
      </c>
      <c r="J102">
        <v>113.66</v>
      </c>
      <c r="K102">
        <v>49733</v>
      </c>
      <c r="L102" s="2">
        <v>56.53</v>
      </c>
      <c r="M102">
        <v>1807</v>
      </c>
      <c r="N102" s="3">
        <f t="shared" si="1"/>
        <v>27.522412838959603</v>
      </c>
      <c r="O102">
        <v>22106</v>
      </c>
      <c r="P102">
        <v>44.45</v>
      </c>
    </row>
    <row r="103" spans="1:16" hidden="1" x14ac:dyDescent="0.3">
      <c r="A103" t="s">
        <v>1416</v>
      </c>
      <c r="B103" t="s">
        <v>24</v>
      </c>
      <c r="C103" t="s">
        <v>25</v>
      </c>
      <c r="D103">
        <v>33.75</v>
      </c>
      <c r="E103">
        <v>34.5</v>
      </c>
      <c r="F103">
        <v>35</v>
      </c>
      <c r="G103">
        <v>31.55</v>
      </c>
      <c r="H103">
        <v>34.6</v>
      </c>
      <c r="I103" s="1">
        <v>34.049999999999997</v>
      </c>
      <c r="J103">
        <v>33.409999999999997</v>
      </c>
      <c r="K103">
        <v>7144</v>
      </c>
      <c r="L103" s="2">
        <v>2.39</v>
      </c>
      <c r="M103">
        <v>115</v>
      </c>
      <c r="N103" s="3">
        <f t="shared" si="1"/>
        <v>62.121739130434783</v>
      </c>
      <c r="O103">
        <v>4134</v>
      </c>
      <c r="P103">
        <v>57.87</v>
      </c>
    </row>
    <row r="104" spans="1:16" hidden="1" x14ac:dyDescent="0.3">
      <c r="A104" t="s">
        <v>96</v>
      </c>
      <c r="B104" t="s">
        <v>24</v>
      </c>
      <c r="C104" t="s">
        <v>25</v>
      </c>
      <c r="D104">
        <v>271.5</v>
      </c>
      <c r="E104">
        <v>272.64999999999998</v>
      </c>
      <c r="F104">
        <v>325.8</v>
      </c>
      <c r="G104">
        <v>272.64999999999998</v>
      </c>
      <c r="H104">
        <v>325.8</v>
      </c>
      <c r="I104" s="1">
        <v>325.8</v>
      </c>
      <c r="J104">
        <v>318.14999999999998</v>
      </c>
      <c r="K104">
        <v>36461</v>
      </c>
      <c r="L104" s="14">
        <v>116</v>
      </c>
      <c r="M104">
        <v>1492</v>
      </c>
      <c r="N104" s="3">
        <f t="shared" si="1"/>
        <v>24.437667560321717</v>
      </c>
      <c r="O104">
        <v>15057</v>
      </c>
      <c r="P104">
        <v>41.3</v>
      </c>
    </row>
    <row r="105" spans="1:16" hidden="1" x14ac:dyDescent="0.3">
      <c r="A105" t="s">
        <v>980</v>
      </c>
      <c r="B105" t="s">
        <v>24</v>
      </c>
      <c r="C105" t="s">
        <v>25</v>
      </c>
      <c r="D105">
        <v>5.95</v>
      </c>
      <c r="E105">
        <v>6</v>
      </c>
      <c r="F105">
        <v>6</v>
      </c>
      <c r="G105">
        <v>5.75</v>
      </c>
      <c r="H105">
        <v>5.85</v>
      </c>
      <c r="I105" s="1">
        <v>5.8</v>
      </c>
      <c r="J105">
        <v>5.85</v>
      </c>
      <c r="K105">
        <v>426792</v>
      </c>
      <c r="L105" s="2">
        <v>24.97</v>
      </c>
      <c r="M105">
        <v>399</v>
      </c>
      <c r="N105" s="3">
        <f t="shared" si="1"/>
        <v>1069.6541353383459</v>
      </c>
      <c r="O105">
        <v>372203</v>
      </c>
      <c r="P105">
        <v>87.21</v>
      </c>
    </row>
    <row r="106" spans="1:16" hidden="1" x14ac:dyDescent="0.3">
      <c r="A106" t="s">
        <v>448</v>
      </c>
      <c r="B106" t="s">
        <v>24</v>
      </c>
      <c r="C106" t="s">
        <v>25</v>
      </c>
      <c r="D106">
        <v>30.55</v>
      </c>
      <c r="E106">
        <v>30.4</v>
      </c>
      <c r="F106">
        <v>30.55</v>
      </c>
      <c r="G106">
        <v>29.5</v>
      </c>
      <c r="H106">
        <v>29.6</v>
      </c>
      <c r="I106" s="1">
        <v>29.55</v>
      </c>
      <c r="J106">
        <v>29.7</v>
      </c>
      <c r="K106">
        <v>3252249</v>
      </c>
      <c r="L106" s="2">
        <v>965.84</v>
      </c>
      <c r="M106">
        <v>13114</v>
      </c>
      <c r="N106" s="3">
        <f t="shared" si="1"/>
        <v>247.99824614915357</v>
      </c>
      <c r="O106">
        <v>1408976</v>
      </c>
      <c r="P106">
        <v>43.32</v>
      </c>
    </row>
    <row r="107" spans="1:16" hidden="1" x14ac:dyDescent="0.3">
      <c r="A107" t="s">
        <v>1516</v>
      </c>
      <c r="B107" t="s">
        <v>24</v>
      </c>
      <c r="C107" t="s">
        <v>25</v>
      </c>
      <c r="D107">
        <v>60.45</v>
      </c>
      <c r="E107">
        <v>60.05</v>
      </c>
      <c r="F107">
        <v>60.05</v>
      </c>
      <c r="G107">
        <v>58.4</v>
      </c>
      <c r="H107">
        <v>58.4</v>
      </c>
      <c r="I107" s="1">
        <v>58.95</v>
      </c>
      <c r="J107">
        <v>58.93</v>
      </c>
      <c r="K107">
        <v>1564</v>
      </c>
      <c r="L107" s="2">
        <v>0.92</v>
      </c>
      <c r="M107">
        <v>97</v>
      </c>
      <c r="N107" s="3">
        <f t="shared" si="1"/>
        <v>16.123711340206185</v>
      </c>
      <c r="O107">
        <v>1109</v>
      </c>
      <c r="P107">
        <v>70.91</v>
      </c>
    </row>
    <row r="108" spans="1:16" hidden="1" x14ac:dyDescent="0.3">
      <c r="A108" t="s">
        <v>588</v>
      </c>
      <c r="B108" t="s">
        <v>24</v>
      </c>
      <c r="C108" t="s">
        <v>25</v>
      </c>
      <c r="D108">
        <v>209.4</v>
      </c>
      <c r="E108">
        <v>211.85</v>
      </c>
      <c r="F108">
        <v>211.85</v>
      </c>
      <c r="G108">
        <v>198.1</v>
      </c>
      <c r="H108">
        <v>198.9</v>
      </c>
      <c r="I108" s="1">
        <v>199.45</v>
      </c>
      <c r="J108">
        <v>202.97</v>
      </c>
      <c r="K108">
        <v>167304</v>
      </c>
      <c r="L108" s="2">
        <v>339.57</v>
      </c>
      <c r="M108">
        <v>3259</v>
      </c>
      <c r="N108" s="3">
        <f t="shared" si="1"/>
        <v>51.335992635777849</v>
      </c>
      <c r="O108">
        <v>86399</v>
      </c>
      <c r="P108">
        <v>51.64</v>
      </c>
    </row>
    <row r="109" spans="1:16" hidden="1" x14ac:dyDescent="0.3">
      <c r="A109" t="s">
        <v>1024</v>
      </c>
      <c r="B109" t="s">
        <v>41</v>
      </c>
      <c r="C109" t="s">
        <v>25</v>
      </c>
      <c r="D109">
        <v>1.45</v>
      </c>
      <c r="E109">
        <v>1.4</v>
      </c>
      <c r="F109">
        <v>1.4</v>
      </c>
      <c r="G109">
        <v>1.4</v>
      </c>
      <c r="H109">
        <v>1.4</v>
      </c>
      <c r="I109" s="1">
        <v>1.4</v>
      </c>
      <c r="J109">
        <v>1.4</v>
      </c>
      <c r="K109">
        <v>4699</v>
      </c>
      <c r="L109" s="2">
        <v>7.0000000000000007E-2</v>
      </c>
      <c r="M109">
        <v>4</v>
      </c>
      <c r="N109" s="3">
        <f t="shared" si="1"/>
        <v>1174.75</v>
      </c>
      <c r="O109" t="s">
        <v>42</v>
      </c>
      <c r="P109" t="s">
        <v>42</v>
      </c>
    </row>
    <row r="110" spans="1:16" hidden="1" x14ac:dyDescent="0.3">
      <c r="A110" t="s">
        <v>1421</v>
      </c>
      <c r="B110" t="s">
        <v>41</v>
      </c>
      <c r="C110" t="s">
        <v>25</v>
      </c>
      <c r="D110">
        <v>42.4</v>
      </c>
      <c r="E110">
        <v>43.5</v>
      </c>
      <c r="F110">
        <v>43.5</v>
      </c>
      <c r="G110">
        <v>40.299999999999997</v>
      </c>
      <c r="H110">
        <v>40.35</v>
      </c>
      <c r="I110" s="1">
        <v>40.5</v>
      </c>
      <c r="J110">
        <v>40.58</v>
      </c>
      <c r="K110">
        <v>5571</v>
      </c>
      <c r="L110" s="2">
        <v>2.2599999999999998</v>
      </c>
      <c r="M110">
        <v>69</v>
      </c>
      <c r="N110" s="3">
        <f t="shared" si="1"/>
        <v>80.739130434782609</v>
      </c>
      <c r="O110" t="s">
        <v>42</v>
      </c>
      <c r="P110" t="s">
        <v>42</v>
      </c>
    </row>
    <row r="111" spans="1:16" hidden="1" x14ac:dyDescent="0.3">
      <c r="A111" t="s">
        <v>254</v>
      </c>
      <c r="B111" t="s">
        <v>24</v>
      </c>
      <c r="C111" t="s">
        <v>25</v>
      </c>
      <c r="D111">
        <v>3782.5</v>
      </c>
      <c r="E111">
        <v>3790.1</v>
      </c>
      <c r="F111">
        <v>3901</v>
      </c>
      <c r="G111">
        <v>3781</v>
      </c>
      <c r="H111">
        <v>3870</v>
      </c>
      <c r="I111" s="1">
        <v>3860.1</v>
      </c>
      <c r="J111">
        <v>3848.64</v>
      </c>
      <c r="K111">
        <v>499750</v>
      </c>
      <c r="L111" s="2">
        <v>19233.599999999999</v>
      </c>
      <c r="M111">
        <v>40117</v>
      </c>
      <c r="N111" s="3">
        <f t="shared" si="1"/>
        <v>12.457312361343071</v>
      </c>
      <c r="O111">
        <v>142474</v>
      </c>
      <c r="P111">
        <v>28.51</v>
      </c>
    </row>
    <row r="112" spans="1:16" hidden="1" x14ac:dyDescent="0.3">
      <c r="A112" t="s">
        <v>529</v>
      </c>
      <c r="B112" t="s">
        <v>24</v>
      </c>
      <c r="C112" t="s">
        <v>25</v>
      </c>
      <c r="D112">
        <v>35.299999999999997</v>
      </c>
      <c r="E112">
        <v>35.5</v>
      </c>
      <c r="F112">
        <v>35.75</v>
      </c>
      <c r="G112">
        <v>34.15</v>
      </c>
      <c r="H112">
        <v>34.299999999999997</v>
      </c>
      <c r="I112" s="1">
        <v>34.200000000000003</v>
      </c>
      <c r="J112">
        <v>34.5</v>
      </c>
      <c r="K112">
        <v>1575967</v>
      </c>
      <c r="L112" s="2">
        <v>543.76</v>
      </c>
      <c r="M112">
        <v>10038</v>
      </c>
      <c r="N112" s="3">
        <f t="shared" si="1"/>
        <v>157.00009962143852</v>
      </c>
      <c r="O112">
        <v>641837</v>
      </c>
      <c r="P112">
        <v>40.729999999999997</v>
      </c>
    </row>
    <row r="113" spans="1:16" hidden="1" x14ac:dyDescent="0.3">
      <c r="A113" t="s">
        <v>288</v>
      </c>
      <c r="B113" t="s">
        <v>24</v>
      </c>
      <c r="C113" t="s">
        <v>25</v>
      </c>
      <c r="D113">
        <v>246.85</v>
      </c>
      <c r="E113">
        <v>247.95</v>
      </c>
      <c r="F113">
        <v>248.8</v>
      </c>
      <c r="G113">
        <v>226.65</v>
      </c>
      <c r="H113">
        <v>229.2</v>
      </c>
      <c r="I113" s="1">
        <v>228.85</v>
      </c>
      <c r="J113">
        <v>235.2</v>
      </c>
      <c r="K113">
        <v>4335672</v>
      </c>
      <c r="L113" s="2">
        <v>10197.64</v>
      </c>
      <c r="M113">
        <v>37802</v>
      </c>
      <c r="N113" s="3">
        <f t="shared" si="1"/>
        <v>114.69424898153537</v>
      </c>
      <c r="O113">
        <v>785168</v>
      </c>
      <c r="P113">
        <v>18.11</v>
      </c>
    </row>
    <row r="114" spans="1:16" hidden="1" x14ac:dyDescent="0.3">
      <c r="A114" t="s">
        <v>1270</v>
      </c>
      <c r="B114" t="s">
        <v>24</v>
      </c>
      <c r="C114" t="s">
        <v>25</v>
      </c>
      <c r="D114">
        <v>5.95</v>
      </c>
      <c r="E114">
        <v>5.7</v>
      </c>
      <c r="F114">
        <v>5.7</v>
      </c>
      <c r="G114">
        <v>5.7</v>
      </c>
      <c r="H114">
        <v>5.7</v>
      </c>
      <c r="I114" s="1">
        <v>5.7</v>
      </c>
      <c r="J114">
        <v>5.7</v>
      </c>
      <c r="K114">
        <v>161309</v>
      </c>
      <c r="L114" s="2">
        <v>9.19</v>
      </c>
      <c r="M114">
        <v>203</v>
      </c>
      <c r="N114" s="3">
        <f t="shared" si="1"/>
        <v>794.62561576354676</v>
      </c>
      <c r="O114">
        <v>161309</v>
      </c>
      <c r="P114">
        <v>100</v>
      </c>
    </row>
    <row r="115" spans="1:16" hidden="1" x14ac:dyDescent="0.3">
      <c r="A115" t="s">
        <v>1228</v>
      </c>
      <c r="B115" t="s">
        <v>24</v>
      </c>
      <c r="C115" t="s">
        <v>25</v>
      </c>
      <c r="D115">
        <v>13.85</v>
      </c>
      <c r="E115">
        <v>13.9</v>
      </c>
      <c r="F115">
        <v>14</v>
      </c>
      <c r="G115">
        <v>13.6</v>
      </c>
      <c r="H115">
        <v>13.65</v>
      </c>
      <c r="I115" s="1">
        <v>13.65</v>
      </c>
      <c r="J115">
        <v>13.75</v>
      </c>
      <c r="K115">
        <v>89680</v>
      </c>
      <c r="L115" s="2">
        <v>12.33</v>
      </c>
      <c r="M115">
        <v>324</v>
      </c>
      <c r="N115" s="3">
        <f t="shared" si="1"/>
        <v>276.79012345679013</v>
      </c>
      <c r="O115">
        <v>66793</v>
      </c>
      <c r="P115">
        <v>74.48</v>
      </c>
    </row>
    <row r="116" spans="1:16" hidden="1" x14ac:dyDescent="0.3">
      <c r="A116" t="s">
        <v>81</v>
      </c>
      <c r="B116" t="s">
        <v>24</v>
      </c>
      <c r="C116" t="s">
        <v>25</v>
      </c>
      <c r="D116">
        <v>72.349999999999994</v>
      </c>
      <c r="E116">
        <v>74.650000000000006</v>
      </c>
      <c r="F116">
        <v>79.849999999999994</v>
      </c>
      <c r="G116">
        <v>73.95</v>
      </c>
      <c r="H116">
        <v>74.900000000000006</v>
      </c>
      <c r="I116" s="1">
        <v>74.599999999999994</v>
      </c>
      <c r="J116">
        <v>77.13</v>
      </c>
      <c r="K116">
        <v>1470096</v>
      </c>
      <c r="L116" s="14">
        <v>1133.82</v>
      </c>
      <c r="M116">
        <v>13604</v>
      </c>
      <c r="N116" s="3">
        <f t="shared" si="1"/>
        <v>108.0635107321376</v>
      </c>
      <c r="O116">
        <v>495652</v>
      </c>
      <c r="P116">
        <v>33.72</v>
      </c>
    </row>
    <row r="117" spans="1:16" hidden="1" x14ac:dyDescent="0.3">
      <c r="A117" t="s">
        <v>565</v>
      </c>
      <c r="B117" t="s">
        <v>24</v>
      </c>
      <c r="C117" t="s">
        <v>25</v>
      </c>
      <c r="D117">
        <v>272.3</v>
      </c>
      <c r="E117">
        <v>272.05</v>
      </c>
      <c r="F117">
        <v>275.95</v>
      </c>
      <c r="G117">
        <v>265.64999999999998</v>
      </c>
      <c r="H117">
        <v>266</v>
      </c>
      <c r="I117" s="1">
        <v>266.64999999999998</v>
      </c>
      <c r="J117">
        <v>268.57</v>
      </c>
      <c r="K117">
        <v>147344</v>
      </c>
      <c r="L117" s="2">
        <v>395.72</v>
      </c>
      <c r="M117">
        <v>2559</v>
      </c>
      <c r="N117" s="3">
        <f t="shared" si="1"/>
        <v>57.57874169597499</v>
      </c>
      <c r="O117">
        <v>80422</v>
      </c>
      <c r="P117">
        <v>54.58</v>
      </c>
    </row>
    <row r="118" spans="1:16" hidden="1" x14ac:dyDescent="0.3">
      <c r="A118" t="s">
        <v>641</v>
      </c>
      <c r="B118" t="s">
        <v>24</v>
      </c>
      <c r="C118" t="s">
        <v>25</v>
      </c>
      <c r="D118">
        <v>13.75</v>
      </c>
      <c r="E118">
        <v>13.85</v>
      </c>
      <c r="F118">
        <v>13.9</v>
      </c>
      <c r="G118">
        <v>13.1</v>
      </c>
      <c r="H118">
        <v>13.15</v>
      </c>
      <c r="I118" s="1">
        <v>13.15</v>
      </c>
      <c r="J118">
        <v>13.34</v>
      </c>
      <c r="K118">
        <v>1734799</v>
      </c>
      <c r="L118" s="2">
        <v>231.39</v>
      </c>
      <c r="M118">
        <v>8700</v>
      </c>
      <c r="N118" s="3">
        <f t="shared" si="1"/>
        <v>199.40218390804597</v>
      </c>
      <c r="O118">
        <v>1004101</v>
      </c>
      <c r="P118">
        <v>57.88</v>
      </c>
    </row>
    <row r="119" spans="1:16" hidden="1" x14ac:dyDescent="0.3">
      <c r="A119" t="s">
        <v>927</v>
      </c>
      <c r="B119" t="s">
        <v>24</v>
      </c>
      <c r="C119" t="s">
        <v>25</v>
      </c>
      <c r="D119">
        <v>120.6</v>
      </c>
      <c r="E119">
        <v>120.9</v>
      </c>
      <c r="F119">
        <v>120.9</v>
      </c>
      <c r="G119">
        <v>116</v>
      </c>
      <c r="H119">
        <v>116</v>
      </c>
      <c r="I119" s="1">
        <v>116.25</v>
      </c>
      <c r="J119">
        <v>117.15</v>
      </c>
      <c r="K119">
        <v>30194</v>
      </c>
      <c r="L119" s="2">
        <v>35.369999999999997</v>
      </c>
      <c r="M119">
        <v>842</v>
      </c>
      <c r="N119" s="3">
        <f t="shared" si="1"/>
        <v>35.859857482185276</v>
      </c>
      <c r="O119">
        <v>19083</v>
      </c>
      <c r="P119">
        <v>63.2</v>
      </c>
    </row>
    <row r="120" spans="1:16" hidden="1" x14ac:dyDescent="0.3">
      <c r="A120" t="s">
        <v>329</v>
      </c>
      <c r="B120" t="s">
        <v>24</v>
      </c>
      <c r="C120" t="s">
        <v>25</v>
      </c>
      <c r="D120">
        <v>998.35</v>
      </c>
      <c r="E120">
        <v>1006.1</v>
      </c>
      <c r="F120">
        <v>1006.1</v>
      </c>
      <c r="G120">
        <v>975.5</v>
      </c>
      <c r="H120">
        <v>981</v>
      </c>
      <c r="I120" s="1">
        <v>982.2</v>
      </c>
      <c r="J120">
        <v>989.17</v>
      </c>
      <c r="K120">
        <v>596126</v>
      </c>
      <c r="L120" s="2">
        <v>5896.67</v>
      </c>
      <c r="M120">
        <v>10633</v>
      </c>
      <c r="N120" s="3">
        <f t="shared" si="1"/>
        <v>56.063763754349665</v>
      </c>
      <c r="O120">
        <v>349719</v>
      </c>
      <c r="P120">
        <v>58.67</v>
      </c>
    </row>
    <row r="121" spans="1:16" hidden="1" x14ac:dyDescent="0.3">
      <c r="A121" t="s">
        <v>807</v>
      </c>
      <c r="B121" t="s">
        <v>24</v>
      </c>
      <c r="C121" t="s">
        <v>25</v>
      </c>
      <c r="D121">
        <v>41.9</v>
      </c>
      <c r="E121">
        <v>41.9</v>
      </c>
      <c r="F121">
        <v>41.9</v>
      </c>
      <c r="G121">
        <v>40.200000000000003</v>
      </c>
      <c r="H121">
        <v>40.5</v>
      </c>
      <c r="I121" s="1">
        <v>40.4</v>
      </c>
      <c r="J121">
        <v>40.74</v>
      </c>
      <c r="K121">
        <v>192130</v>
      </c>
      <c r="L121" s="2">
        <v>78.27</v>
      </c>
      <c r="M121">
        <v>1554</v>
      </c>
      <c r="N121" s="3">
        <f t="shared" si="1"/>
        <v>123.63577863577864</v>
      </c>
      <c r="O121">
        <v>109706</v>
      </c>
      <c r="P121">
        <v>57.1</v>
      </c>
    </row>
    <row r="122" spans="1:16" hidden="1" x14ac:dyDescent="0.3">
      <c r="A122" t="s">
        <v>1071</v>
      </c>
      <c r="B122" t="s">
        <v>41</v>
      </c>
      <c r="C122" t="s">
        <v>25</v>
      </c>
      <c r="D122">
        <v>1.75</v>
      </c>
      <c r="E122">
        <v>1.75</v>
      </c>
      <c r="F122">
        <v>1.8</v>
      </c>
      <c r="G122">
        <v>1.7</v>
      </c>
      <c r="H122">
        <v>1.8</v>
      </c>
      <c r="I122" s="1">
        <v>1.8</v>
      </c>
      <c r="J122">
        <v>1.72</v>
      </c>
      <c r="K122">
        <v>28879</v>
      </c>
      <c r="L122" s="2">
        <v>0.5</v>
      </c>
      <c r="M122">
        <v>30</v>
      </c>
      <c r="N122" s="3">
        <f t="shared" si="1"/>
        <v>962.63333333333333</v>
      </c>
      <c r="O122" t="s">
        <v>42</v>
      </c>
      <c r="P122" t="s">
        <v>42</v>
      </c>
    </row>
    <row r="123" spans="1:16" hidden="1" x14ac:dyDescent="0.3">
      <c r="A123" t="s">
        <v>843</v>
      </c>
      <c r="B123" t="s">
        <v>24</v>
      </c>
      <c r="C123" t="s">
        <v>25</v>
      </c>
      <c r="D123">
        <v>205.3</v>
      </c>
      <c r="E123">
        <v>205.5</v>
      </c>
      <c r="F123">
        <v>207.8</v>
      </c>
      <c r="G123">
        <v>200</v>
      </c>
      <c r="H123">
        <v>201</v>
      </c>
      <c r="I123" s="1">
        <v>200.9</v>
      </c>
      <c r="J123">
        <v>202.08</v>
      </c>
      <c r="K123">
        <v>29623</v>
      </c>
      <c r="L123" s="2">
        <v>59.86</v>
      </c>
      <c r="M123">
        <v>761</v>
      </c>
      <c r="N123" s="3">
        <f t="shared" si="1"/>
        <v>38.926412614980286</v>
      </c>
      <c r="O123">
        <v>19177</v>
      </c>
      <c r="P123">
        <v>64.739999999999995</v>
      </c>
    </row>
    <row r="124" spans="1:16" hidden="1" x14ac:dyDescent="0.3">
      <c r="A124" t="s">
        <v>871</v>
      </c>
      <c r="B124" t="s">
        <v>24</v>
      </c>
      <c r="C124" t="s">
        <v>25</v>
      </c>
      <c r="D124">
        <v>1393.05</v>
      </c>
      <c r="E124">
        <v>1385</v>
      </c>
      <c r="F124">
        <v>1401.25</v>
      </c>
      <c r="G124">
        <v>1360</v>
      </c>
      <c r="H124">
        <v>1362</v>
      </c>
      <c r="I124" s="1">
        <v>1364.8</v>
      </c>
      <c r="J124">
        <v>1372.29</v>
      </c>
      <c r="K124">
        <v>3640</v>
      </c>
      <c r="L124" s="2">
        <v>49.95</v>
      </c>
      <c r="M124">
        <v>565</v>
      </c>
      <c r="N124" s="3">
        <f t="shared" si="1"/>
        <v>6.4424778761061949</v>
      </c>
      <c r="O124">
        <v>2423</v>
      </c>
      <c r="P124">
        <v>66.569999999999993</v>
      </c>
    </row>
    <row r="125" spans="1:16" hidden="1" x14ac:dyDescent="0.3">
      <c r="A125" t="s">
        <v>350</v>
      </c>
      <c r="B125" t="s">
        <v>24</v>
      </c>
      <c r="C125" t="s">
        <v>25</v>
      </c>
      <c r="D125">
        <v>398.15</v>
      </c>
      <c r="E125">
        <v>398.15</v>
      </c>
      <c r="F125">
        <v>400.2</v>
      </c>
      <c r="G125">
        <v>390.6</v>
      </c>
      <c r="H125">
        <v>398.05</v>
      </c>
      <c r="I125" s="1">
        <v>397.1</v>
      </c>
      <c r="J125">
        <v>395.46</v>
      </c>
      <c r="K125">
        <v>883920</v>
      </c>
      <c r="L125" s="2">
        <v>3495.52</v>
      </c>
      <c r="M125">
        <v>11400</v>
      </c>
      <c r="N125" s="3">
        <f t="shared" si="1"/>
        <v>77.536842105263162</v>
      </c>
      <c r="O125">
        <v>134226</v>
      </c>
      <c r="P125">
        <v>15.19</v>
      </c>
    </row>
    <row r="126" spans="1:16" hidden="1" x14ac:dyDescent="0.3">
      <c r="A126" t="s">
        <v>1237</v>
      </c>
      <c r="B126" t="s">
        <v>41</v>
      </c>
      <c r="C126" t="s">
        <v>25</v>
      </c>
      <c r="D126">
        <v>93.1</v>
      </c>
      <c r="E126">
        <v>93.1</v>
      </c>
      <c r="F126">
        <v>93.1</v>
      </c>
      <c r="G126">
        <v>90.55</v>
      </c>
      <c r="H126">
        <v>91</v>
      </c>
      <c r="I126" s="1">
        <v>90.95</v>
      </c>
      <c r="J126">
        <v>91.26</v>
      </c>
      <c r="K126">
        <v>12313</v>
      </c>
      <c r="L126" s="2">
        <v>11.24</v>
      </c>
      <c r="M126">
        <v>235</v>
      </c>
      <c r="N126" s="3">
        <f t="shared" si="1"/>
        <v>52.395744680851067</v>
      </c>
      <c r="O126" t="s">
        <v>42</v>
      </c>
      <c r="P126" t="s">
        <v>42</v>
      </c>
    </row>
    <row r="127" spans="1:16" hidden="1" x14ac:dyDescent="0.3">
      <c r="A127" t="s">
        <v>369</v>
      </c>
      <c r="B127" t="s">
        <v>24</v>
      </c>
      <c r="C127" t="s">
        <v>25</v>
      </c>
      <c r="D127">
        <v>36.200000000000003</v>
      </c>
      <c r="E127">
        <v>36.5</v>
      </c>
      <c r="F127">
        <v>36.6</v>
      </c>
      <c r="G127">
        <v>34.5</v>
      </c>
      <c r="H127">
        <v>34.549999999999997</v>
      </c>
      <c r="I127" s="1">
        <v>34.65</v>
      </c>
      <c r="J127">
        <v>35.159999999999997</v>
      </c>
      <c r="K127">
        <v>6473856</v>
      </c>
      <c r="L127" s="2">
        <v>2276.16</v>
      </c>
      <c r="M127">
        <v>16276</v>
      </c>
      <c r="N127" s="3">
        <f t="shared" si="1"/>
        <v>397.75473089211107</v>
      </c>
      <c r="O127">
        <v>2923178</v>
      </c>
      <c r="P127">
        <v>45.15</v>
      </c>
    </row>
    <row r="128" spans="1:16" hidden="1" x14ac:dyDescent="0.3">
      <c r="A128" t="s">
        <v>884</v>
      </c>
      <c r="B128" t="s">
        <v>24</v>
      </c>
      <c r="C128" t="s">
        <v>25</v>
      </c>
      <c r="D128">
        <v>3.45</v>
      </c>
      <c r="E128">
        <v>3.45</v>
      </c>
      <c r="F128">
        <v>3.5</v>
      </c>
      <c r="G128">
        <v>3.35</v>
      </c>
      <c r="H128">
        <v>3.45</v>
      </c>
      <c r="I128" s="1">
        <v>3.45</v>
      </c>
      <c r="J128">
        <v>3.42</v>
      </c>
      <c r="K128">
        <v>1352185</v>
      </c>
      <c r="L128" s="2">
        <v>46.27</v>
      </c>
      <c r="M128">
        <v>1120</v>
      </c>
      <c r="N128" s="3">
        <f t="shared" si="1"/>
        <v>1207.3080357142858</v>
      </c>
      <c r="O128">
        <v>655608</v>
      </c>
      <c r="P128">
        <v>48.49</v>
      </c>
    </row>
    <row r="129" spans="1:16" hidden="1" x14ac:dyDescent="0.3">
      <c r="A129" t="s">
        <v>1381</v>
      </c>
      <c r="B129" t="s">
        <v>24</v>
      </c>
      <c r="C129" t="s">
        <v>25</v>
      </c>
      <c r="D129">
        <v>30.7</v>
      </c>
      <c r="E129">
        <v>30.95</v>
      </c>
      <c r="F129">
        <v>31.9</v>
      </c>
      <c r="G129">
        <v>30.3</v>
      </c>
      <c r="H129">
        <v>30.4</v>
      </c>
      <c r="I129" s="1">
        <v>30.4</v>
      </c>
      <c r="J129">
        <v>30.95</v>
      </c>
      <c r="K129">
        <v>10760</v>
      </c>
      <c r="L129" s="2">
        <v>3.33</v>
      </c>
      <c r="M129">
        <v>236</v>
      </c>
      <c r="N129" s="3">
        <f t="shared" si="1"/>
        <v>45.593220338983052</v>
      </c>
      <c r="O129">
        <v>7506</v>
      </c>
      <c r="P129">
        <v>69.760000000000005</v>
      </c>
    </row>
    <row r="130" spans="1:16" hidden="1" x14ac:dyDescent="0.3">
      <c r="A130" t="s">
        <v>759</v>
      </c>
      <c r="B130" t="s">
        <v>24</v>
      </c>
      <c r="C130" t="s">
        <v>25</v>
      </c>
      <c r="D130">
        <v>5521.15</v>
      </c>
      <c r="E130">
        <v>5522</v>
      </c>
      <c r="F130">
        <v>5529.8</v>
      </c>
      <c r="G130">
        <v>5440</v>
      </c>
      <c r="H130">
        <v>5450</v>
      </c>
      <c r="I130" s="1">
        <v>5456.6</v>
      </c>
      <c r="J130">
        <v>5478.52</v>
      </c>
      <c r="K130">
        <v>1863</v>
      </c>
      <c r="L130" s="2">
        <v>102.06</v>
      </c>
      <c r="M130">
        <v>1012</v>
      </c>
      <c r="N130" s="3">
        <f t="shared" ref="N130:N193" si="2">K130/M130</f>
        <v>1.8409090909090908</v>
      </c>
      <c r="O130">
        <v>969</v>
      </c>
      <c r="P130">
        <v>52.01</v>
      </c>
    </row>
    <row r="131" spans="1:16" hidden="1" x14ac:dyDescent="0.3">
      <c r="A131" t="s">
        <v>1217</v>
      </c>
      <c r="B131" t="s">
        <v>24</v>
      </c>
      <c r="C131" t="s">
        <v>25</v>
      </c>
      <c r="D131">
        <v>423.1</v>
      </c>
      <c r="E131">
        <v>431.95</v>
      </c>
      <c r="F131">
        <v>431.95</v>
      </c>
      <c r="G131">
        <v>409.1</v>
      </c>
      <c r="H131">
        <v>410</v>
      </c>
      <c r="I131" s="1">
        <v>410.2</v>
      </c>
      <c r="J131">
        <v>414.99</v>
      </c>
      <c r="K131">
        <v>3216</v>
      </c>
      <c r="L131" s="2">
        <v>13.35</v>
      </c>
      <c r="M131">
        <v>265</v>
      </c>
      <c r="N131" s="3">
        <f t="shared" si="2"/>
        <v>12.135849056603774</v>
      </c>
      <c r="O131">
        <v>2128</v>
      </c>
      <c r="P131">
        <v>66.17</v>
      </c>
    </row>
    <row r="132" spans="1:16" hidden="1" x14ac:dyDescent="0.3">
      <c r="A132" t="s">
        <v>781</v>
      </c>
      <c r="B132" t="s">
        <v>24</v>
      </c>
      <c r="C132" t="s">
        <v>25</v>
      </c>
      <c r="D132">
        <v>54.75</v>
      </c>
      <c r="E132">
        <v>54.75</v>
      </c>
      <c r="F132">
        <v>55.2</v>
      </c>
      <c r="G132">
        <v>54.2</v>
      </c>
      <c r="H132">
        <v>54.3</v>
      </c>
      <c r="I132" s="1">
        <v>54.25</v>
      </c>
      <c r="J132">
        <v>54.49</v>
      </c>
      <c r="K132">
        <v>166232</v>
      </c>
      <c r="L132" s="2">
        <v>90.58</v>
      </c>
      <c r="M132">
        <v>1043</v>
      </c>
      <c r="N132" s="3">
        <f t="shared" si="2"/>
        <v>159.37871524448707</v>
      </c>
      <c r="O132">
        <v>86947</v>
      </c>
      <c r="P132">
        <v>52.3</v>
      </c>
    </row>
    <row r="133" spans="1:16" hidden="1" x14ac:dyDescent="0.3">
      <c r="A133" t="s">
        <v>938</v>
      </c>
      <c r="B133" t="s">
        <v>24</v>
      </c>
      <c r="C133" t="s">
        <v>25</v>
      </c>
      <c r="D133">
        <v>63.9</v>
      </c>
      <c r="E133">
        <v>64.8</v>
      </c>
      <c r="F133">
        <v>64.8</v>
      </c>
      <c r="G133">
        <v>61.75</v>
      </c>
      <c r="H133">
        <v>63</v>
      </c>
      <c r="I133" s="1">
        <v>62.9</v>
      </c>
      <c r="J133">
        <v>62.94</v>
      </c>
      <c r="K133">
        <v>53007</v>
      </c>
      <c r="L133" s="2">
        <v>33.36</v>
      </c>
      <c r="M133">
        <v>857</v>
      </c>
      <c r="N133" s="3">
        <f t="shared" si="2"/>
        <v>61.85180863477246</v>
      </c>
      <c r="O133">
        <v>30838</v>
      </c>
      <c r="P133">
        <v>58.18</v>
      </c>
    </row>
    <row r="134" spans="1:16" hidden="1" x14ac:dyDescent="0.3">
      <c r="A134" t="s">
        <v>1001</v>
      </c>
      <c r="B134" t="s">
        <v>24</v>
      </c>
      <c r="C134" t="s">
        <v>25</v>
      </c>
      <c r="D134">
        <v>11.35</v>
      </c>
      <c r="E134">
        <v>11.35</v>
      </c>
      <c r="F134">
        <v>12.2</v>
      </c>
      <c r="G134">
        <v>10.8</v>
      </c>
      <c r="H134">
        <v>11</v>
      </c>
      <c r="I134" s="1">
        <v>10.95</v>
      </c>
      <c r="J134">
        <v>11.22</v>
      </c>
      <c r="K134">
        <v>199933</v>
      </c>
      <c r="L134" s="2">
        <v>22.43</v>
      </c>
      <c r="M134">
        <v>626</v>
      </c>
      <c r="N134" s="3">
        <f t="shared" si="2"/>
        <v>319.38178913738017</v>
      </c>
      <c r="O134">
        <v>119144</v>
      </c>
      <c r="P134">
        <v>59.59</v>
      </c>
    </row>
    <row r="135" spans="1:16" hidden="1" x14ac:dyDescent="0.3">
      <c r="A135" t="s">
        <v>1396</v>
      </c>
      <c r="B135" t="s">
        <v>24</v>
      </c>
      <c r="C135" t="s">
        <v>25</v>
      </c>
      <c r="D135">
        <v>33.1</v>
      </c>
      <c r="E135">
        <v>33.299999999999997</v>
      </c>
      <c r="F135">
        <v>33.65</v>
      </c>
      <c r="G135">
        <v>32.549999999999997</v>
      </c>
      <c r="H135">
        <v>33.1</v>
      </c>
      <c r="I135" s="1">
        <v>32.799999999999997</v>
      </c>
      <c r="J135">
        <v>33.159999999999997</v>
      </c>
      <c r="K135">
        <v>8983</v>
      </c>
      <c r="L135" s="2">
        <v>2.98</v>
      </c>
      <c r="M135">
        <v>131</v>
      </c>
      <c r="N135" s="3">
        <f t="shared" si="2"/>
        <v>68.572519083969468</v>
      </c>
      <c r="O135">
        <v>6482</v>
      </c>
      <c r="P135">
        <v>72.16</v>
      </c>
    </row>
    <row r="136" spans="1:16" hidden="1" x14ac:dyDescent="0.3">
      <c r="A136" t="s">
        <v>510</v>
      </c>
      <c r="B136" t="s">
        <v>24</v>
      </c>
      <c r="C136" t="s">
        <v>25</v>
      </c>
      <c r="D136">
        <v>7</v>
      </c>
      <c r="E136">
        <v>7.1</v>
      </c>
      <c r="F136">
        <v>7.1</v>
      </c>
      <c r="G136">
        <v>6.5</v>
      </c>
      <c r="H136">
        <v>6.65</v>
      </c>
      <c r="I136" s="1">
        <v>6.6</v>
      </c>
      <c r="J136">
        <v>6.71</v>
      </c>
      <c r="K136">
        <v>9124483</v>
      </c>
      <c r="L136" s="2">
        <v>612.29</v>
      </c>
      <c r="M136">
        <v>21262</v>
      </c>
      <c r="N136" s="3">
        <f t="shared" si="2"/>
        <v>429.1450945348509</v>
      </c>
      <c r="O136">
        <v>4546392</v>
      </c>
      <c r="P136">
        <v>49.83</v>
      </c>
    </row>
    <row r="137" spans="1:16" hidden="1" x14ac:dyDescent="0.3">
      <c r="A137" t="s">
        <v>1275</v>
      </c>
      <c r="B137" t="s">
        <v>24</v>
      </c>
      <c r="C137" t="s">
        <v>25</v>
      </c>
      <c r="D137">
        <v>79.099999999999994</v>
      </c>
      <c r="E137">
        <v>79.150000000000006</v>
      </c>
      <c r="F137">
        <v>82.2</v>
      </c>
      <c r="G137">
        <v>78.099999999999994</v>
      </c>
      <c r="H137">
        <v>78.3</v>
      </c>
      <c r="I137" s="1">
        <v>78.55</v>
      </c>
      <c r="J137">
        <v>78.569999999999993</v>
      </c>
      <c r="K137">
        <v>11210</v>
      </c>
      <c r="L137" s="2">
        <v>8.81</v>
      </c>
      <c r="M137">
        <v>269</v>
      </c>
      <c r="N137" s="3">
        <f t="shared" si="2"/>
        <v>41.6728624535316</v>
      </c>
      <c r="O137">
        <v>8284</v>
      </c>
      <c r="P137">
        <v>73.900000000000006</v>
      </c>
    </row>
    <row r="138" spans="1:16" hidden="1" x14ac:dyDescent="0.3">
      <c r="A138" t="s">
        <v>72</v>
      </c>
      <c r="B138" t="s">
        <v>24</v>
      </c>
      <c r="C138" t="s">
        <v>25</v>
      </c>
      <c r="D138">
        <v>577.45000000000005</v>
      </c>
      <c r="E138">
        <v>579.9</v>
      </c>
      <c r="F138">
        <v>582.79999999999995</v>
      </c>
      <c r="G138">
        <v>540.6</v>
      </c>
      <c r="H138">
        <v>550.25</v>
      </c>
      <c r="I138" s="1">
        <v>550.20000000000005</v>
      </c>
      <c r="J138">
        <v>554.79</v>
      </c>
      <c r="K138">
        <v>478235</v>
      </c>
      <c r="L138" s="14">
        <v>2653.2</v>
      </c>
      <c r="M138">
        <v>20127</v>
      </c>
      <c r="N138" s="3">
        <f t="shared" si="2"/>
        <v>23.760868485119492</v>
      </c>
      <c r="O138">
        <v>200807</v>
      </c>
      <c r="P138">
        <v>41.99</v>
      </c>
    </row>
    <row r="139" spans="1:16" hidden="1" x14ac:dyDescent="0.3">
      <c r="A139" t="s">
        <v>1345</v>
      </c>
      <c r="B139" t="s">
        <v>24</v>
      </c>
      <c r="C139" t="s">
        <v>25</v>
      </c>
      <c r="D139">
        <v>5.0999999999999996</v>
      </c>
      <c r="E139">
        <v>5.3</v>
      </c>
      <c r="F139">
        <v>5.35</v>
      </c>
      <c r="G139">
        <v>4.95</v>
      </c>
      <c r="H139">
        <v>5.25</v>
      </c>
      <c r="I139" s="1">
        <v>5.15</v>
      </c>
      <c r="J139">
        <v>5.23</v>
      </c>
      <c r="K139">
        <v>90335</v>
      </c>
      <c r="L139" s="2">
        <v>4.7300000000000004</v>
      </c>
      <c r="M139">
        <v>184</v>
      </c>
      <c r="N139" s="3">
        <f t="shared" si="2"/>
        <v>490.95108695652175</v>
      </c>
      <c r="O139">
        <v>68814</v>
      </c>
      <c r="P139">
        <v>76.180000000000007</v>
      </c>
    </row>
    <row r="140" spans="1:16" hidden="1" x14ac:dyDescent="0.3">
      <c r="A140" t="s">
        <v>1050</v>
      </c>
      <c r="B140" t="s">
        <v>24</v>
      </c>
      <c r="C140" t="s">
        <v>25</v>
      </c>
      <c r="D140">
        <v>112.75</v>
      </c>
      <c r="E140">
        <v>113.3</v>
      </c>
      <c r="F140">
        <v>114.6</v>
      </c>
      <c r="G140">
        <v>101.95</v>
      </c>
      <c r="H140">
        <v>105.2</v>
      </c>
      <c r="I140" s="1">
        <v>105.6</v>
      </c>
      <c r="J140">
        <v>106.35</v>
      </c>
      <c r="K140">
        <v>5484</v>
      </c>
      <c r="L140" s="2">
        <v>5.83</v>
      </c>
      <c r="M140">
        <v>274</v>
      </c>
      <c r="N140" s="3">
        <f t="shared" si="2"/>
        <v>20.014598540145986</v>
      </c>
      <c r="O140">
        <v>3228</v>
      </c>
      <c r="P140">
        <v>58.86</v>
      </c>
    </row>
    <row r="141" spans="1:16" hidden="1" x14ac:dyDescent="0.3">
      <c r="A141" t="s">
        <v>1097</v>
      </c>
      <c r="B141" t="s">
        <v>41</v>
      </c>
      <c r="C141" t="s">
        <v>25</v>
      </c>
      <c r="D141">
        <v>39.799999999999997</v>
      </c>
      <c r="E141">
        <v>37.85</v>
      </c>
      <c r="F141">
        <v>39.75</v>
      </c>
      <c r="G141">
        <v>37.85</v>
      </c>
      <c r="H141">
        <v>39</v>
      </c>
      <c r="I141" s="1">
        <v>39</v>
      </c>
      <c r="J141">
        <v>38.450000000000003</v>
      </c>
      <c r="K141">
        <v>748</v>
      </c>
      <c r="L141" s="2">
        <v>0.28999999999999998</v>
      </c>
      <c r="M141">
        <v>25</v>
      </c>
      <c r="N141" s="3">
        <f t="shared" si="2"/>
        <v>29.92</v>
      </c>
      <c r="O141" t="s">
        <v>42</v>
      </c>
      <c r="P141" t="s">
        <v>42</v>
      </c>
    </row>
    <row r="142" spans="1:16" hidden="1" x14ac:dyDescent="0.3">
      <c r="A142" t="s">
        <v>380</v>
      </c>
      <c r="B142" t="s">
        <v>24</v>
      </c>
      <c r="C142" t="s">
        <v>25</v>
      </c>
      <c r="D142">
        <v>318.10000000000002</v>
      </c>
      <c r="E142">
        <v>318.85000000000002</v>
      </c>
      <c r="F142">
        <v>320.5</v>
      </c>
      <c r="G142">
        <v>316.14999999999998</v>
      </c>
      <c r="H142">
        <v>317.75</v>
      </c>
      <c r="I142" s="1">
        <v>317.5</v>
      </c>
      <c r="J142">
        <v>318.86</v>
      </c>
      <c r="K142">
        <v>597429</v>
      </c>
      <c r="L142" s="2">
        <v>1904.96</v>
      </c>
      <c r="M142">
        <v>9333</v>
      </c>
      <c r="N142" s="3">
        <f t="shared" si="2"/>
        <v>64.012536162005787</v>
      </c>
      <c r="O142">
        <v>318545</v>
      </c>
      <c r="P142">
        <v>53.32</v>
      </c>
    </row>
    <row r="143" spans="1:16" hidden="1" x14ac:dyDescent="0.3">
      <c r="A143" t="s">
        <v>269</v>
      </c>
      <c r="B143" t="s">
        <v>24</v>
      </c>
      <c r="C143" t="s">
        <v>25</v>
      </c>
      <c r="D143">
        <v>2325.3000000000002</v>
      </c>
      <c r="E143">
        <v>2343.3000000000002</v>
      </c>
      <c r="F143">
        <v>2343.3000000000002</v>
      </c>
      <c r="G143">
        <v>2231.85</v>
      </c>
      <c r="H143">
        <v>2300</v>
      </c>
      <c r="I143" s="1">
        <v>2299.35</v>
      </c>
      <c r="J143">
        <v>2273.5100000000002</v>
      </c>
      <c r="K143">
        <v>590153</v>
      </c>
      <c r="L143" s="2">
        <v>13417.21</v>
      </c>
      <c r="M143">
        <v>29791</v>
      </c>
      <c r="N143" s="3">
        <f t="shared" si="2"/>
        <v>19.809774764190529</v>
      </c>
      <c r="O143">
        <v>228960</v>
      </c>
      <c r="P143">
        <v>38.799999999999997</v>
      </c>
    </row>
    <row r="144" spans="1:16" hidden="1" x14ac:dyDescent="0.3">
      <c r="A144" t="s">
        <v>1453</v>
      </c>
      <c r="B144" t="s">
        <v>24</v>
      </c>
      <c r="C144" t="s">
        <v>25</v>
      </c>
      <c r="D144">
        <v>59.65</v>
      </c>
      <c r="E144">
        <v>59.05</v>
      </c>
      <c r="F144">
        <v>60.7</v>
      </c>
      <c r="G144">
        <v>57.1</v>
      </c>
      <c r="H144">
        <v>59.6</v>
      </c>
      <c r="I144" s="1">
        <v>59.85</v>
      </c>
      <c r="J144">
        <v>59.81</v>
      </c>
      <c r="K144">
        <v>2896</v>
      </c>
      <c r="L144" s="2">
        <v>1.73</v>
      </c>
      <c r="M144">
        <v>66</v>
      </c>
      <c r="N144" s="3">
        <f t="shared" si="2"/>
        <v>43.878787878787875</v>
      </c>
      <c r="O144">
        <v>2205</v>
      </c>
      <c r="P144">
        <v>76.14</v>
      </c>
    </row>
    <row r="145" spans="1:16" hidden="1" x14ac:dyDescent="0.3">
      <c r="A145" t="s">
        <v>1035</v>
      </c>
      <c r="B145" t="s">
        <v>41</v>
      </c>
      <c r="C145" t="s">
        <v>25</v>
      </c>
      <c r="D145">
        <v>1.7</v>
      </c>
      <c r="E145">
        <v>1.7</v>
      </c>
      <c r="F145">
        <v>1.75</v>
      </c>
      <c r="G145">
        <v>1.7</v>
      </c>
      <c r="H145">
        <v>1.75</v>
      </c>
      <c r="I145" s="1">
        <v>1.75</v>
      </c>
      <c r="J145">
        <v>1.74</v>
      </c>
      <c r="K145">
        <v>211</v>
      </c>
      <c r="L145" s="2">
        <v>0</v>
      </c>
      <c r="M145">
        <v>9</v>
      </c>
      <c r="N145" s="3">
        <f t="shared" si="2"/>
        <v>23.444444444444443</v>
      </c>
      <c r="O145" t="s">
        <v>42</v>
      </c>
      <c r="P145" t="s">
        <v>42</v>
      </c>
    </row>
    <row r="146" spans="1:16" hidden="1" x14ac:dyDescent="0.3">
      <c r="A146" t="s">
        <v>705</v>
      </c>
      <c r="B146" t="s">
        <v>24</v>
      </c>
      <c r="C146" t="s">
        <v>25</v>
      </c>
      <c r="D146">
        <v>113.4</v>
      </c>
      <c r="E146">
        <v>114</v>
      </c>
      <c r="F146">
        <v>114</v>
      </c>
      <c r="G146">
        <v>111</v>
      </c>
      <c r="H146">
        <v>111.4</v>
      </c>
      <c r="I146" s="1">
        <v>111.45</v>
      </c>
      <c r="J146">
        <v>111.76</v>
      </c>
      <c r="K146">
        <v>126028</v>
      </c>
      <c r="L146" s="2">
        <v>140.85</v>
      </c>
      <c r="M146">
        <v>1966</v>
      </c>
      <c r="N146" s="3">
        <f t="shared" si="2"/>
        <v>64.103763987792476</v>
      </c>
      <c r="O146">
        <v>71812</v>
      </c>
      <c r="P146">
        <v>56.98</v>
      </c>
    </row>
    <row r="147" spans="1:16" hidden="1" x14ac:dyDescent="0.3">
      <c r="A147" t="s">
        <v>733</v>
      </c>
      <c r="B147" t="s">
        <v>24</v>
      </c>
      <c r="C147" t="s">
        <v>25</v>
      </c>
      <c r="D147">
        <v>37.950000000000003</v>
      </c>
      <c r="E147">
        <v>37.85</v>
      </c>
      <c r="F147">
        <v>37.85</v>
      </c>
      <c r="G147">
        <v>35.700000000000003</v>
      </c>
      <c r="H147">
        <v>36.1</v>
      </c>
      <c r="I147" s="1">
        <v>36.15</v>
      </c>
      <c r="J147">
        <v>36.78</v>
      </c>
      <c r="K147">
        <v>322468</v>
      </c>
      <c r="L147" s="2">
        <v>118.61</v>
      </c>
      <c r="M147">
        <v>1908</v>
      </c>
      <c r="N147" s="3">
        <f t="shared" si="2"/>
        <v>169.0083857442348</v>
      </c>
      <c r="O147">
        <v>195544</v>
      </c>
      <c r="P147">
        <v>60.64</v>
      </c>
    </row>
    <row r="148" spans="1:16" hidden="1" x14ac:dyDescent="0.3">
      <c r="A148" t="s">
        <v>1358</v>
      </c>
      <c r="B148" t="s">
        <v>41</v>
      </c>
      <c r="C148" t="s">
        <v>25</v>
      </c>
      <c r="D148">
        <v>10</v>
      </c>
      <c r="E148">
        <v>9.65</v>
      </c>
      <c r="F148">
        <v>10.3</v>
      </c>
      <c r="G148">
        <v>9.5</v>
      </c>
      <c r="H148">
        <v>9.6</v>
      </c>
      <c r="I148" s="1">
        <v>9.85</v>
      </c>
      <c r="J148">
        <v>9.7899999999999991</v>
      </c>
      <c r="K148">
        <v>42351</v>
      </c>
      <c r="L148" s="2">
        <v>4.1500000000000004</v>
      </c>
      <c r="M148">
        <v>233</v>
      </c>
      <c r="N148" s="3">
        <f t="shared" si="2"/>
        <v>181.76394849785407</v>
      </c>
      <c r="O148" t="s">
        <v>42</v>
      </c>
      <c r="P148" t="s">
        <v>42</v>
      </c>
    </row>
    <row r="149" spans="1:16" hidden="1" x14ac:dyDescent="0.3">
      <c r="A149" t="s">
        <v>231</v>
      </c>
      <c r="B149" t="s">
        <v>24</v>
      </c>
      <c r="C149" t="s">
        <v>25</v>
      </c>
      <c r="D149">
        <v>1057.5999999999999</v>
      </c>
      <c r="E149">
        <v>1057</v>
      </c>
      <c r="F149">
        <v>1072.5</v>
      </c>
      <c r="G149">
        <v>1039.3499999999999</v>
      </c>
      <c r="H149">
        <v>1042.3499999999999</v>
      </c>
      <c r="I149" s="1">
        <v>1042.0999999999999</v>
      </c>
      <c r="J149">
        <v>1055.6300000000001</v>
      </c>
      <c r="K149">
        <v>2783448</v>
      </c>
      <c r="L149" s="2">
        <v>29382.92</v>
      </c>
      <c r="M149">
        <v>82615</v>
      </c>
      <c r="N149" s="3">
        <f t="shared" si="2"/>
        <v>33.691799310052652</v>
      </c>
      <c r="O149">
        <v>502794</v>
      </c>
      <c r="P149">
        <v>18.059999999999999</v>
      </c>
    </row>
    <row r="150" spans="1:16" hidden="1" x14ac:dyDescent="0.3">
      <c r="A150" t="s">
        <v>764</v>
      </c>
      <c r="B150" t="s">
        <v>24</v>
      </c>
      <c r="C150" t="s">
        <v>25</v>
      </c>
      <c r="D150">
        <v>58.2</v>
      </c>
      <c r="E150">
        <v>58.25</v>
      </c>
      <c r="F150">
        <v>58.7</v>
      </c>
      <c r="G150">
        <v>56</v>
      </c>
      <c r="H150">
        <v>56</v>
      </c>
      <c r="I150" s="1">
        <v>56.2</v>
      </c>
      <c r="J150">
        <v>56.72</v>
      </c>
      <c r="K150">
        <v>176778</v>
      </c>
      <c r="L150" s="2">
        <v>100.27</v>
      </c>
      <c r="M150">
        <v>1372</v>
      </c>
      <c r="N150" s="3">
        <f t="shared" si="2"/>
        <v>128.84693877551021</v>
      </c>
      <c r="O150">
        <v>102686</v>
      </c>
      <c r="P150">
        <v>58.09</v>
      </c>
    </row>
    <row r="151" spans="1:16" hidden="1" x14ac:dyDescent="0.3">
      <c r="A151" t="s">
        <v>1207</v>
      </c>
      <c r="B151" t="s">
        <v>24</v>
      </c>
      <c r="C151" t="s">
        <v>25</v>
      </c>
      <c r="D151">
        <v>149</v>
      </c>
      <c r="E151">
        <v>146.5</v>
      </c>
      <c r="F151">
        <v>146.5</v>
      </c>
      <c r="G151">
        <v>132</v>
      </c>
      <c r="H151">
        <v>139.05000000000001</v>
      </c>
      <c r="I151" s="1">
        <v>139.6</v>
      </c>
      <c r="J151">
        <v>138.88999999999999</v>
      </c>
      <c r="K151">
        <v>10112</v>
      </c>
      <c r="L151" s="2">
        <v>14.04</v>
      </c>
      <c r="M151">
        <v>511</v>
      </c>
      <c r="N151" s="3">
        <f t="shared" si="2"/>
        <v>19.788649706457925</v>
      </c>
      <c r="O151">
        <v>4748</v>
      </c>
      <c r="P151">
        <v>46.95</v>
      </c>
    </row>
    <row r="152" spans="1:16" hidden="1" x14ac:dyDescent="0.3">
      <c r="A152" t="s">
        <v>509</v>
      </c>
      <c r="B152" t="s">
        <v>24</v>
      </c>
      <c r="C152" t="s">
        <v>25</v>
      </c>
      <c r="D152">
        <v>147.5</v>
      </c>
      <c r="E152">
        <v>148.15</v>
      </c>
      <c r="F152">
        <v>148.5</v>
      </c>
      <c r="G152">
        <v>141.05000000000001</v>
      </c>
      <c r="H152">
        <v>141.44999999999999</v>
      </c>
      <c r="I152" s="1">
        <v>142.25</v>
      </c>
      <c r="J152">
        <v>143.68</v>
      </c>
      <c r="K152">
        <v>430379</v>
      </c>
      <c r="L152" s="2">
        <v>618.35</v>
      </c>
      <c r="M152">
        <v>7705</v>
      </c>
      <c r="N152" s="3">
        <f t="shared" si="2"/>
        <v>55.857105775470473</v>
      </c>
      <c r="O152">
        <v>158458</v>
      </c>
      <c r="P152">
        <v>36.82</v>
      </c>
    </row>
    <row r="153" spans="1:16" hidden="1" x14ac:dyDescent="0.3">
      <c r="A153" t="s">
        <v>658</v>
      </c>
      <c r="B153" t="s">
        <v>24</v>
      </c>
      <c r="C153" t="s">
        <v>25</v>
      </c>
      <c r="D153">
        <v>970.75</v>
      </c>
      <c r="E153">
        <v>970.75</v>
      </c>
      <c r="F153">
        <v>975</v>
      </c>
      <c r="G153">
        <v>942.05</v>
      </c>
      <c r="H153">
        <v>958</v>
      </c>
      <c r="I153" s="1">
        <v>958.05</v>
      </c>
      <c r="J153">
        <v>954.78</v>
      </c>
      <c r="K153">
        <v>21503</v>
      </c>
      <c r="L153" s="2">
        <v>205.31</v>
      </c>
      <c r="M153">
        <v>2041</v>
      </c>
      <c r="N153" s="3">
        <f t="shared" si="2"/>
        <v>10.535521803037726</v>
      </c>
      <c r="O153">
        <v>13891</v>
      </c>
      <c r="P153">
        <v>64.599999999999994</v>
      </c>
    </row>
    <row r="154" spans="1:16" hidden="1" x14ac:dyDescent="0.3">
      <c r="A154" t="s">
        <v>659</v>
      </c>
      <c r="B154" t="s">
        <v>24</v>
      </c>
      <c r="C154" t="s">
        <v>25</v>
      </c>
      <c r="D154">
        <v>39.65</v>
      </c>
      <c r="E154">
        <v>39.5</v>
      </c>
      <c r="F154">
        <v>39.950000000000003</v>
      </c>
      <c r="G154">
        <v>36.700000000000003</v>
      </c>
      <c r="H154">
        <v>38.700000000000003</v>
      </c>
      <c r="I154" s="1">
        <v>38.5</v>
      </c>
      <c r="J154">
        <v>38.04</v>
      </c>
      <c r="K154">
        <v>537270</v>
      </c>
      <c r="L154" s="2">
        <v>204.4</v>
      </c>
      <c r="M154">
        <v>2159</v>
      </c>
      <c r="N154" s="3">
        <f t="shared" si="2"/>
        <v>248.85132005558128</v>
      </c>
      <c r="O154">
        <v>321878</v>
      </c>
      <c r="P154">
        <v>59.91</v>
      </c>
    </row>
    <row r="155" spans="1:16" hidden="1" x14ac:dyDescent="0.3">
      <c r="A155" t="s">
        <v>1502</v>
      </c>
      <c r="B155" t="s">
        <v>24</v>
      </c>
      <c r="C155" t="s">
        <v>25</v>
      </c>
      <c r="D155">
        <v>22.95</v>
      </c>
      <c r="E155">
        <v>23</v>
      </c>
      <c r="F155">
        <v>23.65</v>
      </c>
      <c r="G155">
        <v>21.7</v>
      </c>
      <c r="H155">
        <v>21.7</v>
      </c>
      <c r="I155" s="1">
        <v>21.8</v>
      </c>
      <c r="J155">
        <v>22.48</v>
      </c>
      <c r="K155">
        <v>4774</v>
      </c>
      <c r="L155" s="2">
        <v>1.07</v>
      </c>
      <c r="M155">
        <v>50</v>
      </c>
      <c r="N155" s="3">
        <f t="shared" si="2"/>
        <v>95.48</v>
      </c>
      <c r="O155">
        <v>3254</v>
      </c>
      <c r="P155">
        <v>68.16</v>
      </c>
    </row>
    <row r="156" spans="1:16" hidden="1" x14ac:dyDescent="0.3">
      <c r="A156" t="s">
        <v>1337</v>
      </c>
      <c r="B156" t="s">
        <v>24</v>
      </c>
      <c r="C156" t="s">
        <v>25</v>
      </c>
      <c r="D156">
        <v>138.35</v>
      </c>
      <c r="E156">
        <v>137.05000000000001</v>
      </c>
      <c r="F156">
        <v>139</v>
      </c>
      <c r="G156">
        <v>132.05000000000001</v>
      </c>
      <c r="H156">
        <v>133.65</v>
      </c>
      <c r="I156" s="1">
        <v>134.44999999999999</v>
      </c>
      <c r="J156">
        <v>135.69999999999999</v>
      </c>
      <c r="K156">
        <v>3897</v>
      </c>
      <c r="L156" s="2">
        <v>5.29</v>
      </c>
      <c r="M156">
        <v>162</v>
      </c>
      <c r="N156" s="3">
        <f t="shared" si="2"/>
        <v>24.055555555555557</v>
      </c>
      <c r="O156">
        <v>2846</v>
      </c>
      <c r="P156">
        <v>73.03</v>
      </c>
    </row>
    <row r="157" spans="1:16" hidden="1" x14ac:dyDescent="0.3">
      <c r="A157" t="s">
        <v>1556</v>
      </c>
      <c r="B157" t="s">
        <v>24</v>
      </c>
      <c r="C157" t="s">
        <v>25</v>
      </c>
      <c r="D157">
        <v>5.95</v>
      </c>
      <c r="E157">
        <v>5.95</v>
      </c>
      <c r="F157">
        <v>6</v>
      </c>
      <c r="G157">
        <v>5.75</v>
      </c>
      <c r="H157">
        <v>5.8</v>
      </c>
      <c r="I157" s="1">
        <v>5.8</v>
      </c>
      <c r="J157">
        <v>5.8</v>
      </c>
      <c r="K157">
        <v>9473</v>
      </c>
      <c r="L157" s="2">
        <v>0.55000000000000004</v>
      </c>
      <c r="M157">
        <v>25</v>
      </c>
      <c r="N157" s="3">
        <f t="shared" si="2"/>
        <v>378.92</v>
      </c>
      <c r="O157">
        <v>9463</v>
      </c>
      <c r="P157">
        <v>99.89</v>
      </c>
    </row>
    <row r="158" spans="1:16" hidden="1" x14ac:dyDescent="0.3">
      <c r="A158" t="s">
        <v>626</v>
      </c>
      <c r="B158" t="s">
        <v>24</v>
      </c>
      <c r="C158" t="s">
        <v>25</v>
      </c>
      <c r="D158">
        <v>503.15</v>
      </c>
      <c r="E158">
        <v>503.1</v>
      </c>
      <c r="F158">
        <v>510.4</v>
      </c>
      <c r="G158">
        <v>491.2</v>
      </c>
      <c r="H158">
        <v>493</v>
      </c>
      <c r="I158" s="1">
        <v>494.3</v>
      </c>
      <c r="J158">
        <v>494.29</v>
      </c>
      <c r="K158">
        <v>49311</v>
      </c>
      <c r="L158" s="2">
        <v>243.74</v>
      </c>
      <c r="M158">
        <v>1961</v>
      </c>
      <c r="N158" s="3">
        <f t="shared" si="2"/>
        <v>25.145843957164711</v>
      </c>
      <c r="O158">
        <v>35596</v>
      </c>
      <c r="P158">
        <v>72.19</v>
      </c>
    </row>
    <row r="159" spans="1:16" hidden="1" x14ac:dyDescent="0.3">
      <c r="A159" t="s">
        <v>1276</v>
      </c>
      <c r="B159" t="s">
        <v>24</v>
      </c>
      <c r="C159" t="s">
        <v>25</v>
      </c>
      <c r="D159">
        <v>235.1</v>
      </c>
      <c r="E159">
        <v>228</v>
      </c>
      <c r="F159">
        <v>235</v>
      </c>
      <c r="G159">
        <v>220.5</v>
      </c>
      <c r="H159">
        <v>222.95</v>
      </c>
      <c r="I159" s="1">
        <v>222.45</v>
      </c>
      <c r="J159">
        <v>225.53</v>
      </c>
      <c r="K159">
        <v>3873</v>
      </c>
      <c r="L159" s="2">
        <v>8.73</v>
      </c>
      <c r="M159">
        <v>387</v>
      </c>
      <c r="N159" s="3">
        <f t="shared" si="2"/>
        <v>10.007751937984496</v>
      </c>
      <c r="O159">
        <v>2300</v>
      </c>
      <c r="P159">
        <v>59.39</v>
      </c>
    </row>
    <row r="160" spans="1:16" hidden="1" x14ac:dyDescent="0.3">
      <c r="A160" t="s">
        <v>894</v>
      </c>
      <c r="B160" t="s">
        <v>24</v>
      </c>
      <c r="C160" t="s">
        <v>25</v>
      </c>
      <c r="D160">
        <v>4190.25</v>
      </c>
      <c r="E160">
        <v>4183.05</v>
      </c>
      <c r="F160">
        <v>4210</v>
      </c>
      <c r="G160">
        <v>4165</v>
      </c>
      <c r="H160">
        <v>4166.05</v>
      </c>
      <c r="I160" s="1">
        <v>4180</v>
      </c>
      <c r="J160">
        <v>4180.5</v>
      </c>
      <c r="K160">
        <v>1065</v>
      </c>
      <c r="L160" s="2">
        <v>44.52</v>
      </c>
      <c r="M160">
        <v>360</v>
      </c>
      <c r="N160" s="3">
        <f t="shared" si="2"/>
        <v>2.9583333333333335</v>
      </c>
      <c r="O160">
        <v>713</v>
      </c>
      <c r="P160">
        <v>66.95</v>
      </c>
    </row>
    <row r="161" spans="1:16" hidden="1" x14ac:dyDescent="0.3">
      <c r="A161" t="s">
        <v>1240</v>
      </c>
      <c r="B161" t="s">
        <v>24</v>
      </c>
      <c r="C161" t="s">
        <v>25</v>
      </c>
      <c r="D161">
        <v>18.55</v>
      </c>
      <c r="E161">
        <v>17.95</v>
      </c>
      <c r="F161">
        <v>19.3</v>
      </c>
      <c r="G161">
        <v>17.95</v>
      </c>
      <c r="H161">
        <v>18.7</v>
      </c>
      <c r="I161" s="1">
        <v>18.55</v>
      </c>
      <c r="J161">
        <v>18.29</v>
      </c>
      <c r="K161">
        <v>60490</v>
      </c>
      <c r="L161" s="2">
        <v>11.06</v>
      </c>
      <c r="M161">
        <v>148</v>
      </c>
      <c r="N161" s="3">
        <f t="shared" si="2"/>
        <v>408.7162162162162</v>
      </c>
      <c r="O161">
        <v>41092</v>
      </c>
      <c r="P161">
        <v>67.930000000000007</v>
      </c>
    </row>
    <row r="162" spans="1:16" hidden="1" x14ac:dyDescent="0.3">
      <c r="A162" t="s">
        <v>145</v>
      </c>
      <c r="B162" t="s">
        <v>24</v>
      </c>
      <c r="C162" t="s">
        <v>25</v>
      </c>
      <c r="D162">
        <v>607.85</v>
      </c>
      <c r="E162">
        <v>617.35</v>
      </c>
      <c r="F162">
        <v>645</v>
      </c>
      <c r="G162">
        <v>612</v>
      </c>
      <c r="H162">
        <v>629</v>
      </c>
      <c r="I162" s="1">
        <v>632.25</v>
      </c>
      <c r="J162">
        <v>629.39</v>
      </c>
      <c r="K162">
        <v>284380</v>
      </c>
      <c r="L162" s="2">
        <v>1789.86</v>
      </c>
      <c r="M162">
        <v>12039</v>
      </c>
      <c r="N162" s="3">
        <f t="shared" si="2"/>
        <v>23.621563252761856</v>
      </c>
      <c r="O162">
        <v>70255</v>
      </c>
      <c r="P162">
        <v>24.7</v>
      </c>
    </row>
    <row r="163" spans="1:16" hidden="1" x14ac:dyDescent="0.3">
      <c r="A163" t="s">
        <v>832</v>
      </c>
      <c r="B163" t="s">
        <v>24</v>
      </c>
      <c r="C163" t="s">
        <v>25</v>
      </c>
      <c r="D163">
        <v>29.8</v>
      </c>
      <c r="E163">
        <v>29.8</v>
      </c>
      <c r="F163">
        <v>30.1</v>
      </c>
      <c r="G163">
        <v>28.6</v>
      </c>
      <c r="H163">
        <v>28.75</v>
      </c>
      <c r="I163" s="1">
        <v>28.75</v>
      </c>
      <c r="J163">
        <v>29.08</v>
      </c>
      <c r="K163">
        <v>229212</v>
      </c>
      <c r="L163" s="2">
        <v>66.650000000000006</v>
      </c>
      <c r="M163">
        <v>3071</v>
      </c>
      <c r="N163" s="3">
        <f t="shared" si="2"/>
        <v>74.637577336372516</v>
      </c>
      <c r="O163">
        <v>155169</v>
      </c>
      <c r="P163">
        <v>67.7</v>
      </c>
    </row>
    <row r="164" spans="1:16" hidden="1" x14ac:dyDescent="0.3">
      <c r="A164" t="s">
        <v>627</v>
      </c>
      <c r="B164" t="s">
        <v>24</v>
      </c>
      <c r="C164" t="s">
        <v>25</v>
      </c>
      <c r="D164">
        <v>742.1</v>
      </c>
      <c r="E164">
        <v>752</v>
      </c>
      <c r="F164">
        <v>752</v>
      </c>
      <c r="G164">
        <v>724.85</v>
      </c>
      <c r="H164">
        <v>735</v>
      </c>
      <c r="I164" s="1">
        <v>734.8</v>
      </c>
      <c r="J164">
        <v>731.05</v>
      </c>
      <c r="K164">
        <v>33326</v>
      </c>
      <c r="L164" s="2">
        <v>243.63</v>
      </c>
      <c r="M164">
        <v>2919</v>
      </c>
      <c r="N164" s="3">
        <f t="shared" si="2"/>
        <v>11.416923603973963</v>
      </c>
      <c r="O164">
        <v>17341</v>
      </c>
      <c r="P164">
        <v>52.03</v>
      </c>
    </row>
    <row r="165" spans="1:16" hidden="1" x14ac:dyDescent="0.3">
      <c r="A165" t="s">
        <v>1424</v>
      </c>
      <c r="B165" t="s">
        <v>24</v>
      </c>
      <c r="C165" t="s">
        <v>25</v>
      </c>
      <c r="D165">
        <v>391.8</v>
      </c>
      <c r="E165">
        <v>379.95</v>
      </c>
      <c r="F165">
        <v>399.95</v>
      </c>
      <c r="G165">
        <v>379.95</v>
      </c>
      <c r="H165">
        <v>382</v>
      </c>
      <c r="I165" s="1">
        <v>383.75</v>
      </c>
      <c r="J165">
        <v>386.47</v>
      </c>
      <c r="K165">
        <v>578</v>
      </c>
      <c r="L165" s="2">
        <v>2.23</v>
      </c>
      <c r="M165">
        <v>121</v>
      </c>
      <c r="N165" s="3">
        <f t="shared" si="2"/>
        <v>4.776859504132231</v>
      </c>
      <c r="O165">
        <v>339</v>
      </c>
      <c r="P165">
        <v>58.65</v>
      </c>
    </row>
    <row r="166" spans="1:16" hidden="1" x14ac:dyDescent="0.3">
      <c r="A166" t="s">
        <v>1047</v>
      </c>
      <c r="B166" t="s">
        <v>24</v>
      </c>
      <c r="C166" t="s">
        <v>25</v>
      </c>
      <c r="D166">
        <v>97.4</v>
      </c>
      <c r="E166">
        <v>96.6</v>
      </c>
      <c r="F166">
        <v>99.35</v>
      </c>
      <c r="G166">
        <v>92.55</v>
      </c>
      <c r="H166">
        <v>92.55</v>
      </c>
      <c r="I166" s="1">
        <v>92.55</v>
      </c>
      <c r="J166">
        <v>94.29</v>
      </c>
      <c r="K166">
        <v>7304</v>
      </c>
      <c r="L166" s="2">
        <v>6.89</v>
      </c>
      <c r="M166">
        <v>127</v>
      </c>
      <c r="N166" s="3">
        <f t="shared" si="2"/>
        <v>57.511811023622045</v>
      </c>
      <c r="O166">
        <v>5556</v>
      </c>
      <c r="P166">
        <v>76.069999999999993</v>
      </c>
    </row>
    <row r="167" spans="1:16" hidden="1" x14ac:dyDescent="0.3">
      <c r="A167" t="s">
        <v>634</v>
      </c>
      <c r="B167" t="s">
        <v>24</v>
      </c>
      <c r="C167" t="s">
        <v>25</v>
      </c>
      <c r="D167">
        <v>293.7</v>
      </c>
      <c r="E167">
        <v>295.8</v>
      </c>
      <c r="F167">
        <v>305</v>
      </c>
      <c r="G167">
        <v>295.8</v>
      </c>
      <c r="H167">
        <v>299.5</v>
      </c>
      <c r="I167" s="1">
        <v>300.10000000000002</v>
      </c>
      <c r="J167">
        <v>301.11</v>
      </c>
      <c r="K167">
        <v>78395</v>
      </c>
      <c r="L167" s="2">
        <v>236.05</v>
      </c>
      <c r="M167">
        <v>2962</v>
      </c>
      <c r="N167" s="3">
        <f t="shared" si="2"/>
        <v>26.466914247130319</v>
      </c>
      <c r="O167">
        <v>27359</v>
      </c>
      <c r="P167">
        <v>34.9</v>
      </c>
    </row>
    <row r="168" spans="1:16" hidden="1" x14ac:dyDescent="0.3">
      <c r="A168" t="s">
        <v>1577</v>
      </c>
      <c r="B168" t="s">
        <v>41</v>
      </c>
      <c r="C168" t="s">
        <v>25</v>
      </c>
      <c r="D168">
        <v>3.8</v>
      </c>
      <c r="E168">
        <v>3.95</v>
      </c>
      <c r="F168">
        <v>3.95</v>
      </c>
      <c r="G168">
        <v>3.95</v>
      </c>
      <c r="H168">
        <v>3.95</v>
      </c>
      <c r="I168" s="1">
        <v>3.95</v>
      </c>
      <c r="J168">
        <v>3.95</v>
      </c>
      <c r="K168">
        <v>9815</v>
      </c>
      <c r="L168" s="2">
        <v>0.39</v>
      </c>
      <c r="M168">
        <v>14</v>
      </c>
      <c r="N168" s="3">
        <f t="shared" si="2"/>
        <v>701.07142857142856</v>
      </c>
      <c r="O168" t="s">
        <v>42</v>
      </c>
      <c r="P168" t="s">
        <v>42</v>
      </c>
    </row>
    <row r="169" spans="1:16" hidden="1" x14ac:dyDescent="0.3">
      <c r="A169" t="s">
        <v>1663</v>
      </c>
      <c r="B169" t="s">
        <v>41</v>
      </c>
      <c r="C169" t="s">
        <v>25</v>
      </c>
      <c r="D169">
        <v>2.95</v>
      </c>
      <c r="E169">
        <v>2.9</v>
      </c>
      <c r="F169">
        <v>2.95</v>
      </c>
      <c r="G169">
        <v>2.85</v>
      </c>
      <c r="H169">
        <v>2.85</v>
      </c>
      <c r="I169" s="1">
        <v>2.85</v>
      </c>
      <c r="J169">
        <v>2.87</v>
      </c>
      <c r="K169">
        <v>650</v>
      </c>
      <c r="L169" s="2">
        <v>0.02</v>
      </c>
      <c r="M169">
        <v>6</v>
      </c>
      <c r="N169" s="3">
        <f t="shared" si="2"/>
        <v>108.33333333333333</v>
      </c>
      <c r="O169" t="s">
        <v>42</v>
      </c>
      <c r="P169" t="s">
        <v>42</v>
      </c>
    </row>
    <row r="170" spans="1:16" hidden="1" x14ac:dyDescent="0.3">
      <c r="A170" t="s">
        <v>868</v>
      </c>
      <c r="B170" t="s">
        <v>24</v>
      </c>
      <c r="C170" t="s">
        <v>25</v>
      </c>
      <c r="D170">
        <v>37.1</v>
      </c>
      <c r="E170">
        <v>37.5</v>
      </c>
      <c r="F170">
        <v>37.5</v>
      </c>
      <c r="G170">
        <v>35.35</v>
      </c>
      <c r="H170">
        <v>35.65</v>
      </c>
      <c r="I170" s="1">
        <v>35.6</v>
      </c>
      <c r="J170">
        <v>35.950000000000003</v>
      </c>
      <c r="K170">
        <v>142493</v>
      </c>
      <c r="L170" s="2">
        <v>51.23</v>
      </c>
      <c r="M170">
        <v>715</v>
      </c>
      <c r="N170" s="3">
        <f t="shared" si="2"/>
        <v>199.29090909090908</v>
      </c>
      <c r="O170">
        <v>117471</v>
      </c>
      <c r="P170">
        <v>82.44</v>
      </c>
    </row>
    <row r="171" spans="1:16" hidden="1" x14ac:dyDescent="0.3">
      <c r="A171" t="s">
        <v>810</v>
      </c>
      <c r="B171" t="s">
        <v>24</v>
      </c>
      <c r="C171" t="s">
        <v>25</v>
      </c>
      <c r="D171">
        <v>26.35</v>
      </c>
      <c r="E171">
        <v>26.5</v>
      </c>
      <c r="F171">
        <v>26.5</v>
      </c>
      <c r="G171">
        <v>25.45</v>
      </c>
      <c r="H171">
        <v>25.5</v>
      </c>
      <c r="I171" s="1">
        <v>25.5</v>
      </c>
      <c r="J171">
        <v>25.71</v>
      </c>
      <c r="K171">
        <v>295994</v>
      </c>
      <c r="L171" s="2">
        <v>76.099999999999994</v>
      </c>
      <c r="M171">
        <v>1914</v>
      </c>
      <c r="N171" s="3">
        <f t="shared" si="2"/>
        <v>154.64681295715778</v>
      </c>
      <c r="O171">
        <v>145994</v>
      </c>
      <c r="P171">
        <v>49.32</v>
      </c>
    </row>
    <row r="172" spans="1:16" hidden="1" x14ac:dyDescent="0.3">
      <c r="A172" t="s">
        <v>1287</v>
      </c>
      <c r="B172" t="s">
        <v>24</v>
      </c>
      <c r="C172" t="s">
        <v>25</v>
      </c>
      <c r="D172">
        <v>13.5</v>
      </c>
      <c r="E172">
        <v>13.5</v>
      </c>
      <c r="F172">
        <v>13.7</v>
      </c>
      <c r="G172">
        <v>12.85</v>
      </c>
      <c r="H172">
        <v>12.85</v>
      </c>
      <c r="I172" s="1">
        <v>12.9</v>
      </c>
      <c r="J172">
        <v>13.04</v>
      </c>
      <c r="K172">
        <v>61216</v>
      </c>
      <c r="L172" s="2">
        <v>7.98</v>
      </c>
      <c r="M172">
        <v>234</v>
      </c>
      <c r="N172" s="3">
        <f t="shared" si="2"/>
        <v>261.60683760683759</v>
      </c>
      <c r="O172">
        <v>47802</v>
      </c>
      <c r="P172">
        <v>78.09</v>
      </c>
    </row>
    <row r="173" spans="1:16" hidden="1" x14ac:dyDescent="0.3">
      <c r="A173" t="s">
        <v>56</v>
      </c>
      <c r="B173" t="s">
        <v>24</v>
      </c>
      <c r="C173" t="s">
        <v>25</v>
      </c>
      <c r="D173">
        <v>34.450000000000003</v>
      </c>
      <c r="E173">
        <v>33.549999999999997</v>
      </c>
      <c r="F173">
        <v>34.85</v>
      </c>
      <c r="G173">
        <v>33.4</v>
      </c>
      <c r="H173">
        <v>34.25</v>
      </c>
      <c r="I173" s="1">
        <v>34.5</v>
      </c>
      <c r="J173">
        <v>33.700000000000003</v>
      </c>
      <c r="K173">
        <v>76249</v>
      </c>
      <c r="L173" s="8">
        <v>25.7</v>
      </c>
      <c r="M173">
        <v>271</v>
      </c>
      <c r="N173" s="3">
        <f t="shared" si="2"/>
        <v>281.36162361623616</v>
      </c>
      <c r="O173">
        <v>68207</v>
      </c>
      <c r="P173">
        <v>89.45</v>
      </c>
    </row>
    <row r="174" spans="1:16" hidden="1" x14ac:dyDescent="0.3">
      <c r="A174" t="s">
        <v>1307</v>
      </c>
      <c r="B174" t="s">
        <v>24</v>
      </c>
      <c r="C174" t="s">
        <v>25</v>
      </c>
      <c r="D174">
        <v>24.65</v>
      </c>
      <c r="E174">
        <v>24.65</v>
      </c>
      <c r="F174">
        <v>25.45</v>
      </c>
      <c r="G174">
        <v>24.4</v>
      </c>
      <c r="H174">
        <v>24.9</v>
      </c>
      <c r="I174" s="1">
        <v>25</v>
      </c>
      <c r="J174">
        <v>25.06</v>
      </c>
      <c r="K174">
        <v>26391</v>
      </c>
      <c r="L174" s="2">
        <v>6.61</v>
      </c>
      <c r="M174">
        <v>256</v>
      </c>
      <c r="N174" s="3">
        <f t="shared" si="2"/>
        <v>103.08984375</v>
      </c>
      <c r="O174">
        <v>15061</v>
      </c>
      <c r="P174">
        <v>57.07</v>
      </c>
    </row>
    <row r="175" spans="1:16" hidden="1" x14ac:dyDescent="0.3">
      <c r="A175" t="s">
        <v>784</v>
      </c>
      <c r="B175" t="s">
        <v>41</v>
      </c>
      <c r="C175" t="s">
        <v>25</v>
      </c>
      <c r="D175">
        <v>54.35</v>
      </c>
      <c r="E175">
        <v>57</v>
      </c>
      <c r="F175">
        <v>57</v>
      </c>
      <c r="G175">
        <v>54.6</v>
      </c>
      <c r="H175">
        <v>55.4</v>
      </c>
      <c r="I175" s="1">
        <v>55.85</v>
      </c>
      <c r="J175">
        <v>56.16</v>
      </c>
      <c r="K175">
        <v>160912</v>
      </c>
      <c r="L175" s="2">
        <v>90.36</v>
      </c>
      <c r="M175">
        <v>574</v>
      </c>
      <c r="N175" s="3">
        <f t="shared" si="2"/>
        <v>280.33449477351917</v>
      </c>
      <c r="O175" t="s">
        <v>42</v>
      </c>
      <c r="P175" t="s">
        <v>42</v>
      </c>
    </row>
    <row r="176" spans="1:16" hidden="1" x14ac:dyDescent="0.3">
      <c r="A176" t="s">
        <v>1494</v>
      </c>
      <c r="B176" t="s">
        <v>41</v>
      </c>
      <c r="C176" t="s">
        <v>25</v>
      </c>
      <c r="D176">
        <v>9.1999999999999993</v>
      </c>
      <c r="E176">
        <v>8.8000000000000007</v>
      </c>
      <c r="F176">
        <v>9.65</v>
      </c>
      <c r="G176">
        <v>8.8000000000000007</v>
      </c>
      <c r="H176">
        <v>9.65</v>
      </c>
      <c r="I176" s="1">
        <v>9.1999999999999993</v>
      </c>
      <c r="J176">
        <v>9.3000000000000007</v>
      </c>
      <c r="K176">
        <v>12091</v>
      </c>
      <c r="L176" s="2">
        <v>1.1200000000000001</v>
      </c>
      <c r="M176">
        <v>44</v>
      </c>
      <c r="N176" s="3">
        <f t="shared" si="2"/>
        <v>274.79545454545456</v>
      </c>
      <c r="O176" t="s">
        <v>42</v>
      </c>
      <c r="P176" t="s">
        <v>42</v>
      </c>
    </row>
    <row r="177" spans="1:16" hidden="1" x14ac:dyDescent="0.3">
      <c r="A177" t="s">
        <v>189</v>
      </c>
      <c r="B177" t="s">
        <v>24</v>
      </c>
      <c r="C177" t="s">
        <v>25</v>
      </c>
      <c r="D177">
        <v>176.95</v>
      </c>
      <c r="E177">
        <v>178.95</v>
      </c>
      <c r="F177">
        <v>182</v>
      </c>
      <c r="G177">
        <v>175.1</v>
      </c>
      <c r="H177">
        <v>180.7</v>
      </c>
      <c r="I177" s="1">
        <v>180.45</v>
      </c>
      <c r="J177">
        <v>179.41</v>
      </c>
      <c r="K177">
        <v>17003</v>
      </c>
      <c r="L177" s="2">
        <v>30.5</v>
      </c>
      <c r="M177">
        <v>543</v>
      </c>
      <c r="N177" s="3">
        <f t="shared" si="2"/>
        <v>31.313075506445671</v>
      </c>
      <c r="O177">
        <v>9519</v>
      </c>
      <c r="P177">
        <v>55.98</v>
      </c>
    </row>
    <row r="178" spans="1:16" hidden="1" x14ac:dyDescent="0.3">
      <c r="A178" t="s">
        <v>207</v>
      </c>
      <c r="B178" t="s">
        <v>24</v>
      </c>
      <c r="C178" t="s">
        <v>25</v>
      </c>
      <c r="D178">
        <v>652.6</v>
      </c>
      <c r="E178">
        <v>657</v>
      </c>
      <c r="F178">
        <v>671.75</v>
      </c>
      <c r="G178">
        <v>642.79999999999995</v>
      </c>
      <c r="H178">
        <v>663.5</v>
      </c>
      <c r="I178" s="1">
        <v>664.55</v>
      </c>
      <c r="J178">
        <v>662.97</v>
      </c>
      <c r="K178">
        <v>11522408</v>
      </c>
      <c r="L178" s="2">
        <v>76389.56</v>
      </c>
      <c r="M178">
        <v>146680</v>
      </c>
      <c r="N178" s="3">
        <f t="shared" si="2"/>
        <v>78.554731388055629</v>
      </c>
      <c r="O178">
        <v>3312439</v>
      </c>
      <c r="P178">
        <v>28.75</v>
      </c>
    </row>
    <row r="179" spans="1:16" hidden="1" x14ac:dyDescent="0.3">
      <c r="A179" t="s">
        <v>1033</v>
      </c>
      <c r="B179" t="s">
        <v>41</v>
      </c>
      <c r="C179" t="s">
        <v>25</v>
      </c>
      <c r="D179">
        <v>3.65</v>
      </c>
      <c r="E179">
        <v>3.5</v>
      </c>
      <c r="F179">
        <v>3.5</v>
      </c>
      <c r="G179">
        <v>3.5</v>
      </c>
      <c r="H179">
        <v>3.5</v>
      </c>
      <c r="I179" s="1">
        <v>3.5</v>
      </c>
      <c r="J179">
        <v>3.5</v>
      </c>
      <c r="K179">
        <v>200</v>
      </c>
      <c r="L179" s="2">
        <v>0.01</v>
      </c>
      <c r="M179">
        <v>1</v>
      </c>
      <c r="N179" s="3">
        <f t="shared" si="2"/>
        <v>200</v>
      </c>
      <c r="O179" t="s">
        <v>42</v>
      </c>
      <c r="P179" t="s">
        <v>42</v>
      </c>
    </row>
    <row r="180" spans="1:16" hidden="1" x14ac:dyDescent="0.3">
      <c r="A180" t="s">
        <v>127</v>
      </c>
      <c r="B180" t="s">
        <v>24</v>
      </c>
      <c r="C180" t="s">
        <v>25</v>
      </c>
      <c r="D180">
        <v>1879.8</v>
      </c>
      <c r="E180">
        <v>1899</v>
      </c>
      <c r="F180">
        <v>1899</v>
      </c>
      <c r="G180">
        <v>1795</v>
      </c>
      <c r="H180">
        <v>1827.9</v>
      </c>
      <c r="I180" s="1">
        <v>1818.4</v>
      </c>
      <c r="J180">
        <v>1844.7</v>
      </c>
      <c r="K180">
        <v>16204</v>
      </c>
      <c r="L180" s="15">
        <v>298.92</v>
      </c>
      <c r="M180">
        <v>1045</v>
      </c>
      <c r="N180" s="3">
        <f t="shared" si="2"/>
        <v>15.506220095693781</v>
      </c>
      <c r="O180">
        <v>12366</v>
      </c>
      <c r="P180">
        <v>76.31</v>
      </c>
    </row>
    <row r="181" spans="1:16" hidden="1" x14ac:dyDescent="0.3">
      <c r="A181" t="s">
        <v>1198</v>
      </c>
      <c r="B181" t="s">
        <v>24</v>
      </c>
      <c r="C181" t="s">
        <v>25</v>
      </c>
      <c r="D181">
        <v>104</v>
      </c>
      <c r="E181">
        <v>104</v>
      </c>
      <c r="F181">
        <v>105.8</v>
      </c>
      <c r="G181">
        <v>100.05</v>
      </c>
      <c r="H181">
        <v>100.95</v>
      </c>
      <c r="I181" s="1">
        <v>101.4</v>
      </c>
      <c r="J181">
        <v>102.09</v>
      </c>
      <c r="K181">
        <v>14879</v>
      </c>
      <c r="L181" s="2">
        <v>15.19</v>
      </c>
      <c r="M181">
        <v>661</v>
      </c>
      <c r="N181" s="3">
        <f t="shared" si="2"/>
        <v>22.509833585476549</v>
      </c>
      <c r="O181">
        <v>9106</v>
      </c>
      <c r="P181">
        <v>61.2</v>
      </c>
    </row>
    <row r="182" spans="1:16" hidden="1" x14ac:dyDescent="0.3">
      <c r="A182" t="s">
        <v>204</v>
      </c>
      <c r="B182" t="s">
        <v>24</v>
      </c>
      <c r="C182" t="s">
        <v>25</v>
      </c>
      <c r="D182">
        <v>2157.4</v>
      </c>
      <c r="E182">
        <v>2165</v>
      </c>
      <c r="F182">
        <v>2215</v>
      </c>
      <c r="G182">
        <v>2163.5</v>
      </c>
      <c r="H182">
        <v>2205</v>
      </c>
      <c r="I182" s="1">
        <v>2206.8000000000002</v>
      </c>
      <c r="J182">
        <v>2196.8200000000002</v>
      </c>
      <c r="K182">
        <v>4248837</v>
      </c>
      <c r="L182" s="2">
        <v>93339.23</v>
      </c>
      <c r="M182">
        <v>185606</v>
      </c>
      <c r="N182" s="3">
        <f t="shared" si="2"/>
        <v>22.891700699330841</v>
      </c>
      <c r="O182">
        <v>1148531</v>
      </c>
      <c r="P182">
        <v>27.03</v>
      </c>
    </row>
    <row r="183" spans="1:16" hidden="1" x14ac:dyDescent="0.3">
      <c r="A183" t="s">
        <v>1007</v>
      </c>
      <c r="B183" t="s">
        <v>24</v>
      </c>
      <c r="C183" t="s">
        <v>25</v>
      </c>
      <c r="D183">
        <v>285.7</v>
      </c>
      <c r="E183">
        <v>285.7</v>
      </c>
      <c r="F183">
        <v>299</v>
      </c>
      <c r="G183">
        <v>275.25</v>
      </c>
      <c r="H183">
        <v>276.55</v>
      </c>
      <c r="I183" s="1">
        <v>277.25</v>
      </c>
      <c r="J183">
        <v>281.04000000000002</v>
      </c>
      <c r="K183">
        <v>7548</v>
      </c>
      <c r="L183" s="2">
        <v>21.21</v>
      </c>
      <c r="M183">
        <v>293</v>
      </c>
      <c r="N183" s="3">
        <f t="shared" si="2"/>
        <v>25.761092150170647</v>
      </c>
      <c r="O183">
        <v>6004</v>
      </c>
      <c r="P183">
        <v>79.540000000000006</v>
      </c>
    </row>
    <row r="184" spans="1:16" hidden="1" x14ac:dyDescent="0.3">
      <c r="A184" t="s">
        <v>1238</v>
      </c>
      <c r="B184" t="s">
        <v>24</v>
      </c>
      <c r="C184" t="s">
        <v>25</v>
      </c>
      <c r="D184">
        <v>339.85</v>
      </c>
      <c r="E184">
        <v>339.85</v>
      </c>
      <c r="F184">
        <v>345</v>
      </c>
      <c r="G184">
        <v>333</v>
      </c>
      <c r="H184">
        <v>333</v>
      </c>
      <c r="I184" s="1">
        <v>334.65</v>
      </c>
      <c r="J184">
        <v>336.05</v>
      </c>
      <c r="K184">
        <v>3327</v>
      </c>
      <c r="L184" s="2">
        <v>11.18</v>
      </c>
      <c r="M184">
        <v>371</v>
      </c>
      <c r="N184" s="3">
        <f t="shared" si="2"/>
        <v>8.9676549865229109</v>
      </c>
      <c r="O184">
        <v>2281</v>
      </c>
      <c r="P184">
        <v>68.56</v>
      </c>
    </row>
    <row r="185" spans="1:16" hidden="1" x14ac:dyDescent="0.3">
      <c r="A185" t="s">
        <v>1567</v>
      </c>
      <c r="B185" t="s">
        <v>41</v>
      </c>
      <c r="C185" t="s">
        <v>25</v>
      </c>
      <c r="D185">
        <v>6</v>
      </c>
      <c r="E185">
        <v>6.3</v>
      </c>
      <c r="F185">
        <v>6.3</v>
      </c>
      <c r="G185">
        <v>5.7</v>
      </c>
      <c r="H185">
        <v>6.25</v>
      </c>
      <c r="I185" s="1">
        <v>6.25</v>
      </c>
      <c r="J185">
        <v>6.02</v>
      </c>
      <c r="K185">
        <v>8152</v>
      </c>
      <c r="L185" s="2">
        <v>0.49</v>
      </c>
      <c r="M185">
        <v>29</v>
      </c>
      <c r="N185" s="3">
        <f t="shared" si="2"/>
        <v>281.10344827586209</v>
      </c>
      <c r="O185" t="s">
        <v>42</v>
      </c>
      <c r="P185" t="s">
        <v>42</v>
      </c>
    </row>
    <row r="186" spans="1:16" hidden="1" x14ac:dyDescent="0.3">
      <c r="A186" t="s">
        <v>77</v>
      </c>
      <c r="B186" t="s">
        <v>24</v>
      </c>
      <c r="C186" t="s">
        <v>25</v>
      </c>
      <c r="D186">
        <v>687.6</v>
      </c>
      <c r="E186">
        <v>685</v>
      </c>
      <c r="F186">
        <v>760</v>
      </c>
      <c r="G186">
        <v>672</v>
      </c>
      <c r="H186">
        <v>723</v>
      </c>
      <c r="I186" s="1">
        <v>727.05</v>
      </c>
      <c r="J186">
        <v>729.16</v>
      </c>
      <c r="K186">
        <v>230841</v>
      </c>
      <c r="L186" s="14">
        <v>1683.2</v>
      </c>
      <c r="M186">
        <v>11811</v>
      </c>
      <c r="N186" s="3">
        <f t="shared" si="2"/>
        <v>19.544577089154178</v>
      </c>
      <c r="O186">
        <v>39131</v>
      </c>
      <c r="P186">
        <v>16.95</v>
      </c>
    </row>
    <row r="187" spans="1:16" hidden="1" x14ac:dyDescent="0.3">
      <c r="A187" t="s">
        <v>1534</v>
      </c>
      <c r="B187" t="s">
        <v>24</v>
      </c>
      <c r="C187" t="s">
        <v>25</v>
      </c>
      <c r="D187">
        <v>283.64999999999998</v>
      </c>
      <c r="E187">
        <v>280</v>
      </c>
      <c r="F187">
        <v>287.35000000000002</v>
      </c>
      <c r="G187">
        <v>276.3</v>
      </c>
      <c r="H187">
        <v>276.3</v>
      </c>
      <c r="I187" s="1">
        <v>276.55</v>
      </c>
      <c r="J187">
        <v>279.57</v>
      </c>
      <c r="K187">
        <v>261</v>
      </c>
      <c r="L187" s="2">
        <v>0.73</v>
      </c>
      <c r="M187">
        <v>56</v>
      </c>
      <c r="N187" s="3">
        <f t="shared" si="2"/>
        <v>4.6607142857142856</v>
      </c>
      <c r="O187">
        <v>97</v>
      </c>
      <c r="P187">
        <v>37.159999999999997</v>
      </c>
    </row>
    <row r="188" spans="1:16" hidden="1" x14ac:dyDescent="0.3">
      <c r="A188" t="s">
        <v>718</v>
      </c>
      <c r="B188" t="s">
        <v>24</v>
      </c>
      <c r="C188" t="s">
        <v>25</v>
      </c>
      <c r="D188">
        <v>175.75</v>
      </c>
      <c r="E188">
        <v>175</v>
      </c>
      <c r="F188">
        <v>179.95</v>
      </c>
      <c r="G188">
        <v>170.3</v>
      </c>
      <c r="H188">
        <v>175.25</v>
      </c>
      <c r="I188" s="1">
        <v>176.6</v>
      </c>
      <c r="J188">
        <v>176.06</v>
      </c>
      <c r="K188">
        <v>72604</v>
      </c>
      <c r="L188" s="2">
        <v>127.82</v>
      </c>
      <c r="M188">
        <v>6571</v>
      </c>
      <c r="N188" s="3">
        <f t="shared" si="2"/>
        <v>11.049155379698677</v>
      </c>
      <c r="O188">
        <v>35487</v>
      </c>
      <c r="P188">
        <v>48.88</v>
      </c>
    </row>
    <row r="189" spans="1:16" hidden="1" x14ac:dyDescent="0.3">
      <c r="A189" t="s">
        <v>780</v>
      </c>
      <c r="B189" t="s">
        <v>24</v>
      </c>
      <c r="C189" t="s">
        <v>25</v>
      </c>
      <c r="D189">
        <v>36.450000000000003</v>
      </c>
      <c r="E189">
        <v>35.549999999999997</v>
      </c>
      <c r="F189">
        <v>35.950000000000003</v>
      </c>
      <c r="G189">
        <v>34.65</v>
      </c>
      <c r="H189">
        <v>34.65</v>
      </c>
      <c r="I189" s="1">
        <v>34.65</v>
      </c>
      <c r="J189">
        <v>34.79</v>
      </c>
      <c r="K189">
        <v>263974</v>
      </c>
      <c r="L189" s="2">
        <v>91.83</v>
      </c>
      <c r="M189">
        <v>1201</v>
      </c>
      <c r="N189" s="3">
        <f t="shared" si="2"/>
        <v>219.79517069109076</v>
      </c>
      <c r="O189">
        <v>182489</v>
      </c>
      <c r="P189">
        <v>69.13</v>
      </c>
    </row>
    <row r="190" spans="1:16" hidden="1" x14ac:dyDescent="0.3">
      <c r="A190" t="s">
        <v>836</v>
      </c>
      <c r="B190" t="s">
        <v>24</v>
      </c>
      <c r="C190" t="s">
        <v>25</v>
      </c>
      <c r="D190">
        <v>255.45</v>
      </c>
      <c r="E190">
        <v>260.5</v>
      </c>
      <c r="F190">
        <v>260.5</v>
      </c>
      <c r="G190">
        <v>249.05</v>
      </c>
      <c r="H190">
        <v>250</v>
      </c>
      <c r="I190" s="1">
        <v>250.6</v>
      </c>
      <c r="J190">
        <v>252.86</v>
      </c>
      <c r="K190">
        <v>25823</v>
      </c>
      <c r="L190" s="2">
        <v>65.290000000000006</v>
      </c>
      <c r="M190">
        <v>700</v>
      </c>
      <c r="N190" s="3">
        <f t="shared" si="2"/>
        <v>36.89</v>
      </c>
      <c r="O190">
        <v>19253</v>
      </c>
      <c r="P190">
        <v>74.56</v>
      </c>
    </row>
    <row r="191" spans="1:16" hidden="1" x14ac:dyDescent="0.3">
      <c r="A191" t="s">
        <v>599</v>
      </c>
      <c r="B191" t="s">
        <v>24</v>
      </c>
      <c r="C191" t="s">
        <v>25</v>
      </c>
      <c r="D191">
        <v>21.15</v>
      </c>
      <c r="E191">
        <v>21.7</v>
      </c>
      <c r="F191">
        <v>21.7</v>
      </c>
      <c r="G191">
        <v>20.7</v>
      </c>
      <c r="H191">
        <v>21.45</v>
      </c>
      <c r="I191" s="1">
        <v>21.4</v>
      </c>
      <c r="J191">
        <v>21.32</v>
      </c>
      <c r="K191">
        <v>1529484</v>
      </c>
      <c r="L191" s="2">
        <v>326.13</v>
      </c>
      <c r="M191">
        <v>7041</v>
      </c>
      <c r="N191" s="3">
        <f t="shared" si="2"/>
        <v>217.2253941201534</v>
      </c>
      <c r="O191">
        <v>441440</v>
      </c>
      <c r="P191">
        <v>28.86</v>
      </c>
    </row>
    <row r="192" spans="1:16" hidden="1" x14ac:dyDescent="0.3">
      <c r="A192" t="s">
        <v>217</v>
      </c>
      <c r="B192" t="s">
        <v>24</v>
      </c>
      <c r="C192" t="s">
        <v>25</v>
      </c>
      <c r="D192">
        <v>346.1</v>
      </c>
      <c r="E192">
        <v>351</v>
      </c>
      <c r="F192">
        <v>353.9</v>
      </c>
      <c r="G192">
        <v>344.25</v>
      </c>
      <c r="H192">
        <v>352.45</v>
      </c>
      <c r="I192" s="1">
        <v>352.85</v>
      </c>
      <c r="J192">
        <v>350.47</v>
      </c>
      <c r="K192">
        <v>11835628</v>
      </c>
      <c r="L192" s="2">
        <v>41480.699999999997</v>
      </c>
      <c r="M192">
        <v>107594</v>
      </c>
      <c r="N192" s="3">
        <f t="shared" si="2"/>
        <v>110.00267672918564</v>
      </c>
      <c r="O192">
        <v>1266953</v>
      </c>
      <c r="P192">
        <v>10.7</v>
      </c>
    </row>
    <row r="193" spans="1:16" hidden="1" x14ac:dyDescent="0.3">
      <c r="A193" t="s">
        <v>272</v>
      </c>
      <c r="B193" t="s">
        <v>24</v>
      </c>
      <c r="C193" t="s">
        <v>25</v>
      </c>
      <c r="D193">
        <v>48.9</v>
      </c>
      <c r="E193">
        <v>48.8</v>
      </c>
      <c r="F193">
        <v>50.4</v>
      </c>
      <c r="G193">
        <v>47.7</v>
      </c>
      <c r="H193">
        <v>49.45</v>
      </c>
      <c r="I193" s="1">
        <v>49.5</v>
      </c>
      <c r="J193">
        <v>49.35</v>
      </c>
      <c r="K193">
        <v>26232321</v>
      </c>
      <c r="L193" s="2">
        <v>12944.93</v>
      </c>
      <c r="M193">
        <v>33571</v>
      </c>
      <c r="N193" s="3">
        <f t="shared" si="2"/>
        <v>781.39826040332434</v>
      </c>
      <c r="O193">
        <v>3006401</v>
      </c>
      <c r="P193">
        <v>11.46</v>
      </c>
    </row>
    <row r="194" spans="1:16" hidden="1" x14ac:dyDescent="0.3">
      <c r="A194" t="s">
        <v>426</v>
      </c>
      <c r="B194" t="s">
        <v>24</v>
      </c>
      <c r="C194" t="s">
        <v>25</v>
      </c>
      <c r="D194">
        <v>39</v>
      </c>
      <c r="E194">
        <v>39.15</v>
      </c>
      <c r="F194">
        <v>39.299999999999997</v>
      </c>
      <c r="G194">
        <v>37.85</v>
      </c>
      <c r="H194">
        <v>38</v>
      </c>
      <c r="I194" s="1">
        <v>37.950000000000003</v>
      </c>
      <c r="J194">
        <v>38.26</v>
      </c>
      <c r="K194">
        <v>3050171</v>
      </c>
      <c r="L194" s="2">
        <v>1167.02</v>
      </c>
      <c r="M194">
        <v>13142</v>
      </c>
      <c r="N194" s="3">
        <f t="shared" ref="N194:N257" si="3">K194/M194</f>
        <v>232.09336478465988</v>
      </c>
      <c r="O194">
        <v>1226892</v>
      </c>
      <c r="P194">
        <v>40.22</v>
      </c>
    </row>
    <row r="195" spans="1:16" hidden="1" x14ac:dyDescent="0.3">
      <c r="A195" t="s">
        <v>229</v>
      </c>
      <c r="B195" t="s">
        <v>24</v>
      </c>
      <c r="C195" t="s">
        <v>25</v>
      </c>
      <c r="D195">
        <v>103.75</v>
      </c>
      <c r="E195">
        <v>104</v>
      </c>
      <c r="F195">
        <v>104.5</v>
      </c>
      <c r="G195">
        <v>101.3</v>
      </c>
      <c r="H195">
        <v>101.9</v>
      </c>
      <c r="I195" s="1">
        <v>101.7</v>
      </c>
      <c r="J195">
        <v>102.52</v>
      </c>
      <c r="K195">
        <v>29646442</v>
      </c>
      <c r="L195" s="2">
        <v>30394.12</v>
      </c>
      <c r="M195">
        <v>108291</v>
      </c>
      <c r="N195" s="3">
        <f t="shared" si="3"/>
        <v>273.76644411816312</v>
      </c>
      <c r="O195">
        <v>5600033</v>
      </c>
      <c r="P195">
        <v>18.89</v>
      </c>
    </row>
    <row r="196" spans="1:16" hidden="1" x14ac:dyDescent="0.3">
      <c r="A196" t="s">
        <v>166</v>
      </c>
      <c r="B196" t="s">
        <v>24</v>
      </c>
      <c r="C196" t="s">
        <v>25</v>
      </c>
      <c r="D196">
        <v>492.4</v>
      </c>
      <c r="E196">
        <v>503</v>
      </c>
      <c r="F196">
        <v>507.55</v>
      </c>
      <c r="G196">
        <v>492.95</v>
      </c>
      <c r="H196">
        <v>496.8</v>
      </c>
      <c r="I196" s="1">
        <v>496.25</v>
      </c>
      <c r="J196">
        <v>500.63</v>
      </c>
      <c r="K196">
        <v>44971</v>
      </c>
      <c r="L196" s="2">
        <v>225.14</v>
      </c>
      <c r="M196">
        <v>2121</v>
      </c>
      <c r="N196" s="3">
        <f t="shared" si="3"/>
        <v>21.202734559170203</v>
      </c>
      <c r="O196">
        <v>28142</v>
      </c>
      <c r="P196">
        <v>62.58</v>
      </c>
    </row>
    <row r="197" spans="1:16" hidden="1" x14ac:dyDescent="0.3">
      <c r="A197" t="s">
        <v>814</v>
      </c>
      <c r="B197" t="s">
        <v>24</v>
      </c>
      <c r="C197" t="s">
        <v>25</v>
      </c>
      <c r="D197">
        <v>735.8</v>
      </c>
      <c r="E197">
        <v>739.55</v>
      </c>
      <c r="F197">
        <v>739.55</v>
      </c>
      <c r="G197">
        <v>727.95</v>
      </c>
      <c r="H197">
        <v>730</v>
      </c>
      <c r="I197" s="1">
        <v>729.1</v>
      </c>
      <c r="J197">
        <v>731.66</v>
      </c>
      <c r="K197">
        <v>10288</v>
      </c>
      <c r="L197" s="2">
        <v>75.27</v>
      </c>
      <c r="M197">
        <v>1066</v>
      </c>
      <c r="N197" s="3">
        <f t="shared" si="3"/>
        <v>9.6510318949343343</v>
      </c>
      <c r="O197">
        <v>5201</v>
      </c>
      <c r="P197">
        <v>50.55</v>
      </c>
    </row>
    <row r="198" spans="1:16" hidden="1" x14ac:dyDescent="0.3">
      <c r="A198" t="s">
        <v>365</v>
      </c>
      <c r="B198" t="s">
        <v>24</v>
      </c>
      <c r="C198" t="s">
        <v>25</v>
      </c>
      <c r="D198">
        <v>907.7</v>
      </c>
      <c r="E198">
        <v>910</v>
      </c>
      <c r="F198">
        <v>914.7</v>
      </c>
      <c r="G198">
        <v>892.05</v>
      </c>
      <c r="H198">
        <v>902</v>
      </c>
      <c r="I198" s="1">
        <v>902.8</v>
      </c>
      <c r="J198">
        <v>902.97</v>
      </c>
      <c r="K198">
        <v>271083</v>
      </c>
      <c r="L198" s="2">
        <v>2447.8000000000002</v>
      </c>
      <c r="M198">
        <v>9517</v>
      </c>
      <c r="N198" s="3">
        <f t="shared" si="3"/>
        <v>28.48408111799937</v>
      </c>
      <c r="O198">
        <v>63798</v>
      </c>
      <c r="P198">
        <v>23.53</v>
      </c>
    </row>
    <row r="199" spans="1:16" hidden="1" x14ac:dyDescent="0.3">
      <c r="A199" t="s">
        <v>273</v>
      </c>
      <c r="B199" t="s">
        <v>24</v>
      </c>
      <c r="C199" t="s">
        <v>25</v>
      </c>
      <c r="D199">
        <v>408.45</v>
      </c>
      <c r="E199">
        <v>408.45</v>
      </c>
      <c r="F199">
        <v>414</v>
      </c>
      <c r="G199">
        <v>404.3</v>
      </c>
      <c r="H199">
        <v>407.75</v>
      </c>
      <c r="I199" s="1">
        <v>408.45</v>
      </c>
      <c r="J199">
        <v>409.96</v>
      </c>
      <c r="K199">
        <v>3132821</v>
      </c>
      <c r="L199" s="2">
        <v>12843.46</v>
      </c>
      <c r="M199">
        <v>33059</v>
      </c>
      <c r="N199" s="3">
        <f t="shared" si="3"/>
        <v>94.764542182159175</v>
      </c>
      <c r="O199">
        <v>1516369</v>
      </c>
      <c r="P199">
        <v>48.4</v>
      </c>
    </row>
    <row r="200" spans="1:16" hidden="1" x14ac:dyDescent="0.3">
      <c r="A200" t="s">
        <v>150</v>
      </c>
      <c r="B200" t="s">
        <v>24</v>
      </c>
      <c r="C200" t="s">
        <v>25</v>
      </c>
      <c r="D200">
        <v>636.15</v>
      </c>
      <c r="E200">
        <v>627.29999999999995</v>
      </c>
      <c r="F200">
        <v>667.95</v>
      </c>
      <c r="G200">
        <v>615</v>
      </c>
      <c r="H200">
        <v>667.95</v>
      </c>
      <c r="I200" s="1">
        <v>661.45</v>
      </c>
      <c r="J200">
        <v>640.91999999999996</v>
      </c>
      <c r="K200">
        <v>146885</v>
      </c>
      <c r="L200" s="2">
        <v>941.42</v>
      </c>
      <c r="M200">
        <v>5071</v>
      </c>
      <c r="N200" s="3">
        <f t="shared" si="3"/>
        <v>28.96568724117531</v>
      </c>
      <c r="O200">
        <v>88337</v>
      </c>
      <c r="P200">
        <v>60.14</v>
      </c>
    </row>
    <row r="201" spans="1:16" hidden="1" x14ac:dyDescent="0.3">
      <c r="A201" t="s">
        <v>594</v>
      </c>
      <c r="B201" t="s">
        <v>24</v>
      </c>
      <c r="C201" t="s">
        <v>25</v>
      </c>
      <c r="D201">
        <v>83.15</v>
      </c>
      <c r="E201">
        <v>84</v>
      </c>
      <c r="F201">
        <v>84</v>
      </c>
      <c r="G201">
        <v>81.25</v>
      </c>
      <c r="H201">
        <v>81.7</v>
      </c>
      <c r="I201" s="1">
        <v>81.900000000000006</v>
      </c>
      <c r="J201">
        <v>82.42</v>
      </c>
      <c r="K201">
        <v>403691</v>
      </c>
      <c r="L201" s="2">
        <v>332.7</v>
      </c>
      <c r="M201">
        <v>4545</v>
      </c>
      <c r="N201" s="3">
        <f t="shared" si="3"/>
        <v>88.820902090209017</v>
      </c>
      <c r="O201">
        <v>161320</v>
      </c>
      <c r="P201">
        <v>39.96</v>
      </c>
    </row>
    <row r="202" spans="1:16" hidden="1" x14ac:dyDescent="0.3">
      <c r="A202" t="s">
        <v>343</v>
      </c>
      <c r="B202" t="s">
        <v>24</v>
      </c>
      <c r="C202" t="s">
        <v>25</v>
      </c>
      <c r="D202">
        <v>301.55</v>
      </c>
      <c r="E202">
        <v>301</v>
      </c>
      <c r="F202">
        <v>305.2</v>
      </c>
      <c r="G202">
        <v>297.10000000000002</v>
      </c>
      <c r="H202">
        <v>298.2</v>
      </c>
      <c r="I202" s="1">
        <v>298.3</v>
      </c>
      <c r="J202">
        <v>300.39999999999998</v>
      </c>
      <c r="K202">
        <v>1469377</v>
      </c>
      <c r="L202" s="2">
        <v>4414.03</v>
      </c>
      <c r="M202">
        <v>18704</v>
      </c>
      <c r="N202" s="3">
        <f t="shared" si="3"/>
        <v>78.559505988023957</v>
      </c>
      <c r="O202">
        <v>601212</v>
      </c>
      <c r="P202">
        <v>40.92</v>
      </c>
    </row>
    <row r="203" spans="1:16" hidden="1" x14ac:dyDescent="0.3">
      <c r="A203" t="s">
        <v>167</v>
      </c>
      <c r="B203" t="s">
        <v>24</v>
      </c>
      <c r="C203" t="s">
        <v>25</v>
      </c>
      <c r="D203">
        <v>11635.55</v>
      </c>
      <c r="E203">
        <v>11602</v>
      </c>
      <c r="F203">
        <v>12099.95</v>
      </c>
      <c r="G203">
        <v>11066</v>
      </c>
      <c r="H203">
        <v>11500</v>
      </c>
      <c r="I203" s="1">
        <v>11487</v>
      </c>
      <c r="J203">
        <v>11779.69</v>
      </c>
      <c r="K203">
        <v>1869</v>
      </c>
      <c r="L203" s="2">
        <v>220.16</v>
      </c>
      <c r="M203">
        <v>1062</v>
      </c>
      <c r="N203" s="3">
        <f t="shared" si="3"/>
        <v>1.7598870056497176</v>
      </c>
      <c r="O203">
        <v>772</v>
      </c>
      <c r="P203">
        <v>41.31</v>
      </c>
    </row>
    <row r="204" spans="1:16" hidden="1" x14ac:dyDescent="0.3">
      <c r="A204" t="s">
        <v>1447</v>
      </c>
      <c r="B204" t="s">
        <v>24</v>
      </c>
      <c r="C204" t="s">
        <v>25</v>
      </c>
      <c r="D204">
        <v>29.7</v>
      </c>
      <c r="E204">
        <v>31.4</v>
      </c>
      <c r="F204">
        <v>31.95</v>
      </c>
      <c r="G204">
        <v>29</v>
      </c>
      <c r="H204">
        <v>29.9</v>
      </c>
      <c r="I204" s="1">
        <v>29.6</v>
      </c>
      <c r="J204">
        <v>30.23</v>
      </c>
      <c r="K204">
        <v>5956</v>
      </c>
      <c r="L204" s="2">
        <v>1.8</v>
      </c>
      <c r="M204">
        <v>112</v>
      </c>
      <c r="N204" s="3">
        <f t="shared" si="3"/>
        <v>53.178571428571431</v>
      </c>
      <c r="O204">
        <v>4762</v>
      </c>
      <c r="P204">
        <v>79.95</v>
      </c>
    </row>
    <row r="205" spans="1:16" hidden="1" x14ac:dyDescent="0.3">
      <c r="A205" t="s">
        <v>144</v>
      </c>
      <c r="B205" t="s">
        <v>24</v>
      </c>
      <c r="C205" t="s">
        <v>25</v>
      </c>
      <c r="D205">
        <v>115.15</v>
      </c>
      <c r="E205">
        <v>118.4</v>
      </c>
      <c r="F205">
        <v>120.9</v>
      </c>
      <c r="G205">
        <v>111.3</v>
      </c>
      <c r="H205">
        <v>120.9</v>
      </c>
      <c r="I205" s="1">
        <v>120.7</v>
      </c>
      <c r="J205">
        <v>118.18</v>
      </c>
      <c r="K205">
        <v>1673629</v>
      </c>
      <c r="L205" s="2">
        <v>1977.92</v>
      </c>
      <c r="M205">
        <v>12724</v>
      </c>
      <c r="N205" s="3">
        <f t="shared" si="3"/>
        <v>131.53324426281043</v>
      </c>
      <c r="O205">
        <v>757571</v>
      </c>
      <c r="P205">
        <v>45.27</v>
      </c>
    </row>
    <row r="206" spans="1:16" hidden="1" x14ac:dyDescent="0.3">
      <c r="A206" t="s">
        <v>1201</v>
      </c>
      <c r="B206" t="s">
        <v>24</v>
      </c>
      <c r="C206" t="s">
        <v>25</v>
      </c>
      <c r="D206">
        <v>100.1</v>
      </c>
      <c r="E206">
        <v>101</v>
      </c>
      <c r="F206">
        <v>102.35</v>
      </c>
      <c r="G206">
        <v>97.65</v>
      </c>
      <c r="H206">
        <v>98.5</v>
      </c>
      <c r="I206" s="1">
        <v>98.3</v>
      </c>
      <c r="J206">
        <v>99.24</v>
      </c>
      <c r="K206">
        <v>14913</v>
      </c>
      <c r="L206" s="2">
        <v>14.8</v>
      </c>
      <c r="M206">
        <v>900</v>
      </c>
      <c r="N206" s="3">
        <f t="shared" si="3"/>
        <v>16.57</v>
      </c>
      <c r="O206">
        <v>5564</v>
      </c>
      <c r="P206">
        <v>37.31</v>
      </c>
    </row>
    <row r="207" spans="1:16" hidden="1" x14ac:dyDescent="0.3">
      <c r="A207" t="s">
        <v>686</v>
      </c>
      <c r="B207" t="s">
        <v>24</v>
      </c>
      <c r="C207" t="s">
        <v>25</v>
      </c>
      <c r="D207">
        <v>40.9</v>
      </c>
      <c r="E207">
        <v>40.9</v>
      </c>
      <c r="F207">
        <v>41.25</v>
      </c>
      <c r="G207">
        <v>38.9</v>
      </c>
      <c r="H207">
        <v>39</v>
      </c>
      <c r="I207" s="1">
        <v>38.950000000000003</v>
      </c>
      <c r="J207">
        <v>39.19</v>
      </c>
      <c r="K207">
        <v>407153</v>
      </c>
      <c r="L207" s="2">
        <v>159.56</v>
      </c>
      <c r="M207">
        <v>2547</v>
      </c>
      <c r="N207" s="3">
        <f t="shared" si="3"/>
        <v>159.85590891244601</v>
      </c>
      <c r="O207">
        <v>335883</v>
      </c>
      <c r="P207">
        <v>82.5</v>
      </c>
    </row>
    <row r="208" spans="1:16" hidden="1" x14ac:dyDescent="0.3">
      <c r="A208" t="s">
        <v>92</v>
      </c>
      <c r="B208" t="s">
        <v>24</v>
      </c>
      <c r="C208" t="s">
        <v>25</v>
      </c>
      <c r="D208">
        <v>138.6</v>
      </c>
      <c r="E208">
        <v>146.5</v>
      </c>
      <c r="F208">
        <v>147</v>
      </c>
      <c r="G208">
        <v>141.25</v>
      </c>
      <c r="H208">
        <v>142</v>
      </c>
      <c r="I208" s="1">
        <v>142.55000000000001</v>
      </c>
      <c r="J208">
        <v>143.07</v>
      </c>
      <c r="K208">
        <v>162929</v>
      </c>
      <c r="L208" s="14">
        <v>233.1</v>
      </c>
      <c r="M208">
        <v>3701</v>
      </c>
      <c r="N208" s="3">
        <f t="shared" si="3"/>
        <v>44.022966765738992</v>
      </c>
      <c r="O208">
        <v>40369</v>
      </c>
      <c r="P208">
        <v>24.78</v>
      </c>
    </row>
    <row r="209" spans="1:16" hidden="1" x14ac:dyDescent="0.3">
      <c r="A209" t="s">
        <v>1444</v>
      </c>
      <c r="B209" t="s">
        <v>24</v>
      </c>
      <c r="C209" t="s">
        <v>25</v>
      </c>
      <c r="D209">
        <v>54.6</v>
      </c>
      <c r="E209">
        <v>55.5</v>
      </c>
      <c r="F209">
        <v>55.5</v>
      </c>
      <c r="G209">
        <v>52.15</v>
      </c>
      <c r="H209">
        <v>52.65</v>
      </c>
      <c r="I209" s="1">
        <v>52.65</v>
      </c>
      <c r="J209">
        <v>52.74</v>
      </c>
      <c r="K209">
        <v>3467</v>
      </c>
      <c r="L209" s="2">
        <v>1.83</v>
      </c>
      <c r="M209">
        <v>85</v>
      </c>
      <c r="N209" s="3">
        <f t="shared" si="3"/>
        <v>40.788235294117648</v>
      </c>
      <c r="O209">
        <v>2070</v>
      </c>
      <c r="P209">
        <v>59.71</v>
      </c>
    </row>
    <row r="210" spans="1:16" hidden="1" x14ac:dyDescent="0.3">
      <c r="A210" t="s">
        <v>361</v>
      </c>
      <c r="B210" t="s">
        <v>24</v>
      </c>
      <c r="C210" t="s">
        <v>25</v>
      </c>
      <c r="D210">
        <v>460.2</v>
      </c>
      <c r="E210">
        <v>467</v>
      </c>
      <c r="F210">
        <v>474.7</v>
      </c>
      <c r="G210">
        <v>453</v>
      </c>
      <c r="H210">
        <v>456</v>
      </c>
      <c r="I210" s="1">
        <v>455.95</v>
      </c>
      <c r="J210">
        <v>463.71</v>
      </c>
      <c r="K210">
        <v>625698</v>
      </c>
      <c r="L210" s="2">
        <v>2901.45</v>
      </c>
      <c r="M210">
        <v>39009</v>
      </c>
      <c r="N210" s="3">
        <f t="shared" si="3"/>
        <v>16.039836960701376</v>
      </c>
      <c r="O210">
        <v>294410</v>
      </c>
      <c r="P210">
        <v>47.05</v>
      </c>
    </row>
    <row r="211" spans="1:16" hidden="1" x14ac:dyDescent="0.3">
      <c r="A211" t="s">
        <v>1144</v>
      </c>
      <c r="B211" t="s">
        <v>41</v>
      </c>
      <c r="C211" t="s">
        <v>25</v>
      </c>
      <c r="D211">
        <v>1.85</v>
      </c>
      <c r="E211">
        <v>1.9</v>
      </c>
      <c r="F211">
        <v>1.9</v>
      </c>
      <c r="G211">
        <v>1.8</v>
      </c>
      <c r="H211">
        <v>1.9</v>
      </c>
      <c r="I211" s="1">
        <v>1.85</v>
      </c>
      <c r="J211">
        <v>1.87</v>
      </c>
      <c r="K211">
        <v>399754</v>
      </c>
      <c r="L211" s="2">
        <v>7.46</v>
      </c>
      <c r="M211">
        <v>444</v>
      </c>
      <c r="N211" s="3">
        <f t="shared" si="3"/>
        <v>900.3468468468468</v>
      </c>
      <c r="O211" t="s">
        <v>42</v>
      </c>
      <c r="P211" t="s">
        <v>42</v>
      </c>
    </row>
    <row r="212" spans="1:16" hidden="1" x14ac:dyDescent="0.3">
      <c r="A212" t="s">
        <v>672</v>
      </c>
      <c r="B212" t="s">
        <v>24</v>
      </c>
      <c r="C212" t="s">
        <v>25</v>
      </c>
      <c r="D212">
        <v>845.95</v>
      </c>
      <c r="E212">
        <v>850.2</v>
      </c>
      <c r="F212">
        <v>857.4</v>
      </c>
      <c r="G212">
        <v>835</v>
      </c>
      <c r="H212">
        <v>848</v>
      </c>
      <c r="I212" s="1">
        <v>840.1</v>
      </c>
      <c r="J212">
        <v>843.55</v>
      </c>
      <c r="K212">
        <v>21662</v>
      </c>
      <c r="L212" s="2">
        <v>182.73</v>
      </c>
      <c r="M212">
        <v>1864</v>
      </c>
      <c r="N212" s="3">
        <f t="shared" si="3"/>
        <v>11.621244635193133</v>
      </c>
      <c r="O212">
        <v>11949</v>
      </c>
      <c r="P212">
        <v>55.16</v>
      </c>
    </row>
    <row r="213" spans="1:16" hidden="1" x14ac:dyDescent="0.3">
      <c r="A213" t="s">
        <v>153</v>
      </c>
      <c r="B213" t="s">
        <v>24</v>
      </c>
      <c r="C213" t="s">
        <v>25</v>
      </c>
      <c r="D213">
        <v>224.6</v>
      </c>
      <c r="E213">
        <v>230</v>
      </c>
      <c r="F213">
        <v>235.8</v>
      </c>
      <c r="G213">
        <v>226</v>
      </c>
      <c r="H213">
        <v>235.8</v>
      </c>
      <c r="I213" s="1">
        <v>235.8</v>
      </c>
      <c r="J213">
        <v>231.83</v>
      </c>
      <c r="K213">
        <v>302625</v>
      </c>
      <c r="L213" s="2">
        <v>701.57</v>
      </c>
      <c r="M213">
        <v>5398</v>
      </c>
      <c r="N213" s="3">
        <f t="shared" si="3"/>
        <v>56.062430529825861</v>
      </c>
      <c r="O213">
        <v>194168</v>
      </c>
      <c r="P213">
        <v>64.16</v>
      </c>
    </row>
    <row r="214" spans="1:16" hidden="1" x14ac:dyDescent="0.3">
      <c r="A214" t="s">
        <v>1399</v>
      </c>
      <c r="B214" t="s">
        <v>24</v>
      </c>
      <c r="C214" t="s">
        <v>25</v>
      </c>
      <c r="D214">
        <v>110.45</v>
      </c>
      <c r="E214">
        <v>110.05</v>
      </c>
      <c r="F214">
        <v>110.8</v>
      </c>
      <c r="G214">
        <v>107.45</v>
      </c>
      <c r="H214">
        <v>110</v>
      </c>
      <c r="I214" s="1">
        <v>108.65</v>
      </c>
      <c r="J214">
        <v>109.41</v>
      </c>
      <c r="K214">
        <v>2697</v>
      </c>
      <c r="L214" s="2">
        <v>2.95</v>
      </c>
      <c r="M214">
        <v>69</v>
      </c>
      <c r="N214" s="3">
        <f t="shared" si="3"/>
        <v>39.086956521739133</v>
      </c>
      <c r="O214">
        <v>1800</v>
      </c>
      <c r="P214">
        <v>66.739999999999995</v>
      </c>
    </row>
    <row r="215" spans="1:16" hidden="1" x14ac:dyDescent="0.3">
      <c r="A215" t="s">
        <v>706</v>
      </c>
      <c r="B215" t="s">
        <v>24</v>
      </c>
      <c r="C215" t="s">
        <v>25</v>
      </c>
      <c r="D215">
        <v>1424.1</v>
      </c>
      <c r="E215">
        <v>1439</v>
      </c>
      <c r="F215">
        <v>1439</v>
      </c>
      <c r="G215">
        <v>1360</v>
      </c>
      <c r="H215">
        <v>1388.35</v>
      </c>
      <c r="I215" s="1">
        <v>1384.85</v>
      </c>
      <c r="J215">
        <v>1384.12</v>
      </c>
      <c r="K215">
        <v>10148</v>
      </c>
      <c r="L215" s="2">
        <v>140.46</v>
      </c>
      <c r="M215">
        <v>1544</v>
      </c>
      <c r="N215" s="3">
        <f t="shared" si="3"/>
        <v>6.5725388601036272</v>
      </c>
      <c r="O215">
        <v>5269</v>
      </c>
      <c r="P215">
        <v>51.92</v>
      </c>
    </row>
    <row r="216" spans="1:16" hidden="1" x14ac:dyDescent="0.3">
      <c r="A216" t="s">
        <v>608</v>
      </c>
      <c r="B216" t="s">
        <v>24</v>
      </c>
      <c r="C216" t="s">
        <v>25</v>
      </c>
      <c r="D216">
        <v>134.05000000000001</v>
      </c>
      <c r="E216">
        <v>134.05000000000001</v>
      </c>
      <c r="F216">
        <v>147.15</v>
      </c>
      <c r="G216">
        <v>134</v>
      </c>
      <c r="H216">
        <v>136.1</v>
      </c>
      <c r="I216" s="1">
        <v>138.30000000000001</v>
      </c>
      <c r="J216">
        <v>142.21</v>
      </c>
      <c r="K216">
        <v>214494</v>
      </c>
      <c r="L216" s="2">
        <v>305.02</v>
      </c>
      <c r="M216">
        <v>4563</v>
      </c>
      <c r="N216" s="3">
        <f t="shared" si="3"/>
        <v>47.007232084155163</v>
      </c>
      <c r="O216">
        <v>38798</v>
      </c>
      <c r="P216">
        <v>18.09</v>
      </c>
    </row>
    <row r="217" spans="1:16" hidden="1" x14ac:dyDescent="0.3">
      <c r="A217" t="s">
        <v>552</v>
      </c>
      <c r="B217" t="s">
        <v>24</v>
      </c>
      <c r="C217" t="s">
        <v>25</v>
      </c>
      <c r="D217">
        <v>4.45</v>
      </c>
      <c r="E217">
        <v>4.4000000000000004</v>
      </c>
      <c r="F217">
        <v>4.5</v>
      </c>
      <c r="G217">
        <v>4.3</v>
      </c>
      <c r="H217">
        <v>4.4000000000000004</v>
      </c>
      <c r="I217" s="1">
        <v>4.4000000000000004</v>
      </c>
      <c r="J217">
        <v>4.37</v>
      </c>
      <c r="K217">
        <v>10088033</v>
      </c>
      <c r="L217" s="2">
        <v>441.3</v>
      </c>
      <c r="M217">
        <v>6755</v>
      </c>
      <c r="N217" s="3">
        <f t="shared" si="3"/>
        <v>1493.4171724648409</v>
      </c>
      <c r="O217">
        <v>5687754</v>
      </c>
      <c r="P217">
        <v>56.38</v>
      </c>
    </row>
    <row r="218" spans="1:16" hidden="1" x14ac:dyDescent="0.3">
      <c r="A218" t="s">
        <v>125</v>
      </c>
      <c r="B218" t="s">
        <v>24</v>
      </c>
      <c r="C218" t="s">
        <v>25</v>
      </c>
      <c r="D218">
        <v>584.5</v>
      </c>
      <c r="E218">
        <v>587.5</v>
      </c>
      <c r="F218">
        <v>587.5</v>
      </c>
      <c r="G218">
        <v>572.15</v>
      </c>
      <c r="H218">
        <v>577</v>
      </c>
      <c r="I218" s="1">
        <v>577.5</v>
      </c>
      <c r="J218">
        <v>579.67999999999995</v>
      </c>
      <c r="K218">
        <v>94183</v>
      </c>
      <c r="L218" s="15">
        <v>545.96</v>
      </c>
      <c r="M218">
        <v>3223</v>
      </c>
      <c r="N218" s="3">
        <f t="shared" si="3"/>
        <v>29.222153273347814</v>
      </c>
      <c r="O218">
        <v>53378</v>
      </c>
      <c r="P218">
        <v>56.67</v>
      </c>
    </row>
    <row r="219" spans="1:16" hidden="1" x14ac:dyDescent="0.3">
      <c r="A219" t="s">
        <v>766</v>
      </c>
      <c r="B219" t="s">
        <v>24</v>
      </c>
      <c r="C219" t="s">
        <v>25</v>
      </c>
      <c r="D219">
        <v>37.65</v>
      </c>
      <c r="E219">
        <v>37.6</v>
      </c>
      <c r="F219">
        <v>37.6</v>
      </c>
      <c r="G219">
        <v>36.5</v>
      </c>
      <c r="H219">
        <v>36.9</v>
      </c>
      <c r="I219" s="1">
        <v>36.75</v>
      </c>
      <c r="J219">
        <v>36.81</v>
      </c>
      <c r="K219">
        <v>268881</v>
      </c>
      <c r="L219" s="2">
        <v>98.97</v>
      </c>
      <c r="M219">
        <v>1804</v>
      </c>
      <c r="N219" s="3">
        <f t="shared" si="3"/>
        <v>149.04711751662973</v>
      </c>
      <c r="O219">
        <v>185939</v>
      </c>
      <c r="P219">
        <v>69.150000000000006</v>
      </c>
    </row>
    <row r="220" spans="1:16" hidden="1" x14ac:dyDescent="0.3">
      <c r="A220" t="s">
        <v>1298</v>
      </c>
      <c r="B220" t="s">
        <v>24</v>
      </c>
      <c r="C220" t="s">
        <v>25</v>
      </c>
      <c r="D220">
        <v>20.05</v>
      </c>
      <c r="E220">
        <v>20</v>
      </c>
      <c r="F220">
        <v>20.7</v>
      </c>
      <c r="G220">
        <v>19.5</v>
      </c>
      <c r="H220">
        <v>19.5</v>
      </c>
      <c r="I220" s="1">
        <v>19.55</v>
      </c>
      <c r="J220">
        <v>19.82</v>
      </c>
      <c r="K220">
        <v>35796</v>
      </c>
      <c r="L220" s="2">
        <v>7.09</v>
      </c>
      <c r="M220">
        <v>196</v>
      </c>
      <c r="N220" s="3">
        <f t="shared" si="3"/>
        <v>182.63265306122449</v>
      </c>
      <c r="O220">
        <v>26105</v>
      </c>
      <c r="P220">
        <v>72.930000000000007</v>
      </c>
    </row>
    <row r="221" spans="1:16" hidden="1" x14ac:dyDescent="0.3">
      <c r="A221" t="s">
        <v>823</v>
      </c>
      <c r="B221" t="s">
        <v>24</v>
      </c>
      <c r="C221" t="s">
        <v>25</v>
      </c>
      <c r="D221">
        <v>122.9</v>
      </c>
      <c r="E221">
        <v>122.8</v>
      </c>
      <c r="F221">
        <v>123.9</v>
      </c>
      <c r="G221">
        <v>117.5</v>
      </c>
      <c r="H221">
        <v>117.55</v>
      </c>
      <c r="I221" s="1">
        <v>118</v>
      </c>
      <c r="J221">
        <v>120</v>
      </c>
      <c r="K221">
        <v>59035</v>
      </c>
      <c r="L221" s="2">
        <v>70.84</v>
      </c>
      <c r="M221">
        <v>1032</v>
      </c>
      <c r="N221" s="3">
        <f t="shared" si="3"/>
        <v>57.204457364341089</v>
      </c>
      <c r="O221">
        <v>43441</v>
      </c>
      <c r="P221">
        <v>73.59</v>
      </c>
    </row>
    <row r="222" spans="1:16" hidden="1" x14ac:dyDescent="0.3">
      <c r="A222" t="s">
        <v>1091</v>
      </c>
      <c r="B222" t="s">
        <v>41</v>
      </c>
      <c r="C222" t="s">
        <v>25</v>
      </c>
      <c r="D222">
        <v>17.05</v>
      </c>
      <c r="E222">
        <v>17.75</v>
      </c>
      <c r="F222">
        <v>17.899999999999999</v>
      </c>
      <c r="G222">
        <v>17.05</v>
      </c>
      <c r="H222">
        <v>17.850000000000001</v>
      </c>
      <c r="I222" s="1">
        <v>17.100000000000001</v>
      </c>
      <c r="J222">
        <v>17.73</v>
      </c>
      <c r="K222">
        <v>14602</v>
      </c>
      <c r="L222" s="2">
        <v>2.59</v>
      </c>
      <c r="M222">
        <v>35</v>
      </c>
      <c r="N222" s="3">
        <f t="shared" si="3"/>
        <v>417.2</v>
      </c>
      <c r="O222" t="s">
        <v>42</v>
      </c>
      <c r="P222" t="s">
        <v>42</v>
      </c>
    </row>
    <row r="223" spans="1:16" hidden="1" x14ac:dyDescent="0.3">
      <c r="A223" t="s">
        <v>1545</v>
      </c>
      <c r="B223" t="s">
        <v>24</v>
      </c>
      <c r="C223" t="s">
        <v>25</v>
      </c>
      <c r="D223">
        <v>3.65</v>
      </c>
      <c r="E223">
        <v>3.55</v>
      </c>
      <c r="F223">
        <v>3.75</v>
      </c>
      <c r="G223">
        <v>3.5</v>
      </c>
      <c r="H223">
        <v>3.55</v>
      </c>
      <c r="I223" s="1">
        <v>3.55</v>
      </c>
      <c r="J223">
        <v>3.56</v>
      </c>
      <c r="K223">
        <v>17544</v>
      </c>
      <c r="L223" s="2">
        <v>0.63</v>
      </c>
      <c r="M223">
        <v>43</v>
      </c>
      <c r="N223" s="3">
        <f t="shared" si="3"/>
        <v>408</v>
      </c>
      <c r="O223">
        <v>11685</v>
      </c>
      <c r="P223">
        <v>66.599999999999994</v>
      </c>
    </row>
    <row r="224" spans="1:16" hidden="1" x14ac:dyDescent="0.3">
      <c r="A224" t="s">
        <v>1468</v>
      </c>
      <c r="B224" t="s">
        <v>41</v>
      </c>
      <c r="C224" t="s">
        <v>25</v>
      </c>
      <c r="D224">
        <v>6.85</v>
      </c>
      <c r="E224">
        <v>6.85</v>
      </c>
      <c r="F224">
        <v>7</v>
      </c>
      <c r="G224">
        <v>6.6</v>
      </c>
      <c r="H224">
        <v>6.95</v>
      </c>
      <c r="I224" s="1">
        <v>6.95</v>
      </c>
      <c r="J224">
        <v>6.86</v>
      </c>
      <c r="K224">
        <v>21974</v>
      </c>
      <c r="L224" s="2">
        <v>1.51</v>
      </c>
      <c r="M224">
        <v>57</v>
      </c>
      <c r="N224" s="3">
        <f t="shared" si="3"/>
        <v>385.50877192982455</v>
      </c>
      <c r="O224" t="s">
        <v>42</v>
      </c>
      <c r="P224" t="s">
        <v>42</v>
      </c>
    </row>
    <row r="225" spans="1:16" hidden="1" x14ac:dyDescent="0.3">
      <c r="A225" t="s">
        <v>71</v>
      </c>
      <c r="B225" t="s">
        <v>24</v>
      </c>
      <c r="C225" t="s">
        <v>25</v>
      </c>
      <c r="D225">
        <v>1134.95</v>
      </c>
      <c r="E225">
        <v>1160</v>
      </c>
      <c r="F225">
        <v>1182.45</v>
      </c>
      <c r="G225">
        <v>1152</v>
      </c>
      <c r="H225">
        <v>1173</v>
      </c>
      <c r="I225" s="1">
        <v>1173.4000000000001</v>
      </c>
      <c r="J225">
        <v>1164.94</v>
      </c>
      <c r="K225">
        <v>249611</v>
      </c>
      <c r="L225" s="14">
        <v>2907.83</v>
      </c>
      <c r="M225">
        <v>10977</v>
      </c>
      <c r="N225" s="3">
        <f t="shared" si="3"/>
        <v>22.739455224560444</v>
      </c>
      <c r="O225">
        <v>121289</v>
      </c>
      <c r="P225">
        <v>48.59</v>
      </c>
    </row>
    <row r="226" spans="1:16" hidden="1" x14ac:dyDescent="0.3">
      <c r="A226" t="s">
        <v>737</v>
      </c>
      <c r="B226" t="s">
        <v>24</v>
      </c>
      <c r="C226" t="s">
        <v>25</v>
      </c>
      <c r="D226">
        <v>151</v>
      </c>
      <c r="E226">
        <v>151</v>
      </c>
      <c r="F226">
        <v>152.25</v>
      </c>
      <c r="G226">
        <v>148.6</v>
      </c>
      <c r="H226">
        <v>151</v>
      </c>
      <c r="I226" s="1">
        <v>150.85</v>
      </c>
      <c r="J226">
        <v>150.55000000000001</v>
      </c>
      <c r="K226">
        <v>77108</v>
      </c>
      <c r="L226" s="2">
        <v>116.08</v>
      </c>
      <c r="M226">
        <v>2359</v>
      </c>
      <c r="N226" s="3">
        <f t="shared" si="3"/>
        <v>32.686731665960153</v>
      </c>
      <c r="O226">
        <v>45681</v>
      </c>
      <c r="P226">
        <v>59.24</v>
      </c>
    </row>
    <row r="227" spans="1:16" hidden="1" x14ac:dyDescent="0.3">
      <c r="A227" t="s">
        <v>904</v>
      </c>
      <c r="B227" t="s">
        <v>24</v>
      </c>
      <c r="C227" t="s">
        <v>25</v>
      </c>
      <c r="D227">
        <v>188.25</v>
      </c>
      <c r="E227">
        <v>184.95</v>
      </c>
      <c r="F227">
        <v>184.95</v>
      </c>
      <c r="G227">
        <v>180.3</v>
      </c>
      <c r="H227">
        <v>183.7</v>
      </c>
      <c r="I227" s="1">
        <v>182.45</v>
      </c>
      <c r="J227">
        <v>182.42</v>
      </c>
      <c r="K227">
        <v>22080</v>
      </c>
      <c r="L227" s="2">
        <v>40.28</v>
      </c>
      <c r="M227">
        <v>667</v>
      </c>
      <c r="N227" s="3">
        <f t="shared" si="3"/>
        <v>33.103448275862071</v>
      </c>
      <c r="O227">
        <v>15246</v>
      </c>
      <c r="P227">
        <v>69.05</v>
      </c>
    </row>
    <row r="228" spans="1:16" hidden="1" x14ac:dyDescent="0.3">
      <c r="A228" t="s">
        <v>1505</v>
      </c>
      <c r="B228" t="s">
        <v>41</v>
      </c>
      <c r="C228" t="s">
        <v>25</v>
      </c>
      <c r="D228">
        <v>4.5</v>
      </c>
      <c r="E228">
        <v>4.5999999999999996</v>
      </c>
      <c r="F228">
        <v>4.7</v>
      </c>
      <c r="G228">
        <v>4.3</v>
      </c>
      <c r="H228">
        <v>4.6500000000000004</v>
      </c>
      <c r="I228" s="1">
        <v>4.55</v>
      </c>
      <c r="J228">
        <v>4.5599999999999996</v>
      </c>
      <c r="K228">
        <v>23165</v>
      </c>
      <c r="L228" s="2">
        <v>1.06</v>
      </c>
      <c r="M228">
        <v>107</v>
      </c>
      <c r="N228" s="3">
        <f t="shared" si="3"/>
        <v>216.49532710280374</v>
      </c>
      <c r="O228" t="s">
        <v>42</v>
      </c>
      <c r="P228" t="s">
        <v>42</v>
      </c>
    </row>
    <row r="229" spans="1:16" hidden="1" x14ac:dyDescent="0.3">
      <c r="A229" t="s">
        <v>960</v>
      </c>
      <c r="B229" t="s">
        <v>24</v>
      </c>
      <c r="C229" t="s">
        <v>25</v>
      </c>
      <c r="D229">
        <v>89.4</v>
      </c>
      <c r="E229">
        <v>91.5</v>
      </c>
      <c r="F229">
        <v>91.55</v>
      </c>
      <c r="G229">
        <v>83.25</v>
      </c>
      <c r="H229">
        <v>84.5</v>
      </c>
      <c r="I229" s="1">
        <v>84.9</v>
      </c>
      <c r="J229">
        <v>85.94</v>
      </c>
      <c r="K229">
        <v>33602</v>
      </c>
      <c r="L229" s="2">
        <v>28.88</v>
      </c>
      <c r="M229">
        <v>700</v>
      </c>
      <c r="N229" s="3">
        <f t="shared" si="3"/>
        <v>48.002857142857145</v>
      </c>
      <c r="O229">
        <v>16805</v>
      </c>
      <c r="P229">
        <v>50.01</v>
      </c>
    </row>
    <row r="230" spans="1:16" hidden="1" x14ac:dyDescent="0.3">
      <c r="A230" t="s">
        <v>355</v>
      </c>
      <c r="B230" t="s">
        <v>24</v>
      </c>
      <c r="C230" t="s">
        <v>25</v>
      </c>
      <c r="D230">
        <v>375.65</v>
      </c>
      <c r="E230">
        <v>377.45</v>
      </c>
      <c r="F230">
        <v>381</v>
      </c>
      <c r="G230">
        <v>373.55</v>
      </c>
      <c r="H230">
        <v>380.25</v>
      </c>
      <c r="I230" s="1">
        <v>379.25</v>
      </c>
      <c r="J230">
        <v>378.19</v>
      </c>
      <c r="K230">
        <v>822388</v>
      </c>
      <c r="L230" s="2">
        <v>3110.21</v>
      </c>
      <c r="M230">
        <v>18837</v>
      </c>
      <c r="N230" s="3">
        <f t="shared" si="3"/>
        <v>43.658119658119659</v>
      </c>
      <c r="O230">
        <v>202879</v>
      </c>
      <c r="P230">
        <v>24.67</v>
      </c>
    </row>
    <row r="231" spans="1:16" hidden="1" x14ac:dyDescent="0.3">
      <c r="A231" t="s">
        <v>513</v>
      </c>
      <c r="B231" t="s">
        <v>24</v>
      </c>
      <c r="C231" t="s">
        <v>25</v>
      </c>
      <c r="D231">
        <v>182.2</v>
      </c>
      <c r="E231">
        <v>182.9</v>
      </c>
      <c r="F231">
        <v>183.35</v>
      </c>
      <c r="G231">
        <v>176.1</v>
      </c>
      <c r="H231">
        <v>177</v>
      </c>
      <c r="I231" s="1">
        <v>178.15</v>
      </c>
      <c r="J231">
        <v>178.32</v>
      </c>
      <c r="K231">
        <v>339084</v>
      </c>
      <c r="L231" s="2">
        <v>604.66999999999996</v>
      </c>
      <c r="M231">
        <v>3415</v>
      </c>
      <c r="N231" s="3">
        <f t="shared" si="3"/>
        <v>99.292532942898973</v>
      </c>
      <c r="O231">
        <v>54183</v>
      </c>
      <c r="P231">
        <v>15.98</v>
      </c>
    </row>
    <row r="232" spans="1:16" hidden="1" x14ac:dyDescent="0.3">
      <c r="A232" t="s">
        <v>233</v>
      </c>
      <c r="B232" t="s">
        <v>24</v>
      </c>
      <c r="C232" t="s">
        <v>25</v>
      </c>
      <c r="D232">
        <v>485.6</v>
      </c>
      <c r="E232">
        <v>484.85</v>
      </c>
      <c r="F232">
        <v>487.6</v>
      </c>
      <c r="G232">
        <v>469</v>
      </c>
      <c r="H232">
        <v>473.25</v>
      </c>
      <c r="I232" s="1">
        <v>475.5</v>
      </c>
      <c r="J232">
        <v>474.79</v>
      </c>
      <c r="K232">
        <v>6112630</v>
      </c>
      <c r="L232" s="2">
        <v>29021.88</v>
      </c>
      <c r="M232">
        <v>84097</v>
      </c>
      <c r="N232" s="3">
        <f t="shared" si="3"/>
        <v>72.685470349715203</v>
      </c>
      <c r="O232">
        <v>1641926</v>
      </c>
      <c r="P232">
        <v>26.86</v>
      </c>
    </row>
    <row r="233" spans="1:16" hidden="1" x14ac:dyDescent="0.3">
      <c r="A233" t="s">
        <v>794</v>
      </c>
      <c r="B233" t="s">
        <v>24</v>
      </c>
      <c r="C233" t="s">
        <v>25</v>
      </c>
      <c r="D233">
        <v>38.35</v>
      </c>
      <c r="E233">
        <v>38.35</v>
      </c>
      <c r="F233">
        <v>38.799999999999997</v>
      </c>
      <c r="G233">
        <v>36.6</v>
      </c>
      <c r="H233">
        <v>36.700000000000003</v>
      </c>
      <c r="I233" s="1">
        <v>36.799999999999997</v>
      </c>
      <c r="J233">
        <v>37.54</v>
      </c>
      <c r="K233">
        <v>224778</v>
      </c>
      <c r="L233" s="2">
        <v>84.37</v>
      </c>
      <c r="M233">
        <v>1151</v>
      </c>
      <c r="N233" s="3">
        <f t="shared" si="3"/>
        <v>195.28931364031277</v>
      </c>
      <c r="O233">
        <v>128769</v>
      </c>
      <c r="P233">
        <v>57.29</v>
      </c>
    </row>
    <row r="234" spans="1:16" hidden="1" x14ac:dyDescent="0.3">
      <c r="A234" t="s">
        <v>572</v>
      </c>
      <c r="B234" t="s">
        <v>24</v>
      </c>
      <c r="C234" t="s">
        <v>25</v>
      </c>
      <c r="D234">
        <v>400.65</v>
      </c>
      <c r="E234">
        <v>399</v>
      </c>
      <c r="F234">
        <v>405</v>
      </c>
      <c r="G234">
        <v>390.25</v>
      </c>
      <c r="H234">
        <v>400.9</v>
      </c>
      <c r="I234" s="1">
        <v>400.2</v>
      </c>
      <c r="J234">
        <v>398.89</v>
      </c>
      <c r="K234">
        <v>92205</v>
      </c>
      <c r="L234" s="2">
        <v>367.79</v>
      </c>
      <c r="M234">
        <v>3304</v>
      </c>
      <c r="N234" s="3">
        <f t="shared" si="3"/>
        <v>27.907082324455207</v>
      </c>
      <c r="O234">
        <v>66674</v>
      </c>
      <c r="P234">
        <v>72.31</v>
      </c>
    </row>
    <row r="235" spans="1:16" hidden="1" x14ac:dyDescent="0.3">
      <c r="A235" t="s">
        <v>1504</v>
      </c>
      <c r="B235" t="s">
        <v>24</v>
      </c>
      <c r="C235" t="s">
        <v>25</v>
      </c>
      <c r="D235">
        <v>221.35</v>
      </c>
      <c r="E235">
        <v>220.05</v>
      </c>
      <c r="F235">
        <v>220.6</v>
      </c>
      <c r="G235">
        <v>217.6</v>
      </c>
      <c r="H235">
        <v>218.5</v>
      </c>
      <c r="I235" s="1">
        <v>218.7</v>
      </c>
      <c r="J235">
        <v>219.04</v>
      </c>
      <c r="K235">
        <v>486</v>
      </c>
      <c r="L235" s="2">
        <v>1.06</v>
      </c>
      <c r="M235">
        <v>65</v>
      </c>
      <c r="N235" s="3">
        <f t="shared" si="3"/>
        <v>7.476923076923077</v>
      </c>
      <c r="O235">
        <v>303</v>
      </c>
      <c r="P235">
        <v>62.35</v>
      </c>
    </row>
    <row r="236" spans="1:16" hidden="1" x14ac:dyDescent="0.3">
      <c r="A236" t="s">
        <v>906</v>
      </c>
      <c r="B236" t="s">
        <v>24</v>
      </c>
      <c r="C236" t="s">
        <v>25</v>
      </c>
      <c r="D236">
        <v>48.95</v>
      </c>
      <c r="E236">
        <v>48.35</v>
      </c>
      <c r="F236">
        <v>49.1</v>
      </c>
      <c r="G236">
        <v>48</v>
      </c>
      <c r="H236">
        <v>48.1</v>
      </c>
      <c r="I236" s="1">
        <v>48.1</v>
      </c>
      <c r="J236">
        <v>48.3</v>
      </c>
      <c r="K236">
        <v>83299</v>
      </c>
      <c r="L236" s="2">
        <v>40.24</v>
      </c>
      <c r="M236">
        <v>597</v>
      </c>
      <c r="N236" s="3">
        <f t="shared" si="3"/>
        <v>139.52931323283082</v>
      </c>
      <c r="O236">
        <v>65376</v>
      </c>
      <c r="P236">
        <v>78.48</v>
      </c>
    </row>
    <row r="237" spans="1:16" hidden="1" x14ac:dyDescent="0.3">
      <c r="A237" t="s">
        <v>83</v>
      </c>
      <c r="B237" t="s">
        <v>24</v>
      </c>
      <c r="C237" t="s">
        <v>25</v>
      </c>
      <c r="D237">
        <v>1255.8499999999999</v>
      </c>
      <c r="E237">
        <v>1258</v>
      </c>
      <c r="F237">
        <v>1268.95</v>
      </c>
      <c r="G237">
        <v>1237.05</v>
      </c>
      <c r="H237">
        <v>1250.25</v>
      </c>
      <c r="I237" s="1">
        <v>1250.4000000000001</v>
      </c>
      <c r="J237">
        <v>1250.1500000000001</v>
      </c>
      <c r="K237">
        <v>72794</v>
      </c>
      <c r="L237" s="14">
        <v>910.03</v>
      </c>
      <c r="M237">
        <v>6323</v>
      </c>
      <c r="N237" s="3">
        <f t="shared" si="3"/>
        <v>11.512573145658706</v>
      </c>
      <c r="O237">
        <v>58709</v>
      </c>
      <c r="P237">
        <v>80.650000000000006</v>
      </c>
    </row>
    <row r="238" spans="1:16" hidden="1" x14ac:dyDescent="0.3">
      <c r="A238" t="s">
        <v>1497</v>
      </c>
      <c r="B238" t="s">
        <v>41</v>
      </c>
      <c r="C238" t="s">
        <v>25</v>
      </c>
      <c r="D238">
        <v>1.5</v>
      </c>
      <c r="E238">
        <v>1.5</v>
      </c>
      <c r="F238">
        <v>1.55</v>
      </c>
      <c r="G238">
        <v>1.5</v>
      </c>
      <c r="H238">
        <v>1.55</v>
      </c>
      <c r="I238" s="1">
        <v>1.55</v>
      </c>
      <c r="J238">
        <v>1.54</v>
      </c>
      <c r="K238">
        <v>71827</v>
      </c>
      <c r="L238" s="2">
        <v>1.1100000000000001</v>
      </c>
      <c r="M238">
        <v>59</v>
      </c>
      <c r="N238" s="3">
        <f t="shared" si="3"/>
        <v>1217.406779661017</v>
      </c>
      <c r="O238" t="s">
        <v>42</v>
      </c>
      <c r="P238" t="s">
        <v>42</v>
      </c>
    </row>
    <row r="239" spans="1:16" hidden="1" x14ac:dyDescent="0.3">
      <c r="A239" t="s">
        <v>188</v>
      </c>
      <c r="B239" t="s">
        <v>24</v>
      </c>
      <c r="C239" t="s">
        <v>25</v>
      </c>
      <c r="D239">
        <v>1604.35</v>
      </c>
      <c r="E239">
        <v>1595.05</v>
      </c>
      <c r="F239">
        <v>1604.3</v>
      </c>
      <c r="G239">
        <v>1563.8</v>
      </c>
      <c r="H239">
        <v>1581</v>
      </c>
      <c r="I239" s="1">
        <v>1578.85</v>
      </c>
      <c r="J239">
        <v>1581.4</v>
      </c>
      <c r="K239">
        <v>2073</v>
      </c>
      <c r="L239" s="2">
        <v>32.78</v>
      </c>
      <c r="M239">
        <v>292</v>
      </c>
      <c r="N239" s="3">
        <f t="shared" si="3"/>
        <v>7.0993150684931505</v>
      </c>
      <c r="O239">
        <v>1449</v>
      </c>
      <c r="P239">
        <v>69.900000000000006</v>
      </c>
    </row>
    <row r="240" spans="1:16" hidden="1" x14ac:dyDescent="0.3">
      <c r="A240" t="s">
        <v>1311</v>
      </c>
      <c r="B240" t="s">
        <v>24</v>
      </c>
      <c r="C240" t="s">
        <v>25</v>
      </c>
      <c r="D240">
        <v>350</v>
      </c>
      <c r="E240">
        <v>359.85</v>
      </c>
      <c r="F240">
        <v>359.85</v>
      </c>
      <c r="G240">
        <v>347.1</v>
      </c>
      <c r="H240">
        <v>350</v>
      </c>
      <c r="I240" s="1">
        <v>350.1</v>
      </c>
      <c r="J240">
        <v>350.61</v>
      </c>
      <c r="K240">
        <v>1801</v>
      </c>
      <c r="L240" s="2">
        <v>6.31</v>
      </c>
      <c r="M240">
        <v>124</v>
      </c>
      <c r="N240" s="3">
        <f t="shared" si="3"/>
        <v>14.524193548387096</v>
      </c>
      <c r="O240">
        <v>1312</v>
      </c>
      <c r="P240">
        <v>72.849999999999994</v>
      </c>
    </row>
    <row r="241" spans="1:16" hidden="1" x14ac:dyDescent="0.3">
      <c r="A241" t="s">
        <v>1542</v>
      </c>
      <c r="B241" t="s">
        <v>41</v>
      </c>
      <c r="C241" t="s">
        <v>25</v>
      </c>
      <c r="D241">
        <v>10.55</v>
      </c>
      <c r="E241">
        <v>10.55</v>
      </c>
      <c r="F241">
        <v>10.55</v>
      </c>
      <c r="G241">
        <v>10.050000000000001</v>
      </c>
      <c r="H241">
        <v>10.35</v>
      </c>
      <c r="I241" s="1">
        <v>10.25</v>
      </c>
      <c r="J241">
        <v>10.07</v>
      </c>
      <c r="K241">
        <v>6739</v>
      </c>
      <c r="L241" s="2">
        <v>0.68</v>
      </c>
      <c r="M241">
        <v>51</v>
      </c>
      <c r="N241" s="3">
        <f t="shared" si="3"/>
        <v>132.13725490196077</v>
      </c>
      <c r="O241" t="s">
        <v>42</v>
      </c>
      <c r="P241" t="s">
        <v>42</v>
      </c>
    </row>
    <row r="242" spans="1:16" hidden="1" x14ac:dyDescent="0.3">
      <c r="A242" t="s">
        <v>480</v>
      </c>
      <c r="B242" t="s">
        <v>24</v>
      </c>
      <c r="C242" t="s">
        <v>25</v>
      </c>
      <c r="D242">
        <v>275.5</v>
      </c>
      <c r="E242">
        <v>276.3</v>
      </c>
      <c r="F242">
        <v>276.39999999999998</v>
      </c>
      <c r="G242">
        <v>266</v>
      </c>
      <c r="H242">
        <v>267</v>
      </c>
      <c r="I242" s="1">
        <v>267.35000000000002</v>
      </c>
      <c r="J242">
        <v>268.42</v>
      </c>
      <c r="K242">
        <v>283991</v>
      </c>
      <c r="L242" s="2">
        <v>762.29</v>
      </c>
      <c r="M242">
        <v>3755</v>
      </c>
      <c r="N242" s="3">
        <f t="shared" si="3"/>
        <v>75.630093209054593</v>
      </c>
      <c r="O242">
        <v>188403</v>
      </c>
      <c r="P242">
        <v>66.34</v>
      </c>
    </row>
    <row r="243" spans="1:16" hidden="1" x14ac:dyDescent="0.3">
      <c r="A243" t="s">
        <v>1120</v>
      </c>
      <c r="B243" t="s">
        <v>41</v>
      </c>
      <c r="C243" t="s">
        <v>25</v>
      </c>
      <c r="D243">
        <v>2.0499999999999998</v>
      </c>
      <c r="E243">
        <v>2.1</v>
      </c>
      <c r="F243">
        <v>2.15</v>
      </c>
      <c r="G243">
        <v>1.95</v>
      </c>
      <c r="H243">
        <v>1.95</v>
      </c>
      <c r="I243" s="1">
        <v>1.95</v>
      </c>
      <c r="J243">
        <v>1.97</v>
      </c>
      <c r="K243">
        <v>79871</v>
      </c>
      <c r="L243" s="2">
        <v>1.58</v>
      </c>
      <c r="M243">
        <v>85</v>
      </c>
      <c r="N243" s="3">
        <f t="shared" si="3"/>
        <v>939.65882352941173</v>
      </c>
      <c r="O243" t="s">
        <v>42</v>
      </c>
      <c r="P243" t="s">
        <v>42</v>
      </c>
    </row>
    <row r="244" spans="1:16" hidden="1" x14ac:dyDescent="0.3">
      <c r="A244" t="s">
        <v>1017</v>
      </c>
      <c r="B244" t="s">
        <v>41</v>
      </c>
      <c r="C244" t="s">
        <v>25</v>
      </c>
      <c r="D244">
        <v>0.3</v>
      </c>
      <c r="E244">
        <v>0.25</v>
      </c>
      <c r="F244">
        <v>0.25</v>
      </c>
      <c r="G244">
        <v>0.25</v>
      </c>
      <c r="H244">
        <v>0.25</v>
      </c>
      <c r="I244" s="1">
        <v>0.25</v>
      </c>
      <c r="J244">
        <v>0.25</v>
      </c>
      <c r="K244">
        <v>280788</v>
      </c>
      <c r="L244" s="2">
        <v>0.7</v>
      </c>
      <c r="M244">
        <v>168</v>
      </c>
      <c r="N244" s="3">
        <f t="shared" si="3"/>
        <v>1671.3571428571429</v>
      </c>
      <c r="O244" t="s">
        <v>42</v>
      </c>
      <c r="P244" t="s">
        <v>42</v>
      </c>
    </row>
    <row r="245" spans="1:16" hidden="1" x14ac:dyDescent="0.3">
      <c r="A245" t="s">
        <v>576</v>
      </c>
      <c r="B245" t="s">
        <v>24</v>
      </c>
      <c r="C245" t="s">
        <v>25</v>
      </c>
      <c r="D245">
        <v>390.15</v>
      </c>
      <c r="E245">
        <v>390.9</v>
      </c>
      <c r="F245">
        <v>393.35</v>
      </c>
      <c r="G245">
        <v>383</v>
      </c>
      <c r="H245">
        <v>388</v>
      </c>
      <c r="I245" s="1">
        <v>385.1</v>
      </c>
      <c r="J245">
        <v>386.6</v>
      </c>
      <c r="K245">
        <v>93388</v>
      </c>
      <c r="L245" s="2">
        <v>361.03</v>
      </c>
      <c r="M245">
        <v>3504</v>
      </c>
      <c r="N245" s="3">
        <f t="shared" si="3"/>
        <v>26.651826484018265</v>
      </c>
      <c r="O245">
        <v>40842</v>
      </c>
      <c r="P245">
        <v>43.73</v>
      </c>
    </row>
    <row r="246" spans="1:16" hidden="1" x14ac:dyDescent="0.3">
      <c r="A246" t="s">
        <v>731</v>
      </c>
      <c r="B246" t="s">
        <v>24</v>
      </c>
      <c r="C246" t="s">
        <v>25</v>
      </c>
      <c r="D246">
        <v>170</v>
      </c>
      <c r="E246">
        <v>170</v>
      </c>
      <c r="F246">
        <v>174.1</v>
      </c>
      <c r="G246">
        <v>167.05</v>
      </c>
      <c r="H246">
        <v>170</v>
      </c>
      <c r="I246" s="1">
        <v>170.05</v>
      </c>
      <c r="J246">
        <v>170.8</v>
      </c>
      <c r="K246">
        <v>70190</v>
      </c>
      <c r="L246" s="2">
        <v>119.88</v>
      </c>
      <c r="M246">
        <v>1963</v>
      </c>
      <c r="N246" s="3">
        <f t="shared" si="3"/>
        <v>35.756495160468667</v>
      </c>
      <c r="O246">
        <v>40012</v>
      </c>
      <c r="P246">
        <v>57.01</v>
      </c>
    </row>
    <row r="247" spans="1:16" hidden="1" x14ac:dyDescent="0.3">
      <c r="A247" t="s">
        <v>913</v>
      </c>
      <c r="B247" t="s">
        <v>41</v>
      </c>
      <c r="C247" t="s">
        <v>25</v>
      </c>
      <c r="D247">
        <v>8.35</v>
      </c>
      <c r="E247">
        <v>8</v>
      </c>
      <c r="F247">
        <v>8.3000000000000007</v>
      </c>
      <c r="G247">
        <v>7.95</v>
      </c>
      <c r="H247">
        <v>8.1</v>
      </c>
      <c r="I247" s="1">
        <v>8</v>
      </c>
      <c r="J247">
        <v>8.0399999999999991</v>
      </c>
      <c r="K247">
        <v>486492</v>
      </c>
      <c r="L247" s="2">
        <v>39.130000000000003</v>
      </c>
      <c r="M247">
        <v>545</v>
      </c>
      <c r="N247" s="3">
        <f t="shared" si="3"/>
        <v>892.64587155963306</v>
      </c>
      <c r="O247" t="s">
        <v>42</v>
      </c>
      <c r="P247" t="s">
        <v>42</v>
      </c>
    </row>
    <row r="248" spans="1:16" hidden="1" x14ac:dyDescent="0.3">
      <c r="A248" t="s">
        <v>1036</v>
      </c>
      <c r="B248" t="s">
        <v>41</v>
      </c>
      <c r="C248" t="s">
        <v>25</v>
      </c>
      <c r="D248">
        <v>10.9</v>
      </c>
      <c r="E248">
        <v>11.15</v>
      </c>
      <c r="F248">
        <v>11.4</v>
      </c>
      <c r="G248">
        <v>11.15</v>
      </c>
      <c r="H248">
        <v>11.15</v>
      </c>
      <c r="I248" s="1">
        <v>11.4</v>
      </c>
      <c r="J248">
        <v>11.36</v>
      </c>
      <c r="K248">
        <v>148</v>
      </c>
      <c r="L248" s="2">
        <v>0.02</v>
      </c>
      <c r="M248">
        <v>9</v>
      </c>
      <c r="N248" s="3">
        <f t="shared" si="3"/>
        <v>16.444444444444443</v>
      </c>
      <c r="O248" t="s">
        <v>42</v>
      </c>
      <c r="P248" t="s">
        <v>42</v>
      </c>
    </row>
    <row r="249" spans="1:16" hidden="1" x14ac:dyDescent="0.3">
      <c r="A249" t="s">
        <v>377</v>
      </c>
      <c r="B249" t="s">
        <v>24</v>
      </c>
      <c r="C249" t="s">
        <v>25</v>
      </c>
      <c r="D249">
        <v>136.1</v>
      </c>
      <c r="E249">
        <v>135.80000000000001</v>
      </c>
      <c r="F249">
        <v>136</v>
      </c>
      <c r="G249">
        <v>126.2</v>
      </c>
      <c r="H249">
        <v>127</v>
      </c>
      <c r="I249" s="1">
        <v>128.85</v>
      </c>
      <c r="J249">
        <v>131.69999999999999</v>
      </c>
      <c r="K249">
        <v>1520537</v>
      </c>
      <c r="L249" s="2">
        <v>2002.61</v>
      </c>
      <c r="M249">
        <v>18180</v>
      </c>
      <c r="N249" s="3">
        <f t="shared" si="3"/>
        <v>83.637898789878989</v>
      </c>
      <c r="O249">
        <v>549855</v>
      </c>
      <c r="P249">
        <v>36.159999999999997</v>
      </c>
    </row>
    <row r="250" spans="1:16" hidden="1" x14ac:dyDescent="0.3">
      <c r="A250" t="s">
        <v>1193</v>
      </c>
      <c r="B250" t="s">
        <v>24</v>
      </c>
      <c r="C250" t="s">
        <v>25</v>
      </c>
      <c r="D250">
        <v>178.95</v>
      </c>
      <c r="E250">
        <v>176.95</v>
      </c>
      <c r="F250">
        <v>180.45</v>
      </c>
      <c r="G250">
        <v>174.15</v>
      </c>
      <c r="H250">
        <v>178.25</v>
      </c>
      <c r="I250" s="1">
        <v>177.9</v>
      </c>
      <c r="J250">
        <v>178.45</v>
      </c>
      <c r="K250">
        <v>8683</v>
      </c>
      <c r="L250" s="2">
        <v>15.49</v>
      </c>
      <c r="M250">
        <v>332</v>
      </c>
      <c r="N250" s="3">
        <f t="shared" si="3"/>
        <v>26.153614457831324</v>
      </c>
      <c r="O250">
        <v>5648</v>
      </c>
      <c r="P250">
        <v>65.05</v>
      </c>
    </row>
    <row r="251" spans="1:16" hidden="1" x14ac:dyDescent="0.3">
      <c r="A251" t="s">
        <v>1150</v>
      </c>
      <c r="B251" t="s">
        <v>24</v>
      </c>
      <c r="C251" t="s">
        <v>25</v>
      </c>
      <c r="D251">
        <v>58.15</v>
      </c>
      <c r="E251">
        <v>56.4</v>
      </c>
      <c r="F251">
        <v>59.3</v>
      </c>
      <c r="G251">
        <v>55.8</v>
      </c>
      <c r="H251">
        <v>55.85</v>
      </c>
      <c r="I251" s="1">
        <v>56.4</v>
      </c>
      <c r="J251">
        <v>56.57</v>
      </c>
      <c r="K251">
        <v>9248</v>
      </c>
      <c r="L251" s="2">
        <v>5.23</v>
      </c>
      <c r="M251">
        <v>293</v>
      </c>
      <c r="N251" s="3">
        <f t="shared" si="3"/>
        <v>31.563139931740615</v>
      </c>
      <c r="O251">
        <v>5138</v>
      </c>
      <c r="P251">
        <v>55.56</v>
      </c>
    </row>
    <row r="252" spans="1:16" hidden="1" x14ac:dyDescent="0.3">
      <c r="A252" t="s">
        <v>856</v>
      </c>
      <c r="B252" t="s">
        <v>41</v>
      </c>
      <c r="C252" t="s">
        <v>25</v>
      </c>
      <c r="D252">
        <v>27.45</v>
      </c>
      <c r="E252">
        <v>27.45</v>
      </c>
      <c r="F252">
        <v>28</v>
      </c>
      <c r="G252">
        <v>27.45</v>
      </c>
      <c r="H252">
        <v>28</v>
      </c>
      <c r="I252" s="1">
        <v>28</v>
      </c>
      <c r="J252">
        <v>27.94</v>
      </c>
      <c r="K252">
        <v>198649</v>
      </c>
      <c r="L252" s="2">
        <v>55.5</v>
      </c>
      <c r="M252">
        <v>102</v>
      </c>
      <c r="N252" s="3">
        <f t="shared" si="3"/>
        <v>1947.5392156862745</v>
      </c>
      <c r="O252" t="s">
        <v>42</v>
      </c>
      <c r="P252" t="s">
        <v>42</v>
      </c>
    </row>
    <row r="253" spans="1:16" hidden="1" x14ac:dyDescent="0.3">
      <c r="A253" t="s">
        <v>1045</v>
      </c>
      <c r="B253" t="s">
        <v>24</v>
      </c>
      <c r="C253" t="s">
        <v>25</v>
      </c>
      <c r="D253">
        <v>30.3</v>
      </c>
      <c r="E253">
        <v>30</v>
      </c>
      <c r="F253">
        <v>30.95</v>
      </c>
      <c r="G253">
        <v>27.05</v>
      </c>
      <c r="H253">
        <v>27.9</v>
      </c>
      <c r="I253" s="1">
        <v>27.55</v>
      </c>
      <c r="J253">
        <v>28.26</v>
      </c>
      <c r="K253">
        <v>26175</v>
      </c>
      <c r="L253" s="2">
        <v>7.4</v>
      </c>
      <c r="M253">
        <v>122</v>
      </c>
      <c r="N253" s="3">
        <f t="shared" si="3"/>
        <v>214.54918032786884</v>
      </c>
      <c r="O253">
        <v>22248</v>
      </c>
      <c r="P253">
        <v>85</v>
      </c>
    </row>
    <row r="254" spans="1:16" hidden="1" x14ac:dyDescent="0.3">
      <c r="A254" t="s">
        <v>1255</v>
      </c>
      <c r="B254" t="s">
        <v>24</v>
      </c>
      <c r="C254" t="s">
        <v>25</v>
      </c>
      <c r="D254">
        <v>50.6</v>
      </c>
      <c r="E254">
        <v>50.05</v>
      </c>
      <c r="F254">
        <v>50.55</v>
      </c>
      <c r="G254">
        <v>48.1</v>
      </c>
      <c r="H254">
        <v>48.1</v>
      </c>
      <c r="I254" s="1">
        <v>48.3</v>
      </c>
      <c r="J254">
        <v>48.65</v>
      </c>
      <c r="K254">
        <v>20495</v>
      </c>
      <c r="L254" s="2">
        <v>9.9700000000000006</v>
      </c>
      <c r="M254">
        <v>345</v>
      </c>
      <c r="N254" s="3">
        <f t="shared" si="3"/>
        <v>59.405797101449274</v>
      </c>
      <c r="O254">
        <v>13645</v>
      </c>
      <c r="P254">
        <v>66.58</v>
      </c>
    </row>
    <row r="255" spans="1:16" hidden="1" x14ac:dyDescent="0.3">
      <c r="A255" t="s">
        <v>760</v>
      </c>
      <c r="B255" t="s">
        <v>24</v>
      </c>
      <c r="C255" t="s">
        <v>25</v>
      </c>
      <c r="D255">
        <v>100.35</v>
      </c>
      <c r="E255">
        <v>100</v>
      </c>
      <c r="F255">
        <v>100</v>
      </c>
      <c r="G255">
        <v>95.6</v>
      </c>
      <c r="H255">
        <v>96.5</v>
      </c>
      <c r="I255" s="1">
        <v>96.65</v>
      </c>
      <c r="J255">
        <v>97.46</v>
      </c>
      <c r="K255">
        <v>104439</v>
      </c>
      <c r="L255" s="2">
        <v>101.79</v>
      </c>
      <c r="M255">
        <v>2154</v>
      </c>
      <c r="N255" s="3">
        <f t="shared" si="3"/>
        <v>48.486072423398326</v>
      </c>
      <c r="O255">
        <v>44917</v>
      </c>
      <c r="P255">
        <v>43.01</v>
      </c>
    </row>
    <row r="256" spans="1:16" hidden="1" x14ac:dyDescent="0.3">
      <c r="A256" t="s">
        <v>898</v>
      </c>
      <c r="B256" t="s">
        <v>24</v>
      </c>
      <c r="C256" t="s">
        <v>25</v>
      </c>
      <c r="D256">
        <v>85.6</v>
      </c>
      <c r="E256">
        <v>85.65</v>
      </c>
      <c r="F256">
        <v>86.9</v>
      </c>
      <c r="G256">
        <v>84</v>
      </c>
      <c r="H256">
        <v>84.05</v>
      </c>
      <c r="I256" s="1">
        <v>84.3</v>
      </c>
      <c r="J256">
        <v>85.25</v>
      </c>
      <c r="K256">
        <v>49736</v>
      </c>
      <c r="L256" s="2">
        <v>42.4</v>
      </c>
      <c r="M256">
        <v>1157</v>
      </c>
      <c r="N256" s="3">
        <f t="shared" si="3"/>
        <v>42.98703543647364</v>
      </c>
      <c r="O256">
        <v>29818</v>
      </c>
      <c r="P256">
        <v>59.95</v>
      </c>
    </row>
    <row r="257" spans="1:16" hidden="1" x14ac:dyDescent="0.3">
      <c r="A257" t="s">
        <v>390</v>
      </c>
      <c r="B257" t="s">
        <v>24</v>
      </c>
      <c r="C257" t="s">
        <v>25</v>
      </c>
      <c r="D257">
        <v>420.85</v>
      </c>
      <c r="E257">
        <v>421</v>
      </c>
      <c r="F257">
        <v>421.95</v>
      </c>
      <c r="G257">
        <v>409.15</v>
      </c>
      <c r="H257">
        <v>412.95</v>
      </c>
      <c r="I257" s="1">
        <v>412.7</v>
      </c>
      <c r="J257">
        <v>413.31</v>
      </c>
      <c r="K257">
        <v>400868</v>
      </c>
      <c r="L257" s="2">
        <v>1656.84</v>
      </c>
      <c r="M257">
        <v>11335</v>
      </c>
      <c r="N257" s="3">
        <f t="shared" si="3"/>
        <v>35.365505072783414</v>
      </c>
      <c r="O257">
        <v>83847</v>
      </c>
      <c r="P257">
        <v>20.92</v>
      </c>
    </row>
    <row r="258" spans="1:16" hidden="1" x14ac:dyDescent="0.3">
      <c r="A258" t="s">
        <v>1014</v>
      </c>
      <c r="B258" t="s">
        <v>41</v>
      </c>
      <c r="C258" t="s">
        <v>25</v>
      </c>
      <c r="D258">
        <v>0.55000000000000004</v>
      </c>
      <c r="E258">
        <v>0.5</v>
      </c>
      <c r="F258">
        <v>0.55000000000000004</v>
      </c>
      <c r="G258">
        <v>0.5</v>
      </c>
      <c r="H258">
        <v>0.5</v>
      </c>
      <c r="I258" s="1">
        <v>0.5</v>
      </c>
      <c r="J258">
        <v>0.52</v>
      </c>
      <c r="K258">
        <v>412969</v>
      </c>
      <c r="L258" s="2">
        <v>2.17</v>
      </c>
      <c r="M258">
        <v>61</v>
      </c>
      <c r="N258" s="3">
        <f t="shared" ref="N258:N321" si="4">K258/M258</f>
        <v>6769.9836065573772</v>
      </c>
      <c r="O258" t="s">
        <v>42</v>
      </c>
      <c r="P258" t="s">
        <v>42</v>
      </c>
    </row>
    <row r="259" spans="1:16" hidden="1" x14ac:dyDescent="0.3">
      <c r="A259" t="s">
        <v>165</v>
      </c>
      <c r="B259" t="s">
        <v>24</v>
      </c>
      <c r="C259" t="s">
        <v>25</v>
      </c>
      <c r="D259">
        <v>430.1</v>
      </c>
      <c r="E259">
        <v>423</v>
      </c>
      <c r="F259">
        <v>434.9</v>
      </c>
      <c r="G259">
        <v>417.05</v>
      </c>
      <c r="H259">
        <v>428.1</v>
      </c>
      <c r="I259" s="1">
        <v>427.1</v>
      </c>
      <c r="J259">
        <v>426.89</v>
      </c>
      <c r="K259">
        <v>57013</v>
      </c>
      <c r="L259" s="2">
        <v>243.38</v>
      </c>
      <c r="M259">
        <v>2498</v>
      </c>
      <c r="N259" s="3">
        <f t="shared" si="4"/>
        <v>22.823458767013612</v>
      </c>
      <c r="O259">
        <v>13436</v>
      </c>
      <c r="P259">
        <v>23.57</v>
      </c>
    </row>
    <row r="260" spans="1:16" hidden="1" x14ac:dyDescent="0.3">
      <c r="A260" t="s">
        <v>253</v>
      </c>
      <c r="B260" t="s">
        <v>24</v>
      </c>
      <c r="C260" t="s">
        <v>25</v>
      </c>
      <c r="D260">
        <v>706.85</v>
      </c>
      <c r="E260">
        <v>712</v>
      </c>
      <c r="F260">
        <v>712.95</v>
      </c>
      <c r="G260">
        <v>679.4</v>
      </c>
      <c r="H260">
        <v>682</v>
      </c>
      <c r="I260" s="1">
        <v>682.7</v>
      </c>
      <c r="J260">
        <v>688.92</v>
      </c>
      <c r="K260">
        <v>2878210</v>
      </c>
      <c r="L260" s="2">
        <v>19828.46</v>
      </c>
      <c r="M260">
        <v>53238</v>
      </c>
      <c r="N260" s="3">
        <f t="shared" si="4"/>
        <v>54.063075247004022</v>
      </c>
      <c r="O260">
        <v>477655</v>
      </c>
      <c r="P260">
        <v>16.600000000000001</v>
      </c>
    </row>
    <row r="261" spans="1:16" hidden="1" x14ac:dyDescent="0.3">
      <c r="A261" t="s">
        <v>154</v>
      </c>
      <c r="B261" t="s">
        <v>24</v>
      </c>
      <c r="C261" t="s">
        <v>25</v>
      </c>
      <c r="D261">
        <v>199.1</v>
      </c>
      <c r="E261">
        <v>199.95</v>
      </c>
      <c r="F261">
        <v>199.95</v>
      </c>
      <c r="G261">
        <v>172.25</v>
      </c>
      <c r="H261">
        <v>174</v>
      </c>
      <c r="I261" s="1">
        <v>177.7</v>
      </c>
      <c r="J261">
        <v>183.38</v>
      </c>
      <c r="K261">
        <v>312520</v>
      </c>
      <c r="L261" s="2">
        <v>573.09</v>
      </c>
      <c r="M261">
        <v>6218</v>
      </c>
      <c r="N261" s="3">
        <f t="shared" si="4"/>
        <v>50.260533933740753</v>
      </c>
      <c r="O261">
        <v>181845</v>
      </c>
      <c r="P261">
        <v>58.19</v>
      </c>
    </row>
    <row r="262" spans="1:16" hidden="1" x14ac:dyDescent="0.3">
      <c r="A262" t="s">
        <v>1002</v>
      </c>
      <c r="B262" t="s">
        <v>24</v>
      </c>
      <c r="C262" t="s">
        <v>25</v>
      </c>
      <c r="D262">
        <v>148.30000000000001</v>
      </c>
      <c r="E262">
        <v>152</v>
      </c>
      <c r="F262">
        <v>155.69999999999999</v>
      </c>
      <c r="G262">
        <v>145.05000000000001</v>
      </c>
      <c r="H262">
        <v>154.9</v>
      </c>
      <c r="I262" s="1">
        <v>152.9</v>
      </c>
      <c r="J262">
        <v>149.06</v>
      </c>
      <c r="K262">
        <v>14872</v>
      </c>
      <c r="L262" s="2">
        <v>22.17</v>
      </c>
      <c r="M262">
        <v>675</v>
      </c>
      <c r="N262" s="3">
        <f t="shared" si="4"/>
        <v>22.032592592592593</v>
      </c>
      <c r="O262">
        <v>7867</v>
      </c>
      <c r="P262">
        <v>52.9</v>
      </c>
    </row>
    <row r="263" spans="1:16" hidden="1" x14ac:dyDescent="0.3">
      <c r="A263" t="s">
        <v>331</v>
      </c>
      <c r="B263" t="s">
        <v>24</v>
      </c>
      <c r="C263" t="s">
        <v>25</v>
      </c>
      <c r="D263">
        <v>3790</v>
      </c>
      <c r="E263">
        <v>3809</v>
      </c>
      <c r="F263">
        <v>3830.6</v>
      </c>
      <c r="G263">
        <v>3722.1</v>
      </c>
      <c r="H263">
        <v>3765</v>
      </c>
      <c r="I263" s="1">
        <v>3765.7</v>
      </c>
      <c r="J263">
        <v>3762.23</v>
      </c>
      <c r="K263">
        <v>148454</v>
      </c>
      <c r="L263" s="2">
        <v>5585.18</v>
      </c>
      <c r="M263">
        <v>12234</v>
      </c>
      <c r="N263" s="3">
        <f t="shared" si="4"/>
        <v>12.134543076671571</v>
      </c>
      <c r="O263">
        <v>34814</v>
      </c>
      <c r="P263">
        <v>23.45</v>
      </c>
    </row>
    <row r="264" spans="1:16" hidden="1" x14ac:dyDescent="0.3">
      <c r="A264" t="s">
        <v>796</v>
      </c>
      <c r="B264" t="s">
        <v>24</v>
      </c>
      <c r="C264" t="s">
        <v>25</v>
      </c>
      <c r="D264">
        <v>7.1</v>
      </c>
      <c r="E264">
        <v>7.1</v>
      </c>
      <c r="F264">
        <v>7.3</v>
      </c>
      <c r="G264">
        <v>7</v>
      </c>
      <c r="H264">
        <v>7.05</v>
      </c>
      <c r="I264" s="1">
        <v>7.1</v>
      </c>
      <c r="J264">
        <v>7.12</v>
      </c>
      <c r="K264">
        <v>1177931</v>
      </c>
      <c r="L264" s="2">
        <v>83.85</v>
      </c>
      <c r="M264">
        <v>1237</v>
      </c>
      <c r="N264" s="3">
        <f t="shared" si="4"/>
        <v>952.24818108326599</v>
      </c>
      <c r="O264">
        <v>811989</v>
      </c>
      <c r="P264">
        <v>68.930000000000007</v>
      </c>
    </row>
    <row r="265" spans="1:16" hidden="1" x14ac:dyDescent="0.3">
      <c r="A265" t="s">
        <v>1314</v>
      </c>
      <c r="B265" t="s">
        <v>24</v>
      </c>
      <c r="C265" t="s">
        <v>25</v>
      </c>
      <c r="D265">
        <v>128.80000000000001</v>
      </c>
      <c r="E265">
        <v>128.80000000000001</v>
      </c>
      <c r="F265">
        <v>129.05000000000001</v>
      </c>
      <c r="G265">
        <v>126</v>
      </c>
      <c r="H265">
        <v>127.25</v>
      </c>
      <c r="I265" s="1">
        <v>127.45</v>
      </c>
      <c r="J265">
        <v>126.9</v>
      </c>
      <c r="K265">
        <v>4872</v>
      </c>
      <c r="L265" s="2">
        <v>6.18</v>
      </c>
      <c r="M265">
        <v>178</v>
      </c>
      <c r="N265" s="3">
        <f t="shared" si="4"/>
        <v>27.370786516853933</v>
      </c>
      <c r="O265">
        <v>3874</v>
      </c>
      <c r="P265">
        <v>79.52</v>
      </c>
    </row>
    <row r="266" spans="1:16" hidden="1" x14ac:dyDescent="0.3">
      <c r="A266" t="s">
        <v>1438</v>
      </c>
      <c r="B266" t="s">
        <v>41</v>
      </c>
      <c r="C266" t="s">
        <v>25</v>
      </c>
      <c r="D266">
        <v>0.4</v>
      </c>
      <c r="E266">
        <v>0.35</v>
      </c>
      <c r="F266">
        <v>0.45</v>
      </c>
      <c r="G266">
        <v>0.35</v>
      </c>
      <c r="H266">
        <v>0.45</v>
      </c>
      <c r="I266" s="1">
        <v>0.45</v>
      </c>
      <c r="J266">
        <v>0.42</v>
      </c>
      <c r="K266">
        <v>442032</v>
      </c>
      <c r="L266" s="2">
        <v>1.87</v>
      </c>
      <c r="M266">
        <v>169</v>
      </c>
      <c r="N266" s="3">
        <f t="shared" si="4"/>
        <v>2615.5739644970413</v>
      </c>
      <c r="O266" t="s">
        <v>42</v>
      </c>
      <c r="P266" t="s">
        <v>42</v>
      </c>
    </row>
    <row r="267" spans="1:16" hidden="1" x14ac:dyDescent="0.3">
      <c r="A267" t="s">
        <v>951</v>
      </c>
      <c r="B267" t="s">
        <v>41</v>
      </c>
      <c r="C267" t="s">
        <v>25</v>
      </c>
      <c r="D267">
        <v>2.5499999999999998</v>
      </c>
      <c r="E267">
        <v>2.4500000000000002</v>
      </c>
      <c r="F267">
        <v>2.5</v>
      </c>
      <c r="G267">
        <v>2.4500000000000002</v>
      </c>
      <c r="H267">
        <v>2.4500000000000002</v>
      </c>
      <c r="I267" s="1">
        <v>2.4500000000000002</v>
      </c>
      <c r="J267">
        <v>2.4500000000000002</v>
      </c>
      <c r="K267">
        <v>1255639</v>
      </c>
      <c r="L267" s="2">
        <v>30.78</v>
      </c>
      <c r="M267">
        <v>785</v>
      </c>
      <c r="N267" s="3">
        <f t="shared" si="4"/>
        <v>1599.540127388535</v>
      </c>
      <c r="O267" t="s">
        <v>42</v>
      </c>
      <c r="P267" t="s">
        <v>42</v>
      </c>
    </row>
    <row r="268" spans="1:16" hidden="1" x14ac:dyDescent="0.3">
      <c r="A268" t="s">
        <v>1515</v>
      </c>
      <c r="B268" t="s">
        <v>24</v>
      </c>
      <c r="C268" t="s">
        <v>25</v>
      </c>
      <c r="D268">
        <v>7.95</v>
      </c>
      <c r="E268">
        <v>7.6</v>
      </c>
      <c r="F268">
        <v>7.95</v>
      </c>
      <c r="G268">
        <v>7.6</v>
      </c>
      <c r="H268">
        <v>7.7</v>
      </c>
      <c r="I268" s="1">
        <v>7.7</v>
      </c>
      <c r="J268">
        <v>7.8</v>
      </c>
      <c r="K268">
        <v>11951</v>
      </c>
      <c r="L268" s="2">
        <v>0.93</v>
      </c>
      <c r="M268">
        <v>52</v>
      </c>
      <c r="N268" s="3">
        <f t="shared" si="4"/>
        <v>229.82692307692307</v>
      </c>
      <c r="O268">
        <v>9184</v>
      </c>
      <c r="P268">
        <v>76.849999999999994</v>
      </c>
    </row>
    <row r="269" spans="1:16" hidden="1" x14ac:dyDescent="0.3">
      <c r="A269" t="s">
        <v>1388</v>
      </c>
      <c r="B269" t="s">
        <v>24</v>
      </c>
      <c r="C269" t="s">
        <v>25</v>
      </c>
      <c r="D269">
        <v>28.4</v>
      </c>
      <c r="E269">
        <v>29.4</v>
      </c>
      <c r="F269">
        <v>29.4</v>
      </c>
      <c r="G269">
        <v>27.55</v>
      </c>
      <c r="H269">
        <v>28</v>
      </c>
      <c r="I269" s="1">
        <v>27.9</v>
      </c>
      <c r="J269">
        <v>28.07</v>
      </c>
      <c r="K269">
        <v>11284</v>
      </c>
      <c r="L269" s="2">
        <v>3.17</v>
      </c>
      <c r="M269">
        <v>205</v>
      </c>
      <c r="N269" s="3">
        <f t="shared" si="4"/>
        <v>55.043902439024393</v>
      </c>
      <c r="O269">
        <v>6850</v>
      </c>
      <c r="P269">
        <v>60.71</v>
      </c>
    </row>
    <row r="270" spans="1:16" hidden="1" x14ac:dyDescent="0.3">
      <c r="A270" t="s">
        <v>466</v>
      </c>
      <c r="B270" t="s">
        <v>24</v>
      </c>
      <c r="C270" t="s">
        <v>25</v>
      </c>
      <c r="D270">
        <v>50.15</v>
      </c>
      <c r="E270">
        <v>50.15</v>
      </c>
      <c r="F270">
        <v>50.3</v>
      </c>
      <c r="G270">
        <v>48</v>
      </c>
      <c r="H270">
        <v>48.1</v>
      </c>
      <c r="I270" s="1">
        <v>48.15</v>
      </c>
      <c r="J270">
        <v>48.59</v>
      </c>
      <c r="K270">
        <v>1782507</v>
      </c>
      <c r="L270" s="2">
        <v>866.14</v>
      </c>
      <c r="M270">
        <v>13300</v>
      </c>
      <c r="N270" s="3">
        <f t="shared" si="4"/>
        <v>134.02308270676693</v>
      </c>
      <c r="O270">
        <v>1012056</v>
      </c>
      <c r="P270">
        <v>56.78</v>
      </c>
    </row>
    <row r="271" spans="1:16" hidden="1" x14ac:dyDescent="0.3">
      <c r="A271" t="s">
        <v>918</v>
      </c>
      <c r="B271" t="s">
        <v>24</v>
      </c>
      <c r="C271" t="s">
        <v>25</v>
      </c>
      <c r="D271">
        <v>21.35</v>
      </c>
      <c r="E271">
        <v>21.5</v>
      </c>
      <c r="F271">
        <v>21.5</v>
      </c>
      <c r="G271">
        <v>20.6</v>
      </c>
      <c r="H271">
        <v>20.6</v>
      </c>
      <c r="I271" s="1">
        <v>20.7</v>
      </c>
      <c r="J271">
        <v>20.98</v>
      </c>
      <c r="K271">
        <v>183370</v>
      </c>
      <c r="L271" s="2">
        <v>38.47</v>
      </c>
      <c r="M271">
        <v>790</v>
      </c>
      <c r="N271" s="3">
        <f t="shared" si="4"/>
        <v>232.1139240506329</v>
      </c>
      <c r="O271">
        <v>103004</v>
      </c>
      <c r="P271">
        <v>56.17</v>
      </c>
    </row>
    <row r="272" spans="1:16" hidden="1" x14ac:dyDescent="0.3">
      <c r="A272" t="s">
        <v>1603</v>
      </c>
      <c r="B272" t="s">
        <v>41</v>
      </c>
      <c r="C272" t="s">
        <v>25</v>
      </c>
      <c r="D272">
        <v>0.75</v>
      </c>
      <c r="E272">
        <v>0.75</v>
      </c>
      <c r="F272">
        <v>0.75</v>
      </c>
      <c r="G272">
        <v>0.7</v>
      </c>
      <c r="H272">
        <v>0.75</v>
      </c>
      <c r="I272" s="1">
        <v>0.7</v>
      </c>
      <c r="J272">
        <v>0.71</v>
      </c>
      <c r="K272">
        <v>36547</v>
      </c>
      <c r="L272" s="2">
        <v>0.26</v>
      </c>
      <c r="M272">
        <v>42</v>
      </c>
      <c r="N272" s="3">
        <f t="shared" si="4"/>
        <v>870.16666666666663</v>
      </c>
      <c r="O272" t="s">
        <v>42</v>
      </c>
      <c r="P272" t="s">
        <v>42</v>
      </c>
    </row>
    <row r="273" spans="1:16" hidden="1" x14ac:dyDescent="0.3">
      <c r="A273" t="s">
        <v>487</v>
      </c>
      <c r="B273" t="s">
        <v>24</v>
      </c>
      <c r="C273" t="s">
        <v>25</v>
      </c>
      <c r="D273">
        <v>86.65</v>
      </c>
      <c r="E273">
        <v>87</v>
      </c>
      <c r="F273">
        <v>87.5</v>
      </c>
      <c r="G273">
        <v>82.3</v>
      </c>
      <c r="H273">
        <v>82.85</v>
      </c>
      <c r="I273" s="1">
        <v>82.9</v>
      </c>
      <c r="J273">
        <v>84.58</v>
      </c>
      <c r="K273">
        <v>878679</v>
      </c>
      <c r="L273" s="2">
        <v>743.15</v>
      </c>
      <c r="M273">
        <v>7041</v>
      </c>
      <c r="N273" s="3">
        <f t="shared" si="4"/>
        <v>124.7946314443971</v>
      </c>
      <c r="O273">
        <v>444128</v>
      </c>
      <c r="P273">
        <v>50.54</v>
      </c>
    </row>
    <row r="274" spans="1:16" hidden="1" x14ac:dyDescent="0.3">
      <c r="A274" t="s">
        <v>1243</v>
      </c>
      <c r="B274" t="s">
        <v>24</v>
      </c>
      <c r="C274" t="s">
        <v>25</v>
      </c>
      <c r="D274">
        <v>29.85</v>
      </c>
      <c r="E274">
        <v>29.5</v>
      </c>
      <c r="F274">
        <v>30.45</v>
      </c>
      <c r="G274">
        <v>29</v>
      </c>
      <c r="H274">
        <v>29.1</v>
      </c>
      <c r="I274" s="1">
        <v>29.25</v>
      </c>
      <c r="J274">
        <v>29.43</v>
      </c>
      <c r="K274">
        <v>36302</v>
      </c>
      <c r="L274" s="2">
        <v>10.68</v>
      </c>
      <c r="M274">
        <v>283</v>
      </c>
      <c r="N274" s="3">
        <f t="shared" si="4"/>
        <v>128.27561837455829</v>
      </c>
      <c r="O274">
        <v>26277</v>
      </c>
      <c r="P274">
        <v>72.38</v>
      </c>
    </row>
    <row r="275" spans="1:16" hidden="1" x14ac:dyDescent="0.3">
      <c r="A275" t="s">
        <v>1028</v>
      </c>
      <c r="B275" t="s">
        <v>41</v>
      </c>
      <c r="C275" t="s">
        <v>25</v>
      </c>
      <c r="D275">
        <v>0.8</v>
      </c>
      <c r="E275">
        <v>0.75</v>
      </c>
      <c r="F275">
        <v>0.75</v>
      </c>
      <c r="G275">
        <v>0.75</v>
      </c>
      <c r="H275">
        <v>0.75</v>
      </c>
      <c r="I275" s="1">
        <v>0.75</v>
      </c>
      <c r="J275">
        <v>0.75</v>
      </c>
      <c r="K275">
        <v>1200</v>
      </c>
      <c r="L275" s="2">
        <v>0.01</v>
      </c>
      <c r="M275">
        <v>2</v>
      </c>
      <c r="N275" s="3">
        <f t="shared" si="4"/>
        <v>600</v>
      </c>
      <c r="O275" t="s">
        <v>42</v>
      </c>
      <c r="P275" t="s">
        <v>42</v>
      </c>
    </row>
    <row r="276" spans="1:16" hidden="1" x14ac:dyDescent="0.3">
      <c r="A276" t="s">
        <v>419</v>
      </c>
      <c r="B276" t="s">
        <v>24</v>
      </c>
      <c r="C276" t="s">
        <v>25</v>
      </c>
      <c r="D276">
        <v>174.4</v>
      </c>
      <c r="E276">
        <v>175.5</v>
      </c>
      <c r="F276">
        <v>176.9</v>
      </c>
      <c r="G276">
        <v>168.8</v>
      </c>
      <c r="H276">
        <v>169</v>
      </c>
      <c r="I276" s="1">
        <v>169.95</v>
      </c>
      <c r="J276">
        <v>171.12</v>
      </c>
      <c r="K276">
        <v>743645</v>
      </c>
      <c r="L276" s="2">
        <v>1272.54</v>
      </c>
      <c r="M276">
        <v>10485</v>
      </c>
      <c r="N276" s="3">
        <f t="shared" si="4"/>
        <v>70.924654268001902</v>
      </c>
      <c r="O276">
        <v>180281</v>
      </c>
      <c r="P276">
        <v>24.24</v>
      </c>
    </row>
    <row r="277" spans="1:16" hidden="1" x14ac:dyDescent="0.3">
      <c r="A277" t="s">
        <v>820</v>
      </c>
      <c r="B277" t="s">
        <v>24</v>
      </c>
      <c r="C277" t="s">
        <v>25</v>
      </c>
      <c r="D277">
        <v>635.35</v>
      </c>
      <c r="E277">
        <v>630.04999999999995</v>
      </c>
      <c r="F277">
        <v>630.15</v>
      </c>
      <c r="G277">
        <v>609.5</v>
      </c>
      <c r="H277">
        <v>616</v>
      </c>
      <c r="I277" s="1">
        <v>613.20000000000005</v>
      </c>
      <c r="J277">
        <v>618.65</v>
      </c>
      <c r="K277">
        <v>11582</v>
      </c>
      <c r="L277" s="2">
        <v>71.650000000000006</v>
      </c>
      <c r="M277">
        <v>1152</v>
      </c>
      <c r="N277" s="3">
        <f t="shared" si="4"/>
        <v>10.053819444444445</v>
      </c>
      <c r="O277">
        <v>7389</v>
      </c>
      <c r="P277">
        <v>63.8</v>
      </c>
    </row>
    <row r="278" spans="1:16" hidden="1" x14ac:dyDescent="0.3">
      <c r="A278" t="s">
        <v>935</v>
      </c>
      <c r="B278" t="s">
        <v>24</v>
      </c>
      <c r="C278" t="s">
        <v>25</v>
      </c>
      <c r="D278">
        <v>70.900000000000006</v>
      </c>
      <c r="E278">
        <v>71.5</v>
      </c>
      <c r="F278">
        <v>71.5</v>
      </c>
      <c r="G278">
        <v>67.05</v>
      </c>
      <c r="H278">
        <v>67.25</v>
      </c>
      <c r="I278" s="1">
        <v>68.05</v>
      </c>
      <c r="J278">
        <v>69.22</v>
      </c>
      <c r="K278">
        <v>49331</v>
      </c>
      <c r="L278" s="2">
        <v>34.15</v>
      </c>
      <c r="M278">
        <v>751</v>
      </c>
      <c r="N278" s="3">
        <f t="shared" si="4"/>
        <v>65.687083888149132</v>
      </c>
      <c r="O278">
        <v>40656</v>
      </c>
      <c r="P278">
        <v>82.41</v>
      </c>
    </row>
    <row r="279" spans="1:16" hidden="1" x14ac:dyDescent="0.3">
      <c r="A279" t="s">
        <v>1042</v>
      </c>
      <c r="B279" t="s">
        <v>41</v>
      </c>
      <c r="C279" t="s">
        <v>25</v>
      </c>
      <c r="D279">
        <v>20.8</v>
      </c>
      <c r="E279">
        <v>20.3</v>
      </c>
      <c r="F279">
        <v>21.8</v>
      </c>
      <c r="G279">
        <v>20.25</v>
      </c>
      <c r="H279">
        <v>21.45</v>
      </c>
      <c r="I279" s="1">
        <v>21.5</v>
      </c>
      <c r="J279">
        <v>20.309999999999999</v>
      </c>
      <c r="K279">
        <v>55666</v>
      </c>
      <c r="L279" s="2">
        <v>11.3</v>
      </c>
      <c r="M279">
        <v>48</v>
      </c>
      <c r="N279" s="3">
        <f t="shared" si="4"/>
        <v>1159.7083333333333</v>
      </c>
      <c r="O279" t="s">
        <v>42</v>
      </c>
      <c r="P279" t="s">
        <v>42</v>
      </c>
    </row>
    <row r="280" spans="1:16" hidden="1" x14ac:dyDescent="0.3">
      <c r="A280" t="s">
        <v>461</v>
      </c>
      <c r="B280" t="s">
        <v>24</v>
      </c>
      <c r="C280" t="s">
        <v>25</v>
      </c>
      <c r="D280">
        <v>7.2</v>
      </c>
      <c r="E280">
        <v>7.2</v>
      </c>
      <c r="F280">
        <v>7.25</v>
      </c>
      <c r="G280">
        <v>6.9</v>
      </c>
      <c r="H280">
        <v>6.95</v>
      </c>
      <c r="I280" s="1">
        <v>6.95</v>
      </c>
      <c r="J280">
        <v>6.99</v>
      </c>
      <c r="K280">
        <v>12705743</v>
      </c>
      <c r="L280" s="2">
        <v>888.19</v>
      </c>
      <c r="M280">
        <v>20788</v>
      </c>
      <c r="N280" s="3">
        <f t="shared" si="4"/>
        <v>611.20564748893594</v>
      </c>
      <c r="O280">
        <v>6567076</v>
      </c>
      <c r="P280">
        <v>51.69</v>
      </c>
    </row>
    <row r="281" spans="1:16" hidden="1" x14ac:dyDescent="0.3">
      <c r="A281" t="s">
        <v>1301</v>
      </c>
      <c r="B281" t="s">
        <v>24</v>
      </c>
      <c r="C281" t="s">
        <v>25</v>
      </c>
      <c r="D281">
        <v>649.70000000000005</v>
      </c>
      <c r="E281">
        <v>651.95000000000005</v>
      </c>
      <c r="F281">
        <v>658.05</v>
      </c>
      <c r="G281">
        <v>628</v>
      </c>
      <c r="H281">
        <v>631.25</v>
      </c>
      <c r="I281" s="1">
        <v>631.65</v>
      </c>
      <c r="J281">
        <v>637.1</v>
      </c>
      <c r="K281">
        <v>1087</v>
      </c>
      <c r="L281" s="2">
        <v>6.93</v>
      </c>
      <c r="M281">
        <v>290</v>
      </c>
      <c r="N281" s="3">
        <f t="shared" si="4"/>
        <v>3.7482758620689656</v>
      </c>
      <c r="O281">
        <v>712</v>
      </c>
      <c r="P281">
        <v>65.5</v>
      </c>
    </row>
    <row r="282" spans="1:16" hidden="1" x14ac:dyDescent="0.3">
      <c r="A282" t="s">
        <v>1218</v>
      </c>
      <c r="B282" t="s">
        <v>24</v>
      </c>
      <c r="C282" t="s">
        <v>25</v>
      </c>
      <c r="D282">
        <v>53.8</v>
      </c>
      <c r="E282">
        <v>54.7</v>
      </c>
      <c r="F282">
        <v>55</v>
      </c>
      <c r="G282">
        <v>51.2</v>
      </c>
      <c r="H282">
        <v>52.1</v>
      </c>
      <c r="I282" s="1">
        <v>51.85</v>
      </c>
      <c r="J282">
        <v>51.96</v>
      </c>
      <c r="K282">
        <v>25670</v>
      </c>
      <c r="L282" s="2">
        <v>13.34</v>
      </c>
      <c r="M282">
        <v>561</v>
      </c>
      <c r="N282" s="3">
        <f t="shared" si="4"/>
        <v>45.757575757575758</v>
      </c>
      <c r="O282">
        <v>15124</v>
      </c>
      <c r="P282">
        <v>58.92</v>
      </c>
    </row>
    <row r="283" spans="1:16" hidden="1" x14ac:dyDescent="0.3">
      <c r="A283" t="s">
        <v>490</v>
      </c>
      <c r="B283" t="s">
        <v>24</v>
      </c>
      <c r="C283" t="s">
        <v>25</v>
      </c>
      <c r="D283">
        <v>246.4</v>
      </c>
      <c r="E283">
        <v>247.45</v>
      </c>
      <c r="F283">
        <v>247.45</v>
      </c>
      <c r="G283">
        <v>239.2</v>
      </c>
      <c r="H283">
        <v>239.5</v>
      </c>
      <c r="I283" s="1">
        <v>240.15</v>
      </c>
      <c r="J283">
        <v>242.44</v>
      </c>
      <c r="K283">
        <v>292429</v>
      </c>
      <c r="L283" s="2">
        <v>708.95</v>
      </c>
      <c r="M283">
        <v>8346</v>
      </c>
      <c r="N283" s="3">
        <f t="shared" si="4"/>
        <v>35.038221902707882</v>
      </c>
      <c r="O283">
        <v>125312</v>
      </c>
      <c r="P283">
        <v>42.85</v>
      </c>
    </row>
    <row r="284" spans="1:16" hidden="1" x14ac:dyDescent="0.3">
      <c r="A284" t="s">
        <v>1126</v>
      </c>
      <c r="B284" t="s">
        <v>24</v>
      </c>
      <c r="C284" t="s">
        <v>25</v>
      </c>
      <c r="D284">
        <v>15.4</v>
      </c>
      <c r="E284">
        <v>15.65</v>
      </c>
      <c r="F284">
        <v>15.9</v>
      </c>
      <c r="G284">
        <v>15.3</v>
      </c>
      <c r="H284">
        <v>15.8</v>
      </c>
      <c r="I284" s="1">
        <v>15.8</v>
      </c>
      <c r="J284">
        <v>15.62</v>
      </c>
      <c r="K284">
        <v>1207</v>
      </c>
      <c r="L284" s="2">
        <v>0.19</v>
      </c>
      <c r="M284">
        <v>11</v>
      </c>
      <c r="N284" s="3">
        <f t="shared" si="4"/>
        <v>109.72727272727273</v>
      </c>
      <c r="O284">
        <v>921</v>
      </c>
      <c r="P284">
        <v>76.3</v>
      </c>
    </row>
    <row r="285" spans="1:16" hidden="1" x14ac:dyDescent="0.3">
      <c r="A285" t="s">
        <v>1077</v>
      </c>
      <c r="B285" t="s">
        <v>41</v>
      </c>
      <c r="C285" t="s">
        <v>25</v>
      </c>
      <c r="D285">
        <v>2.95</v>
      </c>
      <c r="E285">
        <v>2.9</v>
      </c>
      <c r="F285">
        <v>2.95</v>
      </c>
      <c r="G285">
        <v>2.85</v>
      </c>
      <c r="H285">
        <v>2.85</v>
      </c>
      <c r="I285" s="1">
        <v>2.85</v>
      </c>
      <c r="J285">
        <v>2.86</v>
      </c>
      <c r="K285">
        <v>7000</v>
      </c>
      <c r="L285" s="2">
        <v>0.2</v>
      </c>
      <c r="M285">
        <v>11</v>
      </c>
      <c r="N285" s="3">
        <f t="shared" si="4"/>
        <v>636.36363636363637</v>
      </c>
      <c r="O285" t="s">
        <v>42</v>
      </c>
      <c r="P285" t="s">
        <v>42</v>
      </c>
    </row>
    <row r="286" spans="1:16" hidden="1" x14ac:dyDescent="0.3">
      <c r="A286" t="s">
        <v>740</v>
      </c>
      <c r="B286" t="s">
        <v>24</v>
      </c>
      <c r="C286" t="s">
        <v>25</v>
      </c>
      <c r="D286">
        <v>122.1</v>
      </c>
      <c r="E286">
        <v>123.3</v>
      </c>
      <c r="F286">
        <v>126.3</v>
      </c>
      <c r="G286">
        <v>118.7</v>
      </c>
      <c r="H286">
        <v>125</v>
      </c>
      <c r="I286" s="1">
        <v>124.9</v>
      </c>
      <c r="J286">
        <v>123.36</v>
      </c>
      <c r="K286">
        <v>93572</v>
      </c>
      <c r="L286" s="2">
        <v>115.43</v>
      </c>
      <c r="M286">
        <v>1953</v>
      </c>
      <c r="N286" s="3">
        <f t="shared" si="4"/>
        <v>47.91193036354327</v>
      </c>
      <c r="O286">
        <v>63141</v>
      </c>
      <c r="P286">
        <v>67.48</v>
      </c>
    </row>
    <row r="287" spans="1:16" hidden="1" x14ac:dyDescent="0.3">
      <c r="A287" t="s">
        <v>180</v>
      </c>
      <c r="B287" t="s">
        <v>24</v>
      </c>
      <c r="C287" t="s">
        <v>25</v>
      </c>
      <c r="D287">
        <v>1017.35</v>
      </c>
      <c r="E287">
        <v>1028</v>
      </c>
      <c r="F287">
        <v>1028</v>
      </c>
      <c r="G287">
        <v>983.85</v>
      </c>
      <c r="H287">
        <v>1009.9</v>
      </c>
      <c r="I287" s="1">
        <v>1009.05</v>
      </c>
      <c r="J287">
        <v>1004.18</v>
      </c>
      <c r="K287">
        <v>8164</v>
      </c>
      <c r="L287" s="2">
        <v>81.98</v>
      </c>
      <c r="M287">
        <v>1318</v>
      </c>
      <c r="N287" s="3">
        <f t="shared" si="4"/>
        <v>6.1942336874051591</v>
      </c>
      <c r="O287">
        <v>4638</v>
      </c>
      <c r="P287">
        <v>56.81</v>
      </c>
    </row>
    <row r="288" spans="1:16" hidden="1" x14ac:dyDescent="0.3">
      <c r="A288" t="s">
        <v>547</v>
      </c>
      <c r="B288" t="s">
        <v>24</v>
      </c>
      <c r="C288" t="s">
        <v>25</v>
      </c>
      <c r="D288">
        <v>641.95000000000005</v>
      </c>
      <c r="E288">
        <v>645.1</v>
      </c>
      <c r="F288">
        <v>656</v>
      </c>
      <c r="G288">
        <v>635.1</v>
      </c>
      <c r="H288">
        <v>649.5</v>
      </c>
      <c r="I288" s="1">
        <v>650.4</v>
      </c>
      <c r="J288">
        <v>645.9</v>
      </c>
      <c r="K288">
        <v>69941</v>
      </c>
      <c r="L288" s="2">
        <v>451.75</v>
      </c>
      <c r="M288">
        <v>3938</v>
      </c>
      <c r="N288" s="3">
        <f t="shared" si="4"/>
        <v>17.760538344337228</v>
      </c>
      <c r="O288">
        <v>16139</v>
      </c>
      <c r="P288">
        <v>23.08</v>
      </c>
    </row>
    <row r="289" spans="1:16" hidden="1" x14ac:dyDescent="0.3">
      <c r="A289" t="s">
        <v>597</v>
      </c>
      <c r="B289" t="s">
        <v>24</v>
      </c>
      <c r="C289" t="s">
        <v>25</v>
      </c>
      <c r="D289">
        <v>228.45</v>
      </c>
      <c r="E289">
        <v>229</v>
      </c>
      <c r="F289">
        <v>229.85</v>
      </c>
      <c r="G289">
        <v>225.6</v>
      </c>
      <c r="H289">
        <v>227.2</v>
      </c>
      <c r="I289" s="1">
        <v>227.15</v>
      </c>
      <c r="J289">
        <v>227.11</v>
      </c>
      <c r="K289">
        <v>144784</v>
      </c>
      <c r="L289" s="2">
        <v>328.82</v>
      </c>
      <c r="M289">
        <v>3004</v>
      </c>
      <c r="N289" s="3">
        <f t="shared" si="4"/>
        <v>48.197070572569906</v>
      </c>
      <c r="O289">
        <v>93445</v>
      </c>
      <c r="P289">
        <v>64.540000000000006</v>
      </c>
    </row>
    <row r="290" spans="1:16" hidden="1" x14ac:dyDescent="0.3">
      <c r="A290" t="s">
        <v>702</v>
      </c>
      <c r="B290" t="s">
        <v>24</v>
      </c>
      <c r="C290" t="s">
        <v>25</v>
      </c>
      <c r="D290">
        <v>30.25</v>
      </c>
      <c r="E290">
        <v>30</v>
      </c>
      <c r="F290">
        <v>30.7</v>
      </c>
      <c r="G290">
        <v>29.7</v>
      </c>
      <c r="H290">
        <v>29.85</v>
      </c>
      <c r="I290" s="1">
        <v>29.8</v>
      </c>
      <c r="J290">
        <v>30.19</v>
      </c>
      <c r="K290">
        <v>475752</v>
      </c>
      <c r="L290" s="2">
        <v>143.62</v>
      </c>
      <c r="M290">
        <v>2562</v>
      </c>
      <c r="N290" s="3">
        <f t="shared" si="4"/>
        <v>185.69555035128806</v>
      </c>
      <c r="O290">
        <v>85286</v>
      </c>
      <c r="P290">
        <v>17.93</v>
      </c>
    </row>
    <row r="291" spans="1:16" hidden="1" x14ac:dyDescent="0.3">
      <c r="A291" t="s">
        <v>584</v>
      </c>
      <c r="B291" t="s">
        <v>24</v>
      </c>
      <c r="C291" t="s">
        <v>25</v>
      </c>
      <c r="D291">
        <v>77.849999999999994</v>
      </c>
      <c r="E291">
        <v>79.900000000000006</v>
      </c>
      <c r="F291">
        <v>79.900000000000006</v>
      </c>
      <c r="G291">
        <v>74</v>
      </c>
      <c r="H291">
        <v>74.349999999999994</v>
      </c>
      <c r="I291" s="1">
        <v>75.150000000000006</v>
      </c>
      <c r="J291">
        <v>75.959999999999994</v>
      </c>
      <c r="K291">
        <v>453746</v>
      </c>
      <c r="L291" s="2">
        <v>344.68</v>
      </c>
      <c r="M291">
        <v>3999</v>
      </c>
      <c r="N291" s="3">
        <f t="shared" si="4"/>
        <v>113.46486621655414</v>
      </c>
      <c r="O291">
        <v>257533</v>
      </c>
      <c r="P291">
        <v>56.76</v>
      </c>
    </row>
    <row r="292" spans="1:16" hidden="1" x14ac:dyDescent="0.3">
      <c r="A292" t="s">
        <v>934</v>
      </c>
      <c r="B292" t="s">
        <v>24</v>
      </c>
      <c r="C292" t="s">
        <v>25</v>
      </c>
      <c r="D292">
        <v>341.85</v>
      </c>
      <c r="E292">
        <v>343</v>
      </c>
      <c r="F292">
        <v>348.5</v>
      </c>
      <c r="G292">
        <v>333.95</v>
      </c>
      <c r="H292">
        <v>336</v>
      </c>
      <c r="I292" s="1">
        <v>338.75</v>
      </c>
      <c r="J292">
        <v>338.73</v>
      </c>
      <c r="K292">
        <v>10192</v>
      </c>
      <c r="L292" s="2">
        <v>34.520000000000003</v>
      </c>
      <c r="M292">
        <v>542</v>
      </c>
      <c r="N292" s="3">
        <f t="shared" si="4"/>
        <v>18.804428044280442</v>
      </c>
      <c r="O292">
        <v>5223</v>
      </c>
      <c r="P292">
        <v>51.25</v>
      </c>
    </row>
    <row r="293" spans="1:16" hidden="1" x14ac:dyDescent="0.3">
      <c r="A293" t="s">
        <v>721</v>
      </c>
      <c r="B293" t="s">
        <v>24</v>
      </c>
      <c r="C293" t="s">
        <v>25</v>
      </c>
      <c r="D293">
        <v>386.7</v>
      </c>
      <c r="E293">
        <v>385</v>
      </c>
      <c r="F293">
        <v>387.75</v>
      </c>
      <c r="G293">
        <v>373.25</v>
      </c>
      <c r="H293">
        <v>376</v>
      </c>
      <c r="I293" s="1">
        <v>375.7</v>
      </c>
      <c r="J293">
        <v>378.03</v>
      </c>
      <c r="K293">
        <v>33661</v>
      </c>
      <c r="L293" s="2">
        <v>127.25</v>
      </c>
      <c r="M293">
        <v>1851</v>
      </c>
      <c r="N293" s="3">
        <f t="shared" si="4"/>
        <v>18.185305240410589</v>
      </c>
      <c r="O293">
        <v>22177</v>
      </c>
      <c r="P293">
        <v>65.88</v>
      </c>
    </row>
    <row r="294" spans="1:16" hidden="1" x14ac:dyDescent="0.3">
      <c r="A294" t="s">
        <v>1155</v>
      </c>
      <c r="B294" t="s">
        <v>24</v>
      </c>
      <c r="C294" t="s">
        <v>25</v>
      </c>
      <c r="D294">
        <v>68.8</v>
      </c>
      <c r="E294">
        <v>69.099999999999994</v>
      </c>
      <c r="F294">
        <v>69.8</v>
      </c>
      <c r="G294">
        <v>68.55</v>
      </c>
      <c r="H294">
        <v>68.650000000000006</v>
      </c>
      <c r="I294" s="1">
        <v>68.650000000000006</v>
      </c>
      <c r="J294">
        <v>68.959999999999994</v>
      </c>
      <c r="K294">
        <v>2146</v>
      </c>
      <c r="L294" s="2">
        <v>1.48</v>
      </c>
      <c r="M294">
        <v>40</v>
      </c>
      <c r="N294" s="3">
        <f t="shared" si="4"/>
        <v>53.65</v>
      </c>
      <c r="O294">
        <v>1500</v>
      </c>
      <c r="P294">
        <v>69.900000000000006</v>
      </c>
    </row>
    <row r="295" spans="1:16" hidden="1" x14ac:dyDescent="0.3">
      <c r="A295" t="s">
        <v>1176</v>
      </c>
      <c r="B295" t="s">
        <v>24</v>
      </c>
      <c r="C295" t="s">
        <v>25</v>
      </c>
      <c r="D295">
        <v>35.1</v>
      </c>
      <c r="E295">
        <v>35.1</v>
      </c>
      <c r="F295">
        <v>36.85</v>
      </c>
      <c r="G295">
        <v>33.9</v>
      </c>
      <c r="H295">
        <v>36.299999999999997</v>
      </c>
      <c r="I295" s="1">
        <v>36.200000000000003</v>
      </c>
      <c r="J295">
        <v>35.770000000000003</v>
      </c>
      <c r="K295">
        <v>49198</v>
      </c>
      <c r="L295" s="2">
        <v>17.600000000000001</v>
      </c>
      <c r="M295">
        <v>509</v>
      </c>
      <c r="N295" s="3">
        <f t="shared" si="4"/>
        <v>96.656188605108056</v>
      </c>
      <c r="O295">
        <v>27106</v>
      </c>
      <c r="P295">
        <v>55.1</v>
      </c>
    </row>
    <row r="296" spans="1:16" hidden="1" x14ac:dyDescent="0.3">
      <c r="A296" t="s">
        <v>1194</v>
      </c>
      <c r="B296" t="s">
        <v>24</v>
      </c>
      <c r="C296" t="s">
        <v>25</v>
      </c>
      <c r="D296">
        <v>35.299999999999997</v>
      </c>
      <c r="E296">
        <v>35.299999999999997</v>
      </c>
      <c r="F296">
        <v>35.950000000000003</v>
      </c>
      <c r="G296">
        <v>34.15</v>
      </c>
      <c r="H296">
        <v>34.549999999999997</v>
      </c>
      <c r="I296" s="1">
        <v>34.4</v>
      </c>
      <c r="J296">
        <v>34.54</v>
      </c>
      <c r="K296">
        <v>44742</v>
      </c>
      <c r="L296" s="2">
        <v>15.45</v>
      </c>
      <c r="M296">
        <v>484</v>
      </c>
      <c r="N296" s="3">
        <f t="shared" si="4"/>
        <v>92.442148760330582</v>
      </c>
      <c r="O296">
        <v>34108</v>
      </c>
      <c r="P296">
        <v>76.23</v>
      </c>
    </row>
    <row r="297" spans="1:16" hidden="1" x14ac:dyDescent="0.3">
      <c r="A297" t="s">
        <v>1560</v>
      </c>
      <c r="B297" t="s">
        <v>41</v>
      </c>
      <c r="C297" t="s">
        <v>25</v>
      </c>
      <c r="D297">
        <v>4.55</v>
      </c>
      <c r="E297">
        <v>4.3499999999999996</v>
      </c>
      <c r="F297">
        <v>4.75</v>
      </c>
      <c r="G297">
        <v>4.3499999999999996</v>
      </c>
      <c r="H297">
        <v>4.5</v>
      </c>
      <c r="I297" s="1">
        <v>4.45</v>
      </c>
      <c r="J297">
        <v>4.45</v>
      </c>
      <c r="K297">
        <v>11928</v>
      </c>
      <c r="L297" s="2">
        <v>0.53</v>
      </c>
      <c r="M297">
        <v>53</v>
      </c>
      <c r="N297" s="3">
        <f t="shared" si="4"/>
        <v>225.0566037735849</v>
      </c>
      <c r="O297" t="s">
        <v>42</v>
      </c>
      <c r="P297" t="s">
        <v>42</v>
      </c>
    </row>
    <row r="298" spans="1:16" hidden="1" x14ac:dyDescent="0.3">
      <c r="A298" t="s">
        <v>111</v>
      </c>
      <c r="B298" t="s">
        <v>24</v>
      </c>
      <c r="C298" t="s">
        <v>25</v>
      </c>
      <c r="D298">
        <v>1574.25</v>
      </c>
      <c r="E298">
        <v>1574.25</v>
      </c>
      <c r="F298">
        <v>1575.3</v>
      </c>
      <c r="G298">
        <v>1530</v>
      </c>
      <c r="H298">
        <v>1538.7</v>
      </c>
      <c r="I298" s="1">
        <v>1542.65</v>
      </c>
      <c r="J298">
        <v>1560.4</v>
      </c>
      <c r="K298">
        <v>137451</v>
      </c>
      <c r="L298" s="15">
        <v>2144.7800000000002</v>
      </c>
      <c r="M298">
        <v>5074</v>
      </c>
      <c r="N298" s="3">
        <f t="shared" si="4"/>
        <v>27.089278675601104</v>
      </c>
      <c r="O298">
        <v>105057</v>
      </c>
      <c r="P298">
        <v>76.430000000000007</v>
      </c>
    </row>
    <row r="299" spans="1:16" hidden="1" x14ac:dyDescent="0.3">
      <c r="A299" t="s">
        <v>765</v>
      </c>
      <c r="B299" t="s">
        <v>24</v>
      </c>
      <c r="C299" t="s">
        <v>25</v>
      </c>
      <c r="D299">
        <v>22.15</v>
      </c>
      <c r="E299">
        <v>22.2</v>
      </c>
      <c r="F299">
        <v>22.25</v>
      </c>
      <c r="G299">
        <v>22</v>
      </c>
      <c r="H299">
        <v>22.05</v>
      </c>
      <c r="I299" s="1">
        <v>22.05</v>
      </c>
      <c r="J299">
        <v>22.08</v>
      </c>
      <c r="K299">
        <v>452738</v>
      </c>
      <c r="L299" s="2">
        <v>99.97</v>
      </c>
      <c r="M299">
        <v>896</v>
      </c>
      <c r="N299" s="3">
        <f t="shared" si="4"/>
        <v>505.28794642857144</v>
      </c>
      <c r="O299">
        <v>323720</v>
      </c>
      <c r="P299">
        <v>71.5</v>
      </c>
    </row>
    <row r="300" spans="1:16" hidden="1" x14ac:dyDescent="0.3">
      <c r="A300" t="s">
        <v>863</v>
      </c>
      <c r="B300" t="s">
        <v>24</v>
      </c>
      <c r="C300" t="s">
        <v>25</v>
      </c>
      <c r="D300">
        <v>133.44999999999999</v>
      </c>
      <c r="E300">
        <v>132.1</v>
      </c>
      <c r="F300">
        <v>132.85</v>
      </c>
      <c r="G300">
        <v>128</v>
      </c>
      <c r="H300">
        <v>128.94999999999999</v>
      </c>
      <c r="I300" s="1">
        <v>129.15</v>
      </c>
      <c r="J300">
        <v>130.27000000000001</v>
      </c>
      <c r="K300">
        <v>40824</v>
      </c>
      <c r="L300" s="2">
        <v>53.18</v>
      </c>
      <c r="M300">
        <v>1152</v>
      </c>
      <c r="N300" s="3">
        <f t="shared" si="4"/>
        <v>35.4375</v>
      </c>
      <c r="O300">
        <v>26478</v>
      </c>
      <c r="P300">
        <v>64.86</v>
      </c>
    </row>
    <row r="301" spans="1:16" hidden="1" x14ac:dyDescent="0.3">
      <c r="A301" t="s">
        <v>1410</v>
      </c>
      <c r="B301" t="s">
        <v>41</v>
      </c>
      <c r="C301" t="s">
        <v>25</v>
      </c>
      <c r="D301">
        <v>1.8</v>
      </c>
      <c r="E301">
        <v>1.85</v>
      </c>
      <c r="F301">
        <v>1.85</v>
      </c>
      <c r="G301">
        <v>1.75</v>
      </c>
      <c r="H301">
        <v>1.8</v>
      </c>
      <c r="I301" s="1">
        <v>1.75</v>
      </c>
      <c r="J301">
        <v>1.76</v>
      </c>
      <c r="K301">
        <v>151755</v>
      </c>
      <c r="L301" s="2">
        <v>2.67</v>
      </c>
      <c r="M301">
        <v>126</v>
      </c>
      <c r="N301" s="3">
        <f t="shared" si="4"/>
        <v>1204.4047619047619</v>
      </c>
      <c r="O301" t="s">
        <v>42</v>
      </c>
      <c r="P301" t="s">
        <v>42</v>
      </c>
    </row>
    <row r="302" spans="1:16" hidden="1" x14ac:dyDescent="0.3">
      <c r="A302" t="s">
        <v>472</v>
      </c>
      <c r="B302" t="s">
        <v>24</v>
      </c>
      <c r="C302" t="s">
        <v>25</v>
      </c>
      <c r="D302">
        <v>345.85</v>
      </c>
      <c r="E302">
        <v>346.15</v>
      </c>
      <c r="F302">
        <v>367.5</v>
      </c>
      <c r="G302">
        <v>343</v>
      </c>
      <c r="H302">
        <v>365.2</v>
      </c>
      <c r="I302" s="1">
        <v>363.75</v>
      </c>
      <c r="J302">
        <v>358.63</v>
      </c>
      <c r="K302">
        <v>229423</v>
      </c>
      <c r="L302" s="2">
        <v>822.79</v>
      </c>
      <c r="M302">
        <v>7998</v>
      </c>
      <c r="N302" s="3">
        <f t="shared" si="4"/>
        <v>28.68504626156539</v>
      </c>
      <c r="O302">
        <v>123586</v>
      </c>
      <c r="P302">
        <v>53.87</v>
      </c>
    </row>
    <row r="303" spans="1:16" hidden="1" x14ac:dyDescent="0.3">
      <c r="A303" t="s">
        <v>161</v>
      </c>
      <c r="B303" t="s">
        <v>24</v>
      </c>
      <c r="C303" t="s">
        <v>25</v>
      </c>
      <c r="D303">
        <v>225.15</v>
      </c>
      <c r="E303">
        <v>227</v>
      </c>
      <c r="F303">
        <v>231</v>
      </c>
      <c r="G303">
        <v>211</v>
      </c>
      <c r="H303">
        <v>227.25</v>
      </c>
      <c r="I303" s="1">
        <v>228.9</v>
      </c>
      <c r="J303">
        <v>227.44</v>
      </c>
      <c r="K303">
        <v>119728</v>
      </c>
      <c r="L303" s="2">
        <v>272.31</v>
      </c>
      <c r="M303">
        <v>1585</v>
      </c>
      <c r="N303" s="3">
        <f t="shared" si="4"/>
        <v>75.53817034700316</v>
      </c>
      <c r="O303">
        <v>87909</v>
      </c>
      <c r="P303">
        <v>73.42</v>
      </c>
    </row>
    <row r="304" spans="1:16" hidden="1" x14ac:dyDescent="0.3">
      <c r="A304" t="s">
        <v>1226</v>
      </c>
      <c r="B304" t="s">
        <v>41</v>
      </c>
      <c r="C304" t="s">
        <v>25</v>
      </c>
      <c r="D304">
        <v>2</v>
      </c>
      <c r="E304">
        <v>1.9</v>
      </c>
      <c r="F304">
        <v>1.9</v>
      </c>
      <c r="G304">
        <v>1.9</v>
      </c>
      <c r="H304">
        <v>1.9</v>
      </c>
      <c r="I304" s="1">
        <v>1.9</v>
      </c>
      <c r="J304">
        <v>1.9</v>
      </c>
      <c r="K304">
        <v>656861</v>
      </c>
      <c r="L304" s="2">
        <v>12.48</v>
      </c>
      <c r="M304">
        <v>775</v>
      </c>
      <c r="N304" s="3">
        <f t="shared" si="4"/>
        <v>847.56258064516135</v>
      </c>
      <c r="O304" t="s">
        <v>42</v>
      </c>
      <c r="P304" t="s">
        <v>42</v>
      </c>
    </row>
    <row r="305" spans="1:16" hidden="1" x14ac:dyDescent="0.3">
      <c r="A305" t="s">
        <v>864</v>
      </c>
      <c r="B305" t="s">
        <v>24</v>
      </c>
      <c r="C305" t="s">
        <v>25</v>
      </c>
      <c r="D305">
        <v>33.75</v>
      </c>
      <c r="E305">
        <v>34.6</v>
      </c>
      <c r="F305">
        <v>34.6</v>
      </c>
      <c r="G305">
        <v>32.1</v>
      </c>
      <c r="H305">
        <v>32.1</v>
      </c>
      <c r="I305" s="1">
        <v>32.1</v>
      </c>
      <c r="J305">
        <v>32.43</v>
      </c>
      <c r="K305">
        <v>161964</v>
      </c>
      <c r="L305" s="2">
        <v>52.52</v>
      </c>
      <c r="M305">
        <v>1091</v>
      </c>
      <c r="N305" s="3">
        <f t="shared" si="4"/>
        <v>148.45462878093491</v>
      </c>
      <c r="O305">
        <v>111273</v>
      </c>
      <c r="P305">
        <v>68.7</v>
      </c>
    </row>
    <row r="306" spans="1:16" hidden="1" x14ac:dyDescent="0.3">
      <c r="A306" t="s">
        <v>1565</v>
      </c>
      <c r="B306" t="s">
        <v>41</v>
      </c>
      <c r="C306" t="s">
        <v>25</v>
      </c>
      <c r="D306">
        <v>6.85</v>
      </c>
      <c r="E306">
        <v>6.85</v>
      </c>
      <c r="F306">
        <v>6.95</v>
      </c>
      <c r="G306">
        <v>6.55</v>
      </c>
      <c r="H306">
        <v>6.9</v>
      </c>
      <c r="I306" s="1">
        <v>6.6</v>
      </c>
      <c r="J306">
        <v>6.63</v>
      </c>
      <c r="K306">
        <v>7484</v>
      </c>
      <c r="L306" s="2">
        <v>0.5</v>
      </c>
      <c r="M306">
        <v>31</v>
      </c>
      <c r="N306" s="3">
        <f t="shared" si="4"/>
        <v>241.41935483870967</v>
      </c>
      <c r="O306" t="s">
        <v>42</v>
      </c>
      <c r="P306" t="s">
        <v>42</v>
      </c>
    </row>
    <row r="307" spans="1:16" hidden="1" x14ac:dyDescent="0.3">
      <c r="A307" t="s">
        <v>1069</v>
      </c>
      <c r="B307" t="s">
        <v>24</v>
      </c>
      <c r="C307" t="s">
        <v>25</v>
      </c>
      <c r="D307">
        <v>35</v>
      </c>
      <c r="E307">
        <v>35</v>
      </c>
      <c r="F307">
        <v>35</v>
      </c>
      <c r="G307">
        <v>33.25</v>
      </c>
      <c r="H307">
        <v>35</v>
      </c>
      <c r="I307" s="1">
        <v>35</v>
      </c>
      <c r="J307">
        <v>34.01</v>
      </c>
      <c r="K307">
        <v>1685</v>
      </c>
      <c r="L307" s="2">
        <v>0.56999999999999995</v>
      </c>
      <c r="M307">
        <v>8</v>
      </c>
      <c r="N307" s="3">
        <f t="shared" si="4"/>
        <v>210.625</v>
      </c>
      <c r="O307">
        <v>1685</v>
      </c>
      <c r="P307">
        <v>100</v>
      </c>
    </row>
    <row r="308" spans="1:16" hidden="1" x14ac:dyDescent="0.3">
      <c r="A308" t="s">
        <v>1380</v>
      </c>
      <c r="B308" t="s">
        <v>24</v>
      </c>
      <c r="C308" t="s">
        <v>25</v>
      </c>
      <c r="D308">
        <v>145.05000000000001</v>
      </c>
      <c r="E308">
        <v>152</v>
      </c>
      <c r="F308">
        <v>152</v>
      </c>
      <c r="G308">
        <v>141</v>
      </c>
      <c r="H308">
        <v>146.69999999999999</v>
      </c>
      <c r="I308" s="1">
        <v>143.15</v>
      </c>
      <c r="J308">
        <v>144.61000000000001</v>
      </c>
      <c r="K308">
        <v>2310</v>
      </c>
      <c r="L308" s="2">
        <v>3.34</v>
      </c>
      <c r="M308">
        <v>119</v>
      </c>
      <c r="N308" s="3">
        <f t="shared" si="4"/>
        <v>19.411764705882351</v>
      </c>
      <c r="O308">
        <v>1587</v>
      </c>
      <c r="P308">
        <v>68.7</v>
      </c>
    </row>
    <row r="309" spans="1:16" hidden="1" x14ac:dyDescent="0.3">
      <c r="A309" t="s">
        <v>1590</v>
      </c>
      <c r="B309" t="s">
        <v>41</v>
      </c>
      <c r="C309" t="s">
        <v>25</v>
      </c>
      <c r="D309">
        <v>9.5500000000000007</v>
      </c>
      <c r="E309">
        <v>9.5500000000000007</v>
      </c>
      <c r="F309">
        <v>9.8000000000000007</v>
      </c>
      <c r="G309">
        <v>9.15</v>
      </c>
      <c r="H309">
        <v>9.5</v>
      </c>
      <c r="I309" s="1">
        <v>9.5</v>
      </c>
      <c r="J309">
        <v>9.51</v>
      </c>
      <c r="K309">
        <v>3130</v>
      </c>
      <c r="L309" s="2">
        <v>0.3</v>
      </c>
      <c r="M309">
        <v>10</v>
      </c>
      <c r="N309" s="3">
        <f t="shared" si="4"/>
        <v>313</v>
      </c>
      <c r="O309" t="s">
        <v>42</v>
      </c>
      <c r="P309" t="s">
        <v>42</v>
      </c>
    </row>
    <row r="310" spans="1:16" hidden="1" x14ac:dyDescent="0.3">
      <c r="A310" t="s">
        <v>1057</v>
      </c>
      <c r="B310" t="s">
        <v>24</v>
      </c>
      <c r="C310" t="s">
        <v>25</v>
      </c>
      <c r="D310">
        <v>20.7</v>
      </c>
      <c r="E310">
        <v>20.7</v>
      </c>
      <c r="F310">
        <v>20.75</v>
      </c>
      <c r="G310">
        <v>19.7</v>
      </c>
      <c r="H310">
        <v>19.75</v>
      </c>
      <c r="I310" s="1">
        <v>19.8</v>
      </c>
      <c r="J310">
        <v>19.86</v>
      </c>
      <c r="K310">
        <v>7699</v>
      </c>
      <c r="L310" s="2">
        <v>1.53</v>
      </c>
      <c r="M310">
        <v>82</v>
      </c>
      <c r="N310" s="3">
        <f t="shared" si="4"/>
        <v>93.890243902439025</v>
      </c>
      <c r="O310">
        <v>6466</v>
      </c>
      <c r="P310">
        <v>83.98</v>
      </c>
    </row>
    <row r="311" spans="1:16" hidden="1" x14ac:dyDescent="0.3">
      <c r="A311" t="s">
        <v>294</v>
      </c>
      <c r="B311" t="s">
        <v>24</v>
      </c>
      <c r="C311" t="s">
        <v>25</v>
      </c>
      <c r="D311">
        <v>1161.0999999999999</v>
      </c>
      <c r="E311">
        <v>1156.1500000000001</v>
      </c>
      <c r="F311">
        <v>1159.8499999999999</v>
      </c>
      <c r="G311">
        <v>1118.0999999999999</v>
      </c>
      <c r="H311">
        <v>1134.5</v>
      </c>
      <c r="I311" s="1">
        <v>1136.5999999999999</v>
      </c>
      <c r="J311">
        <v>1132.1400000000001</v>
      </c>
      <c r="K311">
        <v>862947</v>
      </c>
      <c r="L311" s="2">
        <v>9769.73</v>
      </c>
      <c r="M311">
        <v>30456</v>
      </c>
      <c r="N311" s="3">
        <f t="shared" si="4"/>
        <v>28.334219858156029</v>
      </c>
      <c r="O311">
        <v>363044</v>
      </c>
      <c r="P311">
        <v>42.07</v>
      </c>
    </row>
    <row r="312" spans="1:16" hidden="1" x14ac:dyDescent="0.3">
      <c r="A312" t="s">
        <v>998</v>
      </c>
      <c r="B312" t="s">
        <v>24</v>
      </c>
      <c r="C312" t="s">
        <v>25</v>
      </c>
      <c r="D312">
        <v>9.5500000000000007</v>
      </c>
      <c r="E312">
        <v>9.35</v>
      </c>
      <c r="F312">
        <v>9.75</v>
      </c>
      <c r="G312">
        <v>9.1</v>
      </c>
      <c r="H312">
        <v>9.4</v>
      </c>
      <c r="I312" s="1">
        <v>9.35</v>
      </c>
      <c r="J312">
        <v>9.16</v>
      </c>
      <c r="K312">
        <v>250939</v>
      </c>
      <c r="L312" s="2">
        <v>22.98</v>
      </c>
      <c r="M312">
        <v>406</v>
      </c>
      <c r="N312" s="3">
        <f t="shared" si="4"/>
        <v>618.07635467980299</v>
      </c>
      <c r="O312">
        <v>182019</v>
      </c>
      <c r="P312">
        <v>72.540000000000006</v>
      </c>
    </row>
    <row r="313" spans="1:16" hidden="1" x14ac:dyDescent="0.3">
      <c r="A313" t="s">
        <v>1461</v>
      </c>
      <c r="B313" t="s">
        <v>24</v>
      </c>
      <c r="C313" t="s">
        <v>25</v>
      </c>
      <c r="D313">
        <v>12.35</v>
      </c>
      <c r="E313">
        <v>12.7</v>
      </c>
      <c r="F313">
        <v>12.7</v>
      </c>
      <c r="G313">
        <v>11.8</v>
      </c>
      <c r="H313">
        <v>12</v>
      </c>
      <c r="I313" s="1">
        <v>11.9</v>
      </c>
      <c r="J313">
        <v>11.98</v>
      </c>
      <c r="K313">
        <v>13582</v>
      </c>
      <c r="L313" s="2">
        <v>1.63</v>
      </c>
      <c r="M313">
        <v>71</v>
      </c>
      <c r="N313" s="3">
        <f t="shared" si="4"/>
        <v>191.29577464788733</v>
      </c>
      <c r="O313">
        <v>9661</v>
      </c>
      <c r="P313">
        <v>71.13</v>
      </c>
    </row>
    <row r="314" spans="1:16" hidden="1" x14ac:dyDescent="0.3">
      <c r="A314" t="s">
        <v>1161</v>
      </c>
      <c r="B314" t="s">
        <v>41</v>
      </c>
      <c r="C314" t="s">
        <v>25</v>
      </c>
      <c r="D314">
        <v>3.4</v>
      </c>
      <c r="E314">
        <v>3.25</v>
      </c>
      <c r="F314">
        <v>3.55</v>
      </c>
      <c r="G314">
        <v>3.25</v>
      </c>
      <c r="H314">
        <v>3.4</v>
      </c>
      <c r="I314" s="1">
        <v>3.4</v>
      </c>
      <c r="J314">
        <v>3.31</v>
      </c>
      <c r="K314">
        <v>6173</v>
      </c>
      <c r="L314" s="2">
        <v>0.2</v>
      </c>
      <c r="M314">
        <v>30</v>
      </c>
      <c r="N314" s="3">
        <f t="shared" si="4"/>
        <v>205.76666666666668</v>
      </c>
      <c r="O314" t="s">
        <v>42</v>
      </c>
      <c r="P314" t="s">
        <v>42</v>
      </c>
    </row>
    <row r="315" spans="1:16" hidden="1" x14ac:dyDescent="0.3">
      <c r="A315" t="s">
        <v>1273</v>
      </c>
      <c r="B315" t="s">
        <v>24</v>
      </c>
      <c r="C315" t="s">
        <v>25</v>
      </c>
      <c r="D315">
        <v>4</v>
      </c>
      <c r="E315">
        <v>4</v>
      </c>
      <c r="F315">
        <v>4.0999999999999996</v>
      </c>
      <c r="G315">
        <v>3.8</v>
      </c>
      <c r="H315">
        <v>3.8</v>
      </c>
      <c r="I315" s="1">
        <v>3.85</v>
      </c>
      <c r="J315">
        <v>3.87</v>
      </c>
      <c r="K315">
        <v>233109</v>
      </c>
      <c r="L315" s="2">
        <v>9.01</v>
      </c>
      <c r="M315">
        <v>187</v>
      </c>
      <c r="N315" s="3">
        <f t="shared" si="4"/>
        <v>1246.5721925133689</v>
      </c>
      <c r="O315">
        <v>150916</v>
      </c>
      <c r="P315">
        <v>64.739999999999995</v>
      </c>
    </row>
    <row r="316" spans="1:16" hidden="1" x14ac:dyDescent="0.3">
      <c r="A316" t="s">
        <v>650</v>
      </c>
      <c r="B316" t="s">
        <v>24</v>
      </c>
      <c r="C316" t="s">
        <v>25</v>
      </c>
      <c r="D316">
        <v>687.1</v>
      </c>
      <c r="E316">
        <v>693</v>
      </c>
      <c r="F316">
        <v>694.35</v>
      </c>
      <c r="G316">
        <v>665</v>
      </c>
      <c r="H316">
        <v>674.15</v>
      </c>
      <c r="I316" s="1">
        <v>668.05</v>
      </c>
      <c r="J316">
        <v>671.83</v>
      </c>
      <c r="K316">
        <v>31733</v>
      </c>
      <c r="L316" s="2">
        <v>213.19</v>
      </c>
      <c r="M316">
        <v>3235</v>
      </c>
      <c r="N316" s="3">
        <f t="shared" si="4"/>
        <v>9.8092735703245744</v>
      </c>
      <c r="O316">
        <v>19317</v>
      </c>
      <c r="P316">
        <v>60.87</v>
      </c>
    </row>
    <row r="317" spans="1:16" hidden="1" x14ac:dyDescent="0.3">
      <c r="A317" t="s">
        <v>1066</v>
      </c>
      <c r="B317" t="s">
        <v>41</v>
      </c>
      <c r="C317" t="s">
        <v>25</v>
      </c>
      <c r="D317">
        <v>586.75</v>
      </c>
      <c r="E317">
        <v>561.1</v>
      </c>
      <c r="F317">
        <v>594</v>
      </c>
      <c r="G317">
        <v>561.1</v>
      </c>
      <c r="H317">
        <v>585</v>
      </c>
      <c r="I317" s="1">
        <v>565.65</v>
      </c>
      <c r="J317">
        <v>565.61</v>
      </c>
      <c r="K317">
        <v>114</v>
      </c>
      <c r="L317" s="2">
        <v>0.64</v>
      </c>
      <c r="M317">
        <v>11</v>
      </c>
      <c r="N317" s="3">
        <f t="shared" si="4"/>
        <v>10.363636363636363</v>
      </c>
      <c r="O317" t="s">
        <v>42</v>
      </c>
      <c r="P317" t="s">
        <v>42</v>
      </c>
    </row>
    <row r="318" spans="1:16" hidden="1" x14ac:dyDescent="0.3">
      <c r="A318" t="s">
        <v>1200</v>
      </c>
      <c r="B318" t="s">
        <v>24</v>
      </c>
      <c r="C318" t="s">
        <v>25</v>
      </c>
      <c r="D318">
        <v>68.25</v>
      </c>
      <c r="E318">
        <v>68.2</v>
      </c>
      <c r="F318">
        <v>68.25</v>
      </c>
      <c r="G318">
        <v>64.900000000000006</v>
      </c>
      <c r="H318">
        <v>67.55</v>
      </c>
      <c r="I318" s="1">
        <v>67.650000000000006</v>
      </c>
      <c r="J318">
        <v>66.64</v>
      </c>
      <c r="K318">
        <v>22367</v>
      </c>
      <c r="L318" s="2">
        <v>14.9</v>
      </c>
      <c r="M318">
        <v>386</v>
      </c>
      <c r="N318" s="3">
        <f t="shared" si="4"/>
        <v>57.945595854922281</v>
      </c>
      <c r="O318">
        <v>13153</v>
      </c>
      <c r="P318">
        <v>58.81</v>
      </c>
    </row>
    <row r="319" spans="1:16" hidden="1" x14ac:dyDescent="0.3">
      <c r="A319" t="s">
        <v>1290</v>
      </c>
      <c r="B319" t="s">
        <v>24</v>
      </c>
      <c r="C319" t="s">
        <v>25</v>
      </c>
      <c r="D319">
        <v>73.25</v>
      </c>
      <c r="E319">
        <v>71</v>
      </c>
      <c r="F319">
        <v>73.55</v>
      </c>
      <c r="G319">
        <v>70.95</v>
      </c>
      <c r="H319">
        <v>71.45</v>
      </c>
      <c r="I319" s="1">
        <v>71.150000000000006</v>
      </c>
      <c r="J319">
        <v>71.430000000000007</v>
      </c>
      <c r="K319">
        <v>10673</v>
      </c>
      <c r="L319" s="2">
        <v>7.62</v>
      </c>
      <c r="M319">
        <v>490</v>
      </c>
      <c r="N319" s="3">
        <f t="shared" si="4"/>
        <v>21.781632653061223</v>
      </c>
      <c r="O319">
        <v>8596</v>
      </c>
      <c r="P319">
        <v>80.540000000000006</v>
      </c>
    </row>
    <row r="320" spans="1:16" hidden="1" x14ac:dyDescent="0.3">
      <c r="A320" t="s">
        <v>944</v>
      </c>
      <c r="B320" t="s">
        <v>24</v>
      </c>
      <c r="C320" t="s">
        <v>25</v>
      </c>
      <c r="D320">
        <v>48.4</v>
      </c>
      <c r="E320">
        <v>48.9</v>
      </c>
      <c r="F320">
        <v>48.95</v>
      </c>
      <c r="G320">
        <v>46.2</v>
      </c>
      <c r="H320">
        <v>47.9</v>
      </c>
      <c r="I320" s="1">
        <v>48.5</v>
      </c>
      <c r="J320">
        <v>48.47</v>
      </c>
      <c r="K320">
        <v>67175</v>
      </c>
      <c r="L320" s="2">
        <v>32.56</v>
      </c>
      <c r="M320">
        <v>117</v>
      </c>
      <c r="N320" s="3">
        <f t="shared" si="4"/>
        <v>574.14529914529919</v>
      </c>
      <c r="O320">
        <v>52515</v>
      </c>
      <c r="P320">
        <v>78.180000000000007</v>
      </c>
    </row>
    <row r="321" spans="1:16" hidden="1" x14ac:dyDescent="0.3">
      <c r="A321" t="s">
        <v>1489</v>
      </c>
      <c r="B321" t="s">
        <v>24</v>
      </c>
      <c r="C321" t="s">
        <v>25</v>
      </c>
      <c r="D321">
        <v>5.5</v>
      </c>
      <c r="E321">
        <v>5.7</v>
      </c>
      <c r="F321">
        <v>5.7</v>
      </c>
      <c r="G321">
        <v>5.25</v>
      </c>
      <c r="H321">
        <v>5.25</v>
      </c>
      <c r="I321" s="1">
        <v>5.25</v>
      </c>
      <c r="J321">
        <v>5.29</v>
      </c>
      <c r="K321">
        <v>22938</v>
      </c>
      <c r="L321" s="2">
        <v>1.21</v>
      </c>
      <c r="M321">
        <v>47</v>
      </c>
      <c r="N321" s="3">
        <f t="shared" si="4"/>
        <v>488.04255319148939</v>
      </c>
      <c r="O321">
        <v>19317</v>
      </c>
      <c r="P321">
        <v>84.21</v>
      </c>
    </row>
    <row r="322" spans="1:16" hidden="1" x14ac:dyDescent="0.3">
      <c r="A322" t="s">
        <v>699</v>
      </c>
      <c r="B322" t="s">
        <v>24</v>
      </c>
      <c r="C322" t="s">
        <v>25</v>
      </c>
      <c r="D322">
        <v>113.3</v>
      </c>
      <c r="E322">
        <v>114.8</v>
      </c>
      <c r="F322">
        <v>120</v>
      </c>
      <c r="G322">
        <v>110</v>
      </c>
      <c r="H322">
        <v>117</v>
      </c>
      <c r="I322" s="1">
        <v>115.3</v>
      </c>
      <c r="J322">
        <v>113.47</v>
      </c>
      <c r="K322">
        <v>128627</v>
      </c>
      <c r="L322" s="2">
        <v>145.96</v>
      </c>
      <c r="M322">
        <v>3164</v>
      </c>
      <c r="N322" s="3">
        <f t="shared" ref="N322:N385" si="5">K322/M322</f>
        <v>40.65328697850822</v>
      </c>
      <c r="O322">
        <v>63520</v>
      </c>
      <c r="P322">
        <v>49.38</v>
      </c>
    </row>
    <row r="323" spans="1:16" hidden="1" x14ac:dyDescent="0.3">
      <c r="A323" t="s">
        <v>271</v>
      </c>
      <c r="B323" t="s">
        <v>24</v>
      </c>
      <c r="C323" t="s">
        <v>25</v>
      </c>
      <c r="D323">
        <v>21332.75</v>
      </c>
      <c r="E323">
        <v>21449.95</v>
      </c>
      <c r="F323">
        <v>21590</v>
      </c>
      <c r="G323">
        <v>21015.95</v>
      </c>
      <c r="H323">
        <v>21100</v>
      </c>
      <c r="I323" s="1">
        <v>21113.85</v>
      </c>
      <c r="J323">
        <v>21330.42</v>
      </c>
      <c r="K323">
        <v>61733</v>
      </c>
      <c r="L323" s="2">
        <v>13167.91</v>
      </c>
      <c r="M323">
        <v>14726</v>
      </c>
      <c r="N323" s="3">
        <f t="shared" si="5"/>
        <v>4.1921091946217572</v>
      </c>
      <c r="O323">
        <v>22373</v>
      </c>
      <c r="P323">
        <v>36.24</v>
      </c>
    </row>
    <row r="324" spans="1:16" hidden="1" x14ac:dyDescent="0.3">
      <c r="A324" t="s">
        <v>527</v>
      </c>
      <c r="B324" t="s">
        <v>24</v>
      </c>
      <c r="C324" t="s">
        <v>25</v>
      </c>
      <c r="D324">
        <v>55.4</v>
      </c>
      <c r="E324">
        <v>56</v>
      </c>
      <c r="F324">
        <v>59.4</v>
      </c>
      <c r="G324">
        <v>56</v>
      </c>
      <c r="H324">
        <v>56.9</v>
      </c>
      <c r="I324" s="1">
        <v>56.9</v>
      </c>
      <c r="J324">
        <v>57.43</v>
      </c>
      <c r="K324">
        <v>976604</v>
      </c>
      <c r="L324" s="2">
        <v>560.91</v>
      </c>
      <c r="M324">
        <v>4220</v>
      </c>
      <c r="N324" s="3">
        <f t="shared" si="5"/>
        <v>231.42274881516587</v>
      </c>
      <c r="O324">
        <v>532938</v>
      </c>
      <c r="P324">
        <v>54.57</v>
      </c>
    </row>
    <row r="325" spans="1:16" hidden="1" x14ac:dyDescent="0.3">
      <c r="A325" t="s">
        <v>762</v>
      </c>
      <c r="B325" t="s">
        <v>24</v>
      </c>
      <c r="C325" t="s">
        <v>25</v>
      </c>
      <c r="D325">
        <v>155</v>
      </c>
      <c r="E325">
        <v>157.5</v>
      </c>
      <c r="F325">
        <v>158</v>
      </c>
      <c r="G325">
        <v>151.6</v>
      </c>
      <c r="H325">
        <v>153.9</v>
      </c>
      <c r="I325" s="1">
        <v>153.85</v>
      </c>
      <c r="J325">
        <v>155.79</v>
      </c>
      <c r="K325">
        <v>64633</v>
      </c>
      <c r="L325" s="2">
        <v>100.69</v>
      </c>
      <c r="M325">
        <v>1899</v>
      </c>
      <c r="N325" s="3">
        <f t="shared" si="5"/>
        <v>34.035281727224856</v>
      </c>
      <c r="O325">
        <v>33674</v>
      </c>
      <c r="P325">
        <v>52.1</v>
      </c>
    </row>
    <row r="326" spans="1:16" hidden="1" x14ac:dyDescent="0.3">
      <c r="A326" t="s">
        <v>525</v>
      </c>
      <c r="B326" t="s">
        <v>24</v>
      </c>
      <c r="C326" t="s">
        <v>25</v>
      </c>
      <c r="D326">
        <v>76.75</v>
      </c>
      <c r="E326">
        <v>77</v>
      </c>
      <c r="F326">
        <v>77.3</v>
      </c>
      <c r="G326">
        <v>72.25</v>
      </c>
      <c r="H326">
        <v>73.2</v>
      </c>
      <c r="I326" s="1">
        <v>73.099999999999994</v>
      </c>
      <c r="J326">
        <v>74.319999999999993</v>
      </c>
      <c r="K326">
        <v>761796</v>
      </c>
      <c r="L326" s="2">
        <v>566.20000000000005</v>
      </c>
      <c r="M326">
        <v>5178</v>
      </c>
      <c r="N326" s="3">
        <f t="shared" si="5"/>
        <v>147.12166859791427</v>
      </c>
      <c r="O326">
        <v>402076</v>
      </c>
      <c r="P326">
        <v>52.78</v>
      </c>
    </row>
    <row r="327" spans="1:16" hidden="1" x14ac:dyDescent="0.3">
      <c r="A327" t="s">
        <v>1544</v>
      </c>
      <c r="B327" t="s">
        <v>24</v>
      </c>
      <c r="C327" t="s">
        <v>25</v>
      </c>
      <c r="D327">
        <v>83.85</v>
      </c>
      <c r="E327">
        <v>83.9</v>
      </c>
      <c r="F327">
        <v>83.9</v>
      </c>
      <c r="G327">
        <v>80.599999999999994</v>
      </c>
      <c r="H327">
        <v>80.599999999999994</v>
      </c>
      <c r="I327" s="1">
        <v>80.849999999999994</v>
      </c>
      <c r="J327">
        <v>81.75</v>
      </c>
      <c r="K327">
        <v>791</v>
      </c>
      <c r="L327" s="2">
        <v>0.65</v>
      </c>
      <c r="M327">
        <v>41</v>
      </c>
      <c r="N327" s="3">
        <f t="shared" si="5"/>
        <v>19.292682926829269</v>
      </c>
      <c r="O327">
        <v>622</v>
      </c>
      <c r="P327">
        <v>78.63</v>
      </c>
    </row>
    <row r="328" spans="1:16" hidden="1" x14ac:dyDescent="0.3">
      <c r="A328" t="s">
        <v>1564</v>
      </c>
      <c r="B328" t="s">
        <v>24</v>
      </c>
      <c r="C328" t="s">
        <v>25</v>
      </c>
      <c r="D328">
        <v>23.8</v>
      </c>
      <c r="E328">
        <v>23.8</v>
      </c>
      <c r="F328">
        <v>23.8</v>
      </c>
      <c r="G328">
        <v>23.2</v>
      </c>
      <c r="H328">
        <v>23.2</v>
      </c>
      <c r="I328" s="1">
        <v>23.25</v>
      </c>
      <c r="J328">
        <v>23.32</v>
      </c>
      <c r="K328">
        <v>2145</v>
      </c>
      <c r="L328" s="2">
        <v>0.5</v>
      </c>
      <c r="M328">
        <v>21</v>
      </c>
      <c r="N328" s="3">
        <f t="shared" si="5"/>
        <v>102.14285714285714</v>
      </c>
      <c r="O328">
        <v>1437</v>
      </c>
      <c r="P328">
        <v>66.989999999999995</v>
      </c>
    </row>
    <row r="329" spans="1:16" hidden="1" x14ac:dyDescent="0.3">
      <c r="A329" t="s">
        <v>1383</v>
      </c>
      <c r="B329" t="s">
        <v>41</v>
      </c>
      <c r="C329" t="s">
        <v>25</v>
      </c>
      <c r="D329">
        <v>15</v>
      </c>
      <c r="E329">
        <v>15</v>
      </c>
      <c r="F329">
        <v>15.4</v>
      </c>
      <c r="G329">
        <v>14.3</v>
      </c>
      <c r="H329">
        <v>14.4</v>
      </c>
      <c r="I329" s="1">
        <v>14.5</v>
      </c>
      <c r="J329">
        <v>14.64</v>
      </c>
      <c r="K329">
        <v>22572</v>
      </c>
      <c r="L329" s="2">
        <v>3.3</v>
      </c>
      <c r="M329">
        <v>140</v>
      </c>
      <c r="N329" s="3">
        <f t="shared" si="5"/>
        <v>161.22857142857143</v>
      </c>
      <c r="O329" t="s">
        <v>42</v>
      </c>
      <c r="P329" t="s">
        <v>42</v>
      </c>
    </row>
    <row r="330" spans="1:16" hidden="1" x14ac:dyDescent="0.3">
      <c r="A330" t="s">
        <v>1054</v>
      </c>
      <c r="B330" t="s">
        <v>24</v>
      </c>
      <c r="C330" t="s">
        <v>25</v>
      </c>
      <c r="D330">
        <v>7.75</v>
      </c>
      <c r="E330">
        <v>7.75</v>
      </c>
      <c r="F330">
        <v>7.9</v>
      </c>
      <c r="G330">
        <v>7.4</v>
      </c>
      <c r="H330">
        <v>7.65</v>
      </c>
      <c r="I330" s="1">
        <v>7.5</v>
      </c>
      <c r="J330">
        <v>7.5</v>
      </c>
      <c r="K330">
        <v>34447</v>
      </c>
      <c r="L330" s="2">
        <v>2.58</v>
      </c>
      <c r="M330">
        <v>89</v>
      </c>
      <c r="N330" s="3">
        <f t="shared" si="5"/>
        <v>387.04494382022472</v>
      </c>
      <c r="O330">
        <v>25019</v>
      </c>
      <c r="P330">
        <v>72.63</v>
      </c>
    </row>
    <row r="331" spans="1:16" hidden="1" x14ac:dyDescent="0.3">
      <c r="A331" t="s">
        <v>562</v>
      </c>
      <c r="B331" t="s">
        <v>24</v>
      </c>
      <c r="C331" t="s">
        <v>25</v>
      </c>
      <c r="D331">
        <v>513.29999999999995</v>
      </c>
      <c r="E331">
        <v>516</v>
      </c>
      <c r="F331">
        <v>517</v>
      </c>
      <c r="G331">
        <v>484.95</v>
      </c>
      <c r="H331">
        <v>499</v>
      </c>
      <c r="I331" s="1">
        <v>499.5</v>
      </c>
      <c r="J331">
        <v>496.84</v>
      </c>
      <c r="K331">
        <v>82147</v>
      </c>
      <c r="L331" s="2">
        <v>408.14</v>
      </c>
      <c r="M331">
        <v>3880</v>
      </c>
      <c r="N331" s="3">
        <f t="shared" si="5"/>
        <v>21.171907216494844</v>
      </c>
      <c r="O331">
        <v>39059</v>
      </c>
      <c r="P331">
        <v>47.55</v>
      </c>
    </row>
    <row r="332" spans="1:16" hidden="1" x14ac:dyDescent="0.3">
      <c r="A332" t="s">
        <v>999</v>
      </c>
      <c r="B332" t="s">
        <v>24</v>
      </c>
      <c r="C332" t="s">
        <v>25</v>
      </c>
      <c r="D332">
        <v>76.349999999999994</v>
      </c>
      <c r="E332">
        <v>78.7</v>
      </c>
      <c r="F332">
        <v>78.7</v>
      </c>
      <c r="G332">
        <v>73.45</v>
      </c>
      <c r="H332">
        <v>74.95</v>
      </c>
      <c r="I332" s="1">
        <v>74.650000000000006</v>
      </c>
      <c r="J332">
        <v>74.73</v>
      </c>
      <c r="K332">
        <v>30680</v>
      </c>
      <c r="L332" s="2">
        <v>22.93</v>
      </c>
      <c r="M332">
        <v>445</v>
      </c>
      <c r="N332" s="3">
        <f t="shared" si="5"/>
        <v>68.943820224719104</v>
      </c>
      <c r="O332">
        <v>23883</v>
      </c>
      <c r="P332">
        <v>77.849999999999994</v>
      </c>
    </row>
    <row r="333" spans="1:16" hidden="1" x14ac:dyDescent="0.3">
      <c r="A333" t="s">
        <v>44</v>
      </c>
      <c r="B333" t="s">
        <v>24</v>
      </c>
      <c r="C333" t="s">
        <v>25</v>
      </c>
      <c r="D333">
        <v>62</v>
      </c>
      <c r="E333">
        <v>62.95</v>
      </c>
      <c r="F333">
        <v>65.099999999999994</v>
      </c>
      <c r="G333">
        <v>62.15</v>
      </c>
      <c r="H333">
        <v>65.099999999999994</v>
      </c>
      <c r="I333" s="1">
        <v>65.099999999999994</v>
      </c>
      <c r="J333">
        <v>64.89</v>
      </c>
      <c r="K333">
        <v>393235</v>
      </c>
      <c r="L333" s="8">
        <v>255.17</v>
      </c>
      <c r="M333">
        <v>1365</v>
      </c>
      <c r="N333" s="3">
        <f t="shared" si="5"/>
        <v>288.08424908424911</v>
      </c>
      <c r="O333">
        <v>336505</v>
      </c>
      <c r="P333">
        <v>85.57</v>
      </c>
    </row>
    <row r="334" spans="1:16" hidden="1" x14ac:dyDescent="0.3">
      <c r="A334" t="s">
        <v>1640</v>
      </c>
      <c r="B334" t="s">
        <v>24</v>
      </c>
      <c r="C334" t="s">
        <v>25</v>
      </c>
      <c r="D334">
        <v>275</v>
      </c>
      <c r="E334">
        <v>270</v>
      </c>
      <c r="F334">
        <v>277.95</v>
      </c>
      <c r="G334">
        <v>270</v>
      </c>
      <c r="H334">
        <v>277.95</v>
      </c>
      <c r="I334" s="1">
        <v>277.95</v>
      </c>
      <c r="J334">
        <v>273.05</v>
      </c>
      <c r="K334">
        <v>30</v>
      </c>
      <c r="L334" s="2">
        <v>0.08</v>
      </c>
      <c r="M334">
        <v>6</v>
      </c>
      <c r="N334" s="3">
        <f t="shared" si="5"/>
        <v>5</v>
      </c>
      <c r="O334">
        <v>19</v>
      </c>
      <c r="P334">
        <v>63.33</v>
      </c>
    </row>
    <row r="335" spans="1:16" hidden="1" x14ac:dyDescent="0.3">
      <c r="A335" t="s">
        <v>1284</v>
      </c>
      <c r="B335" t="s">
        <v>24</v>
      </c>
      <c r="C335" t="s">
        <v>25</v>
      </c>
      <c r="D335">
        <v>780.35</v>
      </c>
      <c r="E335">
        <v>770</v>
      </c>
      <c r="F335">
        <v>779.4</v>
      </c>
      <c r="G335">
        <v>752.3</v>
      </c>
      <c r="H335">
        <v>762.5</v>
      </c>
      <c r="I335" s="1">
        <v>761.1</v>
      </c>
      <c r="J335">
        <v>766.22</v>
      </c>
      <c r="K335">
        <v>1051</v>
      </c>
      <c r="L335" s="2">
        <v>8.0500000000000007</v>
      </c>
      <c r="M335">
        <v>437</v>
      </c>
      <c r="N335" s="3">
        <f t="shared" si="5"/>
        <v>2.4050343249427919</v>
      </c>
      <c r="O335">
        <v>522</v>
      </c>
      <c r="P335">
        <v>49.67</v>
      </c>
    </row>
    <row r="336" spans="1:16" hidden="1" x14ac:dyDescent="0.3">
      <c r="A336" t="s">
        <v>670</v>
      </c>
      <c r="B336" t="s">
        <v>24</v>
      </c>
      <c r="C336" t="s">
        <v>25</v>
      </c>
      <c r="D336">
        <v>293</v>
      </c>
      <c r="E336">
        <v>293</v>
      </c>
      <c r="F336">
        <v>304.5</v>
      </c>
      <c r="G336">
        <v>283</v>
      </c>
      <c r="H336">
        <v>294</v>
      </c>
      <c r="I336" s="1">
        <v>296.89999999999998</v>
      </c>
      <c r="J336">
        <v>295.44</v>
      </c>
      <c r="K336">
        <v>62348</v>
      </c>
      <c r="L336" s="2">
        <v>184.2</v>
      </c>
      <c r="M336">
        <v>2444</v>
      </c>
      <c r="N336" s="3">
        <f t="shared" si="5"/>
        <v>25.51063829787234</v>
      </c>
      <c r="O336">
        <v>38981</v>
      </c>
      <c r="P336">
        <v>62.52</v>
      </c>
    </row>
    <row r="337" spans="1:16" hidden="1" x14ac:dyDescent="0.3">
      <c r="A337" t="s">
        <v>187</v>
      </c>
      <c r="B337" t="s">
        <v>24</v>
      </c>
      <c r="C337" t="s">
        <v>25</v>
      </c>
      <c r="D337">
        <v>82.6</v>
      </c>
      <c r="E337">
        <v>82</v>
      </c>
      <c r="F337">
        <v>82.15</v>
      </c>
      <c r="G337">
        <v>78.599999999999994</v>
      </c>
      <c r="H337">
        <v>80.3</v>
      </c>
      <c r="I337" s="1">
        <v>80.05</v>
      </c>
      <c r="J337">
        <v>79.72</v>
      </c>
      <c r="K337">
        <v>42402</v>
      </c>
      <c r="L337" s="2">
        <v>33.799999999999997</v>
      </c>
      <c r="M337">
        <v>654</v>
      </c>
      <c r="N337" s="3">
        <f t="shared" si="5"/>
        <v>64.834862385321102</v>
      </c>
      <c r="O337">
        <v>31697</v>
      </c>
      <c r="P337">
        <v>74.75</v>
      </c>
    </row>
    <row r="338" spans="1:16" hidden="1" x14ac:dyDescent="0.3">
      <c r="A338" t="s">
        <v>761</v>
      </c>
      <c r="B338" t="s">
        <v>24</v>
      </c>
      <c r="C338" t="s">
        <v>25</v>
      </c>
      <c r="D338">
        <v>342.5</v>
      </c>
      <c r="E338">
        <v>344</v>
      </c>
      <c r="F338">
        <v>349</v>
      </c>
      <c r="G338">
        <v>332.1</v>
      </c>
      <c r="H338">
        <v>336.15</v>
      </c>
      <c r="I338" s="1">
        <v>336.9</v>
      </c>
      <c r="J338">
        <v>337.99</v>
      </c>
      <c r="K338">
        <v>29799</v>
      </c>
      <c r="L338" s="2">
        <v>100.72</v>
      </c>
      <c r="M338">
        <v>983</v>
      </c>
      <c r="N338" s="3">
        <f t="shared" si="5"/>
        <v>30.314343845371312</v>
      </c>
      <c r="O338">
        <v>18022</v>
      </c>
      <c r="P338">
        <v>60.48</v>
      </c>
    </row>
    <row r="339" spans="1:16" hidden="1" x14ac:dyDescent="0.3">
      <c r="A339" t="s">
        <v>88</v>
      </c>
      <c r="B339" t="s">
        <v>24</v>
      </c>
      <c r="C339" t="s">
        <v>25</v>
      </c>
      <c r="D339">
        <v>59.05</v>
      </c>
      <c r="E339">
        <v>61</v>
      </c>
      <c r="F339">
        <v>63.5</v>
      </c>
      <c r="G339">
        <v>59.7</v>
      </c>
      <c r="H339">
        <v>60.5</v>
      </c>
      <c r="I339" s="1">
        <v>61.35</v>
      </c>
      <c r="J339">
        <v>61.73</v>
      </c>
      <c r="K339">
        <v>513898</v>
      </c>
      <c r="L339" s="14">
        <v>317.25</v>
      </c>
      <c r="M339">
        <v>5137</v>
      </c>
      <c r="N339" s="3">
        <f t="shared" si="5"/>
        <v>100.03854389721627</v>
      </c>
      <c r="O339">
        <v>102465</v>
      </c>
      <c r="P339">
        <v>19.940000000000001</v>
      </c>
    </row>
    <row r="340" spans="1:16" hidden="1" x14ac:dyDescent="0.3">
      <c r="A340" t="s">
        <v>985</v>
      </c>
      <c r="B340" t="s">
        <v>24</v>
      </c>
      <c r="C340" t="s">
        <v>25</v>
      </c>
      <c r="D340">
        <v>71.8</v>
      </c>
      <c r="E340">
        <v>71.75</v>
      </c>
      <c r="F340">
        <v>72.349999999999994</v>
      </c>
      <c r="G340">
        <v>70.599999999999994</v>
      </c>
      <c r="H340">
        <v>71</v>
      </c>
      <c r="I340" s="1">
        <v>71</v>
      </c>
      <c r="J340">
        <v>71.05</v>
      </c>
      <c r="K340">
        <v>34134</v>
      </c>
      <c r="L340" s="2">
        <v>24.25</v>
      </c>
      <c r="M340">
        <v>751</v>
      </c>
      <c r="N340" s="3">
        <f t="shared" si="5"/>
        <v>45.451398135818906</v>
      </c>
      <c r="O340">
        <v>18534</v>
      </c>
      <c r="P340">
        <v>54.3</v>
      </c>
    </row>
    <row r="341" spans="1:16" hidden="1" x14ac:dyDescent="0.3">
      <c r="A341" t="s">
        <v>1203</v>
      </c>
      <c r="B341" t="s">
        <v>41</v>
      </c>
      <c r="C341" t="s">
        <v>25</v>
      </c>
      <c r="D341">
        <v>176.05</v>
      </c>
      <c r="E341">
        <v>175.1</v>
      </c>
      <c r="F341">
        <v>178</v>
      </c>
      <c r="G341">
        <v>170.3</v>
      </c>
      <c r="H341">
        <v>171.55</v>
      </c>
      <c r="I341" s="1">
        <v>172.9</v>
      </c>
      <c r="J341">
        <v>173.44</v>
      </c>
      <c r="K341">
        <v>8501</v>
      </c>
      <c r="L341" s="2">
        <v>14.74</v>
      </c>
      <c r="M341">
        <v>501</v>
      </c>
      <c r="N341" s="3">
        <f t="shared" si="5"/>
        <v>16.968063872255488</v>
      </c>
      <c r="O341" t="s">
        <v>42</v>
      </c>
      <c r="P341" t="s">
        <v>42</v>
      </c>
    </row>
    <row r="342" spans="1:16" hidden="1" x14ac:dyDescent="0.3">
      <c r="A342" t="s">
        <v>1625</v>
      </c>
      <c r="B342" t="s">
        <v>41</v>
      </c>
      <c r="C342" t="s">
        <v>25</v>
      </c>
      <c r="D342">
        <v>7.25</v>
      </c>
      <c r="E342">
        <v>6.95</v>
      </c>
      <c r="F342">
        <v>7.25</v>
      </c>
      <c r="G342">
        <v>6.9</v>
      </c>
      <c r="H342">
        <v>6.9</v>
      </c>
      <c r="I342" s="1">
        <v>6.9</v>
      </c>
      <c r="J342">
        <v>6.9</v>
      </c>
      <c r="K342">
        <v>2011</v>
      </c>
      <c r="L342" s="2">
        <v>0.14000000000000001</v>
      </c>
      <c r="M342">
        <v>7</v>
      </c>
      <c r="N342" s="3">
        <f t="shared" si="5"/>
        <v>287.28571428571428</v>
      </c>
      <c r="O342" t="s">
        <v>42</v>
      </c>
      <c r="P342" t="s">
        <v>42</v>
      </c>
    </row>
    <row r="343" spans="1:16" hidden="1" x14ac:dyDescent="0.3">
      <c r="A343" t="s">
        <v>1533</v>
      </c>
      <c r="B343" t="s">
        <v>24</v>
      </c>
      <c r="C343" t="s">
        <v>25</v>
      </c>
      <c r="D343">
        <v>8.1</v>
      </c>
      <c r="E343">
        <v>8</v>
      </c>
      <c r="F343">
        <v>8.3000000000000007</v>
      </c>
      <c r="G343">
        <v>7.9</v>
      </c>
      <c r="H343">
        <v>8.1999999999999993</v>
      </c>
      <c r="I343" s="1">
        <v>8.15</v>
      </c>
      <c r="J343">
        <v>8.1300000000000008</v>
      </c>
      <c r="K343">
        <v>9355</v>
      </c>
      <c r="L343" s="2">
        <v>0.76</v>
      </c>
      <c r="M343">
        <v>94</v>
      </c>
      <c r="N343" s="3">
        <f t="shared" si="5"/>
        <v>99.521276595744681</v>
      </c>
      <c r="O343">
        <v>6518</v>
      </c>
      <c r="P343">
        <v>69.67</v>
      </c>
    </row>
    <row r="344" spans="1:16" hidden="1" x14ac:dyDescent="0.3">
      <c r="A344" t="s">
        <v>28</v>
      </c>
      <c r="B344" t="s">
        <v>24</v>
      </c>
      <c r="C344" t="s">
        <v>25</v>
      </c>
      <c r="D344">
        <v>1476.15</v>
      </c>
      <c r="E344">
        <v>1497</v>
      </c>
      <c r="F344">
        <v>1497</v>
      </c>
      <c r="G344">
        <v>1415</v>
      </c>
      <c r="H344">
        <v>1415</v>
      </c>
      <c r="I344" s="1">
        <v>1440.75</v>
      </c>
      <c r="J344">
        <v>1442.92</v>
      </c>
      <c r="K344">
        <v>197222</v>
      </c>
      <c r="L344" s="8">
        <v>2845.76</v>
      </c>
      <c r="M344">
        <v>8518</v>
      </c>
      <c r="N344" s="3">
        <f t="shared" si="5"/>
        <v>23.153557173045314</v>
      </c>
      <c r="O344">
        <v>177032</v>
      </c>
      <c r="P344">
        <v>89.76</v>
      </c>
    </row>
    <row r="345" spans="1:16" hidden="1" x14ac:dyDescent="0.3">
      <c r="A345" t="s">
        <v>964</v>
      </c>
      <c r="B345" t="s">
        <v>24</v>
      </c>
      <c r="C345" t="s">
        <v>25</v>
      </c>
      <c r="D345">
        <v>87.6</v>
      </c>
      <c r="E345">
        <v>89.75</v>
      </c>
      <c r="F345">
        <v>89.75</v>
      </c>
      <c r="G345">
        <v>83.25</v>
      </c>
      <c r="H345">
        <v>83.25</v>
      </c>
      <c r="I345" s="1">
        <v>83.35</v>
      </c>
      <c r="J345">
        <v>83.98</v>
      </c>
      <c r="K345">
        <v>33774</v>
      </c>
      <c r="L345" s="2">
        <v>28.36</v>
      </c>
      <c r="M345">
        <v>410</v>
      </c>
      <c r="N345" s="3">
        <f t="shared" si="5"/>
        <v>82.37560975609756</v>
      </c>
      <c r="O345">
        <v>24157</v>
      </c>
      <c r="P345">
        <v>71.53</v>
      </c>
    </row>
    <row r="346" spans="1:16" hidden="1" x14ac:dyDescent="0.3">
      <c r="A346" t="s">
        <v>1156</v>
      </c>
      <c r="B346" t="s">
        <v>41</v>
      </c>
      <c r="C346" t="s">
        <v>25</v>
      </c>
      <c r="D346">
        <v>1.05</v>
      </c>
      <c r="E346">
        <v>1.05</v>
      </c>
      <c r="F346">
        <v>1.1000000000000001</v>
      </c>
      <c r="G346">
        <v>1</v>
      </c>
      <c r="H346">
        <v>1.05</v>
      </c>
      <c r="I346" s="1">
        <v>1</v>
      </c>
      <c r="J346">
        <v>1.02</v>
      </c>
      <c r="K346">
        <v>123276</v>
      </c>
      <c r="L346" s="2">
        <v>1.26</v>
      </c>
      <c r="M346">
        <v>77</v>
      </c>
      <c r="N346" s="3">
        <f t="shared" si="5"/>
        <v>1600.987012987013</v>
      </c>
      <c r="O346" t="s">
        <v>42</v>
      </c>
      <c r="P346" t="s">
        <v>42</v>
      </c>
    </row>
    <row r="347" spans="1:16" hidden="1" x14ac:dyDescent="0.3">
      <c r="A347" t="s">
        <v>54</v>
      </c>
      <c r="B347" t="s">
        <v>24</v>
      </c>
      <c r="C347" t="s">
        <v>25</v>
      </c>
      <c r="D347">
        <v>273.37</v>
      </c>
      <c r="E347">
        <v>275.99</v>
      </c>
      <c r="F347">
        <v>280</v>
      </c>
      <c r="G347">
        <v>264.10000000000002</v>
      </c>
      <c r="H347">
        <v>268.06</v>
      </c>
      <c r="I347" s="1">
        <v>269.27</v>
      </c>
      <c r="J347">
        <v>268.66000000000003</v>
      </c>
      <c r="K347">
        <v>12453</v>
      </c>
      <c r="L347" s="8">
        <v>33.46</v>
      </c>
      <c r="M347">
        <v>352</v>
      </c>
      <c r="N347" s="3">
        <f t="shared" si="5"/>
        <v>35.377840909090907</v>
      </c>
      <c r="O347">
        <v>7934</v>
      </c>
      <c r="P347">
        <v>63.71</v>
      </c>
    </row>
    <row r="348" spans="1:16" hidden="1" x14ac:dyDescent="0.3">
      <c r="A348" t="s">
        <v>631</v>
      </c>
      <c r="B348" t="s">
        <v>24</v>
      </c>
      <c r="C348" t="s">
        <v>25</v>
      </c>
      <c r="D348">
        <v>225.79</v>
      </c>
      <c r="E348">
        <v>229</v>
      </c>
      <c r="F348">
        <v>229</v>
      </c>
      <c r="G348">
        <v>218.01</v>
      </c>
      <c r="H348">
        <v>219.48</v>
      </c>
      <c r="I348" s="1">
        <v>218.37</v>
      </c>
      <c r="J348">
        <v>220.3</v>
      </c>
      <c r="K348">
        <v>109214</v>
      </c>
      <c r="L348" s="2">
        <v>240.6</v>
      </c>
      <c r="M348">
        <v>1936</v>
      </c>
      <c r="N348" s="3">
        <f t="shared" si="5"/>
        <v>56.412190082644628</v>
      </c>
      <c r="O348">
        <v>80373</v>
      </c>
      <c r="P348">
        <v>73.59</v>
      </c>
    </row>
    <row r="349" spans="1:16" hidden="1" x14ac:dyDescent="0.3">
      <c r="A349" t="s">
        <v>680</v>
      </c>
      <c r="B349" t="s">
        <v>24</v>
      </c>
      <c r="C349" t="s">
        <v>25</v>
      </c>
      <c r="D349">
        <v>115.56</v>
      </c>
      <c r="E349">
        <v>117.27</v>
      </c>
      <c r="F349">
        <v>117.27</v>
      </c>
      <c r="G349">
        <v>114.48</v>
      </c>
      <c r="H349">
        <v>114.99</v>
      </c>
      <c r="I349" s="1">
        <v>115.04</v>
      </c>
      <c r="J349">
        <v>114.92</v>
      </c>
      <c r="K349">
        <v>146136</v>
      </c>
      <c r="L349" s="2">
        <v>167.95</v>
      </c>
      <c r="M349">
        <v>1064</v>
      </c>
      <c r="N349" s="3">
        <f t="shared" si="5"/>
        <v>137.34586466165413</v>
      </c>
      <c r="O349">
        <v>102391</v>
      </c>
      <c r="P349">
        <v>70.069999999999993</v>
      </c>
    </row>
    <row r="350" spans="1:16" hidden="1" x14ac:dyDescent="0.3">
      <c r="A350" t="s">
        <v>142</v>
      </c>
      <c r="B350" t="s">
        <v>24</v>
      </c>
      <c r="C350" t="s">
        <v>25</v>
      </c>
      <c r="D350">
        <v>4588.7</v>
      </c>
      <c r="E350">
        <v>4660.2</v>
      </c>
      <c r="F350">
        <v>4734</v>
      </c>
      <c r="G350">
        <v>4633.5</v>
      </c>
      <c r="H350">
        <v>4725</v>
      </c>
      <c r="I350" s="1">
        <v>4722.2</v>
      </c>
      <c r="J350">
        <v>4709.88</v>
      </c>
      <c r="K350">
        <v>68607</v>
      </c>
      <c r="L350" s="2">
        <v>3231.31</v>
      </c>
      <c r="M350">
        <v>4215</v>
      </c>
      <c r="N350" s="3">
        <f t="shared" si="5"/>
        <v>16.276868327402134</v>
      </c>
      <c r="O350">
        <v>60651</v>
      </c>
      <c r="P350">
        <v>88.4</v>
      </c>
    </row>
    <row r="351" spans="1:16" hidden="1" x14ac:dyDescent="0.3">
      <c r="A351" t="s">
        <v>1354</v>
      </c>
      <c r="B351" t="s">
        <v>24</v>
      </c>
      <c r="C351" t="s">
        <v>25</v>
      </c>
      <c r="D351">
        <v>218.28</v>
      </c>
      <c r="E351">
        <v>206.11</v>
      </c>
      <c r="F351">
        <v>240.42</v>
      </c>
      <c r="G351">
        <v>206.11</v>
      </c>
      <c r="H351">
        <v>213.5</v>
      </c>
      <c r="I351" s="1">
        <v>213.11</v>
      </c>
      <c r="J351">
        <v>221.32</v>
      </c>
      <c r="K351">
        <v>1960</v>
      </c>
      <c r="L351" s="2">
        <v>4.34</v>
      </c>
      <c r="M351">
        <v>143</v>
      </c>
      <c r="N351" s="3">
        <f t="shared" si="5"/>
        <v>13.706293706293707</v>
      </c>
      <c r="O351">
        <v>1331</v>
      </c>
      <c r="P351">
        <v>67.91</v>
      </c>
    </row>
    <row r="352" spans="1:16" hidden="1" x14ac:dyDescent="0.3">
      <c r="A352" t="s">
        <v>1149</v>
      </c>
      <c r="B352" t="s">
        <v>24</v>
      </c>
      <c r="C352" t="s">
        <v>25</v>
      </c>
      <c r="D352">
        <v>9.3000000000000007</v>
      </c>
      <c r="E352">
        <v>9.3000000000000007</v>
      </c>
      <c r="F352">
        <v>9.3000000000000007</v>
      </c>
      <c r="G352">
        <v>8.6999999999999993</v>
      </c>
      <c r="H352">
        <v>8.9</v>
      </c>
      <c r="I352" s="1">
        <v>8.9</v>
      </c>
      <c r="J352">
        <v>8.9700000000000006</v>
      </c>
      <c r="K352">
        <v>60029</v>
      </c>
      <c r="L352" s="2">
        <v>5.39</v>
      </c>
      <c r="M352">
        <v>303</v>
      </c>
      <c r="N352" s="3">
        <f t="shared" si="5"/>
        <v>198.11551155115512</v>
      </c>
      <c r="O352">
        <v>43462</v>
      </c>
      <c r="P352">
        <v>72.400000000000006</v>
      </c>
    </row>
    <row r="353" spans="1:16" hidden="1" x14ac:dyDescent="0.3">
      <c r="A353" t="s">
        <v>675</v>
      </c>
      <c r="B353" t="s">
        <v>24</v>
      </c>
      <c r="C353" t="s">
        <v>25</v>
      </c>
      <c r="D353">
        <v>149</v>
      </c>
      <c r="E353">
        <v>151.35</v>
      </c>
      <c r="F353">
        <v>153.80000000000001</v>
      </c>
      <c r="G353">
        <v>148.19999999999999</v>
      </c>
      <c r="H353">
        <v>150.44999999999999</v>
      </c>
      <c r="I353" s="1">
        <v>149.75</v>
      </c>
      <c r="J353">
        <v>151.59</v>
      </c>
      <c r="K353">
        <v>116653</v>
      </c>
      <c r="L353" s="2">
        <v>176.84</v>
      </c>
      <c r="M353">
        <v>2104</v>
      </c>
      <c r="N353" s="3">
        <f t="shared" si="5"/>
        <v>55.443441064638783</v>
      </c>
      <c r="O353">
        <v>77589</v>
      </c>
      <c r="P353">
        <v>66.510000000000005</v>
      </c>
    </row>
    <row r="354" spans="1:16" hidden="1" x14ac:dyDescent="0.3">
      <c r="A354" t="s">
        <v>404</v>
      </c>
      <c r="B354" t="s">
        <v>24</v>
      </c>
      <c r="C354" t="s">
        <v>25</v>
      </c>
      <c r="D354">
        <v>115.3</v>
      </c>
      <c r="E354">
        <v>115.75</v>
      </c>
      <c r="F354">
        <v>115.85</v>
      </c>
      <c r="G354">
        <v>109.55</v>
      </c>
      <c r="H354">
        <v>111.7</v>
      </c>
      <c r="I354" s="1">
        <v>112.55</v>
      </c>
      <c r="J354">
        <v>112.23</v>
      </c>
      <c r="K354">
        <v>1283935</v>
      </c>
      <c r="L354" s="2">
        <v>1440.96</v>
      </c>
      <c r="M354">
        <v>10848</v>
      </c>
      <c r="N354" s="3">
        <f t="shared" si="5"/>
        <v>118.35683997050147</v>
      </c>
      <c r="O354">
        <v>530832</v>
      </c>
      <c r="P354">
        <v>41.34</v>
      </c>
    </row>
    <row r="355" spans="1:16" hidden="1" x14ac:dyDescent="0.3">
      <c r="A355" t="s">
        <v>1592</v>
      </c>
      <c r="B355" t="s">
        <v>41</v>
      </c>
      <c r="C355" t="s">
        <v>25</v>
      </c>
      <c r="D355">
        <v>2.5499999999999998</v>
      </c>
      <c r="E355">
        <v>2.4500000000000002</v>
      </c>
      <c r="F355">
        <v>2.65</v>
      </c>
      <c r="G355">
        <v>2.4500000000000002</v>
      </c>
      <c r="H355">
        <v>2.4500000000000002</v>
      </c>
      <c r="I355" s="1">
        <v>2.4500000000000002</v>
      </c>
      <c r="J355">
        <v>2.5</v>
      </c>
      <c r="K355">
        <v>11791</v>
      </c>
      <c r="L355" s="2">
        <v>0.28999999999999998</v>
      </c>
      <c r="M355">
        <v>47</v>
      </c>
      <c r="N355" s="3">
        <f t="shared" si="5"/>
        <v>250.87234042553192</v>
      </c>
      <c r="O355" t="s">
        <v>42</v>
      </c>
      <c r="P355" t="s">
        <v>42</v>
      </c>
    </row>
    <row r="356" spans="1:16" hidden="1" x14ac:dyDescent="0.3">
      <c r="A356" t="s">
        <v>1197</v>
      </c>
      <c r="B356" t="s">
        <v>24</v>
      </c>
      <c r="C356" t="s">
        <v>25</v>
      </c>
      <c r="D356">
        <v>103.75</v>
      </c>
      <c r="E356">
        <v>101.3</v>
      </c>
      <c r="F356">
        <v>102.7</v>
      </c>
      <c r="G356">
        <v>99.9</v>
      </c>
      <c r="H356">
        <v>100.6</v>
      </c>
      <c r="I356" s="1">
        <v>100.45</v>
      </c>
      <c r="J356">
        <v>101.08</v>
      </c>
      <c r="K356">
        <v>15032</v>
      </c>
      <c r="L356" s="2">
        <v>15.19</v>
      </c>
      <c r="M356">
        <v>559</v>
      </c>
      <c r="N356" s="3">
        <f t="shared" si="5"/>
        <v>26.890876565295169</v>
      </c>
      <c r="O356">
        <v>10141</v>
      </c>
      <c r="P356">
        <v>67.459999999999994</v>
      </c>
    </row>
    <row r="357" spans="1:16" hidden="1" x14ac:dyDescent="0.3">
      <c r="A357" t="s">
        <v>815</v>
      </c>
      <c r="B357" t="s">
        <v>24</v>
      </c>
      <c r="C357" t="s">
        <v>25</v>
      </c>
      <c r="D357">
        <v>401.45</v>
      </c>
      <c r="E357">
        <v>398.55</v>
      </c>
      <c r="F357">
        <v>404.5</v>
      </c>
      <c r="G357">
        <v>396.5</v>
      </c>
      <c r="H357">
        <v>397</v>
      </c>
      <c r="I357" s="1">
        <v>399.45</v>
      </c>
      <c r="J357">
        <v>399.72</v>
      </c>
      <c r="K357">
        <v>18813</v>
      </c>
      <c r="L357" s="2">
        <v>75.2</v>
      </c>
      <c r="M357">
        <v>528</v>
      </c>
      <c r="N357" s="3">
        <f t="shared" si="5"/>
        <v>35.63068181818182</v>
      </c>
      <c r="O357">
        <v>15657</v>
      </c>
      <c r="P357">
        <v>83.22</v>
      </c>
    </row>
    <row r="358" spans="1:16" hidden="1" x14ac:dyDescent="0.3">
      <c r="A358" t="s">
        <v>970</v>
      </c>
      <c r="B358" t="s">
        <v>24</v>
      </c>
      <c r="C358" t="s">
        <v>25</v>
      </c>
      <c r="D358">
        <v>54.8</v>
      </c>
      <c r="E358">
        <v>54.85</v>
      </c>
      <c r="F358">
        <v>55</v>
      </c>
      <c r="G358">
        <v>52.1</v>
      </c>
      <c r="H358">
        <v>52.75</v>
      </c>
      <c r="I358" s="1">
        <v>52.2</v>
      </c>
      <c r="J358">
        <v>52.78</v>
      </c>
      <c r="K358">
        <v>51061</v>
      </c>
      <c r="L358" s="2">
        <v>26.95</v>
      </c>
      <c r="M358">
        <v>1000</v>
      </c>
      <c r="N358" s="3">
        <f t="shared" si="5"/>
        <v>51.061</v>
      </c>
      <c r="O358">
        <v>40729</v>
      </c>
      <c r="P358">
        <v>79.77</v>
      </c>
    </row>
    <row r="359" spans="1:16" hidden="1" x14ac:dyDescent="0.3">
      <c r="A359" t="s">
        <v>503</v>
      </c>
      <c r="B359" t="s">
        <v>24</v>
      </c>
      <c r="C359" t="s">
        <v>25</v>
      </c>
      <c r="D359">
        <v>60.65</v>
      </c>
      <c r="E359">
        <v>61</v>
      </c>
      <c r="F359">
        <v>61.45</v>
      </c>
      <c r="G359">
        <v>59.3</v>
      </c>
      <c r="H359">
        <v>59.45</v>
      </c>
      <c r="I359" s="1">
        <v>59.75</v>
      </c>
      <c r="J359">
        <v>60.37</v>
      </c>
      <c r="K359">
        <v>1089100</v>
      </c>
      <c r="L359" s="2">
        <v>657.51</v>
      </c>
      <c r="M359">
        <v>5064</v>
      </c>
      <c r="N359" s="3">
        <f t="shared" si="5"/>
        <v>215.06714060031595</v>
      </c>
      <c r="O359">
        <v>451078</v>
      </c>
      <c r="P359">
        <v>41.42</v>
      </c>
    </row>
    <row r="360" spans="1:16" hidden="1" x14ac:dyDescent="0.3">
      <c r="A360" t="s">
        <v>715</v>
      </c>
      <c r="B360" t="s">
        <v>24</v>
      </c>
      <c r="C360" t="s">
        <v>25</v>
      </c>
      <c r="D360">
        <v>78.45</v>
      </c>
      <c r="E360">
        <v>78.95</v>
      </c>
      <c r="F360">
        <v>80.150000000000006</v>
      </c>
      <c r="G360">
        <v>75.95</v>
      </c>
      <c r="H360">
        <v>76.5</v>
      </c>
      <c r="I360" s="1">
        <v>76.349999999999994</v>
      </c>
      <c r="J360">
        <v>78</v>
      </c>
      <c r="K360">
        <v>168247</v>
      </c>
      <c r="L360" s="2">
        <v>131.22999999999999</v>
      </c>
      <c r="M360">
        <v>2555</v>
      </c>
      <c r="N360" s="3">
        <f t="shared" si="5"/>
        <v>65.850097847358114</v>
      </c>
      <c r="O360">
        <v>66756</v>
      </c>
      <c r="P360">
        <v>39.68</v>
      </c>
    </row>
    <row r="361" spans="1:16" hidden="1" x14ac:dyDescent="0.3">
      <c r="A361" t="s">
        <v>1305</v>
      </c>
      <c r="B361" t="s">
        <v>41</v>
      </c>
      <c r="C361" t="s">
        <v>25</v>
      </c>
      <c r="D361">
        <v>47.05</v>
      </c>
      <c r="E361">
        <v>46.05</v>
      </c>
      <c r="F361">
        <v>47.85</v>
      </c>
      <c r="G361">
        <v>45.25</v>
      </c>
      <c r="H361">
        <v>47</v>
      </c>
      <c r="I361" s="1">
        <v>46.95</v>
      </c>
      <c r="J361">
        <v>46.03</v>
      </c>
      <c r="K361">
        <v>14801</v>
      </c>
      <c r="L361" s="2">
        <v>6.81</v>
      </c>
      <c r="M361">
        <v>352</v>
      </c>
      <c r="N361" s="3">
        <f t="shared" si="5"/>
        <v>42.048295454545453</v>
      </c>
      <c r="O361" t="s">
        <v>42</v>
      </c>
      <c r="P361" t="s">
        <v>42</v>
      </c>
    </row>
    <row r="362" spans="1:16" hidden="1" x14ac:dyDescent="0.3">
      <c r="A362" t="s">
        <v>128</v>
      </c>
      <c r="B362" t="s">
        <v>24</v>
      </c>
      <c r="C362" t="s">
        <v>25</v>
      </c>
      <c r="D362">
        <v>3621.35</v>
      </c>
      <c r="E362">
        <v>3565</v>
      </c>
      <c r="F362">
        <v>3630</v>
      </c>
      <c r="G362">
        <v>3425.5</v>
      </c>
      <c r="H362">
        <v>3600</v>
      </c>
      <c r="I362" s="1">
        <v>3598.4</v>
      </c>
      <c r="J362">
        <v>3519.78</v>
      </c>
      <c r="K362">
        <v>7918</v>
      </c>
      <c r="L362" s="15">
        <v>278.7</v>
      </c>
      <c r="M362">
        <v>1534</v>
      </c>
      <c r="N362" s="3">
        <f t="shared" si="5"/>
        <v>5.1616688396349417</v>
      </c>
      <c r="O362">
        <v>3431</v>
      </c>
      <c r="P362">
        <v>43.33</v>
      </c>
    </row>
    <row r="363" spans="1:16" hidden="1" x14ac:dyDescent="0.3">
      <c r="A363" t="s">
        <v>1058</v>
      </c>
      <c r="B363" t="s">
        <v>41</v>
      </c>
      <c r="C363" t="s">
        <v>25</v>
      </c>
      <c r="D363">
        <v>1.25</v>
      </c>
      <c r="E363">
        <v>1.2</v>
      </c>
      <c r="F363">
        <v>1.2</v>
      </c>
      <c r="G363">
        <v>1.2</v>
      </c>
      <c r="H363">
        <v>1.2</v>
      </c>
      <c r="I363" s="1">
        <v>1.2</v>
      </c>
      <c r="J363">
        <v>1.2</v>
      </c>
      <c r="K363">
        <v>123381</v>
      </c>
      <c r="L363" s="2">
        <v>1.48</v>
      </c>
      <c r="M363">
        <v>18</v>
      </c>
      <c r="N363" s="3">
        <f t="shared" si="5"/>
        <v>6854.5</v>
      </c>
      <c r="O363" t="s">
        <v>42</v>
      </c>
      <c r="P363" t="s">
        <v>42</v>
      </c>
    </row>
    <row r="364" spans="1:16" hidden="1" x14ac:dyDescent="0.3">
      <c r="A364" t="s">
        <v>202</v>
      </c>
      <c r="B364" t="s">
        <v>24</v>
      </c>
      <c r="C364" t="s">
        <v>25</v>
      </c>
      <c r="D364">
        <v>191.95</v>
      </c>
      <c r="E364">
        <v>193</v>
      </c>
      <c r="F364">
        <v>193.2</v>
      </c>
      <c r="G364">
        <v>186.5</v>
      </c>
      <c r="H364">
        <v>187.3</v>
      </c>
      <c r="I364" s="1">
        <v>187.15</v>
      </c>
      <c r="J364">
        <v>188.31</v>
      </c>
      <c r="K364">
        <v>50714366</v>
      </c>
      <c r="L364" s="2">
        <v>95502.62</v>
      </c>
      <c r="M364">
        <v>253742</v>
      </c>
      <c r="N364" s="3">
        <f t="shared" si="5"/>
        <v>199.86587163339141</v>
      </c>
      <c r="O364">
        <v>8591985</v>
      </c>
      <c r="P364">
        <v>16.940000000000001</v>
      </c>
    </row>
    <row r="365" spans="1:16" hidden="1" x14ac:dyDescent="0.3">
      <c r="A365" t="s">
        <v>279</v>
      </c>
      <c r="B365" t="s">
        <v>24</v>
      </c>
      <c r="C365" t="s">
        <v>25</v>
      </c>
      <c r="D365">
        <v>867.4</v>
      </c>
      <c r="E365">
        <v>874.9</v>
      </c>
      <c r="F365">
        <v>882.2</v>
      </c>
      <c r="G365">
        <v>856.2</v>
      </c>
      <c r="H365">
        <v>862.55</v>
      </c>
      <c r="I365" s="1">
        <v>867.45</v>
      </c>
      <c r="J365">
        <v>870.03</v>
      </c>
      <c r="K365">
        <v>1342667</v>
      </c>
      <c r="L365" s="2">
        <v>11681.59</v>
      </c>
      <c r="M365">
        <v>45289</v>
      </c>
      <c r="N365" s="3">
        <f t="shared" si="5"/>
        <v>29.646647088697033</v>
      </c>
      <c r="O365">
        <v>548385</v>
      </c>
      <c r="P365">
        <v>40.840000000000003</v>
      </c>
    </row>
    <row r="366" spans="1:16" hidden="1" x14ac:dyDescent="0.3">
      <c r="A366" t="s">
        <v>1098</v>
      </c>
      <c r="B366" t="s">
        <v>24</v>
      </c>
      <c r="C366" t="s">
        <v>25</v>
      </c>
      <c r="D366">
        <v>99.68</v>
      </c>
      <c r="E366">
        <v>102</v>
      </c>
      <c r="F366">
        <v>106.8</v>
      </c>
      <c r="G366">
        <v>97.1</v>
      </c>
      <c r="H366">
        <v>98</v>
      </c>
      <c r="I366" s="1">
        <v>98.76</v>
      </c>
      <c r="J366">
        <v>101.49</v>
      </c>
      <c r="K366">
        <v>11342</v>
      </c>
      <c r="L366" s="2">
        <v>11.51</v>
      </c>
      <c r="M366">
        <v>187</v>
      </c>
      <c r="N366" s="3">
        <f t="shared" si="5"/>
        <v>60.652406417112303</v>
      </c>
      <c r="O366">
        <v>4926</v>
      </c>
      <c r="P366">
        <v>43.43</v>
      </c>
    </row>
    <row r="367" spans="1:16" hidden="1" x14ac:dyDescent="0.3">
      <c r="A367" t="s">
        <v>243</v>
      </c>
      <c r="B367" t="s">
        <v>24</v>
      </c>
      <c r="C367" t="s">
        <v>25</v>
      </c>
      <c r="D367">
        <v>740.8</v>
      </c>
      <c r="E367">
        <v>745</v>
      </c>
      <c r="F367">
        <v>763.45</v>
      </c>
      <c r="G367">
        <v>735</v>
      </c>
      <c r="H367">
        <v>754.8</v>
      </c>
      <c r="I367" s="1">
        <v>750.65</v>
      </c>
      <c r="J367">
        <v>749.47</v>
      </c>
      <c r="K367">
        <v>2850697</v>
      </c>
      <c r="L367" s="2">
        <v>21365.040000000001</v>
      </c>
      <c r="M367">
        <v>126373</v>
      </c>
      <c r="N367" s="3">
        <f t="shared" si="5"/>
        <v>22.557801112579426</v>
      </c>
      <c r="O367">
        <v>1258996</v>
      </c>
      <c r="P367">
        <v>44.16</v>
      </c>
    </row>
    <row r="368" spans="1:16" hidden="1" x14ac:dyDescent="0.3">
      <c r="A368" t="s">
        <v>926</v>
      </c>
      <c r="B368" t="s">
        <v>24</v>
      </c>
      <c r="C368" t="s">
        <v>25</v>
      </c>
      <c r="D368">
        <v>85.85</v>
      </c>
      <c r="E368">
        <v>84.15</v>
      </c>
      <c r="F368">
        <v>87.95</v>
      </c>
      <c r="G368">
        <v>82.3</v>
      </c>
      <c r="H368">
        <v>83</v>
      </c>
      <c r="I368" s="1">
        <v>82.65</v>
      </c>
      <c r="J368">
        <v>83.6</v>
      </c>
      <c r="K368">
        <v>42445</v>
      </c>
      <c r="L368" s="2">
        <v>35.479999999999997</v>
      </c>
      <c r="M368">
        <v>877</v>
      </c>
      <c r="N368" s="3">
        <f t="shared" si="5"/>
        <v>48.397947548460664</v>
      </c>
      <c r="O368">
        <v>27433</v>
      </c>
      <c r="P368">
        <v>64.63</v>
      </c>
    </row>
    <row r="369" spans="1:16" hidden="1" x14ac:dyDescent="0.3">
      <c r="A369" t="s">
        <v>893</v>
      </c>
      <c r="B369" t="s">
        <v>24</v>
      </c>
      <c r="C369" t="s">
        <v>25</v>
      </c>
      <c r="D369">
        <v>95.85</v>
      </c>
      <c r="E369">
        <v>95.75</v>
      </c>
      <c r="F369">
        <v>98</v>
      </c>
      <c r="G369">
        <v>95.75</v>
      </c>
      <c r="H369">
        <v>96.45</v>
      </c>
      <c r="I369" s="1">
        <v>96.85</v>
      </c>
      <c r="J369">
        <v>97.25</v>
      </c>
      <c r="K369">
        <v>45837</v>
      </c>
      <c r="L369" s="2">
        <v>44.58</v>
      </c>
      <c r="M369">
        <v>482</v>
      </c>
      <c r="N369" s="3">
        <f t="shared" si="5"/>
        <v>95.097510373443981</v>
      </c>
      <c r="O369">
        <v>15528</v>
      </c>
      <c r="P369">
        <v>33.880000000000003</v>
      </c>
    </row>
    <row r="370" spans="1:16" hidden="1" x14ac:dyDescent="0.3">
      <c r="A370" t="s">
        <v>1080</v>
      </c>
      <c r="B370" t="s">
        <v>41</v>
      </c>
      <c r="C370" t="s">
        <v>25</v>
      </c>
      <c r="D370">
        <v>2.2000000000000002</v>
      </c>
      <c r="E370">
        <v>2.2000000000000002</v>
      </c>
      <c r="F370">
        <v>2.2000000000000002</v>
      </c>
      <c r="G370">
        <v>2.1</v>
      </c>
      <c r="H370">
        <v>2.1</v>
      </c>
      <c r="I370" s="1">
        <v>2.1</v>
      </c>
      <c r="J370">
        <v>2.1</v>
      </c>
      <c r="K370">
        <v>4038</v>
      </c>
      <c r="L370" s="2">
        <v>0.08</v>
      </c>
      <c r="M370">
        <v>5</v>
      </c>
      <c r="N370" s="3">
        <f t="shared" si="5"/>
        <v>807.6</v>
      </c>
      <c r="O370" t="s">
        <v>42</v>
      </c>
      <c r="P370" t="s">
        <v>42</v>
      </c>
    </row>
    <row r="371" spans="1:16" hidden="1" x14ac:dyDescent="0.3">
      <c r="A371" t="s">
        <v>1469</v>
      </c>
      <c r="B371" t="s">
        <v>24</v>
      </c>
      <c r="C371" t="s">
        <v>25</v>
      </c>
      <c r="D371">
        <v>82.9</v>
      </c>
      <c r="E371">
        <v>86.85</v>
      </c>
      <c r="F371">
        <v>86.85</v>
      </c>
      <c r="G371">
        <v>76.55</v>
      </c>
      <c r="H371">
        <v>80.849999999999994</v>
      </c>
      <c r="I371" s="1">
        <v>79.05</v>
      </c>
      <c r="J371">
        <v>79.84</v>
      </c>
      <c r="K371">
        <v>1871</v>
      </c>
      <c r="L371" s="2">
        <v>1.49</v>
      </c>
      <c r="M371">
        <v>57</v>
      </c>
      <c r="N371" s="3">
        <f t="shared" si="5"/>
        <v>32.824561403508774</v>
      </c>
      <c r="O371">
        <v>1412</v>
      </c>
      <c r="P371">
        <v>75.47</v>
      </c>
    </row>
    <row r="372" spans="1:16" hidden="1" x14ac:dyDescent="0.3">
      <c r="A372" t="s">
        <v>85</v>
      </c>
      <c r="B372" t="s">
        <v>24</v>
      </c>
      <c r="C372" t="s">
        <v>25</v>
      </c>
      <c r="D372">
        <v>475.9</v>
      </c>
      <c r="E372">
        <v>475</v>
      </c>
      <c r="F372">
        <v>521</v>
      </c>
      <c r="G372">
        <v>475</v>
      </c>
      <c r="H372">
        <v>496.4</v>
      </c>
      <c r="I372" s="1">
        <v>497.85</v>
      </c>
      <c r="J372">
        <v>501.94</v>
      </c>
      <c r="K372">
        <v>108054</v>
      </c>
      <c r="L372" s="14">
        <v>542.37</v>
      </c>
      <c r="M372">
        <v>5348</v>
      </c>
      <c r="N372" s="3">
        <f t="shared" si="5"/>
        <v>20.204562453253551</v>
      </c>
      <c r="O372">
        <v>33887</v>
      </c>
      <c r="P372">
        <v>31.36</v>
      </c>
    </row>
    <row r="373" spans="1:16" hidden="1" x14ac:dyDescent="0.3">
      <c r="A373" t="s">
        <v>103</v>
      </c>
      <c r="B373" t="s">
        <v>24</v>
      </c>
      <c r="C373" t="s">
        <v>25</v>
      </c>
      <c r="D373">
        <v>18.149999999999999</v>
      </c>
      <c r="E373">
        <v>17.600000000000001</v>
      </c>
      <c r="F373">
        <v>17.8</v>
      </c>
      <c r="G373">
        <v>16.25</v>
      </c>
      <c r="H373">
        <v>16.649999999999999</v>
      </c>
      <c r="I373" s="1">
        <v>16.45</v>
      </c>
      <c r="J373">
        <v>16.690000000000001</v>
      </c>
      <c r="K373">
        <v>248900</v>
      </c>
      <c r="L373" s="14">
        <v>41.54</v>
      </c>
      <c r="M373">
        <v>1043</v>
      </c>
      <c r="N373" s="3">
        <f t="shared" si="5"/>
        <v>238.63854266538831</v>
      </c>
      <c r="O373">
        <v>145147</v>
      </c>
      <c r="P373">
        <v>58.32</v>
      </c>
    </row>
    <row r="374" spans="1:16" hidden="1" x14ac:dyDescent="0.3">
      <c r="A374" t="s">
        <v>89</v>
      </c>
      <c r="B374" t="s">
        <v>24</v>
      </c>
      <c r="C374" t="s">
        <v>25</v>
      </c>
      <c r="D374">
        <v>459.7</v>
      </c>
      <c r="E374">
        <v>460</v>
      </c>
      <c r="F374">
        <v>488.8</v>
      </c>
      <c r="G374">
        <v>460</v>
      </c>
      <c r="H374">
        <v>478.9</v>
      </c>
      <c r="I374" s="1">
        <v>477.2</v>
      </c>
      <c r="J374">
        <v>476.64</v>
      </c>
      <c r="K374">
        <v>65616</v>
      </c>
      <c r="L374" s="14">
        <v>312.75</v>
      </c>
      <c r="M374">
        <v>2283</v>
      </c>
      <c r="N374" s="3">
        <f t="shared" si="5"/>
        <v>28.741130091984232</v>
      </c>
      <c r="O374">
        <v>41506</v>
      </c>
      <c r="P374">
        <v>63.26</v>
      </c>
    </row>
    <row r="375" spans="1:16" hidden="1" x14ac:dyDescent="0.3">
      <c r="A375" t="s">
        <v>988</v>
      </c>
      <c r="B375" t="s">
        <v>24</v>
      </c>
      <c r="C375" t="s">
        <v>25</v>
      </c>
      <c r="D375">
        <v>168.85</v>
      </c>
      <c r="E375">
        <v>167.05</v>
      </c>
      <c r="F375">
        <v>167.9</v>
      </c>
      <c r="G375">
        <v>163.5</v>
      </c>
      <c r="H375">
        <v>163.5</v>
      </c>
      <c r="I375" s="1">
        <v>164.8</v>
      </c>
      <c r="J375">
        <v>165.31</v>
      </c>
      <c r="K375">
        <v>14450</v>
      </c>
      <c r="L375" s="2">
        <v>23.89</v>
      </c>
      <c r="M375">
        <v>433</v>
      </c>
      <c r="N375" s="3">
        <f t="shared" si="5"/>
        <v>33.371824480369519</v>
      </c>
      <c r="O375">
        <v>9439</v>
      </c>
      <c r="P375">
        <v>65.319999999999993</v>
      </c>
    </row>
    <row r="376" spans="1:16" hidden="1" x14ac:dyDescent="0.3">
      <c r="A376" t="s">
        <v>1173</v>
      </c>
      <c r="B376" t="s">
        <v>41</v>
      </c>
      <c r="C376" t="s">
        <v>25</v>
      </c>
      <c r="D376">
        <v>2.5499999999999998</v>
      </c>
      <c r="E376">
        <v>2.4500000000000002</v>
      </c>
      <c r="F376">
        <v>2.5499999999999998</v>
      </c>
      <c r="G376">
        <v>2.4500000000000002</v>
      </c>
      <c r="H376">
        <v>2.4500000000000002</v>
      </c>
      <c r="I376" s="1">
        <v>2.4500000000000002</v>
      </c>
      <c r="J376">
        <v>2.46</v>
      </c>
      <c r="K376">
        <v>731912</v>
      </c>
      <c r="L376" s="2">
        <v>17.97</v>
      </c>
      <c r="M376">
        <v>841</v>
      </c>
      <c r="N376" s="3">
        <f t="shared" si="5"/>
        <v>870.2877526753864</v>
      </c>
      <c r="O376" t="s">
        <v>42</v>
      </c>
      <c r="P376" t="s">
        <v>42</v>
      </c>
    </row>
    <row r="377" spans="1:16" hidden="1" x14ac:dyDescent="0.3">
      <c r="A377" t="s">
        <v>122</v>
      </c>
      <c r="B377" t="s">
        <v>24</v>
      </c>
      <c r="C377" t="s">
        <v>25</v>
      </c>
      <c r="D377">
        <v>7715</v>
      </c>
      <c r="E377">
        <v>7671.7</v>
      </c>
      <c r="F377">
        <v>7771.55</v>
      </c>
      <c r="G377">
        <v>7575</v>
      </c>
      <c r="H377">
        <v>7700</v>
      </c>
      <c r="I377" s="1">
        <v>7700.05</v>
      </c>
      <c r="J377">
        <v>7679.44</v>
      </c>
      <c r="K377">
        <v>18036</v>
      </c>
      <c r="L377" s="15">
        <v>1385.06</v>
      </c>
      <c r="M377">
        <v>2273</v>
      </c>
      <c r="N377" s="3">
        <f t="shared" si="5"/>
        <v>7.9348878134623844</v>
      </c>
      <c r="O377">
        <v>13002</v>
      </c>
      <c r="P377">
        <v>72.09</v>
      </c>
    </row>
    <row r="378" spans="1:16" hidden="1" x14ac:dyDescent="0.3">
      <c r="A378" t="s">
        <v>1252</v>
      </c>
      <c r="B378" t="s">
        <v>24</v>
      </c>
      <c r="C378" t="s">
        <v>25</v>
      </c>
      <c r="D378">
        <v>78.75</v>
      </c>
      <c r="E378">
        <v>84</v>
      </c>
      <c r="F378">
        <v>84</v>
      </c>
      <c r="G378">
        <v>75.5</v>
      </c>
      <c r="H378">
        <v>78</v>
      </c>
      <c r="I378" s="1">
        <v>76.2</v>
      </c>
      <c r="J378">
        <v>77.53</v>
      </c>
      <c r="K378">
        <v>12904</v>
      </c>
      <c r="L378" s="2">
        <v>10</v>
      </c>
      <c r="M378">
        <v>250</v>
      </c>
      <c r="N378" s="3">
        <f t="shared" si="5"/>
        <v>51.616</v>
      </c>
      <c r="O378">
        <v>9229</v>
      </c>
      <c r="P378">
        <v>71.52</v>
      </c>
    </row>
    <row r="379" spans="1:16" hidden="1" x14ac:dyDescent="0.3">
      <c r="A379" t="s">
        <v>1220</v>
      </c>
      <c r="B379" t="s">
        <v>24</v>
      </c>
      <c r="C379" t="s">
        <v>25</v>
      </c>
      <c r="D379">
        <v>72.7</v>
      </c>
      <c r="E379">
        <v>72.75</v>
      </c>
      <c r="F379">
        <v>73.3</v>
      </c>
      <c r="G379">
        <v>67.7</v>
      </c>
      <c r="H379">
        <v>68.150000000000006</v>
      </c>
      <c r="I379" s="1">
        <v>68</v>
      </c>
      <c r="J379">
        <v>69.010000000000005</v>
      </c>
      <c r="K379">
        <v>18916</v>
      </c>
      <c r="L379" s="2">
        <v>13.05</v>
      </c>
      <c r="M379">
        <v>677</v>
      </c>
      <c r="N379" s="3">
        <f t="shared" si="5"/>
        <v>27.940915805022158</v>
      </c>
      <c r="O379">
        <v>13479</v>
      </c>
      <c r="P379">
        <v>71.260000000000005</v>
      </c>
    </row>
    <row r="380" spans="1:16" hidden="1" x14ac:dyDescent="0.3">
      <c r="A380" t="s">
        <v>1624</v>
      </c>
      <c r="B380" t="s">
        <v>24</v>
      </c>
      <c r="C380" t="s">
        <v>25</v>
      </c>
      <c r="D380">
        <v>15.85</v>
      </c>
      <c r="E380">
        <v>15.3</v>
      </c>
      <c r="F380">
        <v>15.5</v>
      </c>
      <c r="G380">
        <v>15.15</v>
      </c>
      <c r="H380">
        <v>15.15</v>
      </c>
      <c r="I380" s="1">
        <v>15.2</v>
      </c>
      <c r="J380">
        <v>15.19</v>
      </c>
      <c r="K380">
        <v>899</v>
      </c>
      <c r="L380" s="2">
        <v>0.14000000000000001</v>
      </c>
      <c r="M380">
        <v>18</v>
      </c>
      <c r="N380" s="3">
        <f t="shared" si="5"/>
        <v>49.944444444444443</v>
      </c>
      <c r="O380">
        <v>640</v>
      </c>
      <c r="P380">
        <v>71.19</v>
      </c>
    </row>
    <row r="381" spans="1:16" hidden="1" x14ac:dyDescent="0.3">
      <c r="A381" t="s">
        <v>93</v>
      </c>
      <c r="B381" t="s">
        <v>24</v>
      </c>
      <c r="C381" t="s">
        <v>25</v>
      </c>
      <c r="D381">
        <v>23.45</v>
      </c>
      <c r="E381">
        <v>24.5</v>
      </c>
      <c r="F381">
        <v>25.2</v>
      </c>
      <c r="G381">
        <v>23.55</v>
      </c>
      <c r="H381">
        <v>24.55</v>
      </c>
      <c r="I381" s="1">
        <v>24.45</v>
      </c>
      <c r="J381">
        <v>24.69</v>
      </c>
      <c r="K381">
        <v>869232</v>
      </c>
      <c r="L381" s="14">
        <v>214.6</v>
      </c>
      <c r="M381">
        <v>3036</v>
      </c>
      <c r="N381" s="3">
        <f t="shared" si="5"/>
        <v>286.30830039525694</v>
      </c>
      <c r="O381">
        <v>555170</v>
      </c>
      <c r="P381">
        <v>63.87</v>
      </c>
    </row>
    <row r="382" spans="1:16" hidden="1" x14ac:dyDescent="0.3">
      <c r="A382" t="s">
        <v>968</v>
      </c>
      <c r="B382" t="s">
        <v>24</v>
      </c>
      <c r="C382" t="s">
        <v>25</v>
      </c>
      <c r="D382">
        <v>52.15</v>
      </c>
      <c r="E382">
        <v>52.15</v>
      </c>
      <c r="F382">
        <v>53.85</v>
      </c>
      <c r="G382">
        <v>48.55</v>
      </c>
      <c r="H382">
        <v>48.65</v>
      </c>
      <c r="I382" s="1">
        <v>49.1</v>
      </c>
      <c r="J382">
        <v>51.15</v>
      </c>
      <c r="K382">
        <v>53772</v>
      </c>
      <c r="L382" s="2">
        <v>27.51</v>
      </c>
      <c r="M382">
        <v>489</v>
      </c>
      <c r="N382" s="3">
        <f t="shared" si="5"/>
        <v>109.96319018404908</v>
      </c>
      <c r="O382">
        <v>28240</v>
      </c>
      <c r="P382">
        <v>52.52</v>
      </c>
    </row>
    <row r="383" spans="1:16" hidden="1" x14ac:dyDescent="0.3">
      <c r="A383" t="s">
        <v>972</v>
      </c>
      <c r="B383" t="s">
        <v>24</v>
      </c>
      <c r="C383" t="s">
        <v>25</v>
      </c>
      <c r="D383">
        <v>204.7</v>
      </c>
      <c r="E383">
        <v>204.95</v>
      </c>
      <c r="F383">
        <v>206.05</v>
      </c>
      <c r="G383">
        <v>196</v>
      </c>
      <c r="H383">
        <v>206</v>
      </c>
      <c r="I383" s="1">
        <v>204.6</v>
      </c>
      <c r="J383">
        <v>202.49</v>
      </c>
      <c r="K383">
        <v>13234</v>
      </c>
      <c r="L383" s="2">
        <v>26.8</v>
      </c>
      <c r="M383">
        <v>1400</v>
      </c>
      <c r="N383" s="3">
        <f t="shared" si="5"/>
        <v>9.4528571428571428</v>
      </c>
      <c r="O383">
        <v>6991</v>
      </c>
      <c r="P383">
        <v>52.83</v>
      </c>
    </row>
    <row r="384" spans="1:16" hidden="1" x14ac:dyDescent="0.3">
      <c r="A384" t="s">
        <v>1623</v>
      </c>
      <c r="B384" t="s">
        <v>24</v>
      </c>
      <c r="C384" t="s">
        <v>25</v>
      </c>
      <c r="D384">
        <v>473.25</v>
      </c>
      <c r="E384">
        <v>482.3</v>
      </c>
      <c r="F384">
        <v>482.35</v>
      </c>
      <c r="G384">
        <v>475</v>
      </c>
      <c r="H384">
        <v>482.3</v>
      </c>
      <c r="I384" s="1">
        <v>482.3</v>
      </c>
      <c r="J384">
        <v>479.39</v>
      </c>
      <c r="K384">
        <v>30</v>
      </c>
      <c r="L384" s="2">
        <v>0.14000000000000001</v>
      </c>
      <c r="M384">
        <v>9</v>
      </c>
      <c r="N384" s="3">
        <f t="shared" si="5"/>
        <v>3.3333333333333335</v>
      </c>
      <c r="O384">
        <v>27</v>
      </c>
      <c r="P384">
        <v>90</v>
      </c>
    </row>
    <row r="385" spans="1:16" hidden="1" x14ac:dyDescent="0.3">
      <c r="A385" t="s">
        <v>1456</v>
      </c>
      <c r="B385" t="s">
        <v>24</v>
      </c>
      <c r="C385" t="s">
        <v>25</v>
      </c>
      <c r="D385">
        <v>9.0500000000000007</v>
      </c>
      <c r="E385">
        <v>8.9499999999999993</v>
      </c>
      <c r="F385">
        <v>9.1999999999999993</v>
      </c>
      <c r="G385">
        <v>8.5</v>
      </c>
      <c r="H385">
        <v>8.85</v>
      </c>
      <c r="I385" s="1">
        <v>8.85</v>
      </c>
      <c r="J385">
        <v>8.6999999999999993</v>
      </c>
      <c r="K385">
        <v>19656</v>
      </c>
      <c r="L385" s="2">
        <v>1.71</v>
      </c>
      <c r="M385">
        <v>172</v>
      </c>
      <c r="N385" s="3">
        <f t="shared" si="5"/>
        <v>114.27906976744185</v>
      </c>
      <c r="O385">
        <v>16215</v>
      </c>
      <c r="P385">
        <v>82.49</v>
      </c>
    </row>
    <row r="386" spans="1:16" hidden="1" x14ac:dyDescent="0.3">
      <c r="A386" t="s">
        <v>1610</v>
      </c>
      <c r="B386" t="s">
        <v>24</v>
      </c>
      <c r="C386" t="s">
        <v>25</v>
      </c>
      <c r="D386">
        <v>2.4</v>
      </c>
      <c r="E386">
        <v>2.2999999999999998</v>
      </c>
      <c r="F386">
        <v>2.5</v>
      </c>
      <c r="G386">
        <v>2.2999999999999998</v>
      </c>
      <c r="H386">
        <v>2.2999999999999998</v>
      </c>
      <c r="I386" s="1">
        <v>2.2999999999999998</v>
      </c>
      <c r="J386">
        <v>2.3199999999999998</v>
      </c>
      <c r="K386">
        <v>8645</v>
      </c>
      <c r="L386" s="2">
        <v>0.2</v>
      </c>
      <c r="M386">
        <v>21</v>
      </c>
      <c r="N386" s="3">
        <f t="shared" ref="N386:N449" si="6">K386/M386</f>
        <v>411.66666666666669</v>
      </c>
      <c r="O386">
        <v>8242</v>
      </c>
      <c r="P386">
        <v>95.34</v>
      </c>
    </row>
    <row r="387" spans="1:16" hidden="1" x14ac:dyDescent="0.3">
      <c r="A387" t="s">
        <v>993</v>
      </c>
      <c r="B387" t="s">
        <v>24</v>
      </c>
      <c r="C387" t="s">
        <v>25</v>
      </c>
      <c r="D387">
        <v>84.8</v>
      </c>
      <c r="E387">
        <v>84.35</v>
      </c>
      <c r="F387">
        <v>85.8</v>
      </c>
      <c r="G387">
        <v>82.2</v>
      </c>
      <c r="H387">
        <v>83</v>
      </c>
      <c r="I387" s="1">
        <v>82.9</v>
      </c>
      <c r="J387">
        <v>83.65</v>
      </c>
      <c r="K387">
        <v>28143</v>
      </c>
      <c r="L387" s="2">
        <v>23.54</v>
      </c>
      <c r="M387">
        <v>983</v>
      </c>
      <c r="N387" s="3">
        <f t="shared" si="6"/>
        <v>28.629704984740592</v>
      </c>
      <c r="O387">
        <v>16735</v>
      </c>
      <c r="P387">
        <v>59.46</v>
      </c>
    </row>
    <row r="388" spans="1:16" hidden="1" x14ac:dyDescent="0.3">
      <c r="A388" t="s">
        <v>1597</v>
      </c>
      <c r="B388" t="s">
        <v>41</v>
      </c>
      <c r="C388" t="s">
        <v>25</v>
      </c>
      <c r="D388">
        <v>2.85</v>
      </c>
      <c r="E388">
        <v>2.85</v>
      </c>
      <c r="F388">
        <v>2.85</v>
      </c>
      <c r="G388">
        <v>2.75</v>
      </c>
      <c r="H388">
        <v>2.75</v>
      </c>
      <c r="I388" s="1">
        <v>2.75</v>
      </c>
      <c r="J388">
        <v>2.77</v>
      </c>
      <c r="K388">
        <v>9726</v>
      </c>
      <c r="L388" s="2">
        <v>0.27</v>
      </c>
      <c r="M388">
        <v>21</v>
      </c>
      <c r="N388" s="3">
        <f t="shared" si="6"/>
        <v>463.14285714285717</v>
      </c>
      <c r="O388" t="s">
        <v>42</v>
      </c>
      <c r="P388" t="s">
        <v>42</v>
      </c>
    </row>
    <row r="389" spans="1:16" hidden="1" x14ac:dyDescent="0.3">
      <c r="A389" t="s">
        <v>1037</v>
      </c>
      <c r="B389" t="s">
        <v>24</v>
      </c>
      <c r="C389" t="s">
        <v>25</v>
      </c>
      <c r="D389">
        <v>55.65</v>
      </c>
      <c r="E389">
        <v>57</v>
      </c>
      <c r="F389">
        <v>57</v>
      </c>
      <c r="G389">
        <v>53.4</v>
      </c>
      <c r="H389">
        <v>57</v>
      </c>
      <c r="I389" s="1">
        <v>56.3</v>
      </c>
      <c r="J389">
        <v>56.4</v>
      </c>
      <c r="K389">
        <v>6</v>
      </c>
      <c r="L389" s="2">
        <v>0</v>
      </c>
      <c r="M389">
        <v>4</v>
      </c>
      <c r="N389" s="3">
        <f t="shared" si="6"/>
        <v>1.5</v>
      </c>
      <c r="O389">
        <v>5</v>
      </c>
      <c r="P389">
        <v>83.33</v>
      </c>
    </row>
    <row r="390" spans="1:16" hidden="1" x14ac:dyDescent="0.3">
      <c r="A390" t="s">
        <v>969</v>
      </c>
      <c r="B390" t="s">
        <v>41</v>
      </c>
      <c r="C390" t="s">
        <v>25</v>
      </c>
      <c r="D390">
        <v>198.6</v>
      </c>
      <c r="E390">
        <v>195</v>
      </c>
      <c r="F390">
        <v>200</v>
      </c>
      <c r="G390">
        <v>193</v>
      </c>
      <c r="H390">
        <v>198.95</v>
      </c>
      <c r="I390" s="1">
        <v>198.75</v>
      </c>
      <c r="J390">
        <v>196.66</v>
      </c>
      <c r="K390">
        <v>13850</v>
      </c>
      <c r="L390" s="2">
        <v>27.24</v>
      </c>
      <c r="M390">
        <v>133</v>
      </c>
      <c r="N390" s="3">
        <f t="shared" si="6"/>
        <v>104.13533834586467</v>
      </c>
      <c r="O390" t="s">
        <v>42</v>
      </c>
      <c r="P390" t="s">
        <v>42</v>
      </c>
    </row>
    <row r="391" spans="1:16" hidden="1" x14ac:dyDescent="0.3">
      <c r="A391" t="s">
        <v>1277</v>
      </c>
      <c r="B391" t="s">
        <v>41</v>
      </c>
      <c r="C391" t="s">
        <v>25</v>
      </c>
      <c r="D391">
        <v>6.4</v>
      </c>
      <c r="E391">
        <v>6.45</v>
      </c>
      <c r="F391">
        <v>6.5</v>
      </c>
      <c r="G391">
        <v>6.1</v>
      </c>
      <c r="H391">
        <v>6.2</v>
      </c>
      <c r="I391" s="1">
        <v>6.1</v>
      </c>
      <c r="J391">
        <v>6.21</v>
      </c>
      <c r="K391">
        <v>137540</v>
      </c>
      <c r="L391" s="2">
        <v>8.5399999999999991</v>
      </c>
      <c r="M391">
        <v>434</v>
      </c>
      <c r="N391" s="3">
        <f t="shared" si="6"/>
        <v>316.91244239631334</v>
      </c>
      <c r="O391" t="s">
        <v>42</v>
      </c>
      <c r="P391" t="s">
        <v>42</v>
      </c>
    </row>
    <row r="392" spans="1:16" hidden="1" x14ac:dyDescent="0.3">
      <c r="A392" t="s">
        <v>990</v>
      </c>
      <c r="B392" t="s">
        <v>24</v>
      </c>
      <c r="C392" t="s">
        <v>25</v>
      </c>
      <c r="D392">
        <v>217.4</v>
      </c>
      <c r="E392">
        <v>217.65</v>
      </c>
      <c r="F392">
        <v>221.05</v>
      </c>
      <c r="G392">
        <v>210</v>
      </c>
      <c r="H392">
        <v>212</v>
      </c>
      <c r="I392" s="1">
        <v>212.05</v>
      </c>
      <c r="J392">
        <v>215.29</v>
      </c>
      <c r="K392">
        <v>11024</v>
      </c>
      <c r="L392" s="2">
        <v>23.73</v>
      </c>
      <c r="M392">
        <v>454</v>
      </c>
      <c r="N392" s="3">
        <f t="shared" si="6"/>
        <v>24.281938325991188</v>
      </c>
      <c r="O392">
        <v>6204</v>
      </c>
      <c r="P392">
        <v>56.28</v>
      </c>
    </row>
    <row r="393" spans="1:16" hidden="1" x14ac:dyDescent="0.3">
      <c r="A393" t="s">
        <v>1496</v>
      </c>
      <c r="B393" t="s">
        <v>41</v>
      </c>
      <c r="C393" t="s">
        <v>25</v>
      </c>
      <c r="D393">
        <v>9.0500000000000007</v>
      </c>
      <c r="E393">
        <v>9.0500000000000007</v>
      </c>
      <c r="F393">
        <v>9.15</v>
      </c>
      <c r="G393">
        <v>8.75</v>
      </c>
      <c r="H393">
        <v>8.9</v>
      </c>
      <c r="I393" s="1">
        <v>8.9</v>
      </c>
      <c r="J393">
        <v>8.85</v>
      </c>
      <c r="K393">
        <v>12507</v>
      </c>
      <c r="L393" s="2">
        <v>1.1100000000000001</v>
      </c>
      <c r="M393">
        <v>48</v>
      </c>
      <c r="N393" s="3">
        <f t="shared" si="6"/>
        <v>260.5625</v>
      </c>
      <c r="O393" t="s">
        <v>42</v>
      </c>
      <c r="P393" t="s">
        <v>42</v>
      </c>
    </row>
    <row r="394" spans="1:16" hidden="1" x14ac:dyDescent="0.3">
      <c r="A394" t="s">
        <v>1183</v>
      </c>
      <c r="B394" t="s">
        <v>24</v>
      </c>
      <c r="C394" t="s">
        <v>25</v>
      </c>
      <c r="D394">
        <v>54.2</v>
      </c>
      <c r="E394">
        <v>52.7</v>
      </c>
      <c r="F394">
        <v>55.5</v>
      </c>
      <c r="G394">
        <v>52.7</v>
      </c>
      <c r="H394">
        <v>52.95</v>
      </c>
      <c r="I394" s="1">
        <v>53.3</v>
      </c>
      <c r="J394">
        <v>54.25</v>
      </c>
      <c r="K394">
        <v>30836</v>
      </c>
      <c r="L394" s="2">
        <v>16.73</v>
      </c>
      <c r="M394">
        <v>112</v>
      </c>
      <c r="N394" s="3">
        <f t="shared" si="6"/>
        <v>275.32142857142856</v>
      </c>
      <c r="O394">
        <v>7158</v>
      </c>
      <c r="P394">
        <v>23.21</v>
      </c>
    </row>
    <row r="395" spans="1:16" hidden="1" x14ac:dyDescent="0.3">
      <c r="A395" t="s">
        <v>337</v>
      </c>
      <c r="B395" t="s">
        <v>24</v>
      </c>
      <c r="C395" t="s">
        <v>25</v>
      </c>
      <c r="D395">
        <v>34.35</v>
      </c>
      <c r="E395">
        <v>34.35</v>
      </c>
      <c r="F395">
        <v>34.450000000000003</v>
      </c>
      <c r="G395">
        <v>33.549999999999997</v>
      </c>
      <c r="H395">
        <v>33.950000000000003</v>
      </c>
      <c r="I395" s="1">
        <v>34</v>
      </c>
      <c r="J395">
        <v>34.06</v>
      </c>
      <c r="K395">
        <v>13712364</v>
      </c>
      <c r="L395" s="2">
        <v>4669.83</v>
      </c>
      <c r="M395">
        <v>34275</v>
      </c>
      <c r="N395" s="3">
        <f t="shared" si="6"/>
        <v>400.06897155361048</v>
      </c>
      <c r="O395">
        <v>2678582</v>
      </c>
      <c r="P395">
        <v>19.53</v>
      </c>
    </row>
    <row r="396" spans="1:16" hidden="1" x14ac:dyDescent="0.3">
      <c r="A396" t="s">
        <v>845</v>
      </c>
      <c r="B396" t="s">
        <v>24</v>
      </c>
      <c r="C396" t="s">
        <v>25</v>
      </c>
      <c r="D396">
        <v>449.4</v>
      </c>
      <c r="E396">
        <v>443.1</v>
      </c>
      <c r="F396">
        <v>454.75</v>
      </c>
      <c r="G396">
        <v>443.1</v>
      </c>
      <c r="H396">
        <v>449.9</v>
      </c>
      <c r="I396" s="1">
        <v>448.7</v>
      </c>
      <c r="J396">
        <v>448.52</v>
      </c>
      <c r="K396">
        <v>13237</v>
      </c>
      <c r="L396" s="2">
        <v>59.37</v>
      </c>
      <c r="M396">
        <v>812</v>
      </c>
      <c r="N396" s="3">
        <f t="shared" si="6"/>
        <v>16.301724137931036</v>
      </c>
      <c r="O396">
        <v>6297</v>
      </c>
      <c r="P396">
        <v>47.57</v>
      </c>
    </row>
    <row r="397" spans="1:16" hidden="1" x14ac:dyDescent="0.3">
      <c r="A397" t="s">
        <v>824</v>
      </c>
      <c r="B397" t="s">
        <v>24</v>
      </c>
      <c r="C397" t="s">
        <v>25</v>
      </c>
      <c r="D397">
        <v>133.75</v>
      </c>
      <c r="E397">
        <v>135.9</v>
      </c>
      <c r="F397">
        <v>135.9</v>
      </c>
      <c r="G397">
        <v>132.5</v>
      </c>
      <c r="H397">
        <v>134.15</v>
      </c>
      <c r="I397" s="1">
        <v>134.1</v>
      </c>
      <c r="J397">
        <v>134.36000000000001</v>
      </c>
      <c r="K397">
        <v>52344</v>
      </c>
      <c r="L397" s="2">
        <v>70.33</v>
      </c>
      <c r="M397">
        <v>263</v>
      </c>
      <c r="N397" s="3">
        <f t="shared" si="6"/>
        <v>199.02661596958174</v>
      </c>
      <c r="O397">
        <v>36919</v>
      </c>
      <c r="P397">
        <v>70.53</v>
      </c>
    </row>
    <row r="398" spans="1:16" hidden="1" x14ac:dyDescent="0.3">
      <c r="A398" t="s">
        <v>946</v>
      </c>
      <c r="B398" t="s">
        <v>24</v>
      </c>
      <c r="C398" t="s">
        <v>25</v>
      </c>
      <c r="D398">
        <v>384.75</v>
      </c>
      <c r="E398">
        <v>378.05</v>
      </c>
      <c r="F398">
        <v>384.75</v>
      </c>
      <c r="G398">
        <v>371.25</v>
      </c>
      <c r="H398">
        <v>371.25</v>
      </c>
      <c r="I398" s="1">
        <v>374.65</v>
      </c>
      <c r="J398">
        <v>375.52</v>
      </c>
      <c r="K398">
        <v>8470</v>
      </c>
      <c r="L398" s="2">
        <v>31.81</v>
      </c>
      <c r="M398">
        <v>670</v>
      </c>
      <c r="N398" s="3">
        <f t="shared" si="6"/>
        <v>12.64179104477612</v>
      </c>
      <c r="O398">
        <v>6555</v>
      </c>
      <c r="P398">
        <v>77.39</v>
      </c>
    </row>
    <row r="399" spans="1:16" hidden="1" x14ac:dyDescent="0.3">
      <c r="A399" t="s">
        <v>1209</v>
      </c>
      <c r="B399" t="s">
        <v>24</v>
      </c>
      <c r="C399" t="s">
        <v>25</v>
      </c>
      <c r="D399">
        <v>16.899999999999999</v>
      </c>
      <c r="E399">
        <v>16.899999999999999</v>
      </c>
      <c r="F399">
        <v>17</v>
      </c>
      <c r="G399">
        <v>16.25</v>
      </c>
      <c r="H399">
        <v>16.5</v>
      </c>
      <c r="I399" s="1">
        <v>16.55</v>
      </c>
      <c r="J399">
        <v>16.53</v>
      </c>
      <c r="K399">
        <v>84104</v>
      </c>
      <c r="L399" s="2">
        <v>13.9</v>
      </c>
      <c r="M399">
        <v>523</v>
      </c>
      <c r="N399" s="3">
        <f t="shared" si="6"/>
        <v>160.81070745697897</v>
      </c>
      <c r="O399">
        <v>52062</v>
      </c>
      <c r="P399">
        <v>61.9</v>
      </c>
    </row>
    <row r="400" spans="1:16" hidden="1" x14ac:dyDescent="0.3">
      <c r="A400" t="s">
        <v>667</v>
      </c>
      <c r="B400" t="s">
        <v>24</v>
      </c>
      <c r="C400" t="s">
        <v>25</v>
      </c>
      <c r="D400">
        <v>48.1</v>
      </c>
      <c r="E400">
        <v>48.9</v>
      </c>
      <c r="F400">
        <v>48.95</v>
      </c>
      <c r="G400">
        <v>45.9</v>
      </c>
      <c r="H400">
        <v>46.35</v>
      </c>
      <c r="I400" s="1">
        <v>46.15</v>
      </c>
      <c r="J400">
        <v>47</v>
      </c>
      <c r="K400">
        <v>405043</v>
      </c>
      <c r="L400" s="2">
        <v>190.35</v>
      </c>
      <c r="M400">
        <v>2539</v>
      </c>
      <c r="N400" s="3">
        <f t="shared" si="6"/>
        <v>159.52855454903505</v>
      </c>
      <c r="O400">
        <v>257914</v>
      </c>
      <c r="P400">
        <v>63.68</v>
      </c>
    </row>
    <row r="401" spans="1:16" hidden="1" x14ac:dyDescent="0.3">
      <c r="A401" t="s">
        <v>1662</v>
      </c>
      <c r="B401" t="s">
        <v>41</v>
      </c>
      <c r="C401" t="s">
        <v>25</v>
      </c>
      <c r="D401">
        <v>1</v>
      </c>
      <c r="E401">
        <v>1</v>
      </c>
      <c r="F401">
        <v>1</v>
      </c>
      <c r="G401">
        <v>0.95</v>
      </c>
      <c r="H401">
        <v>1</v>
      </c>
      <c r="I401" s="1">
        <v>1</v>
      </c>
      <c r="J401">
        <v>1</v>
      </c>
      <c r="K401">
        <v>2337</v>
      </c>
      <c r="L401" s="2">
        <v>0.02</v>
      </c>
      <c r="M401">
        <v>11</v>
      </c>
      <c r="N401" s="3">
        <f t="shared" si="6"/>
        <v>212.45454545454547</v>
      </c>
      <c r="O401" t="s">
        <v>42</v>
      </c>
      <c r="P401" t="s">
        <v>42</v>
      </c>
    </row>
    <row r="402" spans="1:16" hidden="1" x14ac:dyDescent="0.3">
      <c r="A402" t="s">
        <v>1661</v>
      </c>
      <c r="B402" t="s">
        <v>41</v>
      </c>
      <c r="C402" t="s">
        <v>25</v>
      </c>
      <c r="D402">
        <v>15.9</v>
      </c>
      <c r="E402">
        <v>16.3</v>
      </c>
      <c r="F402">
        <v>16.3</v>
      </c>
      <c r="G402">
        <v>15.15</v>
      </c>
      <c r="H402">
        <v>15.15</v>
      </c>
      <c r="I402" s="1">
        <v>15.15</v>
      </c>
      <c r="J402">
        <v>15.43</v>
      </c>
      <c r="K402">
        <v>99</v>
      </c>
      <c r="L402" s="2">
        <v>0.02</v>
      </c>
      <c r="M402">
        <v>6</v>
      </c>
      <c r="N402" s="3">
        <f t="shared" si="6"/>
        <v>16.5</v>
      </c>
      <c r="O402" t="s">
        <v>42</v>
      </c>
      <c r="P402" t="s">
        <v>42</v>
      </c>
    </row>
    <row r="403" spans="1:16" hidden="1" x14ac:dyDescent="0.3">
      <c r="A403" t="s">
        <v>453</v>
      </c>
      <c r="B403" t="s">
        <v>24</v>
      </c>
      <c r="C403" t="s">
        <v>25</v>
      </c>
      <c r="D403">
        <v>19.25</v>
      </c>
      <c r="E403">
        <v>19.45</v>
      </c>
      <c r="F403">
        <v>19.649999999999999</v>
      </c>
      <c r="G403">
        <v>19.100000000000001</v>
      </c>
      <c r="H403">
        <v>19.3</v>
      </c>
      <c r="I403" s="1">
        <v>19.2</v>
      </c>
      <c r="J403">
        <v>19.36</v>
      </c>
      <c r="K403">
        <v>4929246</v>
      </c>
      <c r="L403" s="2">
        <v>954.39</v>
      </c>
      <c r="M403">
        <v>9767</v>
      </c>
      <c r="N403" s="3">
        <f t="shared" si="6"/>
        <v>504.68373093068499</v>
      </c>
      <c r="O403">
        <v>2062807</v>
      </c>
      <c r="P403">
        <v>41.85</v>
      </c>
    </row>
    <row r="404" spans="1:16" hidden="1" x14ac:dyDescent="0.3">
      <c r="A404" t="s">
        <v>1366</v>
      </c>
      <c r="B404" t="s">
        <v>24</v>
      </c>
      <c r="C404" t="s">
        <v>25</v>
      </c>
      <c r="D404">
        <v>106.8</v>
      </c>
      <c r="E404">
        <v>107</v>
      </c>
      <c r="F404">
        <v>107</v>
      </c>
      <c r="G404">
        <v>103.45</v>
      </c>
      <c r="H404">
        <v>103.6</v>
      </c>
      <c r="I404" s="1">
        <v>104</v>
      </c>
      <c r="J404">
        <v>104.89</v>
      </c>
      <c r="K404">
        <v>3626</v>
      </c>
      <c r="L404" s="2">
        <v>3.8</v>
      </c>
      <c r="M404">
        <v>142</v>
      </c>
      <c r="N404" s="3">
        <f t="shared" si="6"/>
        <v>25.535211267605632</v>
      </c>
      <c r="O404">
        <v>2897</v>
      </c>
      <c r="P404">
        <v>79.900000000000006</v>
      </c>
    </row>
    <row r="405" spans="1:16" hidden="1" x14ac:dyDescent="0.3">
      <c r="A405" t="s">
        <v>1164</v>
      </c>
      <c r="B405" t="s">
        <v>24</v>
      </c>
      <c r="C405" t="s">
        <v>25</v>
      </c>
      <c r="D405">
        <v>157.15</v>
      </c>
      <c r="E405">
        <v>157.44999999999999</v>
      </c>
      <c r="F405">
        <v>157.44999999999999</v>
      </c>
      <c r="G405">
        <v>154</v>
      </c>
      <c r="H405">
        <v>155</v>
      </c>
      <c r="I405" s="1">
        <v>155.1</v>
      </c>
      <c r="J405">
        <v>155.37</v>
      </c>
      <c r="K405">
        <v>12715</v>
      </c>
      <c r="L405" s="2">
        <v>19.760000000000002</v>
      </c>
      <c r="M405">
        <v>432</v>
      </c>
      <c r="N405" s="3">
        <f t="shared" si="6"/>
        <v>29.43287037037037</v>
      </c>
      <c r="O405">
        <v>7474</v>
      </c>
      <c r="P405">
        <v>58.78</v>
      </c>
    </row>
    <row r="406" spans="1:16" hidden="1" x14ac:dyDescent="0.3">
      <c r="A406" t="s">
        <v>1236</v>
      </c>
      <c r="B406" t="s">
        <v>24</v>
      </c>
      <c r="C406" t="s">
        <v>25</v>
      </c>
      <c r="D406">
        <v>46.6</v>
      </c>
      <c r="E406">
        <v>46</v>
      </c>
      <c r="F406">
        <v>47.6</v>
      </c>
      <c r="G406">
        <v>45</v>
      </c>
      <c r="H406">
        <v>45.7</v>
      </c>
      <c r="I406" s="1">
        <v>45.65</v>
      </c>
      <c r="J406">
        <v>45.71</v>
      </c>
      <c r="K406">
        <v>24907</v>
      </c>
      <c r="L406" s="2">
        <v>11.39</v>
      </c>
      <c r="M406">
        <v>458</v>
      </c>
      <c r="N406" s="3">
        <f t="shared" si="6"/>
        <v>54.382096069868993</v>
      </c>
      <c r="O406">
        <v>18693</v>
      </c>
      <c r="P406">
        <v>75.05</v>
      </c>
    </row>
    <row r="407" spans="1:16" hidden="1" x14ac:dyDescent="0.3">
      <c r="A407" t="s">
        <v>716</v>
      </c>
      <c r="B407" t="s">
        <v>41</v>
      </c>
      <c r="C407" t="s">
        <v>25</v>
      </c>
      <c r="D407">
        <v>17.149999999999999</v>
      </c>
      <c r="E407">
        <v>18</v>
      </c>
      <c r="F407">
        <v>18</v>
      </c>
      <c r="G407">
        <v>16.3</v>
      </c>
      <c r="H407">
        <v>16.3</v>
      </c>
      <c r="I407" s="1">
        <v>16.3</v>
      </c>
      <c r="J407">
        <v>16.75</v>
      </c>
      <c r="K407">
        <v>782513</v>
      </c>
      <c r="L407" s="2">
        <v>131.11000000000001</v>
      </c>
      <c r="M407">
        <v>2605</v>
      </c>
      <c r="N407" s="3">
        <f t="shared" si="6"/>
        <v>300.38886756238003</v>
      </c>
      <c r="O407" t="s">
        <v>42</v>
      </c>
      <c r="P407" t="s">
        <v>42</v>
      </c>
    </row>
    <row r="408" spans="1:16" hidden="1" x14ac:dyDescent="0.3">
      <c r="A408" t="s">
        <v>463</v>
      </c>
      <c r="B408" t="s">
        <v>41</v>
      </c>
      <c r="C408" t="s">
        <v>25</v>
      </c>
      <c r="D408">
        <v>739</v>
      </c>
      <c r="E408">
        <v>739</v>
      </c>
      <c r="F408">
        <v>775</v>
      </c>
      <c r="G408">
        <v>702.05</v>
      </c>
      <c r="H408">
        <v>763</v>
      </c>
      <c r="I408" s="1">
        <v>770.25</v>
      </c>
      <c r="J408">
        <v>737.64</v>
      </c>
      <c r="K408">
        <v>118744</v>
      </c>
      <c r="L408" s="2">
        <v>875.9</v>
      </c>
      <c r="M408">
        <v>7508</v>
      </c>
      <c r="N408" s="3">
        <f t="shared" si="6"/>
        <v>15.815663292488013</v>
      </c>
      <c r="O408" t="s">
        <v>42</v>
      </c>
      <c r="P408" t="s">
        <v>42</v>
      </c>
    </row>
    <row r="409" spans="1:16" hidden="1" x14ac:dyDescent="0.3">
      <c r="A409" t="s">
        <v>1507</v>
      </c>
      <c r="B409" t="s">
        <v>24</v>
      </c>
      <c r="C409" t="s">
        <v>25</v>
      </c>
      <c r="D409">
        <v>153.1</v>
      </c>
      <c r="E409">
        <v>148.1</v>
      </c>
      <c r="F409">
        <v>158.44999999999999</v>
      </c>
      <c r="G409">
        <v>148.1</v>
      </c>
      <c r="H409">
        <v>152.69999999999999</v>
      </c>
      <c r="I409" s="1">
        <v>150.65</v>
      </c>
      <c r="J409">
        <v>150.91999999999999</v>
      </c>
      <c r="K409">
        <v>695</v>
      </c>
      <c r="L409" s="2">
        <v>1.05</v>
      </c>
      <c r="M409">
        <v>51</v>
      </c>
      <c r="N409" s="3">
        <f t="shared" si="6"/>
        <v>13.627450980392156</v>
      </c>
      <c r="O409">
        <v>558</v>
      </c>
      <c r="P409">
        <v>80.290000000000006</v>
      </c>
    </row>
    <row r="410" spans="1:16" hidden="1" x14ac:dyDescent="0.3">
      <c r="A410" t="s">
        <v>873</v>
      </c>
      <c r="B410" t="s">
        <v>24</v>
      </c>
      <c r="C410" t="s">
        <v>25</v>
      </c>
      <c r="D410">
        <v>2.25</v>
      </c>
      <c r="E410">
        <v>2.2999999999999998</v>
      </c>
      <c r="F410">
        <v>2.2999999999999998</v>
      </c>
      <c r="G410">
        <v>2.15</v>
      </c>
      <c r="H410">
        <v>2.15</v>
      </c>
      <c r="I410" s="1">
        <v>2.15</v>
      </c>
      <c r="J410">
        <v>2.17</v>
      </c>
      <c r="K410">
        <v>2287093</v>
      </c>
      <c r="L410" s="2">
        <v>49.67</v>
      </c>
      <c r="M410">
        <v>633</v>
      </c>
      <c r="N410" s="3">
        <f t="shared" si="6"/>
        <v>3613.1011058451818</v>
      </c>
      <c r="O410">
        <v>1632609</v>
      </c>
      <c r="P410">
        <v>71.38</v>
      </c>
    </row>
    <row r="411" spans="1:16" hidden="1" x14ac:dyDescent="0.3">
      <c r="A411" t="s">
        <v>1331</v>
      </c>
      <c r="B411" t="s">
        <v>41</v>
      </c>
      <c r="C411" t="s">
        <v>25</v>
      </c>
      <c r="D411">
        <v>4.7</v>
      </c>
      <c r="E411">
        <v>4.9000000000000004</v>
      </c>
      <c r="F411">
        <v>4.9000000000000004</v>
      </c>
      <c r="G411">
        <v>4.9000000000000004</v>
      </c>
      <c r="H411">
        <v>4.9000000000000004</v>
      </c>
      <c r="I411" s="1">
        <v>4.9000000000000004</v>
      </c>
      <c r="J411">
        <v>4.9000000000000004</v>
      </c>
      <c r="K411">
        <v>111362</v>
      </c>
      <c r="L411" s="2">
        <v>5.46</v>
      </c>
      <c r="M411">
        <v>105</v>
      </c>
      <c r="N411" s="3">
        <f t="shared" si="6"/>
        <v>1060.5904761904762</v>
      </c>
      <c r="O411" t="s">
        <v>42</v>
      </c>
      <c r="P411" t="s">
        <v>42</v>
      </c>
    </row>
    <row r="412" spans="1:16" hidden="1" x14ac:dyDescent="0.3">
      <c r="A412" t="s">
        <v>107</v>
      </c>
      <c r="B412" t="s">
        <v>24</v>
      </c>
      <c r="C412" t="s">
        <v>25</v>
      </c>
      <c r="D412">
        <v>95.8</v>
      </c>
      <c r="E412">
        <v>99.95</v>
      </c>
      <c r="F412">
        <v>99.95</v>
      </c>
      <c r="G412">
        <v>95.9</v>
      </c>
      <c r="H412">
        <v>97</v>
      </c>
      <c r="I412" s="1">
        <v>96.6</v>
      </c>
      <c r="J412">
        <v>96.46</v>
      </c>
      <c r="K412">
        <v>22815</v>
      </c>
      <c r="L412" s="14">
        <v>22.01</v>
      </c>
      <c r="M412">
        <v>245</v>
      </c>
      <c r="N412" s="3">
        <f t="shared" si="6"/>
        <v>93.122448979591837</v>
      </c>
      <c r="O412">
        <v>15567</v>
      </c>
      <c r="P412">
        <v>68.23</v>
      </c>
    </row>
    <row r="413" spans="1:16" hidden="1" x14ac:dyDescent="0.3">
      <c r="A413" t="s">
        <v>1321</v>
      </c>
      <c r="B413" t="s">
        <v>24</v>
      </c>
      <c r="C413" t="s">
        <v>25</v>
      </c>
      <c r="D413">
        <v>73.45</v>
      </c>
      <c r="E413">
        <v>73.349999999999994</v>
      </c>
      <c r="F413">
        <v>74</v>
      </c>
      <c r="G413">
        <v>70.900000000000006</v>
      </c>
      <c r="H413">
        <v>72.349999999999994</v>
      </c>
      <c r="I413" s="1">
        <v>72.150000000000006</v>
      </c>
      <c r="J413">
        <v>71.959999999999994</v>
      </c>
      <c r="K413">
        <v>8342</v>
      </c>
      <c r="L413" s="2">
        <v>6</v>
      </c>
      <c r="M413">
        <v>262</v>
      </c>
      <c r="N413" s="3">
        <f t="shared" si="6"/>
        <v>31.83969465648855</v>
      </c>
      <c r="O413">
        <v>5560</v>
      </c>
      <c r="P413">
        <v>66.650000000000006</v>
      </c>
    </row>
    <row r="414" spans="1:16" hidden="1" x14ac:dyDescent="0.3">
      <c r="A414" t="s">
        <v>1503</v>
      </c>
      <c r="B414" t="s">
        <v>24</v>
      </c>
      <c r="C414" t="s">
        <v>25</v>
      </c>
      <c r="D414">
        <v>16.7</v>
      </c>
      <c r="E414">
        <v>16.75</v>
      </c>
      <c r="F414">
        <v>16.850000000000001</v>
      </c>
      <c r="G414">
        <v>16.25</v>
      </c>
      <c r="H414">
        <v>16.45</v>
      </c>
      <c r="I414" s="1">
        <v>16.45</v>
      </c>
      <c r="J414">
        <v>16.489999999999998</v>
      </c>
      <c r="K414">
        <v>6404</v>
      </c>
      <c r="L414" s="2">
        <v>1.06</v>
      </c>
      <c r="M414">
        <v>90</v>
      </c>
      <c r="N414" s="3">
        <f t="shared" si="6"/>
        <v>71.155555555555551</v>
      </c>
      <c r="O414">
        <v>3882</v>
      </c>
      <c r="P414">
        <v>60.62</v>
      </c>
    </row>
    <row r="415" spans="1:16" hidden="1" x14ac:dyDescent="0.3">
      <c r="A415" t="s">
        <v>1353</v>
      </c>
      <c r="B415" t="s">
        <v>24</v>
      </c>
      <c r="C415" t="s">
        <v>25</v>
      </c>
      <c r="D415">
        <v>57.65</v>
      </c>
      <c r="E415">
        <v>56.05</v>
      </c>
      <c r="F415">
        <v>58</v>
      </c>
      <c r="G415">
        <v>55.4</v>
      </c>
      <c r="H415">
        <v>56.5</v>
      </c>
      <c r="I415" s="1">
        <v>56.25</v>
      </c>
      <c r="J415">
        <v>56.96</v>
      </c>
      <c r="K415">
        <v>7778</v>
      </c>
      <c r="L415" s="2">
        <v>4.43</v>
      </c>
      <c r="M415">
        <v>59</v>
      </c>
      <c r="N415" s="3">
        <f t="shared" si="6"/>
        <v>131.83050847457628</v>
      </c>
      <c r="O415">
        <v>7260</v>
      </c>
      <c r="P415">
        <v>93.34</v>
      </c>
    </row>
    <row r="416" spans="1:16" hidden="1" x14ac:dyDescent="0.3">
      <c r="A416" t="s">
        <v>126</v>
      </c>
      <c r="B416" t="s">
        <v>24</v>
      </c>
      <c r="C416" t="s">
        <v>25</v>
      </c>
      <c r="D416">
        <v>3.7</v>
      </c>
      <c r="E416">
        <v>3.7</v>
      </c>
      <c r="F416">
        <v>3.75</v>
      </c>
      <c r="G416">
        <v>3.55</v>
      </c>
      <c r="H416">
        <v>3.55</v>
      </c>
      <c r="I416" s="1">
        <v>3.55</v>
      </c>
      <c r="J416">
        <v>3.57</v>
      </c>
      <c r="K416">
        <v>11520938</v>
      </c>
      <c r="L416" s="15">
        <v>411.51</v>
      </c>
      <c r="M416">
        <v>5796</v>
      </c>
      <c r="N416" s="3">
        <f t="shared" si="6"/>
        <v>1987.7394755003452</v>
      </c>
      <c r="O416">
        <v>5644226</v>
      </c>
      <c r="P416">
        <v>48.99</v>
      </c>
    </row>
    <row r="417" spans="1:16" hidden="1" x14ac:dyDescent="0.3">
      <c r="A417" t="s">
        <v>592</v>
      </c>
      <c r="B417" t="s">
        <v>24</v>
      </c>
      <c r="C417" t="s">
        <v>25</v>
      </c>
      <c r="D417">
        <v>312.3</v>
      </c>
      <c r="E417">
        <v>312.05</v>
      </c>
      <c r="F417">
        <v>319</v>
      </c>
      <c r="G417">
        <v>305</v>
      </c>
      <c r="H417">
        <v>309.10000000000002</v>
      </c>
      <c r="I417" s="1">
        <v>309.8</v>
      </c>
      <c r="J417">
        <v>313.08</v>
      </c>
      <c r="K417">
        <v>106675</v>
      </c>
      <c r="L417" s="2">
        <v>333.98</v>
      </c>
      <c r="M417">
        <v>3345</v>
      </c>
      <c r="N417" s="3">
        <f t="shared" si="6"/>
        <v>31.890881913303438</v>
      </c>
      <c r="O417">
        <v>48502</v>
      </c>
      <c r="P417">
        <v>45.47</v>
      </c>
    </row>
    <row r="418" spans="1:16" hidden="1" x14ac:dyDescent="0.3">
      <c r="A418" t="s">
        <v>1260</v>
      </c>
      <c r="B418" t="s">
        <v>24</v>
      </c>
      <c r="C418" t="s">
        <v>25</v>
      </c>
      <c r="D418">
        <v>76.25</v>
      </c>
      <c r="E418">
        <v>72.75</v>
      </c>
      <c r="F418">
        <v>79.75</v>
      </c>
      <c r="G418">
        <v>72.5</v>
      </c>
      <c r="H418">
        <v>74</v>
      </c>
      <c r="I418" s="1">
        <v>73.599999999999994</v>
      </c>
      <c r="J418">
        <v>75.11</v>
      </c>
      <c r="K418">
        <v>12944</v>
      </c>
      <c r="L418" s="2">
        <v>9.7200000000000006</v>
      </c>
      <c r="M418">
        <v>323</v>
      </c>
      <c r="N418" s="3">
        <f t="shared" si="6"/>
        <v>40.074303405572756</v>
      </c>
      <c r="O418">
        <v>8526</v>
      </c>
      <c r="P418">
        <v>65.87</v>
      </c>
    </row>
    <row r="419" spans="1:16" hidden="1" x14ac:dyDescent="0.3">
      <c r="A419" t="s">
        <v>225</v>
      </c>
      <c r="B419" t="s">
        <v>24</v>
      </c>
      <c r="C419" t="s">
        <v>25</v>
      </c>
      <c r="D419">
        <v>731.2</v>
      </c>
      <c r="E419">
        <v>737.25</v>
      </c>
      <c r="F419">
        <v>748.8</v>
      </c>
      <c r="G419">
        <v>681.2</v>
      </c>
      <c r="H419">
        <v>723</v>
      </c>
      <c r="I419" s="1">
        <v>727.3</v>
      </c>
      <c r="J419">
        <v>719.48</v>
      </c>
      <c r="K419">
        <v>4512553</v>
      </c>
      <c r="L419" s="2">
        <v>32466.83</v>
      </c>
      <c r="M419">
        <v>156953</v>
      </c>
      <c r="N419" s="3">
        <f t="shared" si="6"/>
        <v>28.750982778283944</v>
      </c>
      <c r="O419">
        <v>470183</v>
      </c>
      <c r="P419">
        <v>10.42</v>
      </c>
    </row>
    <row r="420" spans="1:16" hidden="1" x14ac:dyDescent="0.3">
      <c r="A420" t="s">
        <v>1266</v>
      </c>
      <c r="B420" t="s">
        <v>41</v>
      </c>
      <c r="C420" t="s">
        <v>25</v>
      </c>
      <c r="D420">
        <v>5.25</v>
      </c>
      <c r="E420">
        <v>5</v>
      </c>
      <c r="F420">
        <v>5.3</v>
      </c>
      <c r="G420">
        <v>5</v>
      </c>
      <c r="H420">
        <v>5.05</v>
      </c>
      <c r="I420" s="1">
        <v>5.05</v>
      </c>
      <c r="J420">
        <v>5.0199999999999996</v>
      </c>
      <c r="K420">
        <v>188034</v>
      </c>
      <c r="L420" s="2">
        <v>9.44</v>
      </c>
      <c r="M420">
        <v>308</v>
      </c>
      <c r="N420" s="3">
        <f t="shared" si="6"/>
        <v>610.5</v>
      </c>
      <c r="O420" t="s">
        <v>42</v>
      </c>
      <c r="P420" t="s">
        <v>42</v>
      </c>
    </row>
    <row r="421" spans="1:16" hidden="1" x14ac:dyDescent="0.3">
      <c r="A421" t="s">
        <v>1078</v>
      </c>
      <c r="B421" t="s">
        <v>41</v>
      </c>
      <c r="C421" t="s">
        <v>25</v>
      </c>
      <c r="D421">
        <v>1.95</v>
      </c>
      <c r="E421">
        <v>2</v>
      </c>
      <c r="F421">
        <v>2</v>
      </c>
      <c r="G421">
        <v>2</v>
      </c>
      <c r="H421">
        <v>2</v>
      </c>
      <c r="I421" s="1">
        <v>2</v>
      </c>
      <c r="J421">
        <v>2</v>
      </c>
      <c r="K421">
        <v>7617</v>
      </c>
      <c r="L421" s="2">
        <v>0.15</v>
      </c>
      <c r="M421">
        <v>12</v>
      </c>
      <c r="N421" s="3">
        <f t="shared" si="6"/>
        <v>634.75</v>
      </c>
      <c r="O421" t="s">
        <v>42</v>
      </c>
      <c r="P421" t="s">
        <v>42</v>
      </c>
    </row>
    <row r="422" spans="1:16" hidden="1" x14ac:dyDescent="0.3">
      <c r="A422" t="s">
        <v>101</v>
      </c>
      <c r="B422" t="s">
        <v>24</v>
      </c>
      <c r="C422" t="s">
        <v>25</v>
      </c>
      <c r="D422">
        <v>56.85</v>
      </c>
      <c r="E422">
        <v>59</v>
      </c>
      <c r="F422">
        <v>59</v>
      </c>
      <c r="G422">
        <v>56.85</v>
      </c>
      <c r="H422">
        <v>58.4</v>
      </c>
      <c r="I422" s="1">
        <v>58</v>
      </c>
      <c r="J422">
        <v>57.98</v>
      </c>
      <c r="K422">
        <v>111514</v>
      </c>
      <c r="L422" s="14">
        <v>64.650000000000006</v>
      </c>
      <c r="M422">
        <v>1262</v>
      </c>
      <c r="N422" s="3">
        <f t="shared" si="6"/>
        <v>88.362916006339148</v>
      </c>
      <c r="O422">
        <v>36821</v>
      </c>
      <c r="P422">
        <v>33.020000000000003</v>
      </c>
    </row>
    <row r="423" spans="1:16" hidden="1" x14ac:dyDescent="0.3">
      <c r="A423" t="s">
        <v>1620</v>
      </c>
      <c r="B423" t="s">
        <v>41</v>
      </c>
      <c r="C423" t="s">
        <v>25</v>
      </c>
      <c r="D423">
        <v>1.1000000000000001</v>
      </c>
      <c r="E423">
        <v>1.1000000000000001</v>
      </c>
      <c r="F423">
        <v>1.1000000000000001</v>
      </c>
      <c r="G423">
        <v>1.05</v>
      </c>
      <c r="H423">
        <v>1.05</v>
      </c>
      <c r="I423" s="1">
        <v>1.05</v>
      </c>
      <c r="J423">
        <v>1.07</v>
      </c>
      <c r="K423">
        <v>14603</v>
      </c>
      <c r="L423" s="2">
        <v>0.16</v>
      </c>
      <c r="M423">
        <v>15</v>
      </c>
      <c r="N423" s="3">
        <f t="shared" si="6"/>
        <v>973.5333333333333</v>
      </c>
      <c r="O423" t="s">
        <v>42</v>
      </c>
      <c r="P423" t="s">
        <v>42</v>
      </c>
    </row>
    <row r="424" spans="1:16" hidden="1" x14ac:dyDescent="0.3">
      <c r="A424" t="s">
        <v>874</v>
      </c>
      <c r="B424" t="s">
        <v>41</v>
      </c>
      <c r="C424" t="s">
        <v>25</v>
      </c>
      <c r="D424">
        <v>2.85</v>
      </c>
      <c r="E424">
        <v>2.95</v>
      </c>
      <c r="F424">
        <v>2.95</v>
      </c>
      <c r="G424">
        <v>2.75</v>
      </c>
      <c r="H424">
        <v>2.75</v>
      </c>
      <c r="I424" s="1">
        <v>2.75</v>
      </c>
      <c r="J424">
        <v>2.78</v>
      </c>
      <c r="K424">
        <v>1777603</v>
      </c>
      <c r="L424" s="2">
        <v>49.36</v>
      </c>
      <c r="M424">
        <v>1135</v>
      </c>
      <c r="N424" s="3">
        <f t="shared" si="6"/>
        <v>1566.1700440528634</v>
      </c>
      <c r="O424" t="s">
        <v>42</v>
      </c>
      <c r="P424" t="s">
        <v>42</v>
      </c>
    </row>
    <row r="425" spans="1:16" hidden="1" x14ac:dyDescent="0.3">
      <c r="A425" t="s">
        <v>1166</v>
      </c>
      <c r="B425" t="s">
        <v>24</v>
      </c>
      <c r="C425" t="s">
        <v>25</v>
      </c>
      <c r="D425">
        <v>209.35</v>
      </c>
      <c r="E425">
        <v>208</v>
      </c>
      <c r="F425">
        <v>209.35</v>
      </c>
      <c r="G425">
        <v>201</v>
      </c>
      <c r="H425">
        <v>202.4</v>
      </c>
      <c r="I425" s="1">
        <v>202.9</v>
      </c>
      <c r="J425">
        <v>204.2</v>
      </c>
      <c r="K425">
        <v>9560</v>
      </c>
      <c r="L425" s="2">
        <v>19.52</v>
      </c>
      <c r="M425">
        <v>435</v>
      </c>
      <c r="N425" s="3">
        <f t="shared" si="6"/>
        <v>21.977011494252874</v>
      </c>
      <c r="O425">
        <v>5625</v>
      </c>
      <c r="P425">
        <v>58.84</v>
      </c>
    </row>
    <row r="426" spans="1:16" hidden="1" x14ac:dyDescent="0.3">
      <c r="A426" t="s">
        <v>1491</v>
      </c>
      <c r="B426" t="s">
        <v>41</v>
      </c>
      <c r="C426" t="s">
        <v>25</v>
      </c>
      <c r="D426">
        <v>3.35</v>
      </c>
      <c r="E426">
        <v>3.5</v>
      </c>
      <c r="F426">
        <v>3.5</v>
      </c>
      <c r="G426">
        <v>3.2</v>
      </c>
      <c r="H426">
        <v>3.3</v>
      </c>
      <c r="I426" s="1">
        <v>3.3</v>
      </c>
      <c r="J426">
        <v>3.3</v>
      </c>
      <c r="K426">
        <v>34456</v>
      </c>
      <c r="L426" s="2">
        <v>1.1399999999999999</v>
      </c>
      <c r="M426">
        <v>55</v>
      </c>
      <c r="N426" s="3">
        <f t="shared" si="6"/>
        <v>626.4727272727273</v>
      </c>
      <c r="O426" t="s">
        <v>42</v>
      </c>
      <c r="P426" t="s">
        <v>42</v>
      </c>
    </row>
    <row r="427" spans="1:16" hidden="1" x14ac:dyDescent="0.3">
      <c r="A427" t="s">
        <v>657</v>
      </c>
      <c r="B427" t="s">
        <v>24</v>
      </c>
      <c r="C427" t="s">
        <v>25</v>
      </c>
      <c r="D427">
        <v>149.35</v>
      </c>
      <c r="E427">
        <v>153</v>
      </c>
      <c r="F427">
        <v>153</v>
      </c>
      <c r="G427">
        <v>142.44999999999999</v>
      </c>
      <c r="H427">
        <v>142.85</v>
      </c>
      <c r="I427" s="1">
        <v>143.15</v>
      </c>
      <c r="J427">
        <v>145.72</v>
      </c>
      <c r="K427">
        <v>141042</v>
      </c>
      <c r="L427" s="2">
        <v>205.53</v>
      </c>
      <c r="M427">
        <v>1610</v>
      </c>
      <c r="N427" s="3">
        <f t="shared" si="6"/>
        <v>87.603726708074532</v>
      </c>
      <c r="O427">
        <v>51425</v>
      </c>
      <c r="P427">
        <v>36.46</v>
      </c>
    </row>
    <row r="428" spans="1:16" hidden="1" x14ac:dyDescent="0.3">
      <c r="A428" t="s">
        <v>1569</v>
      </c>
      <c r="B428" t="s">
        <v>24</v>
      </c>
      <c r="C428" t="s">
        <v>25</v>
      </c>
      <c r="D428">
        <v>7.1</v>
      </c>
      <c r="E428">
        <v>7.1</v>
      </c>
      <c r="F428">
        <v>7.1</v>
      </c>
      <c r="G428">
        <v>6.75</v>
      </c>
      <c r="H428">
        <v>6.95</v>
      </c>
      <c r="I428" s="1">
        <v>6.9</v>
      </c>
      <c r="J428">
        <v>6.85</v>
      </c>
      <c r="K428">
        <v>7051</v>
      </c>
      <c r="L428" s="2">
        <v>0.48</v>
      </c>
      <c r="M428">
        <v>55</v>
      </c>
      <c r="N428" s="3">
        <f t="shared" si="6"/>
        <v>128.19999999999999</v>
      </c>
      <c r="O428">
        <v>5662</v>
      </c>
      <c r="P428">
        <v>80.3</v>
      </c>
    </row>
    <row r="429" spans="1:16" hidden="1" x14ac:dyDescent="0.3">
      <c r="A429" t="s">
        <v>458</v>
      </c>
      <c r="B429" t="s">
        <v>24</v>
      </c>
      <c r="C429" t="s">
        <v>25</v>
      </c>
      <c r="D429">
        <v>245.5</v>
      </c>
      <c r="E429">
        <v>246</v>
      </c>
      <c r="F429">
        <v>246.95</v>
      </c>
      <c r="G429">
        <v>241.1</v>
      </c>
      <c r="H429">
        <v>242.5</v>
      </c>
      <c r="I429" s="1">
        <v>242.8</v>
      </c>
      <c r="J429">
        <v>243.18</v>
      </c>
      <c r="K429">
        <v>371077</v>
      </c>
      <c r="L429" s="2">
        <v>902.39</v>
      </c>
      <c r="M429">
        <v>7522</v>
      </c>
      <c r="N429" s="3">
        <f t="shared" si="6"/>
        <v>49.332225471948952</v>
      </c>
      <c r="O429">
        <v>144182</v>
      </c>
      <c r="P429">
        <v>38.86</v>
      </c>
    </row>
    <row r="430" spans="1:16" hidden="1" x14ac:dyDescent="0.3">
      <c r="A430" t="s">
        <v>389</v>
      </c>
      <c r="B430" t="s">
        <v>24</v>
      </c>
      <c r="C430" t="s">
        <v>25</v>
      </c>
      <c r="D430">
        <v>432.4</v>
      </c>
      <c r="E430">
        <v>435.4</v>
      </c>
      <c r="F430">
        <v>436.75</v>
      </c>
      <c r="G430">
        <v>420.1</v>
      </c>
      <c r="H430">
        <v>421</v>
      </c>
      <c r="I430" s="1">
        <v>422.05</v>
      </c>
      <c r="J430">
        <v>427.08</v>
      </c>
      <c r="K430">
        <v>391590</v>
      </c>
      <c r="L430" s="2">
        <v>1672.41</v>
      </c>
      <c r="M430">
        <v>8650</v>
      </c>
      <c r="N430" s="3">
        <f t="shared" si="6"/>
        <v>45.270520231213872</v>
      </c>
      <c r="O430">
        <v>103095</v>
      </c>
      <c r="P430">
        <v>26.33</v>
      </c>
    </row>
    <row r="431" spans="1:16" hidden="1" x14ac:dyDescent="0.3">
      <c r="A431" t="s">
        <v>829</v>
      </c>
      <c r="B431" t="s">
        <v>24</v>
      </c>
      <c r="C431" t="s">
        <v>25</v>
      </c>
      <c r="D431">
        <v>27.85</v>
      </c>
      <c r="E431">
        <v>28</v>
      </c>
      <c r="F431">
        <v>28.35</v>
      </c>
      <c r="G431">
        <v>26.55</v>
      </c>
      <c r="H431">
        <v>26.75</v>
      </c>
      <c r="I431" s="1">
        <v>26.75</v>
      </c>
      <c r="J431">
        <v>27.14</v>
      </c>
      <c r="K431">
        <v>248492</v>
      </c>
      <c r="L431" s="2">
        <v>67.44</v>
      </c>
      <c r="M431">
        <v>1700</v>
      </c>
      <c r="N431" s="3">
        <f t="shared" si="6"/>
        <v>146.17176470588234</v>
      </c>
      <c r="O431">
        <v>163390</v>
      </c>
      <c r="P431">
        <v>65.75</v>
      </c>
    </row>
    <row r="432" spans="1:16" hidden="1" x14ac:dyDescent="0.3">
      <c r="A432" t="s">
        <v>962</v>
      </c>
      <c r="B432" t="s">
        <v>41</v>
      </c>
      <c r="C432" t="s">
        <v>25</v>
      </c>
      <c r="D432">
        <v>2.4</v>
      </c>
      <c r="E432">
        <v>2.4</v>
      </c>
      <c r="F432">
        <v>2.4</v>
      </c>
      <c r="G432">
        <v>2.2999999999999998</v>
      </c>
      <c r="H432">
        <v>2.2999999999999998</v>
      </c>
      <c r="I432" s="1">
        <v>2.2999999999999998</v>
      </c>
      <c r="J432">
        <v>2.2999999999999998</v>
      </c>
      <c r="K432">
        <v>1235857</v>
      </c>
      <c r="L432" s="2">
        <v>28.48</v>
      </c>
      <c r="M432">
        <v>1052</v>
      </c>
      <c r="N432" s="3">
        <f t="shared" si="6"/>
        <v>1174.7690114068441</v>
      </c>
      <c r="O432" t="s">
        <v>42</v>
      </c>
      <c r="P432" t="s">
        <v>42</v>
      </c>
    </row>
    <row r="433" spans="1:16" hidden="1" x14ac:dyDescent="0.3">
      <c r="A433" t="s">
        <v>1462</v>
      </c>
      <c r="B433" t="s">
        <v>24</v>
      </c>
      <c r="C433" t="s">
        <v>25</v>
      </c>
      <c r="D433">
        <v>216.85</v>
      </c>
      <c r="E433">
        <v>219.45</v>
      </c>
      <c r="F433">
        <v>219.45</v>
      </c>
      <c r="G433">
        <v>210.05</v>
      </c>
      <c r="H433">
        <v>210.05</v>
      </c>
      <c r="I433" s="1">
        <v>211.35</v>
      </c>
      <c r="J433">
        <v>214.3</v>
      </c>
      <c r="K433">
        <v>742</v>
      </c>
      <c r="L433" s="2">
        <v>1.59</v>
      </c>
      <c r="M433">
        <v>71</v>
      </c>
      <c r="N433" s="3">
        <f t="shared" si="6"/>
        <v>10.450704225352112</v>
      </c>
      <c r="O433">
        <v>543</v>
      </c>
      <c r="P433">
        <v>73.180000000000007</v>
      </c>
    </row>
    <row r="434" spans="1:16" hidden="1" x14ac:dyDescent="0.3">
      <c r="A434" t="s">
        <v>1398</v>
      </c>
      <c r="B434" t="s">
        <v>24</v>
      </c>
      <c r="C434" t="s">
        <v>25</v>
      </c>
      <c r="D434">
        <v>409.65</v>
      </c>
      <c r="E434">
        <v>432.05</v>
      </c>
      <c r="F434">
        <v>432.05</v>
      </c>
      <c r="G434">
        <v>396.3</v>
      </c>
      <c r="H434">
        <v>396.3</v>
      </c>
      <c r="I434" s="1">
        <v>400.95</v>
      </c>
      <c r="J434">
        <v>404.71</v>
      </c>
      <c r="K434">
        <v>734</v>
      </c>
      <c r="L434" s="2">
        <v>2.97</v>
      </c>
      <c r="M434">
        <v>190</v>
      </c>
      <c r="N434" s="3">
        <f t="shared" si="6"/>
        <v>3.8631578947368421</v>
      </c>
      <c r="O434">
        <v>483</v>
      </c>
      <c r="P434">
        <v>65.8</v>
      </c>
    </row>
    <row r="435" spans="1:16" hidden="1" x14ac:dyDescent="0.3">
      <c r="A435" t="s">
        <v>543</v>
      </c>
      <c r="B435" t="s">
        <v>24</v>
      </c>
      <c r="C435" t="s">
        <v>25</v>
      </c>
      <c r="D435">
        <v>92.25</v>
      </c>
      <c r="E435">
        <v>93.25</v>
      </c>
      <c r="F435">
        <v>95</v>
      </c>
      <c r="G435">
        <v>90.8</v>
      </c>
      <c r="H435">
        <v>94.75</v>
      </c>
      <c r="I435" s="1">
        <v>94.8</v>
      </c>
      <c r="J435">
        <v>92.87</v>
      </c>
      <c r="K435">
        <v>500969</v>
      </c>
      <c r="L435" s="2">
        <v>465.26</v>
      </c>
      <c r="M435">
        <v>2288</v>
      </c>
      <c r="N435" s="3">
        <f t="shared" si="6"/>
        <v>218.95498251748251</v>
      </c>
      <c r="O435">
        <v>155059</v>
      </c>
      <c r="P435">
        <v>30.95</v>
      </c>
    </row>
    <row r="436" spans="1:16" hidden="1" x14ac:dyDescent="0.3">
      <c r="A436" t="s">
        <v>1229</v>
      </c>
      <c r="B436" t="s">
        <v>24</v>
      </c>
      <c r="C436" t="s">
        <v>25</v>
      </c>
      <c r="D436">
        <v>364.7</v>
      </c>
      <c r="E436">
        <v>378.45</v>
      </c>
      <c r="F436">
        <v>385</v>
      </c>
      <c r="G436">
        <v>365.1</v>
      </c>
      <c r="H436">
        <v>381</v>
      </c>
      <c r="I436" s="1">
        <v>379.85</v>
      </c>
      <c r="J436">
        <v>376.45</v>
      </c>
      <c r="K436">
        <v>3273</v>
      </c>
      <c r="L436" s="2">
        <v>12.32</v>
      </c>
      <c r="M436">
        <v>297</v>
      </c>
      <c r="N436" s="3">
        <f t="shared" si="6"/>
        <v>11.020202020202021</v>
      </c>
      <c r="O436">
        <v>2100</v>
      </c>
      <c r="P436">
        <v>64.16</v>
      </c>
    </row>
    <row r="437" spans="1:16" hidden="1" x14ac:dyDescent="0.3">
      <c r="A437" t="s">
        <v>701</v>
      </c>
      <c r="B437" t="s">
        <v>24</v>
      </c>
      <c r="C437" t="s">
        <v>25</v>
      </c>
      <c r="D437">
        <v>132.35</v>
      </c>
      <c r="E437">
        <v>138.94999999999999</v>
      </c>
      <c r="F437">
        <v>138.94999999999999</v>
      </c>
      <c r="G437">
        <v>138.94999999999999</v>
      </c>
      <c r="H437">
        <v>138.94999999999999</v>
      </c>
      <c r="I437" s="1">
        <v>138.94999999999999</v>
      </c>
      <c r="J437">
        <v>138.94999999999999</v>
      </c>
      <c r="K437">
        <v>103917</v>
      </c>
      <c r="L437" s="2">
        <v>144.38999999999999</v>
      </c>
      <c r="M437">
        <v>550</v>
      </c>
      <c r="N437" s="3">
        <f t="shared" si="6"/>
        <v>188.94</v>
      </c>
      <c r="O437">
        <v>103917</v>
      </c>
      <c r="P437">
        <v>100</v>
      </c>
    </row>
    <row r="438" spans="1:16" hidden="1" x14ac:dyDescent="0.3">
      <c r="A438" t="s">
        <v>748</v>
      </c>
      <c r="B438" t="s">
        <v>24</v>
      </c>
      <c r="C438" t="s">
        <v>25</v>
      </c>
      <c r="D438">
        <v>8.6</v>
      </c>
      <c r="E438">
        <v>8.6</v>
      </c>
      <c r="F438">
        <v>8.65</v>
      </c>
      <c r="G438">
        <v>8.1999999999999993</v>
      </c>
      <c r="H438">
        <v>8.25</v>
      </c>
      <c r="I438" s="1">
        <v>8.25</v>
      </c>
      <c r="J438">
        <v>8.3699999999999992</v>
      </c>
      <c r="K438">
        <v>1290470</v>
      </c>
      <c r="L438" s="2">
        <v>107.98</v>
      </c>
      <c r="M438">
        <v>1577</v>
      </c>
      <c r="N438" s="3">
        <f t="shared" si="6"/>
        <v>818.3069118579582</v>
      </c>
      <c r="O438">
        <v>554167</v>
      </c>
      <c r="P438">
        <v>42.94</v>
      </c>
    </row>
    <row r="439" spans="1:16" hidden="1" x14ac:dyDescent="0.3">
      <c r="A439" t="s">
        <v>1134</v>
      </c>
      <c r="B439" t="s">
        <v>24</v>
      </c>
      <c r="C439" t="s">
        <v>25</v>
      </c>
      <c r="D439">
        <v>65</v>
      </c>
      <c r="E439">
        <v>62.7</v>
      </c>
      <c r="F439">
        <v>69.8</v>
      </c>
      <c r="G439">
        <v>62.7</v>
      </c>
      <c r="H439">
        <v>65.5</v>
      </c>
      <c r="I439" s="1">
        <v>66.75</v>
      </c>
      <c r="J439">
        <v>66.62</v>
      </c>
      <c r="K439">
        <v>20525</v>
      </c>
      <c r="L439" s="2">
        <v>13.67</v>
      </c>
      <c r="M439">
        <v>375</v>
      </c>
      <c r="N439" s="3">
        <f t="shared" si="6"/>
        <v>54.733333333333334</v>
      </c>
      <c r="O439">
        <v>6016</v>
      </c>
      <c r="P439">
        <v>29.31</v>
      </c>
    </row>
    <row r="440" spans="1:16" hidden="1" x14ac:dyDescent="0.3">
      <c r="A440" t="s">
        <v>485</v>
      </c>
      <c r="B440" t="s">
        <v>24</v>
      </c>
      <c r="C440" t="s">
        <v>25</v>
      </c>
      <c r="D440">
        <v>32.15</v>
      </c>
      <c r="E440">
        <v>32.15</v>
      </c>
      <c r="F440">
        <v>32.35</v>
      </c>
      <c r="G440">
        <v>30.55</v>
      </c>
      <c r="H440">
        <v>30.55</v>
      </c>
      <c r="I440" s="1">
        <v>30.6</v>
      </c>
      <c r="J440">
        <v>30.99</v>
      </c>
      <c r="K440">
        <v>2401943</v>
      </c>
      <c r="L440" s="2">
        <v>744.34</v>
      </c>
      <c r="M440">
        <v>7896</v>
      </c>
      <c r="N440" s="3">
        <f t="shared" si="6"/>
        <v>304.19744174265452</v>
      </c>
      <c r="O440">
        <v>1795421</v>
      </c>
      <c r="P440">
        <v>74.75</v>
      </c>
    </row>
    <row r="441" spans="1:16" hidden="1" x14ac:dyDescent="0.3">
      <c r="A441" t="s">
        <v>867</v>
      </c>
      <c r="B441" t="s">
        <v>24</v>
      </c>
      <c r="C441" t="s">
        <v>25</v>
      </c>
      <c r="D441">
        <v>39.549999999999997</v>
      </c>
      <c r="E441">
        <v>39.5</v>
      </c>
      <c r="F441">
        <v>40.5</v>
      </c>
      <c r="G441">
        <v>37.6</v>
      </c>
      <c r="H441">
        <v>38.5</v>
      </c>
      <c r="I441" s="1">
        <v>37.950000000000003</v>
      </c>
      <c r="J441">
        <v>38.380000000000003</v>
      </c>
      <c r="K441">
        <v>134499</v>
      </c>
      <c r="L441" s="2">
        <v>51.63</v>
      </c>
      <c r="M441">
        <v>1407</v>
      </c>
      <c r="N441" s="3">
        <f t="shared" si="6"/>
        <v>95.592750533049042</v>
      </c>
      <c r="O441">
        <v>60428</v>
      </c>
      <c r="P441">
        <v>44.93</v>
      </c>
    </row>
    <row r="442" spans="1:16" hidden="1" x14ac:dyDescent="0.3">
      <c r="A442" t="s">
        <v>196</v>
      </c>
      <c r="B442" t="s">
        <v>24</v>
      </c>
      <c r="C442" t="s">
        <v>25</v>
      </c>
      <c r="D442">
        <v>2146.15</v>
      </c>
      <c r="E442">
        <v>2178.8000000000002</v>
      </c>
      <c r="F442">
        <v>2198.8000000000002</v>
      </c>
      <c r="G442">
        <v>2127.9</v>
      </c>
      <c r="H442">
        <v>2154.9499999999998</v>
      </c>
      <c r="I442" s="1">
        <v>2156.1999999999998</v>
      </c>
      <c r="J442">
        <v>2169.6799999999998</v>
      </c>
      <c r="K442">
        <v>37060949</v>
      </c>
      <c r="L442" s="2">
        <v>804102.76</v>
      </c>
      <c r="M442">
        <v>781374</v>
      </c>
      <c r="N442" s="3">
        <f t="shared" si="6"/>
        <v>47.430486553174283</v>
      </c>
      <c r="O442">
        <v>5262824</v>
      </c>
      <c r="P442">
        <v>14.2</v>
      </c>
    </row>
    <row r="443" spans="1:16" hidden="1" x14ac:dyDescent="0.3">
      <c r="A443" t="s">
        <v>700</v>
      </c>
      <c r="B443" t="s">
        <v>41</v>
      </c>
      <c r="C443" t="s">
        <v>25</v>
      </c>
      <c r="D443">
        <v>10.45</v>
      </c>
      <c r="E443">
        <v>10.4</v>
      </c>
      <c r="F443">
        <v>10.4</v>
      </c>
      <c r="G443">
        <v>9.9499999999999993</v>
      </c>
      <c r="H443">
        <v>10</v>
      </c>
      <c r="I443" s="1">
        <v>10</v>
      </c>
      <c r="J443">
        <v>10.029999999999999</v>
      </c>
      <c r="K443">
        <v>1439878</v>
      </c>
      <c r="L443" s="2">
        <v>144.41999999999999</v>
      </c>
      <c r="M443">
        <v>3365</v>
      </c>
      <c r="N443" s="3">
        <f t="shared" si="6"/>
        <v>427.89836552748886</v>
      </c>
      <c r="O443" t="s">
        <v>42</v>
      </c>
      <c r="P443" t="s">
        <v>42</v>
      </c>
    </row>
    <row r="444" spans="1:16" hidden="1" x14ac:dyDescent="0.3">
      <c r="A444" t="s">
        <v>430</v>
      </c>
      <c r="B444" t="s">
        <v>24</v>
      </c>
      <c r="C444" t="s">
        <v>25</v>
      </c>
      <c r="D444">
        <v>619.5</v>
      </c>
      <c r="E444">
        <v>623.25</v>
      </c>
      <c r="F444">
        <v>623.25</v>
      </c>
      <c r="G444">
        <v>608</v>
      </c>
      <c r="H444">
        <v>610</v>
      </c>
      <c r="I444" s="1">
        <v>609.9</v>
      </c>
      <c r="J444">
        <v>611.58000000000004</v>
      </c>
      <c r="K444">
        <v>187929</v>
      </c>
      <c r="L444" s="2">
        <v>1149.33</v>
      </c>
      <c r="M444">
        <v>12432</v>
      </c>
      <c r="N444" s="3">
        <f t="shared" si="6"/>
        <v>15.116554054054054</v>
      </c>
      <c r="O444">
        <v>105113</v>
      </c>
      <c r="P444">
        <v>55.93</v>
      </c>
    </row>
    <row r="445" spans="1:16" hidden="1" x14ac:dyDescent="0.3">
      <c r="A445" t="s">
        <v>1013</v>
      </c>
      <c r="B445" t="s">
        <v>41</v>
      </c>
      <c r="C445" t="s">
        <v>25</v>
      </c>
      <c r="D445">
        <v>3.3</v>
      </c>
      <c r="E445">
        <v>4.55</v>
      </c>
      <c r="F445">
        <v>4.5999999999999996</v>
      </c>
      <c r="G445">
        <v>3.8</v>
      </c>
      <c r="H445">
        <v>4.5999999999999996</v>
      </c>
      <c r="I445" s="1">
        <v>4.5999999999999996</v>
      </c>
      <c r="J445">
        <v>4.5</v>
      </c>
      <c r="K445">
        <v>191956</v>
      </c>
      <c r="L445" s="2">
        <v>8.65</v>
      </c>
      <c r="M445">
        <v>645</v>
      </c>
      <c r="N445" s="3">
        <f t="shared" si="6"/>
        <v>297.6062015503876</v>
      </c>
      <c r="O445" t="s">
        <v>42</v>
      </c>
      <c r="P445" t="s">
        <v>42</v>
      </c>
    </row>
    <row r="446" spans="1:16" hidden="1" x14ac:dyDescent="0.3">
      <c r="A446" t="s">
        <v>929</v>
      </c>
      <c r="B446" t="s">
        <v>24</v>
      </c>
      <c r="C446" t="s">
        <v>25</v>
      </c>
      <c r="D446">
        <v>48.3</v>
      </c>
      <c r="E446">
        <v>48.45</v>
      </c>
      <c r="F446">
        <v>48.45</v>
      </c>
      <c r="G446">
        <v>46.6</v>
      </c>
      <c r="H446">
        <v>47.05</v>
      </c>
      <c r="I446" s="1">
        <v>47.05</v>
      </c>
      <c r="J446">
        <v>47.11</v>
      </c>
      <c r="K446">
        <v>74486</v>
      </c>
      <c r="L446" s="2">
        <v>35.090000000000003</v>
      </c>
      <c r="M446">
        <v>973</v>
      </c>
      <c r="N446" s="3">
        <f t="shared" si="6"/>
        <v>76.552929085303191</v>
      </c>
      <c r="O446">
        <v>55735</v>
      </c>
      <c r="P446">
        <v>74.83</v>
      </c>
    </row>
    <row r="447" spans="1:16" hidden="1" x14ac:dyDescent="0.3">
      <c r="A447" t="s">
        <v>583</v>
      </c>
      <c r="B447" t="s">
        <v>24</v>
      </c>
      <c r="C447" t="s">
        <v>25</v>
      </c>
      <c r="D447">
        <v>97.3</v>
      </c>
      <c r="E447">
        <v>96.85</v>
      </c>
      <c r="F447">
        <v>97</v>
      </c>
      <c r="G447">
        <v>90.25</v>
      </c>
      <c r="H447">
        <v>90.6</v>
      </c>
      <c r="I447" s="1">
        <v>91.05</v>
      </c>
      <c r="J447">
        <v>92.54</v>
      </c>
      <c r="K447">
        <v>373813</v>
      </c>
      <c r="L447" s="2">
        <v>345.92</v>
      </c>
      <c r="M447">
        <v>5191</v>
      </c>
      <c r="N447" s="3">
        <f t="shared" si="6"/>
        <v>72.011751107686379</v>
      </c>
      <c r="O447">
        <v>187236</v>
      </c>
      <c r="P447">
        <v>50.09</v>
      </c>
    </row>
    <row r="448" spans="1:16" hidden="1" x14ac:dyDescent="0.3">
      <c r="A448" t="s">
        <v>289</v>
      </c>
      <c r="B448" t="s">
        <v>24</v>
      </c>
      <c r="C448" t="s">
        <v>25</v>
      </c>
      <c r="D448">
        <v>106.45</v>
      </c>
      <c r="E448">
        <v>106</v>
      </c>
      <c r="F448">
        <v>106.65</v>
      </c>
      <c r="G448">
        <v>100.45</v>
      </c>
      <c r="H448">
        <v>101</v>
      </c>
      <c r="I448" s="1">
        <v>100.85</v>
      </c>
      <c r="J448">
        <v>103.04</v>
      </c>
      <c r="K448">
        <v>9863362</v>
      </c>
      <c r="L448" s="2">
        <v>10163.049999999999</v>
      </c>
      <c r="M448">
        <v>35719</v>
      </c>
      <c r="N448" s="3">
        <f t="shared" si="6"/>
        <v>276.13768582547101</v>
      </c>
      <c r="O448">
        <v>2313327</v>
      </c>
      <c r="P448">
        <v>23.45</v>
      </c>
    </row>
    <row r="449" spans="1:16" hidden="1" x14ac:dyDescent="0.3">
      <c r="A449" t="s">
        <v>861</v>
      </c>
      <c r="B449" t="s">
        <v>41</v>
      </c>
      <c r="C449" t="s">
        <v>25</v>
      </c>
      <c r="D449">
        <v>2.9</v>
      </c>
      <c r="E449">
        <v>3</v>
      </c>
      <c r="F449">
        <v>3</v>
      </c>
      <c r="G449">
        <v>3</v>
      </c>
      <c r="H449">
        <v>3</v>
      </c>
      <c r="I449" s="1">
        <v>3</v>
      </c>
      <c r="J449">
        <v>3</v>
      </c>
      <c r="K449">
        <v>1781637</v>
      </c>
      <c r="L449" s="2">
        <v>53.45</v>
      </c>
      <c r="M449">
        <v>949</v>
      </c>
      <c r="N449" s="3">
        <f t="shared" si="6"/>
        <v>1877.3835616438357</v>
      </c>
      <c r="O449" t="s">
        <v>42</v>
      </c>
      <c r="P449" t="s">
        <v>42</v>
      </c>
    </row>
    <row r="450" spans="1:16" hidden="1" x14ac:dyDescent="0.3">
      <c r="A450" t="s">
        <v>477</v>
      </c>
      <c r="B450" t="s">
        <v>24</v>
      </c>
      <c r="C450" t="s">
        <v>25</v>
      </c>
      <c r="D450">
        <v>49.7</v>
      </c>
      <c r="E450">
        <v>49.6</v>
      </c>
      <c r="F450">
        <v>49.7</v>
      </c>
      <c r="G450">
        <v>48.45</v>
      </c>
      <c r="H450">
        <v>48.55</v>
      </c>
      <c r="I450" s="1">
        <v>48.65</v>
      </c>
      <c r="J450">
        <v>48.83</v>
      </c>
      <c r="K450">
        <v>1609724</v>
      </c>
      <c r="L450" s="2">
        <v>786.09</v>
      </c>
      <c r="M450">
        <v>6164</v>
      </c>
      <c r="N450" s="3">
        <f t="shared" ref="N450:N513" si="7">K450/M450</f>
        <v>261.14925373134326</v>
      </c>
      <c r="O450">
        <v>523656</v>
      </c>
      <c r="P450">
        <v>32.53</v>
      </c>
    </row>
    <row r="451" spans="1:16" hidden="1" x14ac:dyDescent="0.3">
      <c r="A451" t="s">
        <v>235</v>
      </c>
      <c r="B451" t="s">
        <v>24</v>
      </c>
      <c r="C451" t="s">
        <v>25</v>
      </c>
      <c r="D451">
        <v>182.9</v>
      </c>
      <c r="E451">
        <v>183.85</v>
      </c>
      <c r="F451">
        <v>184.45</v>
      </c>
      <c r="G451">
        <v>177.05</v>
      </c>
      <c r="H451">
        <v>178</v>
      </c>
      <c r="I451" s="1">
        <v>178.8</v>
      </c>
      <c r="J451">
        <v>179.84</v>
      </c>
      <c r="K451">
        <v>15116569</v>
      </c>
      <c r="L451" s="2">
        <v>27185.05</v>
      </c>
      <c r="M451">
        <v>99741</v>
      </c>
      <c r="N451" s="3">
        <f t="shared" si="7"/>
        <v>151.55822580483454</v>
      </c>
      <c r="O451">
        <v>2596864</v>
      </c>
      <c r="P451">
        <v>17.18</v>
      </c>
    </row>
    <row r="452" spans="1:16" hidden="1" x14ac:dyDescent="0.3">
      <c r="A452" t="s">
        <v>826</v>
      </c>
      <c r="B452" t="s">
        <v>24</v>
      </c>
      <c r="C452" t="s">
        <v>25</v>
      </c>
      <c r="D452">
        <v>556.45000000000005</v>
      </c>
      <c r="E452">
        <v>564.9</v>
      </c>
      <c r="F452">
        <v>564.9</v>
      </c>
      <c r="G452">
        <v>552.9</v>
      </c>
      <c r="H452">
        <v>556</v>
      </c>
      <c r="I452" s="1">
        <v>556.54999999999995</v>
      </c>
      <c r="J452">
        <v>556.69000000000005</v>
      </c>
      <c r="K452">
        <v>12344</v>
      </c>
      <c r="L452" s="2">
        <v>68.72</v>
      </c>
      <c r="M452">
        <v>809</v>
      </c>
      <c r="N452" s="3">
        <f t="shared" si="7"/>
        <v>15.258343634116192</v>
      </c>
      <c r="O452">
        <v>6776</v>
      </c>
      <c r="P452">
        <v>54.89</v>
      </c>
    </row>
    <row r="453" spans="1:16" hidden="1" x14ac:dyDescent="0.3">
      <c r="A453" t="s">
        <v>455</v>
      </c>
      <c r="B453" t="s">
        <v>24</v>
      </c>
      <c r="C453" t="s">
        <v>25</v>
      </c>
      <c r="D453">
        <v>252.3</v>
      </c>
      <c r="E453">
        <v>253</v>
      </c>
      <c r="F453">
        <v>254</v>
      </c>
      <c r="G453">
        <v>247.85</v>
      </c>
      <c r="H453">
        <v>248.5</v>
      </c>
      <c r="I453" s="1">
        <v>248.5</v>
      </c>
      <c r="J453">
        <v>249.26</v>
      </c>
      <c r="K453">
        <v>369510</v>
      </c>
      <c r="L453" s="2">
        <v>921.05</v>
      </c>
      <c r="M453">
        <v>6538</v>
      </c>
      <c r="N453" s="3">
        <f t="shared" si="7"/>
        <v>56.517283572958092</v>
      </c>
      <c r="O453">
        <v>158876</v>
      </c>
      <c r="P453">
        <v>43</v>
      </c>
    </row>
    <row r="454" spans="1:16" hidden="1" x14ac:dyDescent="0.3">
      <c r="A454" t="s">
        <v>910</v>
      </c>
      <c r="B454" t="s">
        <v>24</v>
      </c>
      <c r="C454" t="s">
        <v>25</v>
      </c>
      <c r="D454">
        <v>1045</v>
      </c>
      <c r="E454">
        <v>1054.9000000000001</v>
      </c>
      <c r="F454">
        <v>1054.9000000000001</v>
      </c>
      <c r="G454">
        <v>1025.5</v>
      </c>
      <c r="H454">
        <v>1035</v>
      </c>
      <c r="I454" s="1">
        <v>1028.55</v>
      </c>
      <c r="J454">
        <v>1033.6300000000001</v>
      </c>
      <c r="K454">
        <v>3828</v>
      </c>
      <c r="L454" s="2">
        <v>39.57</v>
      </c>
      <c r="M454">
        <v>555</v>
      </c>
      <c r="N454" s="3">
        <f t="shared" si="7"/>
        <v>6.897297297297297</v>
      </c>
      <c r="O454">
        <v>2466</v>
      </c>
      <c r="P454">
        <v>64.42</v>
      </c>
    </row>
    <row r="455" spans="1:16" hidden="1" x14ac:dyDescent="0.3">
      <c r="A455" t="s">
        <v>1005</v>
      </c>
      <c r="B455" t="s">
        <v>24</v>
      </c>
      <c r="C455" t="s">
        <v>25</v>
      </c>
      <c r="D455">
        <v>451.05</v>
      </c>
      <c r="E455">
        <v>452.2</v>
      </c>
      <c r="F455">
        <v>454.7</v>
      </c>
      <c r="G455">
        <v>435</v>
      </c>
      <c r="H455">
        <v>436</v>
      </c>
      <c r="I455" s="1">
        <v>440.1</v>
      </c>
      <c r="J455">
        <v>441.58</v>
      </c>
      <c r="K455">
        <v>4906</v>
      </c>
      <c r="L455" s="2">
        <v>21.66</v>
      </c>
      <c r="M455">
        <v>385</v>
      </c>
      <c r="N455" s="3">
        <f t="shared" si="7"/>
        <v>12.742857142857142</v>
      </c>
      <c r="O455">
        <v>2697</v>
      </c>
      <c r="P455">
        <v>54.97</v>
      </c>
    </row>
    <row r="456" spans="1:16" hidden="1" x14ac:dyDescent="0.3">
      <c r="A456" t="s">
        <v>1517</v>
      </c>
      <c r="B456" t="s">
        <v>24</v>
      </c>
      <c r="C456" t="s">
        <v>25</v>
      </c>
      <c r="D456">
        <v>194.45</v>
      </c>
      <c r="E456">
        <v>195</v>
      </c>
      <c r="F456">
        <v>195</v>
      </c>
      <c r="G456">
        <v>189.3</v>
      </c>
      <c r="H456">
        <v>190</v>
      </c>
      <c r="I456" s="1">
        <v>190</v>
      </c>
      <c r="J456">
        <v>192.1</v>
      </c>
      <c r="K456">
        <v>474</v>
      </c>
      <c r="L456" s="2">
        <v>0.91</v>
      </c>
      <c r="M456">
        <v>70</v>
      </c>
      <c r="N456" s="3">
        <f t="shared" si="7"/>
        <v>6.7714285714285714</v>
      </c>
      <c r="O456">
        <v>392</v>
      </c>
      <c r="P456">
        <v>82.7</v>
      </c>
    </row>
    <row r="457" spans="1:16" hidden="1" x14ac:dyDescent="0.3">
      <c r="A457" t="s">
        <v>1265</v>
      </c>
      <c r="B457" t="s">
        <v>41</v>
      </c>
      <c r="C457" t="s">
        <v>25</v>
      </c>
      <c r="D457">
        <v>5.3</v>
      </c>
      <c r="E457">
        <v>5.55</v>
      </c>
      <c r="F457">
        <v>5.55</v>
      </c>
      <c r="G457">
        <v>5.55</v>
      </c>
      <c r="H457">
        <v>5.55</v>
      </c>
      <c r="I457" s="1">
        <v>5.55</v>
      </c>
      <c r="J457">
        <v>5.55</v>
      </c>
      <c r="K457">
        <v>171045</v>
      </c>
      <c r="L457" s="2">
        <v>9.49</v>
      </c>
      <c r="M457">
        <v>109</v>
      </c>
      <c r="N457" s="3">
        <f t="shared" si="7"/>
        <v>1569.2201834862385</v>
      </c>
      <c r="O457" t="s">
        <v>42</v>
      </c>
      <c r="P457" t="s">
        <v>42</v>
      </c>
    </row>
    <row r="458" spans="1:16" hidden="1" x14ac:dyDescent="0.3">
      <c r="A458" t="s">
        <v>834</v>
      </c>
      <c r="B458" t="s">
        <v>24</v>
      </c>
      <c r="C458" t="s">
        <v>25</v>
      </c>
      <c r="D458">
        <v>39.9</v>
      </c>
      <c r="E458">
        <v>39</v>
      </c>
      <c r="F458">
        <v>39.4</v>
      </c>
      <c r="G458">
        <v>35.799999999999997</v>
      </c>
      <c r="H458">
        <v>36.4</v>
      </c>
      <c r="I458" s="1">
        <v>36.35</v>
      </c>
      <c r="J458">
        <v>36.9</v>
      </c>
      <c r="K458">
        <v>179240</v>
      </c>
      <c r="L458" s="2">
        <v>66.150000000000006</v>
      </c>
      <c r="M458">
        <v>1787</v>
      </c>
      <c r="N458" s="3">
        <f t="shared" si="7"/>
        <v>100.30218242865138</v>
      </c>
      <c r="O458">
        <v>84973</v>
      </c>
      <c r="P458">
        <v>47.41</v>
      </c>
    </row>
    <row r="459" spans="1:16" hidden="1" x14ac:dyDescent="0.3">
      <c r="A459" t="s">
        <v>502</v>
      </c>
      <c r="B459" t="s">
        <v>24</v>
      </c>
      <c r="C459" t="s">
        <v>25</v>
      </c>
      <c r="D459">
        <v>125.15</v>
      </c>
      <c r="E459">
        <v>128.4</v>
      </c>
      <c r="F459">
        <v>131.4</v>
      </c>
      <c r="G459">
        <v>122.25</v>
      </c>
      <c r="H459">
        <v>128.30000000000001</v>
      </c>
      <c r="I459" s="1">
        <v>127.85</v>
      </c>
      <c r="J459">
        <v>128.43</v>
      </c>
      <c r="K459">
        <v>519075</v>
      </c>
      <c r="L459" s="2">
        <v>666.63</v>
      </c>
      <c r="M459">
        <v>5719</v>
      </c>
      <c r="N459" s="3">
        <f t="shared" si="7"/>
        <v>90.763245322608853</v>
      </c>
      <c r="O459">
        <v>271084</v>
      </c>
      <c r="P459">
        <v>52.22</v>
      </c>
    </row>
    <row r="460" spans="1:16" hidden="1" x14ac:dyDescent="0.3">
      <c r="A460" t="s">
        <v>754</v>
      </c>
      <c r="B460" t="s">
        <v>24</v>
      </c>
      <c r="C460" t="s">
        <v>25</v>
      </c>
      <c r="D460">
        <v>179.2</v>
      </c>
      <c r="E460">
        <v>180</v>
      </c>
      <c r="F460">
        <v>180</v>
      </c>
      <c r="G460">
        <v>170.95</v>
      </c>
      <c r="H460">
        <v>171.5</v>
      </c>
      <c r="I460" s="1">
        <v>172.15</v>
      </c>
      <c r="J460">
        <v>174.47</v>
      </c>
      <c r="K460">
        <v>59616</v>
      </c>
      <c r="L460" s="2">
        <v>104.01</v>
      </c>
      <c r="M460">
        <v>1644</v>
      </c>
      <c r="N460" s="3">
        <f t="shared" si="7"/>
        <v>36.262773722627735</v>
      </c>
      <c r="O460">
        <v>34360</v>
      </c>
      <c r="P460">
        <v>57.64</v>
      </c>
    </row>
    <row r="461" spans="1:16" hidden="1" x14ac:dyDescent="0.3">
      <c r="A461" t="s">
        <v>335</v>
      </c>
      <c r="B461" t="s">
        <v>24</v>
      </c>
      <c r="C461" t="s">
        <v>25</v>
      </c>
      <c r="D461">
        <v>689.1</v>
      </c>
      <c r="E461">
        <v>688</v>
      </c>
      <c r="F461">
        <v>696</v>
      </c>
      <c r="G461">
        <v>679.5</v>
      </c>
      <c r="H461">
        <v>683</v>
      </c>
      <c r="I461" s="1">
        <v>686.75</v>
      </c>
      <c r="J461">
        <v>689.6</v>
      </c>
      <c r="K461">
        <v>787884</v>
      </c>
      <c r="L461" s="2">
        <v>5433.22</v>
      </c>
      <c r="M461">
        <v>13278</v>
      </c>
      <c r="N461" s="3">
        <f t="shared" si="7"/>
        <v>59.337550835969274</v>
      </c>
      <c r="O461">
        <v>319886</v>
      </c>
      <c r="P461">
        <v>40.6</v>
      </c>
    </row>
    <row r="462" spans="1:16" hidden="1" x14ac:dyDescent="0.3">
      <c r="A462" t="s">
        <v>1596</v>
      </c>
      <c r="B462" t="s">
        <v>24</v>
      </c>
      <c r="C462" t="s">
        <v>25</v>
      </c>
      <c r="D462">
        <v>29</v>
      </c>
      <c r="E462">
        <v>28.9</v>
      </c>
      <c r="F462">
        <v>29.7</v>
      </c>
      <c r="G462">
        <v>28.75</v>
      </c>
      <c r="H462">
        <v>28.75</v>
      </c>
      <c r="I462" s="1">
        <v>28.9</v>
      </c>
      <c r="J462">
        <v>28.92</v>
      </c>
      <c r="K462">
        <v>918</v>
      </c>
      <c r="L462" s="2">
        <v>0.27</v>
      </c>
      <c r="M462">
        <v>33</v>
      </c>
      <c r="N462" s="3">
        <f t="shared" si="7"/>
        <v>27.818181818181817</v>
      </c>
      <c r="O462">
        <v>725</v>
      </c>
      <c r="P462">
        <v>78.98</v>
      </c>
    </row>
    <row r="463" spans="1:16" hidden="1" x14ac:dyDescent="0.3">
      <c r="A463" t="s">
        <v>1185</v>
      </c>
      <c r="B463" t="s">
        <v>24</v>
      </c>
      <c r="C463" t="s">
        <v>25</v>
      </c>
      <c r="D463">
        <v>16.100000000000001</v>
      </c>
      <c r="E463">
        <v>16.399999999999999</v>
      </c>
      <c r="F463">
        <v>16.899999999999999</v>
      </c>
      <c r="G463">
        <v>15.85</v>
      </c>
      <c r="H463">
        <v>16</v>
      </c>
      <c r="I463" s="1">
        <v>16.100000000000001</v>
      </c>
      <c r="J463">
        <v>16.329999999999998</v>
      </c>
      <c r="K463">
        <v>100669</v>
      </c>
      <c r="L463" s="2">
        <v>16.440000000000001</v>
      </c>
      <c r="M463">
        <v>500</v>
      </c>
      <c r="N463" s="3">
        <f t="shared" si="7"/>
        <v>201.33799999999999</v>
      </c>
      <c r="O463">
        <v>53051</v>
      </c>
      <c r="P463">
        <v>52.7</v>
      </c>
    </row>
    <row r="464" spans="1:16" hidden="1" x14ac:dyDescent="0.3">
      <c r="A464" t="s">
        <v>340</v>
      </c>
      <c r="B464" t="s">
        <v>24</v>
      </c>
      <c r="C464" t="s">
        <v>25</v>
      </c>
      <c r="D464">
        <v>297.39999999999998</v>
      </c>
      <c r="E464">
        <v>299.45</v>
      </c>
      <c r="F464">
        <v>306</v>
      </c>
      <c r="G464">
        <v>293.25</v>
      </c>
      <c r="H464">
        <v>304.5</v>
      </c>
      <c r="I464" s="1">
        <v>302.89999999999998</v>
      </c>
      <c r="J464">
        <v>299.8</v>
      </c>
      <c r="K464">
        <v>1511281</v>
      </c>
      <c r="L464" s="2">
        <v>4530.79</v>
      </c>
      <c r="M464">
        <v>20900</v>
      </c>
      <c r="N464" s="3">
        <f t="shared" si="7"/>
        <v>72.3100956937799</v>
      </c>
      <c r="O464">
        <v>737297</v>
      </c>
      <c r="P464">
        <v>48.79</v>
      </c>
    </row>
    <row r="465" spans="1:16" hidden="1" x14ac:dyDescent="0.3">
      <c r="A465" t="s">
        <v>1060</v>
      </c>
      <c r="B465" t="s">
        <v>24</v>
      </c>
      <c r="C465" t="s">
        <v>25</v>
      </c>
      <c r="D465">
        <v>33.950000000000003</v>
      </c>
      <c r="E465">
        <v>33.450000000000003</v>
      </c>
      <c r="F465">
        <v>35.200000000000003</v>
      </c>
      <c r="G465">
        <v>33.4</v>
      </c>
      <c r="H465">
        <v>33.549999999999997</v>
      </c>
      <c r="I465" s="1">
        <v>34.4</v>
      </c>
      <c r="J465">
        <v>34.33</v>
      </c>
      <c r="K465">
        <v>3722</v>
      </c>
      <c r="L465" s="2">
        <v>1.28</v>
      </c>
      <c r="M465">
        <v>49</v>
      </c>
      <c r="N465" s="3">
        <f t="shared" si="7"/>
        <v>75.959183673469383</v>
      </c>
      <c r="O465">
        <v>3376</v>
      </c>
      <c r="P465">
        <v>90.7</v>
      </c>
    </row>
    <row r="466" spans="1:16" hidden="1" x14ac:dyDescent="0.3">
      <c r="A466" t="s">
        <v>1559</v>
      </c>
      <c r="B466" t="s">
        <v>41</v>
      </c>
      <c r="C466" t="s">
        <v>25</v>
      </c>
      <c r="D466">
        <v>14.85</v>
      </c>
      <c r="E466">
        <v>14.35</v>
      </c>
      <c r="F466">
        <v>14.85</v>
      </c>
      <c r="G466">
        <v>14.3</v>
      </c>
      <c r="H466">
        <v>14.4</v>
      </c>
      <c r="I466" s="1">
        <v>14.4</v>
      </c>
      <c r="J466">
        <v>14.45</v>
      </c>
      <c r="K466">
        <v>3644</v>
      </c>
      <c r="L466" s="2">
        <v>0.53</v>
      </c>
      <c r="M466">
        <v>20</v>
      </c>
      <c r="N466" s="3">
        <f t="shared" si="7"/>
        <v>182.2</v>
      </c>
      <c r="O466" t="s">
        <v>42</v>
      </c>
      <c r="P466" t="s">
        <v>42</v>
      </c>
    </row>
    <row r="467" spans="1:16" hidden="1" x14ac:dyDescent="0.3">
      <c r="A467" t="s">
        <v>1222</v>
      </c>
      <c r="B467" t="s">
        <v>24</v>
      </c>
      <c r="C467" t="s">
        <v>25</v>
      </c>
      <c r="D467">
        <v>263.45</v>
      </c>
      <c r="E467">
        <v>262.5</v>
      </c>
      <c r="F467">
        <v>264.95</v>
      </c>
      <c r="G467">
        <v>249</v>
      </c>
      <c r="H467">
        <v>260.2</v>
      </c>
      <c r="I467" s="1">
        <v>261.7</v>
      </c>
      <c r="J467">
        <v>257.24</v>
      </c>
      <c r="K467">
        <v>4975</v>
      </c>
      <c r="L467" s="2">
        <v>12.8</v>
      </c>
      <c r="M467">
        <v>235</v>
      </c>
      <c r="N467" s="3">
        <f t="shared" si="7"/>
        <v>21.170212765957448</v>
      </c>
      <c r="O467">
        <v>3759</v>
      </c>
      <c r="P467">
        <v>75.56</v>
      </c>
    </row>
    <row r="468" spans="1:16" hidden="1" x14ac:dyDescent="0.3">
      <c r="A468" t="s">
        <v>645</v>
      </c>
      <c r="B468" t="s">
        <v>24</v>
      </c>
      <c r="C468" t="s">
        <v>25</v>
      </c>
      <c r="D468">
        <v>468.95</v>
      </c>
      <c r="E468">
        <v>470</v>
      </c>
      <c r="F468">
        <v>473</v>
      </c>
      <c r="G468">
        <v>465.2</v>
      </c>
      <c r="H468">
        <v>469.95</v>
      </c>
      <c r="I468" s="1">
        <v>469.8</v>
      </c>
      <c r="J468">
        <v>468.51</v>
      </c>
      <c r="K468">
        <v>46552</v>
      </c>
      <c r="L468" s="2">
        <v>218.1</v>
      </c>
      <c r="M468">
        <v>2595</v>
      </c>
      <c r="N468" s="3">
        <f t="shared" si="7"/>
        <v>17.939113680154144</v>
      </c>
      <c r="O468">
        <v>22358</v>
      </c>
      <c r="P468">
        <v>48.03</v>
      </c>
    </row>
    <row r="469" spans="1:16" hidden="1" x14ac:dyDescent="0.3">
      <c r="A469" t="s">
        <v>438</v>
      </c>
      <c r="B469" t="s">
        <v>24</v>
      </c>
      <c r="C469" t="s">
        <v>25</v>
      </c>
      <c r="D469">
        <v>97.3</v>
      </c>
      <c r="E469">
        <v>97.35</v>
      </c>
      <c r="F469">
        <v>97.7</v>
      </c>
      <c r="G469">
        <v>94.5</v>
      </c>
      <c r="H469">
        <v>94.55</v>
      </c>
      <c r="I469" s="1">
        <v>94.85</v>
      </c>
      <c r="J469">
        <v>95.53</v>
      </c>
      <c r="K469">
        <v>1093551</v>
      </c>
      <c r="L469" s="2">
        <v>1044.72</v>
      </c>
      <c r="M469">
        <v>5871</v>
      </c>
      <c r="N469" s="3">
        <f t="shared" si="7"/>
        <v>186.26315789473685</v>
      </c>
      <c r="O469">
        <v>493298</v>
      </c>
      <c r="P469">
        <v>45.11</v>
      </c>
    </row>
    <row r="470" spans="1:16" hidden="1" x14ac:dyDescent="0.3">
      <c r="A470" t="s">
        <v>903</v>
      </c>
      <c r="B470" t="s">
        <v>24</v>
      </c>
      <c r="C470" t="s">
        <v>25</v>
      </c>
      <c r="D470">
        <v>16</v>
      </c>
      <c r="E470">
        <v>16.05</v>
      </c>
      <c r="F470">
        <v>16.05</v>
      </c>
      <c r="G470">
        <v>15.65</v>
      </c>
      <c r="H470">
        <v>15.7</v>
      </c>
      <c r="I470" s="1">
        <v>15.8</v>
      </c>
      <c r="J470">
        <v>15.86</v>
      </c>
      <c r="K470">
        <v>255394</v>
      </c>
      <c r="L470" s="2">
        <v>40.5</v>
      </c>
      <c r="M470">
        <v>618</v>
      </c>
      <c r="N470" s="3">
        <f t="shared" si="7"/>
        <v>413.25889967637539</v>
      </c>
      <c r="O470">
        <v>160860</v>
      </c>
      <c r="P470">
        <v>62.99</v>
      </c>
    </row>
    <row r="471" spans="1:16" hidden="1" x14ac:dyDescent="0.3">
      <c r="A471" t="s">
        <v>396</v>
      </c>
      <c r="B471" t="s">
        <v>24</v>
      </c>
      <c r="C471" t="s">
        <v>25</v>
      </c>
      <c r="D471">
        <v>393.8</v>
      </c>
      <c r="E471">
        <v>395</v>
      </c>
      <c r="F471">
        <v>397.8</v>
      </c>
      <c r="G471">
        <v>377.6</v>
      </c>
      <c r="H471">
        <v>378.1</v>
      </c>
      <c r="I471" s="1">
        <v>380.6</v>
      </c>
      <c r="J471">
        <v>384.3</v>
      </c>
      <c r="K471">
        <v>393692</v>
      </c>
      <c r="L471" s="2">
        <v>1512.96</v>
      </c>
      <c r="M471">
        <v>9176</v>
      </c>
      <c r="N471" s="3">
        <f t="shared" si="7"/>
        <v>42.90453356582389</v>
      </c>
      <c r="O471">
        <v>210199</v>
      </c>
      <c r="P471">
        <v>53.39</v>
      </c>
    </row>
    <row r="472" spans="1:16" hidden="1" x14ac:dyDescent="0.3">
      <c r="A472" t="s">
        <v>611</v>
      </c>
      <c r="B472" t="s">
        <v>24</v>
      </c>
      <c r="C472" t="s">
        <v>25</v>
      </c>
      <c r="D472">
        <v>117.25</v>
      </c>
      <c r="E472">
        <v>117.25</v>
      </c>
      <c r="F472">
        <v>118.2</v>
      </c>
      <c r="G472">
        <v>112.1</v>
      </c>
      <c r="H472">
        <v>112.95</v>
      </c>
      <c r="I472" s="1">
        <v>112.85</v>
      </c>
      <c r="J472">
        <v>114.18</v>
      </c>
      <c r="K472">
        <v>256392</v>
      </c>
      <c r="L472" s="2">
        <v>292.75</v>
      </c>
      <c r="M472">
        <v>3759</v>
      </c>
      <c r="N472" s="3">
        <f t="shared" si="7"/>
        <v>68.207501995211487</v>
      </c>
      <c r="O472">
        <v>132092</v>
      </c>
      <c r="P472">
        <v>51.52</v>
      </c>
    </row>
    <row r="473" spans="1:16" hidden="1" x14ac:dyDescent="0.3">
      <c r="A473" t="s">
        <v>546</v>
      </c>
      <c r="B473" t="s">
        <v>24</v>
      </c>
      <c r="C473" t="s">
        <v>25</v>
      </c>
      <c r="D473">
        <v>340.6</v>
      </c>
      <c r="E473">
        <v>345</v>
      </c>
      <c r="F473">
        <v>346.6</v>
      </c>
      <c r="G473">
        <v>332</v>
      </c>
      <c r="H473">
        <v>339</v>
      </c>
      <c r="I473" s="1">
        <v>340.2</v>
      </c>
      <c r="J473">
        <v>341.46</v>
      </c>
      <c r="K473">
        <v>133184</v>
      </c>
      <c r="L473" s="2">
        <v>454.77</v>
      </c>
      <c r="M473">
        <v>5258</v>
      </c>
      <c r="N473" s="3">
        <f t="shared" si="7"/>
        <v>25.329783187523773</v>
      </c>
      <c r="O473">
        <v>72509</v>
      </c>
      <c r="P473">
        <v>54.44</v>
      </c>
    </row>
    <row r="474" spans="1:16" hidden="1" x14ac:dyDescent="0.3">
      <c r="A474" t="s">
        <v>1660</v>
      </c>
      <c r="B474" t="s">
        <v>24</v>
      </c>
      <c r="C474" t="s">
        <v>25</v>
      </c>
      <c r="D474">
        <v>1148</v>
      </c>
      <c r="E474">
        <v>1143.55</v>
      </c>
      <c r="F474">
        <v>1145</v>
      </c>
      <c r="G474">
        <v>1143.55</v>
      </c>
      <c r="H474">
        <v>1145</v>
      </c>
      <c r="I474" s="1">
        <v>1145</v>
      </c>
      <c r="J474">
        <v>1144.28</v>
      </c>
      <c r="K474">
        <v>2</v>
      </c>
      <c r="L474" s="2">
        <v>0.02</v>
      </c>
      <c r="M474">
        <v>2</v>
      </c>
      <c r="N474" s="3">
        <f t="shared" si="7"/>
        <v>1</v>
      </c>
      <c r="O474">
        <v>2</v>
      </c>
      <c r="P474">
        <v>100</v>
      </c>
    </row>
    <row r="475" spans="1:16" hidden="1" x14ac:dyDescent="0.3">
      <c r="A475" t="s">
        <v>822</v>
      </c>
      <c r="B475" t="s">
        <v>24</v>
      </c>
      <c r="C475" t="s">
        <v>25</v>
      </c>
      <c r="D475">
        <v>2230</v>
      </c>
      <c r="E475">
        <v>2231</v>
      </c>
      <c r="F475">
        <v>2296.1</v>
      </c>
      <c r="G475">
        <v>2230</v>
      </c>
      <c r="H475">
        <v>2293</v>
      </c>
      <c r="I475" s="1">
        <v>2293.1</v>
      </c>
      <c r="J475">
        <v>2290.4499999999998</v>
      </c>
      <c r="K475">
        <v>3112</v>
      </c>
      <c r="L475" s="2">
        <v>71.28</v>
      </c>
      <c r="M475">
        <v>242</v>
      </c>
      <c r="N475" s="3">
        <f t="shared" si="7"/>
        <v>12.859504132231406</v>
      </c>
      <c r="O475">
        <v>2259</v>
      </c>
      <c r="P475">
        <v>72.59</v>
      </c>
    </row>
    <row r="476" spans="1:16" hidden="1" x14ac:dyDescent="0.3">
      <c r="A476" t="s">
        <v>136</v>
      </c>
      <c r="B476" t="s">
        <v>24</v>
      </c>
      <c r="C476" t="s">
        <v>25</v>
      </c>
      <c r="D476">
        <v>1102.95</v>
      </c>
      <c r="E476">
        <v>1129.8</v>
      </c>
      <c r="F476">
        <v>1172</v>
      </c>
      <c r="G476">
        <v>1113.5999999999999</v>
      </c>
      <c r="H476">
        <v>1124.75</v>
      </c>
      <c r="I476" s="1">
        <v>1129.3</v>
      </c>
      <c r="J476">
        <v>1146.21</v>
      </c>
      <c r="K476">
        <v>4766351</v>
      </c>
      <c r="L476" s="2">
        <v>54632.24</v>
      </c>
      <c r="M476">
        <v>167903</v>
      </c>
      <c r="N476" s="3">
        <f t="shared" si="7"/>
        <v>28.38752732232301</v>
      </c>
      <c r="O476">
        <v>391916</v>
      </c>
      <c r="P476">
        <v>8.2200000000000006</v>
      </c>
    </row>
    <row r="477" spans="1:16" hidden="1" x14ac:dyDescent="0.3">
      <c r="A477" t="s">
        <v>104</v>
      </c>
      <c r="B477" t="s">
        <v>24</v>
      </c>
      <c r="C477" t="s">
        <v>25</v>
      </c>
      <c r="D477">
        <v>41.6</v>
      </c>
      <c r="E477">
        <v>41.15</v>
      </c>
      <c r="F477">
        <v>45.3</v>
      </c>
      <c r="G477">
        <v>39.700000000000003</v>
      </c>
      <c r="H477">
        <v>40.1</v>
      </c>
      <c r="I477" s="1">
        <v>40.450000000000003</v>
      </c>
      <c r="J477">
        <v>41.29</v>
      </c>
      <c r="K477">
        <v>100260</v>
      </c>
      <c r="L477" s="14">
        <v>41.4</v>
      </c>
      <c r="M477">
        <v>1239</v>
      </c>
      <c r="N477" s="3">
        <f t="shared" si="7"/>
        <v>80.920096852300247</v>
      </c>
      <c r="O477">
        <v>47393</v>
      </c>
      <c r="P477">
        <v>47.27</v>
      </c>
    </row>
    <row r="478" spans="1:16" hidden="1" x14ac:dyDescent="0.3">
      <c r="A478" t="s">
        <v>1248</v>
      </c>
      <c r="B478" t="s">
        <v>24</v>
      </c>
      <c r="C478" t="s">
        <v>25</v>
      </c>
      <c r="D478">
        <v>458.9</v>
      </c>
      <c r="E478">
        <v>476.9</v>
      </c>
      <c r="F478">
        <v>476.9</v>
      </c>
      <c r="G478">
        <v>450</v>
      </c>
      <c r="H478">
        <v>455.85</v>
      </c>
      <c r="I478" s="1">
        <v>454</v>
      </c>
      <c r="J478">
        <v>456.35</v>
      </c>
      <c r="K478">
        <v>2287</v>
      </c>
      <c r="L478" s="2">
        <v>10.44</v>
      </c>
      <c r="M478">
        <v>841</v>
      </c>
      <c r="N478" s="3">
        <f t="shared" si="7"/>
        <v>2.7193816884661119</v>
      </c>
      <c r="O478">
        <v>604</v>
      </c>
      <c r="P478">
        <v>26.41</v>
      </c>
    </row>
    <row r="479" spans="1:16" hidden="1" x14ac:dyDescent="0.3">
      <c r="A479" t="s">
        <v>1221</v>
      </c>
      <c r="B479" t="s">
        <v>24</v>
      </c>
      <c r="C479" t="s">
        <v>25</v>
      </c>
      <c r="D479">
        <v>39.799999999999997</v>
      </c>
      <c r="E479">
        <v>39.799999999999997</v>
      </c>
      <c r="F479">
        <v>40.35</v>
      </c>
      <c r="G479">
        <v>38.4</v>
      </c>
      <c r="H479">
        <v>39</v>
      </c>
      <c r="I479" s="1">
        <v>39.15</v>
      </c>
      <c r="J479">
        <v>38.880000000000003</v>
      </c>
      <c r="K479">
        <v>33057</v>
      </c>
      <c r="L479" s="2">
        <v>12.85</v>
      </c>
      <c r="M479">
        <v>372</v>
      </c>
      <c r="N479" s="3">
        <f t="shared" si="7"/>
        <v>88.862903225806448</v>
      </c>
      <c r="O479">
        <v>19430</v>
      </c>
      <c r="P479">
        <v>58.78</v>
      </c>
    </row>
    <row r="480" spans="1:16" hidden="1" x14ac:dyDescent="0.3">
      <c r="A480" t="s">
        <v>447</v>
      </c>
      <c r="B480" t="s">
        <v>24</v>
      </c>
      <c r="C480" t="s">
        <v>25</v>
      </c>
      <c r="D480">
        <v>49.5</v>
      </c>
      <c r="E480">
        <v>49.8</v>
      </c>
      <c r="F480">
        <v>50.8</v>
      </c>
      <c r="G480">
        <v>48.85</v>
      </c>
      <c r="H480">
        <v>50.45</v>
      </c>
      <c r="I480" s="1">
        <v>49.95</v>
      </c>
      <c r="J480">
        <v>49.46</v>
      </c>
      <c r="K480">
        <v>1966933</v>
      </c>
      <c r="L480" s="2">
        <v>972.92</v>
      </c>
      <c r="M480">
        <v>5221</v>
      </c>
      <c r="N480" s="3">
        <f t="shared" si="7"/>
        <v>376.73491668262784</v>
      </c>
      <c r="O480">
        <v>1180206</v>
      </c>
      <c r="P480">
        <v>60</v>
      </c>
    </row>
    <row r="481" spans="1:16" hidden="1" x14ac:dyDescent="0.3">
      <c r="A481" t="s">
        <v>975</v>
      </c>
      <c r="B481" t="s">
        <v>24</v>
      </c>
      <c r="C481" t="s">
        <v>25</v>
      </c>
      <c r="D481">
        <v>15.8</v>
      </c>
      <c r="E481">
        <v>15.8</v>
      </c>
      <c r="F481">
        <v>15.8</v>
      </c>
      <c r="G481">
        <v>15.38</v>
      </c>
      <c r="H481">
        <v>15.48</v>
      </c>
      <c r="I481" s="1">
        <v>15.4</v>
      </c>
      <c r="J481">
        <v>15.48</v>
      </c>
      <c r="K481">
        <v>171545</v>
      </c>
      <c r="L481" s="2">
        <v>26.56</v>
      </c>
      <c r="M481">
        <v>394</v>
      </c>
      <c r="N481" s="3">
        <f t="shared" si="7"/>
        <v>435.39340101522845</v>
      </c>
      <c r="O481">
        <v>136444</v>
      </c>
      <c r="P481">
        <v>79.540000000000006</v>
      </c>
    </row>
    <row r="482" spans="1:16" hidden="1" x14ac:dyDescent="0.3">
      <c r="A482" t="s">
        <v>833</v>
      </c>
      <c r="B482" t="s">
        <v>24</v>
      </c>
      <c r="C482" t="s">
        <v>25</v>
      </c>
      <c r="D482">
        <v>414.75</v>
      </c>
      <c r="E482">
        <v>414</v>
      </c>
      <c r="F482">
        <v>419.9</v>
      </c>
      <c r="G482">
        <v>395</v>
      </c>
      <c r="H482">
        <v>398.6</v>
      </c>
      <c r="I482" s="1">
        <v>398.35</v>
      </c>
      <c r="J482">
        <v>404.33</v>
      </c>
      <c r="K482">
        <v>16429</v>
      </c>
      <c r="L482" s="2">
        <v>66.430000000000007</v>
      </c>
      <c r="M482">
        <v>1193</v>
      </c>
      <c r="N482" s="3">
        <f t="shared" si="7"/>
        <v>13.77116512992456</v>
      </c>
      <c r="O482">
        <v>11629</v>
      </c>
      <c r="P482">
        <v>70.78</v>
      </c>
    </row>
    <row r="483" spans="1:16" hidden="1" x14ac:dyDescent="0.3">
      <c r="A483" t="s">
        <v>1607</v>
      </c>
      <c r="B483" t="s">
        <v>24</v>
      </c>
      <c r="C483" t="s">
        <v>25</v>
      </c>
      <c r="D483">
        <v>0.75</v>
      </c>
      <c r="E483">
        <v>0.8</v>
      </c>
      <c r="F483">
        <v>0.8</v>
      </c>
      <c r="G483">
        <v>0.8</v>
      </c>
      <c r="H483">
        <v>0.8</v>
      </c>
      <c r="I483" s="1">
        <v>0.8</v>
      </c>
      <c r="J483">
        <v>0.8</v>
      </c>
      <c r="K483">
        <v>29793</v>
      </c>
      <c r="L483" s="2">
        <v>0.24</v>
      </c>
      <c r="M483">
        <v>33</v>
      </c>
      <c r="N483" s="3">
        <f t="shared" si="7"/>
        <v>902.81818181818187</v>
      </c>
      <c r="O483">
        <v>29793</v>
      </c>
      <c r="P483">
        <v>100</v>
      </c>
    </row>
    <row r="484" spans="1:16" hidden="1" x14ac:dyDescent="0.3">
      <c r="A484" t="s">
        <v>984</v>
      </c>
      <c r="B484" t="s">
        <v>24</v>
      </c>
      <c r="C484" t="s">
        <v>25</v>
      </c>
      <c r="D484">
        <v>14.05</v>
      </c>
      <c r="E484">
        <v>14.05</v>
      </c>
      <c r="F484">
        <v>14.05</v>
      </c>
      <c r="G484">
        <v>13.35</v>
      </c>
      <c r="H484">
        <v>13.5</v>
      </c>
      <c r="I484" s="1">
        <v>13.5</v>
      </c>
      <c r="J484">
        <v>13.58</v>
      </c>
      <c r="K484">
        <v>181578</v>
      </c>
      <c r="L484" s="2">
        <v>24.67</v>
      </c>
      <c r="M484">
        <v>685</v>
      </c>
      <c r="N484" s="3">
        <f t="shared" si="7"/>
        <v>265.07737226277374</v>
      </c>
      <c r="O484">
        <v>128306</v>
      </c>
      <c r="P484">
        <v>70.66</v>
      </c>
    </row>
    <row r="485" spans="1:16" hidden="1" x14ac:dyDescent="0.3">
      <c r="A485" t="s">
        <v>899</v>
      </c>
      <c r="B485" t="s">
        <v>24</v>
      </c>
      <c r="C485" t="s">
        <v>25</v>
      </c>
      <c r="D485">
        <v>46.05</v>
      </c>
      <c r="E485">
        <v>45.55</v>
      </c>
      <c r="F485">
        <v>46.75</v>
      </c>
      <c r="G485">
        <v>45.25</v>
      </c>
      <c r="H485">
        <v>45.6</v>
      </c>
      <c r="I485" s="1">
        <v>45.6</v>
      </c>
      <c r="J485">
        <v>46.02</v>
      </c>
      <c r="K485">
        <v>91294</v>
      </c>
      <c r="L485" s="2">
        <v>42.01</v>
      </c>
      <c r="M485">
        <v>952</v>
      </c>
      <c r="N485" s="3">
        <f t="shared" si="7"/>
        <v>95.897058823529406</v>
      </c>
      <c r="O485">
        <v>50991</v>
      </c>
      <c r="P485">
        <v>55.85</v>
      </c>
    </row>
    <row r="486" spans="1:16" hidden="1" x14ac:dyDescent="0.3">
      <c r="A486" t="s">
        <v>900</v>
      </c>
      <c r="B486" t="s">
        <v>24</v>
      </c>
      <c r="C486" t="s">
        <v>25</v>
      </c>
      <c r="D486">
        <v>15</v>
      </c>
      <c r="E486">
        <v>15.05</v>
      </c>
      <c r="F486">
        <v>15.5</v>
      </c>
      <c r="G486">
        <v>14.25</v>
      </c>
      <c r="H486">
        <v>14.25</v>
      </c>
      <c r="I486" s="1">
        <v>14.3</v>
      </c>
      <c r="J486">
        <v>14.44</v>
      </c>
      <c r="K486">
        <v>288303</v>
      </c>
      <c r="L486" s="2">
        <v>41.63</v>
      </c>
      <c r="M486">
        <v>687</v>
      </c>
      <c r="N486" s="3">
        <f t="shared" si="7"/>
        <v>419.65502183406113</v>
      </c>
      <c r="O486">
        <v>174246</v>
      </c>
      <c r="P486">
        <v>60.44</v>
      </c>
    </row>
    <row r="487" spans="1:16" hidden="1" x14ac:dyDescent="0.3">
      <c r="A487" t="s">
        <v>1020</v>
      </c>
      <c r="B487" t="s">
        <v>41</v>
      </c>
      <c r="C487" t="s">
        <v>25</v>
      </c>
      <c r="D487">
        <v>0.45</v>
      </c>
      <c r="E487">
        <v>0.4</v>
      </c>
      <c r="F487">
        <v>0.4</v>
      </c>
      <c r="G487">
        <v>0.4</v>
      </c>
      <c r="H487">
        <v>0.4</v>
      </c>
      <c r="I487" s="1">
        <v>0.4</v>
      </c>
      <c r="J487">
        <v>0.4</v>
      </c>
      <c r="K487">
        <v>35007</v>
      </c>
      <c r="L487" s="2">
        <v>0.14000000000000001</v>
      </c>
      <c r="M487">
        <v>38</v>
      </c>
      <c r="N487" s="3">
        <f t="shared" si="7"/>
        <v>921.23684210526312</v>
      </c>
      <c r="O487" t="s">
        <v>42</v>
      </c>
      <c r="P487" t="s">
        <v>42</v>
      </c>
    </row>
    <row r="488" spans="1:16" hidden="1" x14ac:dyDescent="0.3">
      <c r="A488" t="s">
        <v>772</v>
      </c>
      <c r="B488" t="s">
        <v>24</v>
      </c>
      <c r="C488" t="s">
        <v>25</v>
      </c>
      <c r="D488">
        <v>106.75</v>
      </c>
      <c r="E488">
        <v>106.75</v>
      </c>
      <c r="F488">
        <v>109.65</v>
      </c>
      <c r="G488">
        <v>106.7</v>
      </c>
      <c r="H488">
        <v>107.55</v>
      </c>
      <c r="I488" s="1">
        <v>107.6</v>
      </c>
      <c r="J488">
        <v>108.02</v>
      </c>
      <c r="K488">
        <v>89722</v>
      </c>
      <c r="L488" s="2">
        <v>96.92</v>
      </c>
      <c r="M488">
        <v>1632</v>
      </c>
      <c r="N488" s="3">
        <f t="shared" si="7"/>
        <v>54.97671568627451</v>
      </c>
      <c r="O488">
        <v>61434</v>
      </c>
      <c r="P488">
        <v>68.47</v>
      </c>
    </row>
    <row r="489" spans="1:16" hidden="1" x14ac:dyDescent="0.3">
      <c r="A489" t="s">
        <v>1280</v>
      </c>
      <c r="B489" t="s">
        <v>24</v>
      </c>
      <c r="C489" t="s">
        <v>25</v>
      </c>
      <c r="D489">
        <v>50.15</v>
      </c>
      <c r="E489">
        <v>49.15</v>
      </c>
      <c r="F489">
        <v>50</v>
      </c>
      <c r="G489">
        <v>48</v>
      </c>
      <c r="H489">
        <v>48</v>
      </c>
      <c r="I489" s="1">
        <v>48.5</v>
      </c>
      <c r="J489">
        <v>48.63</v>
      </c>
      <c r="K489">
        <v>17155</v>
      </c>
      <c r="L489" s="2">
        <v>8.34</v>
      </c>
      <c r="M489">
        <v>298</v>
      </c>
      <c r="N489" s="3">
        <f t="shared" si="7"/>
        <v>57.567114093959731</v>
      </c>
      <c r="O489">
        <v>11193</v>
      </c>
      <c r="P489">
        <v>65.25</v>
      </c>
    </row>
    <row r="490" spans="1:16" hidden="1" x14ac:dyDescent="0.3">
      <c r="A490" t="s">
        <v>673</v>
      </c>
      <c r="B490" t="s">
        <v>24</v>
      </c>
      <c r="C490" t="s">
        <v>25</v>
      </c>
      <c r="D490">
        <v>46.6</v>
      </c>
      <c r="E490">
        <v>46.4</v>
      </c>
      <c r="F490">
        <v>47.5</v>
      </c>
      <c r="G490">
        <v>44.5</v>
      </c>
      <c r="H490">
        <v>46.4</v>
      </c>
      <c r="I490" s="1">
        <v>46.25</v>
      </c>
      <c r="J490">
        <v>46.27</v>
      </c>
      <c r="K490">
        <v>388607</v>
      </c>
      <c r="L490" s="2">
        <v>179.83</v>
      </c>
      <c r="M490">
        <v>1831</v>
      </c>
      <c r="N490" s="3">
        <f t="shared" si="7"/>
        <v>212.23757509557618</v>
      </c>
      <c r="O490">
        <v>175139</v>
      </c>
      <c r="P490">
        <v>45.07</v>
      </c>
    </row>
    <row r="491" spans="1:16" hidden="1" x14ac:dyDescent="0.3">
      <c r="A491" t="s">
        <v>515</v>
      </c>
      <c r="B491" t="s">
        <v>24</v>
      </c>
      <c r="C491" t="s">
        <v>25</v>
      </c>
      <c r="D491">
        <v>176.55</v>
      </c>
      <c r="E491">
        <v>177.8</v>
      </c>
      <c r="F491">
        <v>177.9</v>
      </c>
      <c r="G491">
        <v>171.1</v>
      </c>
      <c r="H491">
        <v>173</v>
      </c>
      <c r="I491" s="1">
        <v>172.55</v>
      </c>
      <c r="J491">
        <v>173.14</v>
      </c>
      <c r="K491">
        <v>347445</v>
      </c>
      <c r="L491" s="2">
        <v>601.57000000000005</v>
      </c>
      <c r="M491">
        <v>7667</v>
      </c>
      <c r="N491" s="3">
        <f t="shared" si="7"/>
        <v>45.316942741619933</v>
      </c>
      <c r="O491">
        <v>132409</v>
      </c>
      <c r="P491">
        <v>38.11</v>
      </c>
    </row>
    <row r="492" spans="1:16" hidden="1" x14ac:dyDescent="0.3">
      <c r="A492" t="s">
        <v>1433</v>
      </c>
      <c r="B492" t="s">
        <v>24</v>
      </c>
      <c r="C492" t="s">
        <v>25</v>
      </c>
      <c r="D492">
        <v>18.8</v>
      </c>
      <c r="E492">
        <v>18.399999999999999</v>
      </c>
      <c r="F492">
        <v>18.95</v>
      </c>
      <c r="G492">
        <v>18.149999999999999</v>
      </c>
      <c r="H492">
        <v>18.149999999999999</v>
      </c>
      <c r="I492" s="1">
        <v>18.25</v>
      </c>
      <c r="J492">
        <v>18.32</v>
      </c>
      <c r="K492">
        <v>11245</v>
      </c>
      <c r="L492" s="2">
        <v>2.06</v>
      </c>
      <c r="M492">
        <v>113</v>
      </c>
      <c r="N492" s="3">
        <f t="shared" si="7"/>
        <v>99.513274336283189</v>
      </c>
      <c r="O492">
        <v>8286</v>
      </c>
      <c r="P492">
        <v>73.69</v>
      </c>
    </row>
    <row r="493" spans="1:16" hidden="1" x14ac:dyDescent="0.3">
      <c r="A493" t="s">
        <v>1056</v>
      </c>
      <c r="B493" t="s">
        <v>24</v>
      </c>
      <c r="C493" t="s">
        <v>25</v>
      </c>
      <c r="D493">
        <v>23.1</v>
      </c>
      <c r="E493">
        <v>23.4</v>
      </c>
      <c r="F493">
        <v>24.6</v>
      </c>
      <c r="G493">
        <v>22.6</v>
      </c>
      <c r="H493">
        <v>23.1</v>
      </c>
      <c r="I493" s="1">
        <v>23.1</v>
      </c>
      <c r="J493">
        <v>23.53</v>
      </c>
      <c r="K493">
        <v>9701</v>
      </c>
      <c r="L493" s="2">
        <v>2.2799999999999998</v>
      </c>
      <c r="M493">
        <v>33</v>
      </c>
      <c r="N493" s="3">
        <f t="shared" si="7"/>
        <v>293.969696969697</v>
      </c>
      <c r="O493">
        <v>5351</v>
      </c>
      <c r="P493">
        <v>55.16</v>
      </c>
    </row>
    <row r="494" spans="1:16" hidden="1" x14ac:dyDescent="0.3">
      <c r="A494" t="s">
        <v>1675</v>
      </c>
      <c r="B494" t="s">
        <v>41</v>
      </c>
      <c r="C494" t="s">
        <v>25</v>
      </c>
      <c r="D494">
        <v>1.75</v>
      </c>
      <c r="E494">
        <v>1.75</v>
      </c>
      <c r="F494">
        <v>1.75</v>
      </c>
      <c r="G494">
        <v>1.75</v>
      </c>
      <c r="H494">
        <v>1.75</v>
      </c>
      <c r="I494" s="1">
        <v>1.75</v>
      </c>
      <c r="J494">
        <v>1.75</v>
      </c>
      <c r="K494">
        <v>214</v>
      </c>
      <c r="L494" s="2">
        <v>0</v>
      </c>
      <c r="M494">
        <v>2</v>
      </c>
      <c r="N494" s="3">
        <f t="shared" si="7"/>
        <v>107</v>
      </c>
      <c r="O494" t="s">
        <v>42</v>
      </c>
      <c r="P494" t="s">
        <v>42</v>
      </c>
    </row>
    <row r="495" spans="1:16" hidden="1" x14ac:dyDescent="0.3">
      <c r="A495" t="s">
        <v>1356</v>
      </c>
      <c r="B495" t="s">
        <v>41</v>
      </c>
      <c r="C495" t="s">
        <v>25</v>
      </c>
      <c r="D495">
        <v>110.25</v>
      </c>
      <c r="E495">
        <v>108.2</v>
      </c>
      <c r="F495">
        <v>110.9</v>
      </c>
      <c r="G495">
        <v>107.1</v>
      </c>
      <c r="H495">
        <v>108.25</v>
      </c>
      <c r="I495" s="1">
        <v>108.25</v>
      </c>
      <c r="J495">
        <v>108.02</v>
      </c>
      <c r="K495">
        <v>3892</v>
      </c>
      <c r="L495" s="2">
        <v>4.2</v>
      </c>
      <c r="M495">
        <v>28</v>
      </c>
      <c r="N495" s="3">
        <f t="shared" si="7"/>
        <v>139</v>
      </c>
      <c r="O495" t="s">
        <v>42</v>
      </c>
      <c r="P495" t="s">
        <v>42</v>
      </c>
    </row>
    <row r="496" spans="1:16" hidden="1" x14ac:dyDescent="0.3">
      <c r="A496" t="s">
        <v>1234</v>
      </c>
      <c r="B496" t="s">
        <v>24</v>
      </c>
      <c r="C496" t="s">
        <v>25</v>
      </c>
      <c r="D496">
        <v>103.6</v>
      </c>
      <c r="E496">
        <v>105.55</v>
      </c>
      <c r="F496">
        <v>105.55</v>
      </c>
      <c r="G496">
        <v>101</v>
      </c>
      <c r="H496">
        <v>101.35</v>
      </c>
      <c r="I496" s="1">
        <v>101.5</v>
      </c>
      <c r="J496">
        <v>102.07</v>
      </c>
      <c r="K496">
        <v>11572</v>
      </c>
      <c r="L496" s="2">
        <v>11.81</v>
      </c>
      <c r="M496">
        <v>430</v>
      </c>
      <c r="N496" s="3">
        <f t="shared" si="7"/>
        <v>26.911627906976744</v>
      </c>
      <c r="O496">
        <v>7600</v>
      </c>
      <c r="P496">
        <v>65.680000000000007</v>
      </c>
    </row>
    <row r="497" spans="1:16" hidden="1" x14ac:dyDescent="0.3">
      <c r="A497" t="s">
        <v>1605</v>
      </c>
      <c r="B497" t="s">
        <v>24</v>
      </c>
      <c r="C497" t="s">
        <v>25</v>
      </c>
      <c r="D497">
        <v>22.9</v>
      </c>
      <c r="E497">
        <v>22.9</v>
      </c>
      <c r="F497">
        <v>22.9</v>
      </c>
      <c r="G497">
        <v>20.7</v>
      </c>
      <c r="H497">
        <v>21.25</v>
      </c>
      <c r="I497" s="1">
        <v>21.55</v>
      </c>
      <c r="J497">
        <v>22.12</v>
      </c>
      <c r="K497">
        <v>1150</v>
      </c>
      <c r="L497" s="2">
        <v>0.25</v>
      </c>
      <c r="M497">
        <v>16</v>
      </c>
      <c r="N497" s="3">
        <f t="shared" si="7"/>
        <v>71.875</v>
      </c>
      <c r="O497">
        <v>1029</v>
      </c>
      <c r="P497">
        <v>89.48</v>
      </c>
    </row>
    <row r="498" spans="1:16" hidden="1" x14ac:dyDescent="0.3">
      <c r="A498" t="s">
        <v>656</v>
      </c>
      <c r="B498" t="s">
        <v>24</v>
      </c>
      <c r="C498" t="s">
        <v>25</v>
      </c>
      <c r="D498">
        <v>34.200000000000003</v>
      </c>
      <c r="E498">
        <v>34.549999999999997</v>
      </c>
      <c r="F498">
        <v>34.549999999999997</v>
      </c>
      <c r="G498">
        <v>31.6</v>
      </c>
      <c r="H498">
        <v>32</v>
      </c>
      <c r="I498" s="1">
        <v>32.25</v>
      </c>
      <c r="J498">
        <v>33.11</v>
      </c>
      <c r="K498">
        <v>633562</v>
      </c>
      <c r="L498" s="2">
        <v>209.76</v>
      </c>
      <c r="M498">
        <v>2355</v>
      </c>
      <c r="N498" s="3">
        <f t="shared" si="7"/>
        <v>269.02845010615709</v>
      </c>
      <c r="O498">
        <v>348009</v>
      </c>
      <c r="P498">
        <v>54.93</v>
      </c>
    </row>
    <row r="499" spans="1:16" hidden="1" x14ac:dyDescent="0.3">
      <c r="A499" t="s">
        <v>1434</v>
      </c>
      <c r="B499" t="s">
        <v>41</v>
      </c>
      <c r="C499" t="s">
        <v>25</v>
      </c>
      <c r="D499">
        <v>31.2</v>
      </c>
      <c r="E499">
        <v>30</v>
      </c>
      <c r="F499">
        <v>31.65</v>
      </c>
      <c r="G499">
        <v>29.65</v>
      </c>
      <c r="H499">
        <v>29.65</v>
      </c>
      <c r="I499" s="1">
        <v>29.65</v>
      </c>
      <c r="J499">
        <v>29.93</v>
      </c>
      <c r="K499">
        <v>6850</v>
      </c>
      <c r="L499" s="2">
        <v>2.0499999999999998</v>
      </c>
      <c r="M499">
        <v>75</v>
      </c>
      <c r="N499" s="3">
        <f t="shared" si="7"/>
        <v>91.333333333333329</v>
      </c>
      <c r="O499" t="s">
        <v>42</v>
      </c>
      <c r="P499" t="s">
        <v>42</v>
      </c>
    </row>
    <row r="500" spans="1:16" hidden="1" x14ac:dyDescent="0.3">
      <c r="A500" t="s">
        <v>1541</v>
      </c>
      <c r="B500" t="s">
        <v>41</v>
      </c>
      <c r="C500" t="s">
        <v>25</v>
      </c>
      <c r="D500">
        <v>1.1000000000000001</v>
      </c>
      <c r="E500">
        <v>1.05</v>
      </c>
      <c r="F500">
        <v>1.05</v>
      </c>
      <c r="G500">
        <v>1.05</v>
      </c>
      <c r="H500">
        <v>1.05</v>
      </c>
      <c r="I500" s="1">
        <v>1.05</v>
      </c>
      <c r="J500">
        <v>1.05</v>
      </c>
      <c r="K500">
        <v>64762</v>
      </c>
      <c r="L500" s="2">
        <v>0.68</v>
      </c>
      <c r="M500">
        <v>51</v>
      </c>
      <c r="N500" s="3">
        <f t="shared" si="7"/>
        <v>1269.8431372549019</v>
      </c>
      <c r="O500" t="s">
        <v>42</v>
      </c>
      <c r="P500" t="s">
        <v>42</v>
      </c>
    </row>
    <row r="501" spans="1:16" hidden="1" x14ac:dyDescent="0.3">
      <c r="A501" t="s">
        <v>713</v>
      </c>
      <c r="B501" t="s">
        <v>24</v>
      </c>
      <c r="C501" t="s">
        <v>25</v>
      </c>
      <c r="D501">
        <v>33.4</v>
      </c>
      <c r="E501">
        <v>33.5</v>
      </c>
      <c r="F501">
        <v>33.5</v>
      </c>
      <c r="G501">
        <v>32</v>
      </c>
      <c r="H501">
        <v>32.1</v>
      </c>
      <c r="I501" s="1">
        <v>32.15</v>
      </c>
      <c r="J501">
        <v>32.43</v>
      </c>
      <c r="K501">
        <v>411603</v>
      </c>
      <c r="L501" s="2">
        <v>133.47</v>
      </c>
      <c r="M501">
        <v>1625</v>
      </c>
      <c r="N501" s="3">
        <f t="shared" si="7"/>
        <v>253.29415384615385</v>
      </c>
      <c r="O501">
        <v>335468</v>
      </c>
      <c r="P501">
        <v>81.5</v>
      </c>
    </row>
    <row r="502" spans="1:16" hidden="1" x14ac:dyDescent="0.3">
      <c r="A502" t="s">
        <v>568</v>
      </c>
      <c r="B502" t="s">
        <v>24</v>
      </c>
      <c r="C502" t="s">
        <v>25</v>
      </c>
      <c r="D502">
        <v>64.150000000000006</v>
      </c>
      <c r="E502">
        <v>64.400000000000006</v>
      </c>
      <c r="F502">
        <v>64.400000000000006</v>
      </c>
      <c r="G502">
        <v>62.35</v>
      </c>
      <c r="H502">
        <v>62.6</v>
      </c>
      <c r="I502" s="1">
        <v>62.5</v>
      </c>
      <c r="J502">
        <v>63.04</v>
      </c>
      <c r="K502">
        <v>608946</v>
      </c>
      <c r="L502" s="2">
        <v>383.91</v>
      </c>
      <c r="M502">
        <v>3709</v>
      </c>
      <c r="N502" s="3">
        <f t="shared" si="7"/>
        <v>164.18064168239417</v>
      </c>
      <c r="O502">
        <v>231125</v>
      </c>
      <c r="P502">
        <v>37.950000000000003</v>
      </c>
    </row>
    <row r="503" spans="1:16" hidden="1" x14ac:dyDescent="0.3">
      <c r="A503" t="s">
        <v>1530</v>
      </c>
      <c r="B503" t="s">
        <v>24</v>
      </c>
      <c r="C503" t="s">
        <v>25</v>
      </c>
      <c r="D503">
        <v>5.4</v>
      </c>
      <c r="E503">
        <v>5.45</v>
      </c>
      <c r="F503">
        <v>5.6</v>
      </c>
      <c r="G503">
        <v>5.45</v>
      </c>
      <c r="H503">
        <v>5.6</v>
      </c>
      <c r="I503" s="1">
        <v>5.6</v>
      </c>
      <c r="J503">
        <v>5.57</v>
      </c>
      <c r="K503">
        <v>14551</v>
      </c>
      <c r="L503" s="2">
        <v>0.81</v>
      </c>
      <c r="M503">
        <v>29</v>
      </c>
      <c r="N503" s="3">
        <f t="shared" si="7"/>
        <v>501.75862068965517</v>
      </c>
      <c r="O503">
        <v>14551</v>
      </c>
      <c r="P503">
        <v>100</v>
      </c>
    </row>
    <row r="504" spans="1:16" hidden="1" x14ac:dyDescent="0.3">
      <c r="A504" t="s">
        <v>1190</v>
      </c>
      <c r="B504" t="s">
        <v>24</v>
      </c>
      <c r="C504" t="s">
        <v>25</v>
      </c>
      <c r="D504">
        <v>64.349999999999994</v>
      </c>
      <c r="E504">
        <v>64.900000000000006</v>
      </c>
      <c r="F504">
        <v>64.900000000000006</v>
      </c>
      <c r="G504">
        <v>61.05</v>
      </c>
      <c r="H504">
        <v>61.95</v>
      </c>
      <c r="I504" s="1">
        <v>61.9</v>
      </c>
      <c r="J504">
        <v>62.63</v>
      </c>
      <c r="K504">
        <v>25200</v>
      </c>
      <c r="L504" s="2">
        <v>15.78</v>
      </c>
      <c r="M504">
        <v>462</v>
      </c>
      <c r="N504" s="3">
        <f t="shared" si="7"/>
        <v>54.545454545454547</v>
      </c>
      <c r="O504">
        <v>16988</v>
      </c>
      <c r="P504">
        <v>67.41</v>
      </c>
    </row>
    <row r="505" spans="1:16" hidden="1" x14ac:dyDescent="0.3">
      <c r="A505" t="s">
        <v>996</v>
      </c>
      <c r="B505" t="s">
        <v>24</v>
      </c>
      <c r="C505" t="s">
        <v>25</v>
      </c>
      <c r="D505">
        <v>59.9</v>
      </c>
      <c r="E505">
        <v>58.05</v>
      </c>
      <c r="F505">
        <v>60.6</v>
      </c>
      <c r="G505">
        <v>57.3</v>
      </c>
      <c r="H505">
        <v>60</v>
      </c>
      <c r="I505" s="1">
        <v>60.05</v>
      </c>
      <c r="J505">
        <v>58.64</v>
      </c>
      <c r="K505">
        <v>39272</v>
      </c>
      <c r="L505" s="2">
        <v>23.03</v>
      </c>
      <c r="M505">
        <v>619</v>
      </c>
      <c r="N505" s="3">
        <f t="shared" si="7"/>
        <v>63.444264943457192</v>
      </c>
      <c r="O505">
        <v>33362</v>
      </c>
      <c r="P505">
        <v>84.95</v>
      </c>
    </row>
    <row r="506" spans="1:16" hidden="1" x14ac:dyDescent="0.3">
      <c r="A506" t="s">
        <v>956</v>
      </c>
      <c r="B506" t="s">
        <v>24</v>
      </c>
      <c r="C506" t="s">
        <v>25</v>
      </c>
      <c r="D506">
        <v>160</v>
      </c>
      <c r="E506">
        <v>159.05000000000001</v>
      </c>
      <c r="F506">
        <v>167</v>
      </c>
      <c r="G506">
        <v>156.25</v>
      </c>
      <c r="H506">
        <v>160.5</v>
      </c>
      <c r="I506" s="1">
        <v>161.19999999999999</v>
      </c>
      <c r="J506">
        <v>161.1</v>
      </c>
      <c r="K506">
        <v>18536</v>
      </c>
      <c r="L506" s="2">
        <v>29.86</v>
      </c>
      <c r="M506">
        <v>561</v>
      </c>
      <c r="N506" s="3">
        <f t="shared" si="7"/>
        <v>33.040998217468804</v>
      </c>
      <c r="O506">
        <v>12824</v>
      </c>
      <c r="P506">
        <v>69.180000000000007</v>
      </c>
    </row>
    <row r="507" spans="1:16" hidden="1" x14ac:dyDescent="0.3">
      <c r="A507" t="s">
        <v>827</v>
      </c>
      <c r="B507" t="s">
        <v>24</v>
      </c>
      <c r="C507" t="s">
        <v>25</v>
      </c>
      <c r="D507">
        <v>450.2</v>
      </c>
      <c r="E507">
        <v>452</v>
      </c>
      <c r="F507">
        <v>458.9</v>
      </c>
      <c r="G507">
        <v>443</v>
      </c>
      <c r="H507">
        <v>445.2</v>
      </c>
      <c r="I507" s="1">
        <v>444.95</v>
      </c>
      <c r="J507">
        <v>448.37</v>
      </c>
      <c r="K507">
        <v>15185</v>
      </c>
      <c r="L507" s="2">
        <v>68.09</v>
      </c>
      <c r="M507">
        <v>876</v>
      </c>
      <c r="N507" s="3">
        <f t="shared" si="7"/>
        <v>17.334474885844749</v>
      </c>
      <c r="O507">
        <v>9179</v>
      </c>
      <c r="P507">
        <v>60.45</v>
      </c>
    </row>
    <row r="508" spans="1:16" hidden="1" x14ac:dyDescent="0.3">
      <c r="A508" t="s">
        <v>27</v>
      </c>
      <c r="B508" t="s">
        <v>24</v>
      </c>
      <c r="C508" t="s">
        <v>25</v>
      </c>
      <c r="D508">
        <v>889.3</v>
      </c>
      <c r="E508">
        <v>901.9</v>
      </c>
      <c r="F508">
        <v>925</v>
      </c>
      <c r="G508">
        <v>860.2</v>
      </c>
      <c r="H508">
        <v>873</v>
      </c>
      <c r="I508" s="1">
        <v>872.05</v>
      </c>
      <c r="J508">
        <v>869.54</v>
      </c>
      <c r="K508">
        <v>584073</v>
      </c>
      <c r="L508" s="8">
        <v>5078.75</v>
      </c>
      <c r="M508">
        <v>6524</v>
      </c>
      <c r="N508" s="3">
        <f t="shared" si="7"/>
        <v>89.526824034334766</v>
      </c>
      <c r="O508">
        <v>491160</v>
      </c>
      <c r="P508">
        <v>84.09</v>
      </c>
    </row>
    <row r="509" spans="1:16" hidden="1" x14ac:dyDescent="0.3">
      <c r="A509" t="s">
        <v>278</v>
      </c>
      <c r="B509" t="s">
        <v>24</v>
      </c>
      <c r="C509" t="s">
        <v>25</v>
      </c>
      <c r="D509">
        <v>182</v>
      </c>
      <c r="E509">
        <v>181.3</v>
      </c>
      <c r="F509">
        <v>181.55</v>
      </c>
      <c r="G509">
        <v>178.75</v>
      </c>
      <c r="H509">
        <v>180.55</v>
      </c>
      <c r="I509" s="1">
        <v>180.9</v>
      </c>
      <c r="J509">
        <v>179.91</v>
      </c>
      <c r="K509">
        <v>6715553</v>
      </c>
      <c r="L509" s="2">
        <v>12081.94</v>
      </c>
      <c r="M509">
        <v>54766</v>
      </c>
      <c r="N509" s="3">
        <f t="shared" si="7"/>
        <v>122.62266734835482</v>
      </c>
      <c r="O509">
        <v>2628688</v>
      </c>
      <c r="P509">
        <v>39.14</v>
      </c>
    </row>
    <row r="510" spans="1:16" hidden="1" x14ac:dyDescent="0.3">
      <c r="A510" t="s">
        <v>1109</v>
      </c>
      <c r="B510" t="s">
        <v>24</v>
      </c>
      <c r="C510" t="s">
        <v>25</v>
      </c>
      <c r="D510">
        <v>150.25</v>
      </c>
      <c r="E510">
        <v>149.15</v>
      </c>
      <c r="F510">
        <v>158</v>
      </c>
      <c r="G510">
        <v>149.15</v>
      </c>
      <c r="H510">
        <v>156</v>
      </c>
      <c r="I510" s="1">
        <v>155.44999999999999</v>
      </c>
      <c r="J510">
        <v>153.01</v>
      </c>
      <c r="K510">
        <v>7640</v>
      </c>
      <c r="L510" s="2">
        <v>11.69</v>
      </c>
      <c r="M510">
        <v>250</v>
      </c>
      <c r="N510" s="3">
        <f t="shared" si="7"/>
        <v>30.56</v>
      </c>
      <c r="O510">
        <v>6599</v>
      </c>
      <c r="P510">
        <v>86.37</v>
      </c>
    </row>
    <row r="511" spans="1:16" hidden="1" x14ac:dyDescent="0.3">
      <c r="A511" t="s">
        <v>590</v>
      </c>
      <c r="B511" t="s">
        <v>24</v>
      </c>
      <c r="C511" t="s">
        <v>25</v>
      </c>
      <c r="D511">
        <v>598.70000000000005</v>
      </c>
      <c r="E511">
        <v>599.85</v>
      </c>
      <c r="F511">
        <v>599.9</v>
      </c>
      <c r="G511">
        <v>580.1</v>
      </c>
      <c r="H511">
        <v>586.54999999999995</v>
      </c>
      <c r="I511" s="1">
        <v>584.04999999999995</v>
      </c>
      <c r="J511">
        <v>586.66999999999996</v>
      </c>
      <c r="K511">
        <v>57647</v>
      </c>
      <c r="L511" s="2">
        <v>338.2</v>
      </c>
      <c r="M511">
        <v>3042</v>
      </c>
      <c r="N511" s="3">
        <f t="shared" si="7"/>
        <v>18.950361604207757</v>
      </c>
      <c r="O511">
        <v>38932</v>
      </c>
      <c r="P511">
        <v>67.540000000000006</v>
      </c>
    </row>
    <row r="512" spans="1:16" hidden="1" x14ac:dyDescent="0.3">
      <c r="A512" t="s">
        <v>66</v>
      </c>
      <c r="B512" t="s">
        <v>24</v>
      </c>
      <c r="C512" t="s">
        <v>25</v>
      </c>
      <c r="D512">
        <v>376.15</v>
      </c>
      <c r="E512">
        <v>378.05</v>
      </c>
      <c r="F512">
        <v>432.15</v>
      </c>
      <c r="G512">
        <v>374.5</v>
      </c>
      <c r="H512">
        <v>402</v>
      </c>
      <c r="I512" s="1">
        <v>402.2</v>
      </c>
      <c r="J512">
        <v>416.24</v>
      </c>
      <c r="K512">
        <v>1686988</v>
      </c>
      <c r="L512" s="14">
        <v>7021.87</v>
      </c>
      <c r="M512">
        <v>40692</v>
      </c>
      <c r="N512" s="3">
        <f t="shared" si="7"/>
        <v>41.457485500835546</v>
      </c>
      <c r="O512">
        <v>209604</v>
      </c>
      <c r="P512">
        <v>12.42</v>
      </c>
    </row>
    <row r="513" spans="1:16" hidden="1" x14ac:dyDescent="0.3">
      <c r="A513" t="s">
        <v>405</v>
      </c>
      <c r="B513" t="s">
        <v>24</v>
      </c>
      <c r="C513" t="s">
        <v>25</v>
      </c>
      <c r="D513">
        <v>819.35</v>
      </c>
      <c r="E513">
        <v>822.9</v>
      </c>
      <c r="F513">
        <v>822.9</v>
      </c>
      <c r="G513">
        <v>800</v>
      </c>
      <c r="H513">
        <v>804.95</v>
      </c>
      <c r="I513" s="1">
        <v>804.25</v>
      </c>
      <c r="J513">
        <v>808.53</v>
      </c>
      <c r="K513">
        <v>177106</v>
      </c>
      <c r="L513" s="2">
        <v>1431.95</v>
      </c>
      <c r="M513">
        <v>11072</v>
      </c>
      <c r="N513" s="3">
        <f t="shared" si="7"/>
        <v>15.995845375722544</v>
      </c>
      <c r="O513">
        <v>93908</v>
      </c>
      <c r="P513">
        <v>53.02</v>
      </c>
    </row>
    <row r="514" spans="1:16" hidden="1" x14ac:dyDescent="0.3">
      <c r="A514" t="s">
        <v>40</v>
      </c>
      <c r="B514" t="s">
        <v>41</v>
      </c>
      <c r="C514" t="s">
        <v>25</v>
      </c>
      <c r="D514">
        <v>129.35</v>
      </c>
      <c r="E514">
        <v>128</v>
      </c>
      <c r="F514">
        <v>135.80000000000001</v>
      </c>
      <c r="G514">
        <v>122.9</v>
      </c>
      <c r="H514">
        <v>135.80000000000001</v>
      </c>
      <c r="I514" s="1">
        <v>135.75</v>
      </c>
      <c r="J514">
        <v>133.52000000000001</v>
      </c>
      <c r="K514">
        <v>242435</v>
      </c>
      <c r="L514" s="8">
        <v>323.69</v>
      </c>
      <c r="M514">
        <v>492</v>
      </c>
      <c r="N514" s="3">
        <f t="shared" ref="N514:N577" si="8">K514/M514</f>
        <v>492.7540650406504</v>
      </c>
      <c r="O514" t="s">
        <v>42</v>
      </c>
      <c r="P514" t="s">
        <v>42</v>
      </c>
    </row>
    <row r="515" spans="1:16" hidden="1" x14ac:dyDescent="0.3">
      <c r="A515" t="s">
        <v>989</v>
      </c>
      <c r="B515" t="s">
        <v>24</v>
      </c>
      <c r="C515" t="s">
        <v>25</v>
      </c>
      <c r="D515">
        <v>173.55</v>
      </c>
      <c r="E515">
        <v>178.75</v>
      </c>
      <c r="F515">
        <v>184</v>
      </c>
      <c r="G515">
        <v>173.1</v>
      </c>
      <c r="H515">
        <v>177</v>
      </c>
      <c r="I515" s="1">
        <v>178.25</v>
      </c>
      <c r="J515">
        <v>178.9</v>
      </c>
      <c r="K515">
        <v>13347</v>
      </c>
      <c r="L515" s="2">
        <v>23.88</v>
      </c>
      <c r="M515">
        <v>909</v>
      </c>
      <c r="N515" s="3">
        <f t="shared" si="8"/>
        <v>14.683168316831683</v>
      </c>
      <c r="O515">
        <v>5939</v>
      </c>
      <c r="P515">
        <v>44.5</v>
      </c>
    </row>
    <row r="516" spans="1:16" hidden="1" x14ac:dyDescent="0.3">
      <c r="A516" t="s">
        <v>1138</v>
      </c>
      <c r="B516" t="s">
        <v>24</v>
      </c>
      <c r="C516" t="s">
        <v>25</v>
      </c>
      <c r="D516">
        <v>159.4</v>
      </c>
      <c r="E516">
        <v>167.2</v>
      </c>
      <c r="F516">
        <v>175.3</v>
      </c>
      <c r="G516">
        <v>151.25</v>
      </c>
      <c r="H516">
        <v>174.7</v>
      </c>
      <c r="I516" s="1">
        <v>172.2</v>
      </c>
      <c r="J516">
        <v>171.6</v>
      </c>
      <c r="K516">
        <v>6459</v>
      </c>
      <c r="L516" s="2">
        <v>11.08</v>
      </c>
      <c r="M516">
        <v>213</v>
      </c>
      <c r="N516" s="3">
        <f t="shared" si="8"/>
        <v>30.323943661971832</v>
      </c>
      <c r="O516">
        <v>5051</v>
      </c>
      <c r="P516">
        <v>78.2</v>
      </c>
    </row>
    <row r="517" spans="1:16" hidden="1" x14ac:dyDescent="0.3">
      <c r="A517" t="s">
        <v>684</v>
      </c>
      <c r="B517" t="s">
        <v>24</v>
      </c>
      <c r="C517" t="s">
        <v>25</v>
      </c>
      <c r="D517">
        <v>148</v>
      </c>
      <c r="E517">
        <v>148</v>
      </c>
      <c r="F517">
        <v>149</v>
      </c>
      <c r="G517">
        <v>140.5</v>
      </c>
      <c r="H517">
        <v>141</v>
      </c>
      <c r="I517" s="1">
        <v>141.25</v>
      </c>
      <c r="J517">
        <v>142.76</v>
      </c>
      <c r="K517">
        <v>114641</v>
      </c>
      <c r="L517" s="2">
        <v>163.66</v>
      </c>
      <c r="M517">
        <v>4750</v>
      </c>
      <c r="N517" s="3">
        <f t="shared" si="8"/>
        <v>24.134947368421052</v>
      </c>
      <c r="O517">
        <v>58460</v>
      </c>
      <c r="P517">
        <v>50.99</v>
      </c>
    </row>
    <row r="518" spans="1:16" hidden="1" x14ac:dyDescent="0.3">
      <c r="A518" t="s">
        <v>1088</v>
      </c>
      <c r="B518" t="s">
        <v>24</v>
      </c>
      <c r="C518" t="s">
        <v>25</v>
      </c>
      <c r="D518">
        <v>14.4</v>
      </c>
      <c r="E518">
        <v>14.4</v>
      </c>
      <c r="F518">
        <v>15.95</v>
      </c>
      <c r="G518">
        <v>13.4</v>
      </c>
      <c r="H518">
        <v>14.6</v>
      </c>
      <c r="I518" s="1">
        <v>14.65</v>
      </c>
      <c r="J518">
        <v>14.92</v>
      </c>
      <c r="K518">
        <v>31501</v>
      </c>
      <c r="L518" s="2">
        <v>4.7</v>
      </c>
      <c r="M518">
        <v>218</v>
      </c>
      <c r="N518" s="3">
        <f t="shared" si="8"/>
        <v>144.5</v>
      </c>
      <c r="O518">
        <v>15785</v>
      </c>
      <c r="P518">
        <v>50.11</v>
      </c>
    </row>
    <row r="519" spans="1:16" hidden="1" x14ac:dyDescent="0.3">
      <c r="A519" t="s">
        <v>386</v>
      </c>
      <c r="B519" t="s">
        <v>24</v>
      </c>
      <c r="C519" t="s">
        <v>25</v>
      </c>
      <c r="D519">
        <v>220.6</v>
      </c>
      <c r="E519">
        <v>227</v>
      </c>
      <c r="F519">
        <v>227</v>
      </c>
      <c r="G519">
        <v>211.3</v>
      </c>
      <c r="H519">
        <v>215.1</v>
      </c>
      <c r="I519" s="1">
        <v>215.65</v>
      </c>
      <c r="J519">
        <v>216.3</v>
      </c>
      <c r="K519">
        <v>802531</v>
      </c>
      <c r="L519" s="2">
        <v>1735.85</v>
      </c>
      <c r="M519">
        <v>13301</v>
      </c>
      <c r="N519" s="3">
        <f t="shared" si="8"/>
        <v>60.33614013983911</v>
      </c>
      <c r="O519">
        <v>386395</v>
      </c>
      <c r="P519">
        <v>48.15</v>
      </c>
    </row>
    <row r="520" spans="1:16" hidden="1" x14ac:dyDescent="0.3">
      <c r="A520" t="s">
        <v>819</v>
      </c>
      <c r="B520" t="s">
        <v>24</v>
      </c>
      <c r="C520" t="s">
        <v>25</v>
      </c>
      <c r="D520">
        <v>37.15</v>
      </c>
      <c r="E520">
        <v>37.15</v>
      </c>
      <c r="F520">
        <v>37.299999999999997</v>
      </c>
      <c r="G520">
        <v>36.799999999999997</v>
      </c>
      <c r="H520">
        <v>37</v>
      </c>
      <c r="I520" s="1">
        <v>36.9</v>
      </c>
      <c r="J520">
        <v>36.99</v>
      </c>
      <c r="K520">
        <v>195148</v>
      </c>
      <c r="L520" s="2">
        <v>72.180000000000007</v>
      </c>
      <c r="M520">
        <v>575</v>
      </c>
      <c r="N520" s="3">
        <f t="shared" si="8"/>
        <v>339.38782608695652</v>
      </c>
      <c r="O520">
        <v>141464</v>
      </c>
      <c r="P520">
        <v>72.489999999999995</v>
      </c>
    </row>
    <row r="521" spans="1:16" hidden="1" x14ac:dyDescent="0.3">
      <c r="A521" t="s">
        <v>311</v>
      </c>
      <c r="B521" t="s">
        <v>24</v>
      </c>
      <c r="C521" t="s">
        <v>25</v>
      </c>
      <c r="D521">
        <v>33.549999999999997</v>
      </c>
      <c r="E521">
        <v>33.65</v>
      </c>
      <c r="F521">
        <v>33.65</v>
      </c>
      <c r="G521">
        <v>32.25</v>
      </c>
      <c r="H521">
        <v>32.299999999999997</v>
      </c>
      <c r="I521" s="1">
        <v>32.299999999999997</v>
      </c>
      <c r="J521">
        <v>32.74</v>
      </c>
      <c r="K521">
        <v>22870440</v>
      </c>
      <c r="L521" s="2">
        <v>7488.32</v>
      </c>
      <c r="M521">
        <v>57518</v>
      </c>
      <c r="N521" s="3">
        <f t="shared" si="8"/>
        <v>397.62230953788378</v>
      </c>
      <c r="O521">
        <v>5248278</v>
      </c>
      <c r="P521">
        <v>22.95</v>
      </c>
    </row>
    <row r="522" spans="1:16" hidden="1" x14ac:dyDescent="0.3">
      <c r="A522" t="s">
        <v>1241</v>
      </c>
      <c r="B522" t="s">
        <v>24</v>
      </c>
      <c r="C522" t="s">
        <v>25</v>
      </c>
      <c r="D522">
        <v>161.80000000000001</v>
      </c>
      <c r="E522">
        <v>161.44999999999999</v>
      </c>
      <c r="F522">
        <v>164.9</v>
      </c>
      <c r="G522">
        <v>156.6</v>
      </c>
      <c r="H522">
        <v>157.85</v>
      </c>
      <c r="I522" s="1">
        <v>158.94999999999999</v>
      </c>
      <c r="J522">
        <v>160.25</v>
      </c>
      <c r="K522">
        <v>6895</v>
      </c>
      <c r="L522" s="2">
        <v>11.05</v>
      </c>
      <c r="M522">
        <v>411</v>
      </c>
      <c r="N522" s="3">
        <f t="shared" si="8"/>
        <v>16.776155717761558</v>
      </c>
      <c r="O522">
        <v>4001</v>
      </c>
      <c r="P522">
        <v>58.03</v>
      </c>
    </row>
    <row r="523" spans="1:16" hidden="1" x14ac:dyDescent="0.3">
      <c r="A523" t="s">
        <v>1016</v>
      </c>
      <c r="B523" t="s">
        <v>41</v>
      </c>
      <c r="C523" t="s">
        <v>25</v>
      </c>
      <c r="D523">
        <v>115</v>
      </c>
      <c r="E523">
        <v>109.75</v>
      </c>
      <c r="F523">
        <v>120.75</v>
      </c>
      <c r="G523">
        <v>109.6</v>
      </c>
      <c r="H523">
        <v>120.75</v>
      </c>
      <c r="I523" s="1">
        <v>120.7</v>
      </c>
      <c r="J523">
        <v>117.68</v>
      </c>
      <c r="K523">
        <v>1106</v>
      </c>
      <c r="L523" s="2">
        <v>1.3</v>
      </c>
      <c r="M523">
        <v>18</v>
      </c>
      <c r="N523" s="3">
        <f t="shared" si="8"/>
        <v>61.444444444444443</v>
      </c>
      <c r="O523" t="s">
        <v>42</v>
      </c>
      <c r="P523" t="s">
        <v>42</v>
      </c>
    </row>
    <row r="524" spans="1:16" hidden="1" x14ac:dyDescent="0.3">
      <c r="A524" t="s">
        <v>1309</v>
      </c>
      <c r="B524" t="s">
        <v>24</v>
      </c>
      <c r="C524" t="s">
        <v>25</v>
      </c>
      <c r="D524">
        <v>28.9</v>
      </c>
      <c r="E524">
        <v>28.85</v>
      </c>
      <c r="F524">
        <v>28.9</v>
      </c>
      <c r="G524">
        <v>27.3</v>
      </c>
      <c r="H524">
        <v>27.8</v>
      </c>
      <c r="I524" s="1">
        <v>27.75</v>
      </c>
      <c r="J524">
        <v>27.82</v>
      </c>
      <c r="K524">
        <v>23049</v>
      </c>
      <c r="L524" s="2">
        <v>6.41</v>
      </c>
      <c r="M524">
        <v>245</v>
      </c>
      <c r="N524" s="3">
        <f t="shared" si="8"/>
        <v>94.077551020408166</v>
      </c>
      <c r="O524">
        <v>15159</v>
      </c>
      <c r="P524">
        <v>65.77</v>
      </c>
    </row>
    <row r="525" spans="1:16" hidden="1" x14ac:dyDescent="0.3">
      <c r="A525" t="s">
        <v>1107</v>
      </c>
      <c r="B525" t="s">
        <v>24</v>
      </c>
      <c r="C525" t="s">
        <v>25</v>
      </c>
      <c r="D525">
        <v>24.35</v>
      </c>
      <c r="E525">
        <v>25</v>
      </c>
      <c r="F525">
        <v>25.75</v>
      </c>
      <c r="G525">
        <v>24.05</v>
      </c>
      <c r="H525">
        <v>25</v>
      </c>
      <c r="I525" s="1">
        <v>24.95</v>
      </c>
      <c r="J525">
        <v>25.13</v>
      </c>
      <c r="K525">
        <v>59565</v>
      </c>
      <c r="L525" s="2">
        <v>14.97</v>
      </c>
      <c r="M525">
        <v>531</v>
      </c>
      <c r="N525" s="3">
        <f t="shared" si="8"/>
        <v>112.17514124293785</v>
      </c>
      <c r="O525">
        <v>25229</v>
      </c>
      <c r="P525">
        <v>42.36</v>
      </c>
    </row>
    <row r="526" spans="1:16" hidden="1" x14ac:dyDescent="0.3">
      <c r="A526" t="s">
        <v>1333</v>
      </c>
      <c r="B526" t="s">
        <v>24</v>
      </c>
      <c r="C526" t="s">
        <v>25</v>
      </c>
      <c r="D526">
        <v>112.2</v>
      </c>
      <c r="E526">
        <v>113.5</v>
      </c>
      <c r="F526">
        <v>115</v>
      </c>
      <c r="G526">
        <v>110.05</v>
      </c>
      <c r="H526">
        <v>113</v>
      </c>
      <c r="I526" s="1">
        <v>113</v>
      </c>
      <c r="J526">
        <v>112.99</v>
      </c>
      <c r="K526">
        <v>4803</v>
      </c>
      <c r="L526" s="2">
        <v>5.43</v>
      </c>
      <c r="M526">
        <v>84</v>
      </c>
      <c r="N526" s="3">
        <f t="shared" si="8"/>
        <v>57.178571428571431</v>
      </c>
      <c r="O526">
        <v>3788</v>
      </c>
      <c r="P526">
        <v>78.87</v>
      </c>
    </row>
    <row r="527" spans="1:16" hidden="1" x14ac:dyDescent="0.3">
      <c r="A527" t="s">
        <v>1087</v>
      </c>
      <c r="B527" t="s">
        <v>41</v>
      </c>
      <c r="C527" t="s">
        <v>25</v>
      </c>
      <c r="D527">
        <v>5.9</v>
      </c>
      <c r="E527">
        <v>6</v>
      </c>
      <c r="F527">
        <v>6</v>
      </c>
      <c r="G527">
        <v>5.65</v>
      </c>
      <c r="H527">
        <v>5.95</v>
      </c>
      <c r="I527" s="1">
        <v>5.8</v>
      </c>
      <c r="J527">
        <v>5.72</v>
      </c>
      <c r="K527">
        <v>85009</v>
      </c>
      <c r="L527" s="2">
        <v>4.87</v>
      </c>
      <c r="M527">
        <v>162</v>
      </c>
      <c r="N527" s="3">
        <f t="shared" si="8"/>
        <v>524.74691358024688</v>
      </c>
      <c r="O527" t="s">
        <v>42</v>
      </c>
      <c r="P527" t="s">
        <v>42</v>
      </c>
    </row>
    <row r="528" spans="1:16" hidden="1" x14ac:dyDescent="0.3">
      <c r="A528" t="s">
        <v>1132</v>
      </c>
      <c r="B528" t="s">
        <v>24</v>
      </c>
      <c r="C528" t="s">
        <v>25</v>
      </c>
      <c r="D528">
        <v>1431.4</v>
      </c>
      <c r="E528">
        <v>1431.4</v>
      </c>
      <c r="F528">
        <v>1459.9</v>
      </c>
      <c r="G528">
        <v>1374</v>
      </c>
      <c r="H528">
        <v>1382</v>
      </c>
      <c r="I528" s="1">
        <v>1389.05</v>
      </c>
      <c r="J528">
        <v>1402.05</v>
      </c>
      <c r="K528">
        <v>1085</v>
      </c>
      <c r="L528" s="2">
        <v>15.21</v>
      </c>
      <c r="M528">
        <v>209</v>
      </c>
      <c r="N528" s="3">
        <f t="shared" si="8"/>
        <v>5.1913875598086126</v>
      </c>
      <c r="O528">
        <v>901</v>
      </c>
      <c r="P528">
        <v>83.04</v>
      </c>
    </row>
    <row r="529" spans="1:16" hidden="1" x14ac:dyDescent="0.3">
      <c r="A529" t="s">
        <v>354</v>
      </c>
      <c r="B529" t="s">
        <v>24</v>
      </c>
      <c r="C529" t="s">
        <v>25</v>
      </c>
      <c r="D529">
        <v>1798.2</v>
      </c>
      <c r="E529">
        <v>1798.2</v>
      </c>
      <c r="F529">
        <v>1827</v>
      </c>
      <c r="G529">
        <v>1758</v>
      </c>
      <c r="H529">
        <v>1772</v>
      </c>
      <c r="I529" s="1">
        <v>1768.8</v>
      </c>
      <c r="J529">
        <v>1789.51</v>
      </c>
      <c r="K529">
        <v>186695</v>
      </c>
      <c r="L529" s="2">
        <v>3340.93</v>
      </c>
      <c r="M529">
        <v>19856</v>
      </c>
      <c r="N529" s="3">
        <f t="shared" si="8"/>
        <v>9.40244762288477</v>
      </c>
      <c r="O529">
        <v>92687</v>
      </c>
      <c r="P529">
        <v>49.65</v>
      </c>
    </row>
    <row r="530" spans="1:16" hidden="1" x14ac:dyDescent="0.3">
      <c r="A530" t="s">
        <v>263</v>
      </c>
      <c r="B530" t="s">
        <v>24</v>
      </c>
      <c r="C530" t="s">
        <v>25</v>
      </c>
      <c r="D530">
        <v>1378.65</v>
      </c>
      <c r="E530">
        <v>1378.05</v>
      </c>
      <c r="F530">
        <v>1385</v>
      </c>
      <c r="G530">
        <v>1350.5</v>
      </c>
      <c r="H530">
        <v>1357.65</v>
      </c>
      <c r="I530" s="1">
        <v>1356.2</v>
      </c>
      <c r="J530">
        <v>1363.52</v>
      </c>
      <c r="K530">
        <v>1110962</v>
      </c>
      <c r="L530" s="2">
        <v>15148.14</v>
      </c>
      <c r="M530">
        <v>36361</v>
      </c>
      <c r="N530" s="3">
        <f t="shared" si="8"/>
        <v>30.553670141085227</v>
      </c>
      <c r="O530">
        <v>518343</v>
      </c>
      <c r="P530">
        <v>46.66</v>
      </c>
    </row>
    <row r="531" spans="1:16" hidden="1" x14ac:dyDescent="0.3">
      <c r="A531" s="11" t="s">
        <v>29</v>
      </c>
      <c r="B531" s="11" t="s">
        <v>24</v>
      </c>
      <c r="C531" s="11" t="s">
        <v>25</v>
      </c>
      <c r="D531" s="11">
        <v>588.15</v>
      </c>
      <c r="E531" s="11">
        <v>585.04999999999995</v>
      </c>
      <c r="F531" s="11">
        <v>599</v>
      </c>
      <c r="G531" s="11">
        <v>580</v>
      </c>
      <c r="H531" s="11">
        <v>589</v>
      </c>
      <c r="I531" s="11">
        <v>589.15</v>
      </c>
      <c r="J531" s="11">
        <v>589.75</v>
      </c>
      <c r="K531" s="11">
        <v>463474</v>
      </c>
      <c r="L531" s="12">
        <v>2733.35</v>
      </c>
      <c r="M531" s="11">
        <v>7433</v>
      </c>
      <c r="N531" s="13">
        <f t="shared" si="8"/>
        <v>62.353558455536124</v>
      </c>
      <c r="O531" s="11">
        <v>400599</v>
      </c>
      <c r="P531" s="11">
        <v>86.43</v>
      </c>
    </row>
    <row r="532" spans="1:16" hidden="1" x14ac:dyDescent="0.3">
      <c r="A532" t="s">
        <v>500</v>
      </c>
      <c r="B532" t="s">
        <v>24</v>
      </c>
      <c r="C532" t="s">
        <v>25</v>
      </c>
      <c r="D532">
        <v>102.7</v>
      </c>
      <c r="E532">
        <v>102.7</v>
      </c>
      <c r="F532">
        <v>102.7</v>
      </c>
      <c r="G532">
        <v>98.7</v>
      </c>
      <c r="H532">
        <v>98.8</v>
      </c>
      <c r="I532" s="1">
        <v>99.05</v>
      </c>
      <c r="J532">
        <v>99.81</v>
      </c>
      <c r="K532">
        <v>676609</v>
      </c>
      <c r="L532" s="2">
        <v>675.34</v>
      </c>
      <c r="M532">
        <v>6063</v>
      </c>
      <c r="N532" s="3">
        <f t="shared" si="8"/>
        <v>111.596404420254</v>
      </c>
      <c r="O532">
        <v>300579</v>
      </c>
      <c r="P532">
        <v>44.42</v>
      </c>
    </row>
    <row r="533" spans="1:16" hidden="1" x14ac:dyDescent="0.3">
      <c r="A533" t="s">
        <v>1196</v>
      </c>
      <c r="B533" t="s">
        <v>24</v>
      </c>
      <c r="C533" t="s">
        <v>25</v>
      </c>
      <c r="D533">
        <v>113.25</v>
      </c>
      <c r="E533">
        <v>113.25</v>
      </c>
      <c r="F533">
        <v>115</v>
      </c>
      <c r="G533">
        <v>104.65</v>
      </c>
      <c r="H533">
        <v>106.1</v>
      </c>
      <c r="I533" s="1">
        <v>107.3</v>
      </c>
      <c r="J533">
        <v>110.49</v>
      </c>
      <c r="K533">
        <v>13847</v>
      </c>
      <c r="L533" s="2">
        <v>15.3</v>
      </c>
      <c r="M533">
        <v>1063</v>
      </c>
      <c r="N533" s="3">
        <f t="shared" si="8"/>
        <v>13.026340545625589</v>
      </c>
      <c r="O533">
        <v>2840</v>
      </c>
      <c r="P533">
        <v>20.51</v>
      </c>
    </row>
    <row r="534" spans="1:16" hidden="1" x14ac:dyDescent="0.3">
      <c r="A534" t="s">
        <v>579</v>
      </c>
      <c r="B534" t="s">
        <v>24</v>
      </c>
      <c r="C534" t="s">
        <v>25</v>
      </c>
      <c r="D534">
        <v>4021.75</v>
      </c>
      <c r="E534">
        <v>4029.85</v>
      </c>
      <c r="F534">
        <v>4070.95</v>
      </c>
      <c r="G534">
        <v>4000.05</v>
      </c>
      <c r="H534">
        <v>4060</v>
      </c>
      <c r="I534" s="1">
        <v>4057.2</v>
      </c>
      <c r="J534">
        <v>4040.02</v>
      </c>
      <c r="K534">
        <v>8671</v>
      </c>
      <c r="L534" s="2">
        <v>350.31</v>
      </c>
      <c r="M534">
        <v>1669</v>
      </c>
      <c r="N534" s="3">
        <f t="shared" si="8"/>
        <v>5.1953265428400242</v>
      </c>
      <c r="O534">
        <v>5876</v>
      </c>
      <c r="P534">
        <v>67.77</v>
      </c>
    </row>
    <row r="535" spans="1:16" hidden="1" x14ac:dyDescent="0.3">
      <c r="A535" t="s">
        <v>637</v>
      </c>
      <c r="B535" t="s">
        <v>24</v>
      </c>
      <c r="C535" t="s">
        <v>25</v>
      </c>
      <c r="D535">
        <v>10809.3</v>
      </c>
      <c r="E535">
        <v>10810</v>
      </c>
      <c r="F535">
        <v>10859.95</v>
      </c>
      <c r="G535">
        <v>10655</v>
      </c>
      <c r="H535">
        <v>10655</v>
      </c>
      <c r="I535" s="1">
        <v>10691.75</v>
      </c>
      <c r="J535">
        <v>10729.79</v>
      </c>
      <c r="K535">
        <v>2171</v>
      </c>
      <c r="L535" s="2">
        <v>232.94</v>
      </c>
      <c r="M535">
        <v>1019</v>
      </c>
      <c r="N535" s="3">
        <f t="shared" si="8"/>
        <v>2.1305201177625124</v>
      </c>
      <c r="O535">
        <v>1039</v>
      </c>
      <c r="P535">
        <v>47.86</v>
      </c>
    </row>
    <row r="536" spans="1:16" hidden="1" x14ac:dyDescent="0.3">
      <c r="A536" t="s">
        <v>1373</v>
      </c>
      <c r="B536" t="s">
        <v>24</v>
      </c>
      <c r="C536" t="s">
        <v>25</v>
      </c>
      <c r="D536">
        <v>40.049999999999997</v>
      </c>
      <c r="E536">
        <v>39.4</v>
      </c>
      <c r="F536">
        <v>39.950000000000003</v>
      </c>
      <c r="G536">
        <v>38.25</v>
      </c>
      <c r="H536">
        <v>38.75</v>
      </c>
      <c r="I536" s="1">
        <v>38.799999999999997</v>
      </c>
      <c r="J536">
        <v>39.08</v>
      </c>
      <c r="K536">
        <v>9097</v>
      </c>
      <c r="L536" s="2">
        <v>3.55</v>
      </c>
      <c r="M536">
        <v>142</v>
      </c>
      <c r="N536" s="3">
        <f t="shared" si="8"/>
        <v>64.063380281690144</v>
      </c>
      <c r="O536">
        <v>7875</v>
      </c>
      <c r="P536">
        <v>86.57</v>
      </c>
    </row>
    <row r="537" spans="1:16" hidden="1" x14ac:dyDescent="0.3">
      <c r="A537" t="s">
        <v>601</v>
      </c>
      <c r="B537" t="s">
        <v>24</v>
      </c>
      <c r="C537" t="s">
        <v>25</v>
      </c>
      <c r="D537">
        <v>14.95</v>
      </c>
      <c r="E537">
        <v>15.25</v>
      </c>
      <c r="F537">
        <v>15.6</v>
      </c>
      <c r="G537">
        <v>14.55</v>
      </c>
      <c r="H537">
        <v>15</v>
      </c>
      <c r="I537" s="1">
        <v>15.1</v>
      </c>
      <c r="J537">
        <v>15.11</v>
      </c>
      <c r="K537">
        <v>2126520</v>
      </c>
      <c r="L537" s="2">
        <v>321.31</v>
      </c>
      <c r="M537">
        <v>3484</v>
      </c>
      <c r="N537" s="3">
        <f t="shared" si="8"/>
        <v>610.36739380022959</v>
      </c>
      <c r="O537">
        <v>1285954</v>
      </c>
      <c r="P537">
        <v>60.47</v>
      </c>
    </row>
    <row r="538" spans="1:16" hidden="1" x14ac:dyDescent="0.3">
      <c r="A538" t="s">
        <v>1081</v>
      </c>
      <c r="B538" t="s">
        <v>24</v>
      </c>
      <c r="C538" t="s">
        <v>25</v>
      </c>
      <c r="D538">
        <v>25.45</v>
      </c>
      <c r="E538">
        <v>25.45</v>
      </c>
      <c r="F538">
        <v>26.5</v>
      </c>
      <c r="G538">
        <v>25.25</v>
      </c>
      <c r="H538">
        <v>26</v>
      </c>
      <c r="I538" s="1">
        <v>25.95</v>
      </c>
      <c r="J538">
        <v>25.83</v>
      </c>
      <c r="K538">
        <v>73653</v>
      </c>
      <c r="L538" s="2">
        <v>19.03</v>
      </c>
      <c r="M538">
        <v>359</v>
      </c>
      <c r="N538" s="3">
        <f t="shared" si="8"/>
        <v>205.16155988857938</v>
      </c>
      <c r="O538">
        <v>39161</v>
      </c>
      <c r="P538">
        <v>53.17</v>
      </c>
    </row>
    <row r="539" spans="1:16" hidden="1" x14ac:dyDescent="0.3">
      <c r="A539" t="s">
        <v>332</v>
      </c>
      <c r="B539" t="s">
        <v>24</v>
      </c>
      <c r="C539" t="s">
        <v>25</v>
      </c>
      <c r="D539">
        <v>4342.8500000000004</v>
      </c>
      <c r="E539">
        <v>4415</v>
      </c>
      <c r="F539">
        <v>4445</v>
      </c>
      <c r="G539">
        <v>4345</v>
      </c>
      <c r="H539">
        <v>4388.8</v>
      </c>
      <c r="I539" s="1">
        <v>4367.25</v>
      </c>
      <c r="J539">
        <v>4402.4799999999996</v>
      </c>
      <c r="K539">
        <v>126116</v>
      </c>
      <c r="L539" s="2">
        <v>5552.23</v>
      </c>
      <c r="M539">
        <v>14317</v>
      </c>
      <c r="N539" s="3">
        <f t="shared" si="8"/>
        <v>8.808828665223162</v>
      </c>
      <c r="O539">
        <v>47921</v>
      </c>
      <c r="P539">
        <v>38</v>
      </c>
    </row>
    <row r="540" spans="1:16" hidden="1" x14ac:dyDescent="0.3">
      <c r="A540" t="s">
        <v>357</v>
      </c>
      <c r="B540" t="s">
        <v>24</v>
      </c>
      <c r="C540" t="s">
        <v>25</v>
      </c>
      <c r="D540">
        <v>82.7</v>
      </c>
      <c r="E540">
        <v>82.35</v>
      </c>
      <c r="F540">
        <v>83.1</v>
      </c>
      <c r="G540">
        <v>81</v>
      </c>
      <c r="H540">
        <v>81.55</v>
      </c>
      <c r="I540" s="1">
        <v>81.400000000000006</v>
      </c>
      <c r="J540">
        <v>81.61</v>
      </c>
      <c r="K540">
        <v>3773532</v>
      </c>
      <c r="L540" s="2">
        <v>3079.48</v>
      </c>
      <c r="M540">
        <v>15302</v>
      </c>
      <c r="N540" s="3">
        <f t="shared" si="8"/>
        <v>246.60384263494967</v>
      </c>
      <c r="O540">
        <v>997374</v>
      </c>
      <c r="P540">
        <v>26.43</v>
      </c>
    </row>
    <row r="541" spans="1:16" hidden="1" x14ac:dyDescent="0.3">
      <c r="A541" t="s">
        <v>248</v>
      </c>
      <c r="B541" t="s">
        <v>24</v>
      </c>
      <c r="C541" t="s">
        <v>25</v>
      </c>
      <c r="D541">
        <v>241.25</v>
      </c>
      <c r="E541">
        <v>241.25</v>
      </c>
      <c r="F541">
        <v>244.8</v>
      </c>
      <c r="G541">
        <v>237.6</v>
      </c>
      <c r="H541">
        <v>238.65</v>
      </c>
      <c r="I541" s="1">
        <v>238.15</v>
      </c>
      <c r="J541">
        <v>240.26</v>
      </c>
      <c r="K541">
        <v>8651108</v>
      </c>
      <c r="L541" s="2">
        <v>20784.939999999999</v>
      </c>
      <c r="M541">
        <v>82987</v>
      </c>
      <c r="N541" s="3">
        <f t="shared" si="8"/>
        <v>104.24654463952186</v>
      </c>
      <c r="O541">
        <v>2961588</v>
      </c>
      <c r="P541">
        <v>34.229999999999997</v>
      </c>
    </row>
    <row r="542" spans="1:16" hidden="1" x14ac:dyDescent="0.3">
      <c r="A542" t="s">
        <v>60</v>
      </c>
      <c r="B542" t="s">
        <v>24</v>
      </c>
      <c r="C542" t="s">
        <v>25</v>
      </c>
      <c r="D542">
        <v>771.25</v>
      </c>
      <c r="E542">
        <v>844</v>
      </c>
      <c r="F542">
        <v>919.4</v>
      </c>
      <c r="G542">
        <v>844</v>
      </c>
      <c r="H542">
        <v>859</v>
      </c>
      <c r="I542" s="1">
        <v>855.7</v>
      </c>
      <c r="J542">
        <v>866.85</v>
      </c>
      <c r="K542">
        <v>1936847</v>
      </c>
      <c r="L542" s="14">
        <v>16789.509999999998</v>
      </c>
      <c r="M542">
        <v>69371</v>
      </c>
      <c r="N542" s="3">
        <f t="shared" si="8"/>
        <v>27.920125124331491</v>
      </c>
      <c r="O542">
        <v>691238</v>
      </c>
      <c r="P542">
        <v>35.69</v>
      </c>
    </row>
    <row r="543" spans="1:16" hidden="1" x14ac:dyDescent="0.3">
      <c r="A543" t="s">
        <v>1318</v>
      </c>
      <c r="B543" t="s">
        <v>24</v>
      </c>
      <c r="C543" t="s">
        <v>25</v>
      </c>
      <c r="D543">
        <v>4.45</v>
      </c>
      <c r="E543">
        <v>4.6500000000000004</v>
      </c>
      <c r="F543">
        <v>4.6500000000000004</v>
      </c>
      <c r="G543">
        <v>4.6500000000000004</v>
      </c>
      <c r="H543">
        <v>4.6500000000000004</v>
      </c>
      <c r="I543" s="1">
        <v>4.6500000000000004</v>
      </c>
      <c r="J543">
        <v>4.6500000000000004</v>
      </c>
      <c r="K543">
        <v>131080</v>
      </c>
      <c r="L543" s="2">
        <v>6.1</v>
      </c>
      <c r="M543">
        <v>86</v>
      </c>
      <c r="N543" s="3">
        <f t="shared" si="8"/>
        <v>1524.1860465116279</v>
      </c>
      <c r="O543">
        <v>131080</v>
      </c>
      <c r="P543">
        <v>100</v>
      </c>
    </row>
    <row r="544" spans="1:16" hidden="1" x14ac:dyDescent="0.3">
      <c r="A544" t="s">
        <v>1205</v>
      </c>
      <c r="B544" t="s">
        <v>24</v>
      </c>
      <c r="C544" t="s">
        <v>25</v>
      </c>
      <c r="D544">
        <v>16.05</v>
      </c>
      <c r="E544">
        <v>16.05</v>
      </c>
      <c r="F544">
        <v>16.149999999999999</v>
      </c>
      <c r="G544">
        <v>15.3</v>
      </c>
      <c r="H544">
        <v>15.4</v>
      </c>
      <c r="I544" s="1">
        <v>15.45</v>
      </c>
      <c r="J544">
        <v>15.6</v>
      </c>
      <c r="K544">
        <v>92869</v>
      </c>
      <c r="L544" s="2">
        <v>14.48</v>
      </c>
      <c r="M544">
        <v>468</v>
      </c>
      <c r="N544" s="3">
        <f t="shared" si="8"/>
        <v>198.43803418803418</v>
      </c>
      <c r="O544">
        <v>48444</v>
      </c>
      <c r="P544">
        <v>52.16</v>
      </c>
    </row>
    <row r="545" spans="1:16" hidden="1" x14ac:dyDescent="0.3">
      <c r="A545" t="s">
        <v>277</v>
      </c>
      <c r="B545" t="s">
        <v>24</v>
      </c>
      <c r="C545" t="s">
        <v>25</v>
      </c>
      <c r="D545">
        <v>1492</v>
      </c>
      <c r="E545">
        <v>1480</v>
      </c>
      <c r="F545">
        <v>1492.6</v>
      </c>
      <c r="G545">
        <v>1446</v>
      </c>
      <c r="H545">
        <v>1453</v>
      </c>
      <c r="I545" s="1">
        <v>1454.4</v>
      </c>
      <c r="J545">
        <v>1463.86</v>
      </c>
      <c r="K545">
        <v>827582</v>
      </c>
      <c r="L545" s="2">
        <v>12114.61</v>
      </c>
      <c r="M545">
        <v>27077</v>
      </c>
      <c r="N545" s="3">
        <f t="shared" si="8"/>
        <v>30.564021124939988</v>
      </c>
      <c r="O545">
        <v>75814</v>
      </c>
      <c r="P545">
        <v>9.16</v>
      </c>
    </row>
    <row r="546" spans="1:16" hidden="1" x14ac:dyDescent="0.3">
      <c r="A546" t="s">
        <v>1404</v>
      </c>
      <c r="B546" t="s">
        <v>41</v>
      </c>
      <c r="C546" t="s">
        <v>25</v>
      </c>
      <c r="D546">
        <v>21.25</v>
      </c>
      <c r="E546">
        <v>21.5</v>
      </c>
      <c r="F546">
        <v>22.25</v>
      </c>
      <c r="G546">
        <v>21</v>
      </c>
      <c r="H546">
        <v>21.05</v>
      </c>
      <c r="I546" s="1">
        <v>21.05</v>
      </c>
      <c r="J546">
        <v>21.16</v>
      </c>
      <c r="K546">
        <v>13078</v>
      </c>
      <c r="L546" s="2">
        <v>2.77</v>
      </c>
      <c r="M546">
        <v>56</v>
      </c>
      <c r="N546" s="3">
        <f t="shared" si="8"/>
        <v>233.53571428571428</v>
      </c>
      <c r="O546" t="s">
        <v>42</v>
      </c>
      <c r="P546" t="s">
        <v>42</v>
      </c>
    </row>
    <row r="547" spans="1:16" hidden="1" x14ac:dyDescent="0.3">
      <c r="A547" t="s">
        <v>1347</v>
      </c>
      <c r="B547" t="s">
        <v>24</v>
      </c>
      <c r="C547" t="s">
        <v>25</v>
      </c>
      <c r="D547">
        <v>275.89999999999998</v>
      </c>
      <c r="E547">
        <v>276.05</v>
      </c>
      <c r="F547">
        <v>308</v>
      </c>
      <c r="G547">
        <v>265</v>
      </c>
      <c r="H547">
        <v>275</v>
      </c>
      <c r="I547" s="1">
        <v>273.45</v>
      </c>
      <c r="J547">
        <v>277.37</v>
      </c>
      <c r="K547">
        <v>1696</v>
      </c>
      <c r="L547" s="2">
        <v>4.7</v>
      </c>
      <c r="M547">
        <v>153</v>
      </c>
      <c r="N547" s="3">
        <f t="shared" si="8"/>
        <v>11.084967320261438</v>
      </c>
      <c r="O547">
        <v>1169</v>
      </c>
      <c r="P547">
        <v>68.930000000000007</v>
      </c>
    </row>
    <row r="548" spans="1:16" hidden="1" x14ac:dyDescent="0.3">
      <c r="A548" t="s">
        <v>1279</v>
      </c>
      <c r="B548" t="s">
        <v>24</v>
      </c>
      <c r="C548" t="s">
        <v>25</v>
      </c>
      <c r="D548">
        <v>14.9</v>
      </c>
      <c r="E548">
        <v>15</v>
      </c>
      <c r="F548">
        <v>15</v>
      </c>
      <c r="G548">
        <v>14.3</v>
      </c>
      <c r="H548">
        <v>14.5</v>
      </c>
      <c r="I548" s="1">
        <v>14.35</v>
      </c>
      <c r="J548">
        <v>14.52</v>
      </c>
      <c r="K548">
        <v>57863</v>
      </c>
      <c r="L548" s="2">
        <v>8.4</v>
      </c>
      <c r="M548">
        <v>260</v>
      </c>
      <c r="N548" s="3">
        <f t="shared" si="8"/>
        <v>222.55</v>
      </c>
      <c r="O548">
        <v>44448</v>
      </c>
      <c r="P548">
        <v>76.819999999999993</v>
      </c>
    </row>
    <row r="549" spans="1:16" hidden="1" x14ac:dyDescent="0.3">
      <c r="A549" t="s">
        <v>642</v>
      </c>
      <c r="B549" t="s">
        <v>24</v>
      </c>
      <c r="C549" t="s">
        <v>25</v>
      </c>
      <c r="D549">
        <v>15.55</v>
      </c>
      <c r="E549">
        <v>15.9</v>
      </c>
      <c r="F549">
        <v>15.9</v>
      </c>
      <c r="G549">
        <v>15.05</v>
      </c>
      <c r="H549">
        <v>15.3</v>
      </c>
      <c r="I549" s="1">
        <v>15.3</v>
      </c>
      <c r="J549">
        <v>15.39</v>
      </c>
      <c r="K549">
        <v>1485408</v>
      </c>
      <c r="L549" s="2">
        <v>228.59</v>
      </c>
      <c r="M549">
        <v>12573</v>
      </c>
      <c r="N549" s="3">
        <f t="shared" si="8"/>
        <v>118.14268670961584</v>
      </c>
      <c r="O549">
        <v>636807</v>
      </c>
      <c r="P549">
        <v>42.87</v>
      </c>
    </row>
    <row r="550" spans="1:16" hidden="1" x14ac:dyDescent="0.3">
      <c r="A550" t="s">
        <v>1401</v>
      </c>
      <c r="B550" t="s">
        <v>24</v>
      </c>
      <c r="C550" t="s">
        <v>25</v>
      </c>
      <c r="D550">
        <v>20.9</v>
      </c>
      <c r="E550">
        <v>21.25</v>
      </c>
      <c r="F550">
        <v>21.25</v>
      </c>
      <c r="G550">
        <v>20.399999999999999</v>
      </c>
      <c r="H550">
        <v>20.75</v>
      </c>
      <c r="I550" s="1">
        <v>20.7</v>
      </c>
      <c r="J550">
        <v>20.84</v>
      </c>
      <c r="K550">
        <v>14049</v>
      </c>
      <c r="L550" s="2">
        <v>2.93</v>
      </c>
      <c r="M550">
        <v>141</v>
      </c>
      <c r="N550" s="3">
        <f t="shared" si="8"/>
        <v>99.638297872340431</v>
      </c>
      <c r="O550">
        <v>9904</v>
      </c>
      <c r="P550">
        <v>70.5</v>
      </c>
    </row>
    <row r="551" spans="1:16" hidden="1" x14ac:dyDescent="0.3">
      <c r="A551" t="s">
        <v>961</v>
      </c>
      <c r="B551" t="s">
        <v>24</v>
      </c>
      <c r="C551" t="s">
        <v>25</v>
      </c>
      <c r="D551">
        <v>14.35</v>
      </c>
      <c r="E551">
        <v>14.4</v>
      </c>
      <c r="F551">
        <v>14.4</v>
      </c>
      <c r="G551">
        <v>13.05</v>
      </c>
      <c r="H551">
        <v>13.75</v>
      </c>
      <c r="I551" s="1">
        <v>13.75</v>
      </c>
      <c r="J551">
        <v>13.64</v>
      </c>
      <c r="K551">
        <v>211424</v>
      </c>
      <c r="L551" s="2">
        <v>28.85</v>
      </c>
      <c r="M551">
        <v>697</v>
      </c>
      <c r="N551" s="3">
        <f t="shared" si="8"/>
        <v>303.33428981348635</v>
      </c>
      <c r="O551">
        <v>108806</v>
      </c>
      <c r="P551">
        <v>51.46</v>
      </c>
    </row>
    <row r="552" spans="1:16" hidden="1" x14ac:dyDescent="0.3">
      <c r="A552" t="s">
        <v>1512</v>
      </c>
      <c r="B552" t="s">
        <v>41</v>
      </c>
      <c r="C552" t="s">
        <v>25</v>
      </c>
      <c r="D552">
        <v>2.95</v>
      </c>
      <c r="E552">
        <v>2.85</v>
      </c>
      <c r="F552">
        <v>3</v>
      </c>
      <c r="G552">
        <v>2.85</v>
      </c>
      <c r="H552">
        <v>2.85</v>
      </c>
      <c r="I552" s="1">
        <v>2.85</v>
      </c>
      <c r="J552">
        <v>2.85</v>
      </c>
      <c r="K552">
        <v>33860</v>
      </c>
      <c r="L552" s="2">
        <v>0.97</v>
      </c>
      <c r="M552">
        <v>61</v>
      </c>
      <c r="N552" s="3">
        <f t="shared" si="8"/>
        <v>555.08196721311481</v>
      </c>
      <c r="O552" t="s">
        <v>42</v>
      </c>
      <c r="P552" t="s">
        <v>42</v>
      </c>
    </row>
    <row r="553" spans="1:16" hidden="1" x14ac:dyDescent="0.3">
      <c r="A553" t="s">
        <v>534</v>
      </c>
      <c r="B553" t="s">
        <v>24</v>
      </c>
      <c r="C553" t="s">
        <v>25</v>
      </c>
      <c r="D553">
        <v>91.8</v>
      </c>
      <c r="E553">
        <v>92.75</v>
      </c>
      <c r="F553">
        <v>93</v>
      </c>
      <c r="G553">
        <v>87.35</v>
      </c>
      <c r="H553">
        <v>88.1</v>
      </c>
      <c r="I553" s="1">
        <v>88.3</v>
      </c>
      <c r="J553">
        <v>89.36</v>
      </c>
      <c r="K553">
        <v>574191</v>
      </c>
      <c r="L553" s="2">
        <v>513.07000000000005</v>
      </c>
      <c r="M553">
        <v>8960</v>
      </c>
      <c r="N553" s="3">
        <f t="shared" si="8"/>
        <v>64.083816964285717</v>
      </c>
      <c r="O553">
        <v>340024</v>
      </c>
      <c r="P553">
        <v>59.22</v>
      </c>
    </row>
    <row r="554" spans="1:16" hidden="1" x14ac:dyDescent="0.3">
      <c r="A554" t="s">
        <v>1225</v>
      </c>
      <c r="B554" t="s">
        <v>24</v>
      </c>
      <c r="C554" t="s">
        <v>25</v>
      </c>
      <c r="D554">
        <v>6.25</v>
      </c>
      <c r="E554">
        <v>6.3</v>
      </c>
      <c r="F554">
        <v>6.7</v>
      </c>
      <c r="G554">
        <v>6.1</v>
      </c>
      <c r="H554">
        <v>6.65</v>
      </c>
      <c r="I554" s="1">
        <v>6.5</v>
      </c>
      <c r="J554">
        <v>6.39</v>
      </c>
      <c r="K554">
        <v>196621</v>
      </c>
      <c r="L554" s="2">
        <v>12.56</v>
      </c>
      <c r="M554">
        <v>343</v>
      </c>
      <c r="N554" s="3">
        <f t="shared" si="8"/>
        <v>573.23906705539355</v>
      </c>
      <c r="O554">
        <v>135030</v>
      </c>
      <c r="P554">
        <v>68.680000000000007</v>
      </c>
    </row>
    <row r="555" spans="1:16" hidden="1" x14ac:dyDescent="0.3">
      <c r="A555" t="s">
        <v>595</v>
      </c>
      <c r="B555" t="s">
        <v>24</v>
      </c>
      <c r="C555" t="s">
        <v>25</v>
      </c>
      <c r="D555">
        <v>222.1</v>
      </c>
      <c r="E555">
        <v>222.05</v>
      </c>
      <c r="F555">
        <v>227.8</v>
      </c>
      <c r="G555">
        <v>218.6</v>
      </c>
      <c r="H555">
        <v>220.9</v>
      </c>
      <c r="I555" s="1">
        <v>221.05</v>
      </c>
      <c r="J555">
        <v>222.15</v>
      </c>
      <c r="K555">
        <v>148518</v>
      </c>
      <c r="L555" s="2">
        <v>329.93</v>
      </c>
      <c r="M555">
        <v>3445</v>
      </c>
      <c r="N555" s="3">
        <f t="shared" si="8"/>
        <v>43.111175616835993</v>
      </c>
      <c r="O555">
        <v>58326</v>
      </c>
      <c r="P555">
        <v>39.270000000000003</v>
      </c>
    </row>
    <row r="556" spans="1:16" hidden="1" x14ac:dyDescent="0.3">
      <c r="A556" t="s">
        <v>1348</v>
      </c>
      <c r="B556" t="s">
        <v>24</v>
      </c>
      <c r="C556" t="s">
        <v>25</v>
      </c>
      <c r="D556">
        <v>42.1</v>
      </c>
      <c r="E556">
        <v>41.5</v>
      </c>
      <c r="F556">
        <v>44.15</v>
      </c>
      <c r="G556">
        <v>41.5</v>
      </c>
      <c r="H556">
        <v>43.3</v>
      </c>
      <c r="I556" s="1">
        <v>43.65</v>
      </c>
      <c r="J556">
        <v>42.91</v>
      </c>
      <c r="K556">
        <v>10623</v>
      </c>
      <c r="L556" s="2">
        <v>4.5599999999999996</v>
      </c>
      <c r="M556">
        <v>148</v>
      </c>
      <c r="N556" s="3">
        <f t="shared" si="8"/>
        <v>71.777027027027032</v>
      </c>
      <c r="O556">
        <v>9588</v>
      </c>
      <c r="P556">
        <v>90.26</v>
      </c>
    </row>
    <row r="557" spans="1:16" hidden="1" x14ac:dyDescent="0.3">
      <c r="A557" t="s">
        <v>1115</v>
      </c>
      <c r="B557" t="s">
        <v>24</v>
      </c>
      <c r="C557" t="s">
        <v>25</v>
      </c>
      <c r="D557">
        <v>57.35</v>
      </c>
      <c r="E557">
        <v>57.35</v>
      </c>
      <c r="F557">
        <v>59.45</v>
      </c>
      <c r="G557">
        <v>54.85</v>
      </c>
      <c r="H557">
        <v>54.85</v>
      </c>
      <c r="I557" s="1">
        <v>54.85</v>
      </c>
      <c r="J557">
        <v>56.83</v>
      </c>
      <c r="K557">
        <v>10069</v>
      </c>
      <c r="L557" s="2">
        <v>5.72</v>
      </c>
      <c r="M557">
        <v>23</v>
      </c>
      <c r="N557" s="3">
        <f t="shared" si="8"/>
        <v>437.78260869565219</v>
      </c>
      <c r="O557">
        <v>4383</v>
      </c>
      <c r="P557">
        <v>43.53</v>
      </c>
    </row>
    <row r="558" spans="1:16" hidden="1" x14ac:dyDescent="0.3">
      <c r="A558" t="s">
        <v>685</v>
      </c>
      <c r="B558" t="s">
        <v>24</v>
      </c>
      <c r="C558" t="s">
        <v>25</v>
      </c>
      <c r="D558">
        <v>200.6</v>
      </c>
      <c r="E558">
        <v>202</v>
      </c>
      <c r="F558">
        <v>202</v>
      </c>
      <c r="G558">
        <v>193.7</v>
      </c>
      <c r="H558">
        <v>196</v>
      </c>
      <c r="I558" s="1">
        <v>196.05</v>
      </c>
      <c r="J558">
        <v>196.83</v>
      </c>
      <c r="K558">
        <v>81409</v>
      </c>
      <c r="L558" s="2">
        <v>160.24</v>
      </c>
      <c r="M558">
        <v>2188</v>
      </c>
      <c r="N558" s="3">
        <f t="shared" si="8"/>
        <v>37.207038391224863</v>
      </c>
      <c r="O558">
        <v>40901</v>
      </c>
      <c r="P558">
        <v>50.24</v>
      </c>
    </row>
    <row r="559" spans="1:16" hidden="1" x14ac:dyDescent="0.3">
      <c r="A559" t="s">
        <v>1074</v>
      </c>
      <c r="B559" t="s">
        <v>41</v>
      </c>
      <c r="C559" t="s">
        <v>25</v>
      </c>
      <c r="D559">
        <v>18.649999999999999</v>
      </c>
      <c r="E559">
        <v>18.649999999999999</v>
      </c>
      <c r="F559">
        <v>18.649999999999999</v>
      </c>
      <c r="G559">
        <v>17.75</v>
      </c>
      <c r="H559">
        <v>17.75</v>
      </c>
      <c r="I559" s="1">
        <v>17.75</v>
      </c>
      <c r="J559">
        <v>17.95</v>
      </c>
      <c r="K559">
        <v>1978</v>
      </c>
      <c r="L559" s="2">
        <v>0.36</v>
      </c>
      <c r="M559">
        <v>12</v>
      </c>
      <c r="N559" s="3">
        <f t="shared" si="8"/>
        <v>164.83333333333334</v>
      </c>
      <c r="O559" t="s">
        <v>42</v>
      </c>
      <c r="P559" t="s">
        <v>42</v>
      </c>
    </row>
    <row r="560" spans="1:16" hidden="1" x14ac:dyDescent="0.3">
      <c r="A560" t="s">
        <v>1613</v>
      </c>
      <c r="B560" t="s">
        <v>41</v>
      </c>
      <c r="C560" t="s">
        <v>25</v>
      </c>
      <c r="D560">
        <v>25.25</v>
      </c>
      <c r="E560">
        <v>24.1</v>
      </c>
      <c r="F560">
        <v>26.5</v>
      </c>
      <c r="G560">
        <v>24.1</v>
      </c>
      <c r="H560">
        <v>24.25</v>
      </c>
      <c r="I560" s="1">
        <v>24.25</v>
      </c>
      <c r="J560">
        <v>25.11</v>
      </c>
      <c r="K560">
        <v>764</v>
      </c>
      <c r="L560" s="2">
        <v>0.19</v>
      </c>
      <c r="M560">
        <v>10</v>
      </c>
      <c r="N560" s="3">
        <f t="shared" si="8"/>
        <v>76.400000000000006</v>
      </c>
      <c r="O560" t="s">
        <v>42</v>
      </c>
      <c r="P560" t="s">
        <v>42</v>
      </c>
    </row>
    <row r="561" spans="1:16" hidden="1" x14ac:dyDescent="0.3">
      <c r="A561" t="s">
        <v>881</v>
      </c>
      <c r="B561" t="s">
        <v>24</v>
      </c>
      <c r="C561" t="s">
        <v>25</v>
      </c>
      <c r="D561">
        <v>326.55</v>
      </c>
      <c r="E561">
        <v>326.55</v>
      </c>
      <c r="F561">
        <v>335</v>
      </c>
      <c r="G561">
        <v>320</v>
      </c>
      <c r="H561">
        <v>322</v>
      </c>
      <c r="I561" s="1">
        <v>329</v>
      </c>
      <c r="J561">
        <v>328.14</v>
      </c>
      <c r="K561">
        <v>14329</v>
      </c>
      <c r="L561" s="2">
        <v>47.02</v>
      </c>
      <c r="M561">
        <v>472</v>
      </c>
      <c r="N561" s="3">
        <f t="shared" si="8"/>
        <v>30.358050847457626</v>
      </c>
      <c r="O561">
        <v>11389</v>
      </c>
      <c r="P561">
        <v>79.48</v>
      </c>
    </row>
    <row r="562" spans="1:16" hidden="1" x14ac:dyDescent="0.3">
      <c r="A562" t="s">
        <v>362</v>
      </c>
      <c r="B562" t="s">
        <v>24</v>
      </c>
      <c r="C562" t="s">
        <v>25</v>
      </c>
      <c r="D562">
        <v>19454.75</v>
      </c>
      <c r="E562">
        <v>19470</v>
      </c>
      <c r="F562">
        <v>19597</v>
      </c>
      <c r="G562">
        <v>19100</v>
      </c>
      <c r="H562">
        <v>19125</v>
      </c>
      <c r="I562" s="1">
        <v>19189.2</v>
      </c>
      <c r="J562">
        <v>19329.07</v>
      </c>
      <c r="K562">
        <v>14917</v>
      </c>
      <c r="L562" s="2">
        <v>2883.32</v>
      </c>
      <c r="M562">
        <v>5765</v>
      </c>
      <c r="N562" s="3">
        <f t="shared" si="8"/>
        <v>2.5875108412836081</v>
      </c>
      <c r="O562">
        <v>3549</v>
      </c>
      <c r="P562">
        <v>23.79</v>
      </c>
    </row>
    <row r="563" spans="1:16" hidden="1" x14ac:dyDescent="0.3">
      <c r="A563" t="s">
        <v>1306</v>
      </c>
      <c r="B563" t="s">
        <v>24</v>
      </c>
      <c r="C563" t="s">
        <v>25</v>
      </c>
      <c r="D563">
        <v>9.5</v>
      </c>
      <c r="E563">
        <v>9.35</v>
      </c>
      <c r="F563">
        <v>9.5500000000000007</v>
      </c>
      <c r="G563">
        <v>9.0500000000000007</v>
      </c>
      <c r="H563">
        <v>9.0500000000000007</v>
      </c>
      <c r="I563" s="1">
        <v>9.0500000000000007</v>
      </c>
      <c r="J563">
        <v>9.1300000000000008</v>
      </c>
      <c r="K563">
        <v>72337</v>
      </c>
      <c r="L563" s="2">
        <v>6.61</v>
      </c>
      <c r="M563">
        <v>307</v>
      </c>
      <c r="N563" s="3">
        <f t="shared" si="8"/>
        <v>235.62540716612378</v>
      </c>
      <c r="O563">
        <v>51178</v>
      </c>
      <c r="P563">
        <v>70.75</v>
      </c>
    </row>
    <row r="564" spans="1:16" hidden="1" x14ac:dyDescent="0.3">
      <c r="A564" t="s">
        <v>1466</v>
      </c>
      <c r="B564" t="s">
        <v>41</v>
      </c>
      <c r="C564" t="s">
        <v>25</v>
      </c>
      <c r="D564">
        <v>13.95</v>
      </c>
      <c r="E564">
        <v>13.95</v>
      </c>
      <c r="F564">
        <v>14.5</v>
      </c>
      <c r="G564">
        <v>13.55</v>
      </c>
      <c r="H564">
        <v>14.3</v>
      </c>
      <c r="I564" s="1">
        <v>13.65</v>
      </c>
      <c r="J564">
        <v>13.89</v>
      </c>
      <c r="K564">
        <v>10987</v>
      </c>
      <c r="L564" s="2">
        <v>1.53</v>
      </c>
      <c r="M564">
        <v>57</v>
      </c>
      <c r="N564" s="3">
        <f t="shared" si="8"/>
        <v>192.75438596491227</v>
      </c>
      <c r="O564" t="s">
        <v>42</v>
      </c>
      <c r="P564" t="s">
        <v>42</v>
      </c>
    </row>
    <row r="565" spans="1:16" hidden="1" x14ac:dyDescent="0.3">
      <c r="A565" t="s">
        <v>593</v>
      </c>
      <c r="B565" t="s">
        <v>24</v>
      </c>
      <c r="C565" t="s">
        <v>25</v>
      </c>
      <c r="D565">
        <v>1817.8</v>
      </c>
      <c r="E565">
        <v>1814</v>
      </c>
      <c r="F565">
        <v>1870</v>
      </c>
      <c r="G565">
        <v>1770.5</v>
      </c>
      <c r="H565">
        <v>1800</v>
      </c>
      <c r="I565" s="1">
        <v>1802.75</v>
      </c>
      <c r="J565">
        <v>1820.81</v>
      </c>
      <c r="K565">
        <v>18342</v>
      </c>
      <c r="L565" s="2">
        <v>333.97</v>
      </c>
      <c r="M565">
        <v>2572</v>
      </c>
      <c r="N565" s="3">
        <f t="shared" si="8"/>
        <v>7.1314152410575424</v>
      </c>
      <c r="O565">
        <v>7364</v>
      </c>
      <c r="P565">
        <v>40.15</v>
      </c>
    </row>
    <row r="566" spans="1:16" hidden="1" x14ac:dyDescent="0.3">
      <c r="A566" t="s">
        <v>799</v>
      </c>
      <c r="B566" t="s">
        <v>24</v>
      </c>
      <c r="C566" t="s">
        <v>25</v>
      </c>
      <c r="D566">
        <v>169.5</v>
      </c>
      <c r="E566">
        <v>173</v>
      </c>
      <c r="F566">
        <v>173</v>
      </c>
      <c r="G566">
        <v>163</v>
      </c>
      <c r="H566">
        <v>171.5</v>
      </c>
      <c r="I566" s="1">
        <v>171.25</v>
      </c>
      <c r="J566">
        <v>167.93</v>
      </c>
      <c r="K566">
        <v>48901</v>
      </c>
      <c r="L566" s="2">
        <v>82.12</v>
      </c>
      <c r="M566">
        <v>1467</v>
      </c>
      <c r="N566" s="3">
        <f t="shared" si="8"/>
        <v>33.334014996591684</v>
      </c>
      <c r="O566">
        <v>25500</v>
      </c>
      <c r="P566">
        <v>52.15</v>
      </c>
    </row>
    <row r="567" spans="1:16" hidden="1" x14ac:dyDescent="0.3">
      <c r="A567" t="s">
        <v>860</v>
      </c>
      <c r="B567" t="s">
        <v>24</v>
      </c>
      <c r="C567" t="s">
        <v>25</v>
      </c>
      <c r="D567">
        <v>18.850000000000001</v>
      </c>
      <c r="E567">
        <v>18.95</v>
      </c>
      <c r="F567">
        <v>19.05</v>
      </c>
      <c r="G567">
        <v>18.25</v>
      </c>
      <c r="H567">
        <v>18.350000000000001</v>
      </c>
      <c r="I567" s="1">
        <v>18.350000000000001</v>
      </c>
      <c r="J567">
        <v>18.440000000000001</v>
      </c>
      <c r="K567">
        <v>292894</v>
      </c>
      <c r="L567" s="2">
        <v>54</v>
      </c>
      <c r="M567">
        <v>1161</v>
      </c>
      <c r="N567" s="3">
        <f t="shared" si="8"/>
        <v>252.27734711455642</v>
      </c>
      <c r="O567">
        <v>184892</v>
      </c>
      <c r="P567">
        <v>63.13</v>
      </c>
    </row>
    <row r="568" spans="1:16" hidden="1" x14ac:dyDescent="0.3">
      <c r="A568" t="s">
        <v>1645</v>
      </c>
      <c r="B568" t="s">
        <v>41</v>
      </c>
      <c r="C568" t="s">
        <v>25</v>
      </c>
      <c r="D568">
        <v>74.900000000000006</v>
      </c>
      <c r="E568">
        <v>71.2</v>
      </c>
      <c r="F568">
        <v>77.95</v>
      </c>
      <c r="G568">
        <v>71.2</v>
      </c>
      <c r="H568">
        <v>77.849999999999994</v>
      </c>
      <c r="I568" s="1">
        <v>76.099999999999994</v>
      </c>
      <c r="J568">
        <v>75.14</v>
      </c>
      <c r="K568">
        <v>86</v>
      </c>
      <c r="L568" s="2">
        <v>0.06</v>
      </c>
      <c r="M568">
        <v>8</v>
      </c>
      <c r="N568" s="3">
        <f t="shared" si="8"/>
        <v>10.75</v>
      </c>
      <c r="O568" t="s">
        <v>42</v>
      </c>
      <c r="P568" t="s">
        <v>42</v>
      </c>
    </row>
    <row r="569" spans="1:16" hidden="1" x14ac:dyDescent="0.3">
      <c r="A569" t="s">
        <v>1440</v>
      </c>
      <c r="B569" t="s">
        <v>41</v>
      </c>
      <c r="C569" t="s">
        <v>25</v>
      </c>
      <c r="D569">
        <v>20</v>
      </c>
      <c r="E569">
        <v>19.350000000000001</v>
      </c>
      <c r="F569">
        <v>20.350000000000001</v>
      </c>
      <c r="G569">
        <v>19.350000000000001</v>
      </c>
      <c r="H569">
        <v>19.399999999999999</v>
      </c>
      <c r="I569" s="1">
        <v>19.45</v>
      </c>
      <c r="J569">
        <v>19.78</v>
      </c>
      <c r="K569">
        <v>9380</v>
      </c>
      <c r="L569" s="2">
        <v>1.86</v>
      </c>
      <c r="M569">
        <v>77</v>
      </c>
      <c r="N569" s="3">
        <f t="shared" si="8"/>
        <v>121.81818181818181</v>
      </c>
      <c r="O569" t="s">
        <v>42</v>
      </c>
      <c r="P569" t="s">
        <v>42</v>
      </c>
    </row>
    <row r="570" spans="1:16" hidden="1" x14ac:dyDescent="0.3">
      <c r="A570" t="s">
        <v>78</v>
      </c>
      <c r="B570" t="s">
        <v>24</v>
      </c>
      <c r="C570" t="s">
        <v>25</v>
      </c>
      <c r="D570">
        <v>178.7</v>
      </c>
      <c r="E570">
        <v>179.9</v>
      </c>
      <c r="F570">
        <v>183.9</v>
      </c>
      <c r="G570">
        <v>175.3</v>
      </c>
      <c r="H570">
        <v>176.4</v>
      </c>
      <c r="I570" s="1">
        <v>176.25</v>
      </c>
      <c r="J570">
        <v>179.23</v>
      </c>
      <c r="K570">
        <v>814764</v>
      </c>
      <c r="L570" s="14">
        <v>1460.33</v>
      </c>
      <c r="M570">
        <v>13231</v>
      </c>
      <c r="N570" s="3">
        <f t="shared" si="8"/>
        <v>61.57992593152445</v>
      </c>
      <c r="O570">
        <v>267665</v>
      </c>
      <c r="P570">
        <v>32.85</v>
      </c>
    </row>
    <row r="571" spans="1:16" hidden="1" x14ac:dyDescent="0.3">
      <c r="A571" t="s">
        <v>745</v>
      </c>
      <c r="B571" t="s">
        <v>24</v>
      </c>
      <c r="C571" t="s">
        <v>25</v>
      </c>
      <c r="D571">
        <v>67.25</v>
      </c>
      <c r="E571">
        <v>67.3</v>
      </c>
      <c r="F571">
        <v>68</v>
      </c>
      <c r="G571">
        <v>65.25</v>
      </c>
      <c r="H571">
        <v>66.150000000000006</v>
      </c>
      <c r="I571" s="1">
        <v>66.150000000000006</v>
      </c>
      <c r="J571">
        <v>66.17</v>
      </c>
      <c r="K571">
        <v>167302</v>
      </c>
      <c r="L571" s="2">
        <v>110.71</v>
      </c>
      <c r="M571">
        <v>1625</v>
      </c>
      <c r="N571" s="3">
        <f t="shared" si="8"/>
        <v>102.95507692307692</v>
      </c>
      <c r="O571">
        <v>98980</v>
      </c>
      <c r="P571">
        <v>59.16</v>
      </c>
    </row>
    <row r="572" spans="1:16" hidden="1" x14ac:dyDescent="0.3">
      <c r="A572" t="s">
        <v>876</v>
      </c>
      <c r="B572" t="s">
        <v>24</v>
      </c>
      <c r="C572" t="s">
        <v>25</v>
      </c>
      <c r="D572">
        <v>81.849999999999994</v>
      </c>
      <c r="E572">
        <v>81</v>
      </c>
      <c r="F572">
        <v>81.8</v>
      </c>
      <c r="G572">
        <v>77</v>
      </c>
      <c r="H572">
        <v>77.2</v>
      </c>
      <c r="I572" s="1">
        <v>77.349999999999994</v>
      </c>
      <c r="J572">
        <v>78.709999999999994</v>
      </c>
      <c r="K572">
        <v>62073</v>
      </c>
      <c r="L572" s="2">
        <v>48.86</v>
      </c>
      <c r="M572">
        <v>1193</v>
      </c>
      <c r="N572" s="3">
        <f t="shared" si="8"/>
        <v>52.031014249790445</v>
      </c>
      <c r="O572">
        <v>35632</v>
      </c>
      <c r="P572">
        <v>57.4</v>
      </c>
    </row>
    <row r="573" spans="1:16" hidden="1" x14ac:dyDescent="0.3">
      <c r="A573" t="s">
        <v>1540</v>
      </c>
      <c r="B573" t="s">
        <v>41</v>
      </c>
      <c r="C573" t="s">
        <v>25</v>
      </c>
      <c r="D573">
        <v>10.35</v>
      </c>
      <c r="E573">
        <v>9.85</v>
      </c>
      <c r="F573">
        <v>9.85</v>
      </c>
      <c r="G573">
        <v>9.85</v>
      </c>
      <c r="H573">
        <v>9.85</v>
      </c>
      <c r="I573" s="1">
        <v>9.85</v>
      </c>
      <c r="J573">
        <v>9.85</v>
      </c>
      <c r="K573">
        <v>7023</v>
      </c>
      <c r="L573" s="2">
        <v>0.69</v>
      </c>
      <c r="M573">
        <v>31</v>
      </c>
      <c r="N573" s="3">
        <f t="shared" si="8"/>
        <v>226.54838709677421</v>
      </c>
      <c r="O573" t="s">
        <v>42</v>
      </c>
      <c r="P573" t="s">
        <v>42</v>
      </c>
    </row>
    <row r="574" spans="1:16" hidden="1" x14ac:dyDescent="0.3">
      <c r="A574" t="s">
        <v>1274</v>
      </c>
      <c r="B574" t="s">
        <v>24</v>
      </c>
      <c r="C574" t="s">
        <v>25</v>
      </c>
      <c r="D574">
        <v>17.600000000000001</v>
      </c>
      <c r="E574">
        <v>17.7</v>
      </c>
      <c r="F574">
        <v>18.100000000000001</v>
      </c>
      <c r="G574">
        <v>16.8</v>
      </c>
      <c r="H574">
        <v>16.8</v>
      </c>
      <c r="I574" s="1">
        <v>16.899999999999999</v>
      </c>
      <c r="J574">
        <v>17.239999999999998</v>
      </c>
      <c r="K574">
        <v>51799</v>
      </c>
      <c r="L574" s="2">
        <v>8.93</v>
      </c>
      <c r="M574">
        <v>406</v>
      </c>
      <c r="N574" s="3">
        <f t="shared" si="8"/>
        <v>127.58374384236453</v>
      </c>
      <c r="O574">
        <v>29067</v>
      </c>
      <c r="P574">
        <v>56.11</v>
      </c>
    </row>
    <row r="575" spans="1:16" hidden="1" x14ac:dyDescent="0.3">
      <c r="A575" t="s">
        <v>1181</v>
      </c>
      <c r="B575" t="s">
        <v>24</v>
      </c>
      <c r="C575" t="s">
        <v>25</v>
      </c>
      <c r="D575">
        <v>17.100000000000001</v>
      </c>
      <c r="E575">
        <v>17.100000000000001</v>
      </c>
      <c r="F575">
        <v>20.3</v>
      </c>
      <c r="G575">
        <v>17.05</v>
      </c>
      <c r="H575">
        <v>17.100000000000001</v>
      </c>
      <c r="I575" s="1">
        <v>17.2</v>
      </c>
      <c r="J575">
        <v>17.57</v>
      </c>
      <c r="K575">
        <v>96657</v>
      </c>
      <c r="L575" s="2">
        <v>16.98</v>
      </c>
      <c r="M575">
        <v>362</v>
      </c>
      <c r="N575" s="3">
        <f t="shared" si="8"/>
        <v>267.00828729281767</v>
      </c>
      <c r="O575">
        <v>64919</v>
      </c>
      <c r="P575">
        <v>67.16</v>
      </c>
    </row>
    <row r="576" spans="1:16" hidden="1" x14ac:dyDescent="0.3">
      <c r="A576" t="s">
        <v>1400</v>
      </c>
      <c r="B576" t="s">
        <v>24</v>
      </c>
      <c r="C576" t="s">
        <v>25</v>
      </c>
      <c r="D576">
        <v>59.8</v>
      </c>
      <c r="E576">
        <v>61.1</v>
      </c>
      <c r="F576">
        <v>61.1</v>
      </c>
      <c r="G576">
        <v>58</v>
      </c>
      <c r="H576">
        <v>58</v>
      </c>
      <c r="I576" s="1">
        <v>58.3</v>
      </c>
      <c r="J576">
        <v>59.12</v>
      </c>
      <c r="K576">
        <v>4952</v>
      </c>
      <c r="L576" s="2">
        <v>2.93</v>
      </c>
      <c r="M576">
        <v>193</v>
      </c>
      <c r="N576" s="3">
        <f t="shared" si="8"/>
        <v>25.6580310880829</v>
      </c>
      <c r="O576">
        <v>3396</v>
      </c>
      <c r="P576">
        <v>68.58</v>
      </c>
    </row>
    <row r="577" spans="1:16" hidden="1" x14ac:dyDescent="0.3">
      <c r="A577" t="s">
        <v>789</v>
      </c>
      <c r="B577" t="s">
        <v>41</v>
      </c>
      <c r="C577" t="s">
        <v>25</v>
      </c>
      <c r="D577">
        <v>9.35</v>
      </c>
      <c r="E577">
        <v>9.8000000000000007</v>
      </c>
      <c r="F577">
        <v>9.8000000000000007</v>
      </c>
      <c r="G577">
        <v>8.9</v>
      </c>
      <c r="H577">
        <v>8.9</v>
      </c>
      <c r="I577" s="1">
        <v>8.9</v>
      </c>
      <c r="J577">
        <v>9.35</v>
      </c>
      <c r="K577">
        <v>950619</v>
      </c>
      <c r="L577" s="2">
        <v>88.9</v>
      </c>
      <c r="M577">
        <v>1041</v>
      </c>
      <c r="N577" s="3">
        <f t="shared" si="8"/>
        <v>913.17867435158496</v>
      </c>
      <c r="O577" t="s">
        <v>42</v>
      </c>
      <c r="P577" t="s">
        <v>42</v>
      </c>
    </row>
    <row r="578" spans="1:16" hidden="1" x14ac:dyDescent="0.3">
      <c r="A578" t="s">
        <v>1539</v>
      </c>
      <c r="B578" t="s">
        <v>41</v>
      </c>
      <c r="C578" t="s">
        <v>25</v>
      </c>
      <c r="D578">
        <v>21.35</v>
      </c>
      <c r="E578">
        <v>22</v>
      </c>
      <c r="F578">
        <v>22</v>
      </c>
      <c r="G578">
        <v>20.5</v>
      </c>
      <c r="H578">
        <v>21</v>
      </c>
      <c r="I578" s="1">
        <v>21</v>
      </c>
      <c r="J578">
        <v>20.79</v>
      </c>
      <c r="K578">
        <v>3306</v>
      </c>
      <c r="L578" s="2">
        <v>0.69</v>
      </c>
      <c r="M578">
        <v>65</v>
      </c>
      <c r="N578" s="3">
        <f t="shared" ref="N578:N641" si="9">K578/M578</f>
        <v>50.861538461538458</v>
      </c>
      <c r="O578" t="s">
        <v>42</v>
      </c>
      <c r="P578" t="s">
        <v>42</v>
      </c>
    </row>
    <row r="579" spans="1:16" hidden="1" x14ac:dyDescent="0.3">
      <c r="A579" t="s">
        <v>566</v>
      </c>
      <c r="B579" t="s">
        <v>24</v>
      </c>
      <c r="C579" t="s">
        <v>25</v>
      </c>
      <c r="D579">
        <v>66.349999999999994</v>
      </c>
      <c r="E579">
        <v>71.8</v>
      </c>
      <c r="F579">
        <v>74</v>
      </c>
      <c r="G579">
        <v>66</v>
      </c>
      <c r="H579">
        <v>69.05</v>
      </c>
      <c r="I579" s="1">
        <v>68.25</v>
      </c>
      <c r="J579">
        <v>69.94</v>
      </c>
      <c r="K579">
        <v>551912</v>
      </c>
      <c r="L579" s="2">
        <v>386.01</v>
      </c>
      <c r="M579">
        <v>6568</v>
      </c>
      <c r="N579" s="3">
        <f t="shared" si="9"/>
        <v>84.030450669914742</v>
      </c>
      <c r="O579">
        <v>137220</v>
      </c>
      <c r="P579">
        <v>24.86</v>
      </c>
    </row>
    <row r="580" spans="1:16" hidden="1" x14ac:dyDescent="0.3">
      <c r="A580" t="s">
        <v>164</v>
      </c>
      <c r="B580" t="s">
        <v>24</v>
      </c>
      <c r="C580" t="s">
        <v>25</v>
      </c>
      <c r="D580">
        <v>28.85</v>
      </c>
      <c r="E580">
        <v>29.15</v>
      </c>
      <c r="F580">
        <v>31.7</v>
      </c>
      <c r="G580">
        <v>28.85</v>
      </c>
      <c r="H580">
        <v>30.4</v>
      </c>
      <c r="I580" s="1">
        <v>30.8</v>
      </c>
      <c r="J580">
        <v>30.61</v>
      </c>
      <c r="K580">
        <v>807142</v>
      </c>
      <c r="L580" s="2">
        <v>247.06</v>
      </c>
      <c r="M580">
        <v>2647</v>
      </c>
      <c r="N580" s="3">
        <f t="shared" si="9"/>
        <v>304.92708726860599</v>
      </c>
      <c r="O580">
        <v>391133</v>
      </c>
      <c r="P580">
        <v>48.46</v>
      </c>
    </row>
    <row r="581" spans="1:16" hidden="1" x14ac:dyDescent="0.3">
      <c r="A581" t="s">
        <v>314</v>
      </c>
      <c r="B581" t="s">
        <v>24</v>
      </c>
      <c r="C581" t="s">
        <v>25</v>
      </c>
      <c r="D581">
        <v>81</v>
      </c>
      <c r="E581">
        <v>81.400000000000006</v>
      </c>
      <c r="F581">
        <v>82</v>
      </c>
      <c r="G581">
        <v>80.099999999999994</v>
      </c>
      <c r="H581">
        <v>80.599999999999994</v>
      </c>
      <c r="I581" s="1">
        <v>80.8</v>
      </c>
      <c r="J581">
        <v>81.19</v>
      </c>
      <c r="K581">
        <v>8511120</v>
      </c>
      <c r="L581" s="2">
        <v>6910.07</v>
      </c>
      <c r="M581">
        <v>38995</v>
      </c>
      <c r="N581" s="3">
        <f t="shared" si="9"/>
        <v>218.26182843954354</v>
      </c>
      <c r="O581">
        <v>2185319</v>
      </c>
      <c r="P581">
        <v>25.68</v>
      </c>
    </row>
    <row r="582" spans="1:16" hidden="1" x14ac:dyDescent="0.3">
      <c r="A582" t="s">
        <v>1510</v>
      </c>
      <c r="B582" t="s">
        <v>24</v>
      </c>
      <c r="C582" t="s">
        <v>25</v>
      </c>
      <c r="D582">
        <v>11.05</v>
      </c>
      <c r="E582">
        <v>10.55</v>
      </c>
      <c r="F582">
        <v>11.5</v>
      </c>
      <c r="G582">
        <v>10.199999999999999</v>
      </c>
      <c r="H582">
        <v>11</v>
      </c>
      <c r="I582" s="1">
        <v>10.9</v>
      </c>
      <c r="J582">
        <v>11.07</v>
      </c>
      <c r="K582">
        <v>9048</v>
      </c>
      <c r="L582" s="2">
        <v>1</v>
      </c>
      <c r="M582">
        <v>57</v>
      </c>
      <c r="N582" s="3">
        <f t="shared" si="9"/>
        <v>158.73684210526315</v>
      </c>
      <c r="O582">
        <v>6170</v>
      </c>
      <c r="P582">
        <v>68.19</v>
      </c>
    </row>
    <row r="583" spans="1:16" hidden="1" x14ac:dyDescent="0.3">
      <c r="A583" t="s">
        <v>1638</v>
      </c>
      <c r="B583" t="s">
        <v>24</v>
      </c>
      <c r="C583" t="s">
        <v>25</v>
      </c>
      <c r="D583">
        <v>5.35</v>
      </c>
      <c r="E583">
        <v>5.15</v>
      </c>
      <c r="F583">
        <v>5.5</v>
      </c>
      <c r="G583">
        <v>5.15</v>
      </c>
      <c r="H583">
        <v>5.5</v>
      </c>
      <c r="I583" s="1">
        <v>5.25</v>
      </c>
      <c r="J583">
        <v>5.25</v>
      </c>
      <c r="K583">
        <v>1756</v>
      </c>
      <c r="L583" s="2">
        <v>0.09</v>
      </c>
      <c r="M583">
        <v>25</v>
      </c>
      <c r="N583" s="3">
        <f t="shared" si="9"/>
        <v>70.239999999999995</v>
      </c>
      <c r="O583">
        <v>1567</v>
      </c>
      <c r="P583">
        <v>89.24</v>
      </c>
    </row>
    <row r="584" spans="1:16" hidden="1" x14ac:dyDescent="0.3">
      <c r="A584" t="s">
        <v>1490</v>
      </c>
      <c r="B584" t="s">
        <v>41</v>
      </c>
      <c r="C584" t="s">
        <v>25</v>
      </c>
      <c r="D584">
        <v>13.8</v>
      </c>
      <c r="E584">
        <v>14.25</v>
      </c>
      <c r="F584">
        <v>14.25</v>
      </c>
      <c r="G584">
        <v>13.35</v>
      </c>
      <c r="H584">
        <v>13.9</v>
      </c>
      <c r="I584" s="1">
        <v>13.5</v>
      </c>
      <c r="J584">
        <v>13.76</v>
      </c>
      <c r="K584">
        <v>8641</v>
      </c>
      <c r="L584" s="2">
        <v>1.19</v>
      </c>
      <c r="M584">
        <v>71</v>
      </c>
      <c r="N584" s="3">
        <f t="shared" si="9"/>
        <v>121.70422535211267</v>
      </c>
      <c r="O584" t="s">
        <v>42</v>
      </c>
      <c r="P584" t="s">
        <v>42</v>
      </c>
    </row>
    <row r="585" spans="1:16" hidden="1" x14ac:dyDescent="0.3">
      <c r="A585" t="s">
        <v>1563</v>
      </c>
      <c r="B585" t="s">
        <v>41</v>
      </c>
      <c r="C585" t="s">
        <v>25</v>
      </c>
      <c r="D585">
        <v>4.3</v>
      </c>
      <c r="E585">
        <v>4.2</v>
      </c>
      <c r="F585">
        <v>4.25</v>
      </c>
      <c r="G585">
        <v>4.0999999999999996</v>
      </c>
      <c r="H585">
        <v>4.0999999999999996</v>
      </c>
      <c r="I585" s="1">
        <v>4.0999999999999996</v>
      </c>
      <c r="J585">
        <v>4.1399999999999997</v>
      </c>
      <c r="K585">
        <v>12045</v>
      </c>
      <c r="L585" s="2">
        <v>0.5</v>
      </c>
      <c r="M585">
        <v>40</v>
      </c>
      <c r="N585" s="3">
        <f t="shared" si="9"/>
        <v>301.125</v>
      </c>
      <c r="O585" t="s">
        <v>42</v>
      </c>
      <c r="P585" t="s">
        <v>42</v>
      </c>
    </row>
    <row r="586" spans="1:16" hidden="1" x14ac:dyDescent="0.3">
      <c r="A586" t="s">
        <v>738</v>
      </c>
      <c r="B586" t="s">
        <v>24</v>
      </c>
      <c r="C586" t="s">
        <v>25</v>
      </c>
      <c r="D586">
        <v>65.7</v>
      </c>
      <c r="E586">
        <v>68.95</v>
      </c>
      <c r="F586">
        <v>68.95</v>
      </c>
      <c r="G586">
        <v>68.95</v>
      </c>
      <c r="H586">
        <v>68.95</v>
      </c>
      <c r="I586" s="1">
        <v>68.95</v>
      </c>
      <c r="J586">
        <v>68.95</v>
      </c>
      <c r="K586">
        <v>167857</v>
      </c>
      <c r="L586" s="2">
        <v>115.74</v>
      </c>
      <c r="M586">
        <v>494</v>
      </c>
      <c r="N586" s="3">
        <f t="shared" si="9"/>
        <v>339.79149797570852</v>
      </c>
      <c r="O586">
        <v>167857</v>
      </c>
      <c r="P586">
        <v>100</v>
      </c>
    </row>
    <row r="587" spans="1:16" hidden="1" x14ac:dyDescent="0.3">
      <c r="A587" t="s">
        <v>1141</v>
      </c>
      <c r="B587" t="s">
        <v>24</v>
      </c>
      <c r="C587" t="s">
        <v>25</v>
      </c>
      <c r="D587">
        <v>32.299999999999997</v>
      </c>
      <c r="E587">
        <v>31.55</v>
      </c>
      <c r="F587">
        <v>32.9</v>
      </c>
      <c r="G587">
        <v>29.15</v>
      </c>
      <c r="H587">
        <v>30.25</v>
      </c>
      <c r="I587" s="1">
        <v>29.9</v>
      </c>
      <c r="J587">
        <v>30.03</v>
      </c>
      <c r="K587">
        <v>32902</v>
      </c>
      <c r="L587" s="2">
        <v>9.8800000000000008</v>
      </c>
      <c r="M587">
        <v>625</v>
      </c>
      <c r="N587" s="3">
        <f t="shared" si="9"/>
        <v>52.6432</v>
      </c>
      <c r="O587">
        <v>16773</v>
      </c>
      <c r="P587">
        <v>50.98</v>
      </c>
    </row>
    <row r="588" spans="1:16" hidden="1" x14ac:dyDescent="0.3">
      <c r="A588" t="s">
        <v>1168</v>
      </c>
      <c r="B588" t="s">
        <v>24</v>
      </c>
      <c r="C588" t="s">
        <v>25</v>
      </c>
      <c r="D588">
        <v>63</v>
      </c>
      <c r="E588">
        <v>64.3</v>
      </c>
      <c r="F588">
        <v>64.3</v>
      </c>
      <c r="G588">
        <v>61</v>
      </c>
      <c r="H588">
        <v>62.7</v>
      </c>
      <c r="I588" s="1">
        <v>62.45</v>
      </c>
      <c r="J588">
        <v>62.29</v>
      </c>
      <c r="K588">
        <v>29519</v>
      </c>
      <c r="L588" s="2">
        <v>18.39</v>
      </c>
      <c r="M588">
        <v>631</v>
      </c>
      <c r="N588" s="3">
        <f t="shared" si="9"/>
        <v>46.781299524564183</v>
      </c>
      <c r="O588">
        <v>19569</v>
      </c>
      <c r="P588">
        <v>66.290000000000006</v>
      </c>
    </row>
    <row r="589" spans="1:16" hidden="1" x14ac:dyDescent="0.3">
      <c r="A589" t="s">
        <v>1602</v>
      </c>
      <c r="B589" t="s">
        <v>41</v>
      </c>
      <c r="C589" t="s">
        <v>25</v>
      </c>
      <c r="D589">
        <v>3.45</v>
      </c>
      <c r="E589">
        <v>3.3</v>
      </c>
      <c r="F589">
        <v>3.5</v>
      </c>
      <c r="G589">
        <v>3.3</v>
      </c>
      <c r="H589">
        <v>3.35</v>
      </c>
      <c r="I589" s="1">
        <v>3.35</v>
      </c>
      <c r="J589">
        <v>3.38</v>
      </c>
      <c r="K589">
        <v>7680</v>
      </c>
      <c r="L589" s="2">
        <v>0.26</v>
      </c>
      <c r="M589">
        <v>32</v>
      </c>
      <c r="N589" s="3">
        <f t="shared" si="9"/>
        <v>240</v>
      </c>
      <c r="O589" t="s">
        <v>42</v>
      </c>
      <c r="P589" t="s">
        <v>42</v>
      </c>
    </row>
    <row r="590" spans="1:16" hidden="1" x14ac:dyDescent="0.3">
      <c r="A590" t="s">
        <v>1151</v>
      </c>
      <c r="B590" t="s">
        <v>41</v>
      </c>
      <c r="C590" t="s">
        <v>25</v>
      </c>
      <c r="D590">
        <v>4.7</v>
      </c>
      <c r="E590">
        <v>4.9000000000000004</v>
      </c>
      <c r="F590">
        <v>4.9000000000000004</v>
      </c>
      <c r="G590">
        <v>4.5</v>
      </c>
      <c r="H590">
        <v>4.5</v>
      </c>
      <c r="I590" s="1">
        <v>4.5</v>
      </c>
      <c r="J590">
        <v>4.8099999999999996</v>
      </c>
      <c r="K590">
        <v>45218</v>
      </c>
      <c r="L590" s="2">
        <v>2.1800000000000002</v>
      </c>
      <c r="M590">
        <v>58</v>
      </c>
      <c r="N590" s="3">
        <f t="shared" si="9"/>
        <v>779.62068965517244</v>
      </c>
      <c r="O590" t="s">
        <v>42</v>
      </c>
      <c r="P590" t="s">
        <v>42</v>
      </c>
    </row>
    <row r="591" spans="1:16" hidden="1" x14ac:dyDescent="0.3">
      <c r="A591" t="s">
        <v>457</v>
      </c>
      <c r="B591" t="s">
        <v>24</v>
      </c>
      <c r="C591" t="s">
        <v>25</v>
      </c>
      <c r="D591">
        <v>99.65</v>
      </c>
      <c r="E591">
        <v>99.65</v>
      </c>
      <c r="F591">
        <v>99.9</v>
      </c>
      <c r="G591">
        <v>97.5</v>
      </c>
      <c r="H591">
        <v>98</v>
      </c>
      <c r="I591" s="1">
        <v>98.2</v>
      </c>
      <c r="J591">
        <v>98.83</v>
      </c>
      <c r="K591">
        <v>924132</v>
      </c>
      <c r="L591" s="2">
        <v>913.35</v>
      </c>
      <c r="M591">
        <v>13160</v>
      </c>
      <c r="N591" s="3">
        <f t="shared" si="9"/>
        <v>70.222796352583586</v>
      </c>
      <c r="O591">
        <v>395314</v>
      </c>
      <c r="P591">
        <v>42.78</v>
      </c>
    </row>
    <row r="592" spans="1:16" hidden="1" x14ac:dyDescent="0.3">
      <c r="A592" t="s">
        <v>143</v>
      </c>
      <c r="B592" t="s">
        <v>24</v>
      </c>
      <c r="C592" t="s">
        <v>25</v>
      </c>
      <c r="D592">
        <v>3007.9</v>
      </c>
      <c r="E592">
        <v>3000</v>
      </c>
      <c r="F592">
        <v>3080.7</v>
      </c>
      <c r="G592">
        <v>2920</v>
      </c>
      <c r="H592">
        <v>2999</v>
      </c>
      <c r="I592" s="1">
        <v>3016.35</v>
      </c>
      <c r="J592">
        <v>2995.32</v>
      </c>
      <c r="K592">
        <v>74551</v>
      </c>
      <c r="L592" s="2">
        <v>2233.04</v>
      </c>
      <c r="M592">
        <v>9150</v>
      </c>
      <c r="N592" s="3">
        <f t="shared" si="9"/>
        <v>8.147650273224043</v>
      </c>
      <c r="O592">
        <v>24374</v>
      </c>
      <c r="P592">
        <v>32.69</v>
      </c>
    </row>
    <row r="593" spans="1:16" hidden="1" x14ac:dyDescent="0.3">
      <c r="A593" t="s">
        <v>925</v>
      </c>
      <c r="B593" t="s">
        <v>24</v>
      </c>
      <c r="C593" t="s">
        <v>25</v>
      </c>
      <c r="D593">
        <v>794.85</v>
      </c>
      <c r="E593">
        <v>797.95</v>
      </c>
      <c r="F593">
        <v>797.95</v>
      </c>
      <c r="G593">
        <v>774.05</v>
      </c>
      <c r="H593">
        <v>776</v>
      </c>
      <c r="I593" s="1">
        <v>778.75</v>
      </c>
      <c r="J593">
        <v>782.19</v>
      </c>
      <c r="K593">
        <v>4603</v>
      </c>
      <c r="L593" s="2">
        <v>36</v>
      </c>
      <c r="M593">
        <v>479</v>
      </c>
      <c r="N593" s="3">
        <f t="shared" si="9"/>
        <v>9.609603340292276</v>
      </c>
      <c r="O593">
        <v>2956</v>
      </c>
      <c r="P593">
        <v>64.22</v>
      </c>
    </row>
    <row r="594" spans="1:16" hidden="1" x14ac:dyDescent="0.3">
      <c r="A594" t="s">
        <v>424</v>
      </c>
      <c r="B594" t="s">
        <v>24</v>
      </c>
      <c r="C594" t="s">
        <v>25</v>
      </c>
      <c r="D594">
        <v>389.3</v>
      </c>
      <c r="E594">
        <v>392.45</v>
      </c>
      <c r="F594">
        <v>394.45</v>
      </c>
      <c r="G594">
        <v>376.5</v>
      </c>
      <c r="H594">
        <v>381.65</v>
      </c>
      <c r="I594" s="1">
        <v>381.4</v>
      </c>
      <c r="J594">
        <v>381.72</v>
      </c>
      <c r="K594">
        <v>311484</v>
      </c>
      <c r="L594" s="2">
        <v>1188.99</v>
      </c>
      <c r="M594">
        <v>6105</v>
      </c>
      <c r="N594" s="3">
        <f t="shared" si="9"/>
        <v>51.021130221130221</v>
      </c>
      <c r="O594">
        <v>158501</v>
      </c>
      <c r="P594">
        <v>50.89</v>
      </c>
    </row>
    <row r="595" spans="1:16" hidden="1" x14ac:dyDescent="0.3">
      <c r="A595" t="s">
        <v>640</v>
      </c>
      <c r="B595" t="s">
        <v>24</v>
      </c>
      <c r="C595" t="s">
        <v>25</v>
      </c>
      <c r="D595">
        <v>322.39999999999998</v>
      </c>
      <c r="E595">
        <v>328.4</v>
      </c>
      <c r="F595">
        <v>339.05</v>
      </c>
      <c r="G595">
        <v>317.75</v>
      </c>
      <c r="H595">
        <v>329</v>
      </c>
      <c r="I595" s="1">
        <v>330.35</v>
      </c>
      <c r="J595">
        <v>328.72</v>
      </c>
      <c r="K595">
        <v>70501</v>
      </c>
      <c r="L595" s="2">
        <v>231.75</v>
      </c>
      <c r="M595">
        <v>3296</v>
      </c>
      <c r="N595" s="3">
        <f t="shared" si="9"/>
        <v>21.389866504854368</v>
      </c>
      <c r="O595">
        <v>33533</v>
      </c>
      <c r="P595">
        <v>47.56</v>
      </c>
    </row>
    <row r="596" spans="1:16" hidden="1" x14ac:dyDescent="0.3">
      <c r="A596" t="s">
        <v>116</v>
      </c>
      <c r="B596" t="s">
        <v>24</v>
      </c>
      <c r="C596" t="s">
        <v>25</v>
      </c>
      <c r="D596">
        <v>382</v>
      </c>
      <c r="E596">
        <v>380.05</v>
      </c>
      <c r="F596">
        <v>389</v>
      </c>
      <c r="G596">
        <v>380</v>
      </c>
      <c r="H596">
        <v>385</v>
      </c>
      <c r="I596" s="1">
        <v>385.05</v>
      </c>
      <c r="J596">
        <v>384.94</v>
      </c>
      <c r="K596">
        <v>8895</v>
      </c>
      <c r="L596" s="15">
        <v>34.24</v>
      </c>
      <c r="M596">
        <v>121</v>
      </c>
      <c r="N596" s="3">
        <f t="shared" si="9"/>
        <v>73.512396694214871</v>
      </c>
      <c r="O596">
        <v>8215</v>
      </c>
      <c r="P596">
        <v>92.36</v>
      </c>
    </row>
    <row r="597" spans="1:16" hidden="1" x14ac:dyDescent="0.3">
      <c r="A597" t="s">
        <v>556</v>
      </c>
      <c r="B597" t="s">
        <v>24</v>
      </c>
      <c r="C597" t="s">
        <v>25</v>
      </c>
      <c r="D597">
        <v>281.8</v>
      </c>
      <c r="E597">
        <v>283.25</v>
      </c>
      <c r="F597">
        <v>292.2</v>
      </c>
      <c r="G597">
        <v>282.05</v>
      </c>
      <c r="H597">
        <v>284.39999999999998</v>
      </c>
      <c r="I597" s="1">
        <v>284.85000000000002</v>
      </c>
      <c r="J597">
        <v>288.06</v>
      </c>
      <c r="K597">
        <v>146469</v>
      </c>
      <c r="L597" s="2">
        <v>421.92</v>
      </c>
      <c r="M597">
        <v>4847</v>
      </c>
      <c r="N597" s="3">
        <f t="shared" si="9"/>
        <v>30.218485661233753</v>
      </c>
      <c r="O597">
        <v>38016</v>
      </c>
      <c r="P597">
        <v>25.95</v>
      </c>
    </row>
    <row r="598" spans="1:16" hidden="1" x14ac:dyDescent="0.3">
      <c r="A598" t="s">
        <v>302</v>
      </c>
      <c r="B598" t="s">
        <v>24</v>
      </c>
      <c r="C598" t="s">
        <v>25</v>
      </c>
      <c r="D598">
        <v>89.4</v>
      </c>
      <c r="E598">
        <v>89.55</v>
      </c>
      <c r="F598">
        <v>89.6</v>
      </c>
      <c r="G598">
        <v>87.25</v>
      </c>
      <c r="H598">
        <v>87.9</v>
      </c>
      <c r="I598" s="1">
        <v>87.65</v>
      </c>
      <c r="J598">
        <v>87.86</v>
      </c>
      <c r="K598">
        <v>10071266</v>
      </c>
      <c r="L598" s="2">
        <v>8848.84</v>
      </c>
      <c r="M598">
        <v>42792</v>
      </c>
      <c r="N598" s="3">
        <f t="shared" si="9"/>
        <v>235.35394466255374</v>
      </c>
      <c r="O598">
        <v>4135901</v>
      </c>
      <c r="P598">
        <v>41.07</v>
      </c>
    </row>
    <row r="599" spans="1:16" hidden="1" x14ac:dyDescent="0.3">
      <c r="A599" t="s">
        <v>1637</v>
      </c>
      <c r="B599" t="s">
        <v>41</v>
      </c>
      <c r="C599" t="s">
        <v>25</v>
      </c>
      <c r="D599">
        <v>0.65</v>
      </c>
      <c r="E599">
        <v>0.65</v>
      </c>
      <c r="F599">
        <v>0.65</v>
      </c>
      <c r="G599">
        <v>0.6</v>
      </c>
      <c r="H599">
        <v>0.6</v>
      </c>
      <c r="I599" s="1">
        <v>0.6</v>
      </c>
      <c r="J599">
        <v>0.6</v>
      </c>
      <c r="K599">
        <v>15110</v>
      </c>
      <c r="L599" s="2">
        <v>0.09</v>
      </c>
      <c r="M599">
        <v>18</v>
      </c>
      <c r="N599" s="3">
        <f t="shared" si="9"/>
        <v>839.44444444444446</v>
      </c>
      <c r="O599" t="s">
        <v>42</v>
      </c>
      <c r="P599" t="s">
        <v>42</v>
      </c>
    </row>
    <row r="600" spans="1:16" hidden="1" x14ac:dyDescent="0.3">
      <c r="A600" t="s">
        <v>1439</v>
      </c>
      <c r="B600" t="s">
        <v>24</v>
      </c>
      <c r="C600" t="s">
        <v>25</v>
      </c>
      <c r="D600">
        <v>649.65</v>
      </c>
      <c r="E600">
        <v>648.95000000000005</v>
      </c>
      <c r="F600">
        <v>675.85</v>
      </c>
      <c r="G600">
        <v>621.5</v>
      </c>
      <c r="H600">
        <v>635.1</v>
      </c>
      <c r="I600" s="1">
        <v>636.29999999999995</v>
      </c>
      <c r="J600">
        <v>645.24</v>
      </c>
      <c r="K600">
        <v>289</v>
      </c>
      <c r="L600" s="2">
        <v>1.86</v>
      </c>
      <c r="M600">
        <v>135</v>
      </c>
      <c r="N600" s="3">
        <f t="shared" si="9"/>
        <v>2.1407407407407408</v>
      </c>
      <c r="O600">
        <v>182</v>
      </c>
      <c r="P600">
        <v>62.98</v>
      </c>
    </row>
    <row r="601" spans="1:16" hidden="1" x14ac:dyDescent="0.3">
      <c r="A601" t="s">
        <v>850</v>
      </c>
      <c r="B601" t="s">
        <v>24</v>
      </c>
      <c r="C601" t="s">
        <v>25</v>
      </c>
      <c r="D601">
        <v>78.400000000000006</v>
      </c>
      <c r="E601">
        <v>77.25</v>
      </c>
      <c r="F601">
        <v>78.900000000000006</v>
      </c>
      <c r="G601">
        <v>76.3</v>
      </c>
      <c r="H601">
        <v>77.45</v>
      </c>
      <c r="I601" s="1">
        <v>77.25</v>
      </c>
      <c r="J601">
        <v>77.099999999999994</v>
      </c>
      <c r="K601">
        <v>75127</v>
      </c>
      <c r="L601" s="2">
        <v>57.92</v>
      </c>
      <c r="M601">
        <v>1042</v>
      </c>
      <c r="N601" s="3">
        <f t="shared" si="9"/>
        <v>72.09884836852207</v>
      </c>
      <c r="O601">
        <v>41230</v>
      </c>
      <c r="P601">
        <v>54.88</v>
      </c>
    </row>
    <row r="602" spans="1:16" hidden="1" x14ac:dyDescent="0.3">
      <c r="A602" t="s">
        <v>994</v>
      </c>
      <c r="B602" t="s">
        <v>24</v>
      </c>
      <c r="C602" t="s">
        <v>25</v>
      </c>
      <c r="D602">
        <v>214.25</v>
      </c>
      <c r="E602">
        <v>216.55</v>
      </c>
      <c r="F602">
        <v>216.55</v>
      </c>
      <c r="G602">
        <v>207.15</v>
      </c>
      <c r="H602">
        <v>208.25</v>
      </c>
      <c r="I602" s="1">
        <v>208.35</v>
      </c>
      <c r="J602">
        <v>209.02</v>
      </c>
      <c r="K602">
        <v>11251</v>
      </c>
      <c r="L602" s="2">
        <v>23.52</v>
      </c>
      <c r="M602">
        <v>570</v>
      </c>
      <c r="N602" s="3">
        <f t="shared" si="9"/>
        <v>19.738596491228069</v>
      </c>
      <c r="O602">
        <v>8425</v>
      </c>
      <c r="P602">
        <v>74.88</v>
      </c>
    </row>
    <row r="603" spans="1:16" hidden="1" x14ac:dyDescent="0.3">
      <c r="A603" t="s">
        <v>1629</v>
      </c>
      <c r="B603" t="s">
        <v>24</v>
      </c>
      <c r="C603" t="s">
        <v>25</v>
      </c>
      <c r="D603">
        <v>122.05</v>
      </c>
      <c r="E603">
        <v>122.05</v>
      </c>
      <c r="F603">
        <v>127.97</v>
      </c>
      <c r="G603">
        <v>122.05</v>
      </c>
      <c r="H603">
        <v>122.29</v>
      </c>
      <c r="I603" s="1">
        <v>122.29</v>
      </c>
      <c r="J603">
        <v>123.08</v>
      </c>
      <c r="K603">
        <v>98</v>
      </c>
      <c r="L603" s="2">
        <v>0.12</v>
      </c>
      <c r="M603">
        <v>12</v>
      </c>
      <c r="N603" s="3">
        <f t="shared" si="9"/>
        <v>8.1666666666666661</v>
      </c>
      <c r="O603">
        <v>90</v>
      </c>
      <c r="P603">
        <v>91.84</v>
      </c>
    </row>
    <row r="604" spans="1:16" hidden="1" x14ac:dyDescent="0.3">
      <c r="A604" t="s">
        <v>1650</v>
      </c>
      <c r="B604" t="s">
        <v>24</v>
      </c>
      <c r="C604" t="s">
        <v>25</v>
      </c>
      <c r="D604">
        <v>4.7</v>
      </c>
      <c r="E604">
        <v>4.9000000000000004</v>
      </c>
      <c r="F604">
        <v>4.9000000000000004</v>
      </c>
      <c r="G604">
        <v>4.9000000000000004</v>
      </c>
      <c r="H604">
        <v>4.9000000000000004</v>
      </c>
      <c r="I604" s="1">
        <v>4.9000000000000004</v>
      </c>
      <c r="J604">
        <v>4.9000000000000004</v>
      </c>
      <c r="K604">
        <v>1060</v>
      </c>
      <c r="L604" s="2">
        <v>0.05</v>
      </c>
      <c r="M604">
        <v>4</v>
      </c>
      <c r="N604" s="3">
        <f t="shared" si="9"/>
        <v>265</v>
      </c>
      <c r="O604">
        <v>1060</v>
      </c>
      <c r="P604">
        <v>100</v>
      </c>
    </row>
    <row r="605" spans="1:16" hidden="1" x14ac:dyDescent="0.3">
      <c r="A605" t="s">
        <v>1522</v>
      </c>
      <c r="B605" t="s">
        <v>41</v>
      </c>
      <c r="C605" t="s">
        <v>25</v>
      </c>
      <c r="D605">
        <v>3.7</v>
      </c>
      <c r="E605">
        <v>3.7</v>
      </c>
      <c r="F605">
        <v>3.85</v>
      </c>
      <c r="G605">
        <v>3.55</v>
      </c>
      <c r="H605">
        <v>3.6</v>
      </c>
      <c r="I605" s="1">
        <v>3.6</v>
      </c>
      <c r="J605">
        <v>3.68</v>
      </c>
      <c r="K605">
        <v>23832</v>
      </c>
      <c r="L605" s="2">
        <v>0.88</v>
      </c>
      <c r="M605">
        <v>62</v>
      </c>
      <c r="N605" s="3">
        <f t="shared" si="9"/>
        <v>384.38709677419354</v>
      </c>
      <c r="O605" t="s">
        <v>42</v>
      </c>
      <c r="P605" t="s">
        <v>42</v>
      </c>
    </row>
    <row r="606" spans="1:16" hidden="1" x14ac:dyDescent="0.3">
      <c r="A606" t="s">
        <v>402</v>
      </c>
      <c r="B606" t="s">
        <v>24</v>
      </c>
      <c r="C606" t="s">
        <v>25</v>
      </c>
      <c r="D606">
        <v>108.8</v>
      </c>
      <c r="E606">
        <v>108.45</v>
      </c>
      <c r="F606">
        <v>108.7</v>
      </c>
      <c r="G606">
        <v>104</v>
      </c>
      <c r="H606">
        <v>104.65</v>
      </c>
      <c r="I606" s="1">
        <v>104.7</v>
      </c>
      <c r="J606">
        <v>105.4</v>
      </c>
      <c r="K606">
        <v>1378682</v>
      </c>
      <c r="L606" s="2">
        <v>1453.13</v>
      </c>
      <c r="M606">
        <v>10603</v>
      </c>
      <c r="N606" s="3">
        <f t="shared" si="9"/>
        <v>130.02753937564839</v>
      </c>
      <c r="O606">
        <v>592981</v>
      </c>
      <c r="P606">
        <v>43.01</v>
      </c>
    </row>
    <row r="607" spans="1:16" hidden="1" x14ac:dyDescent="0.3">
      <c r="A607" t="s">
        <v>336</v>
      </c>
      <c r="B607" t="s">
        <v>24</v>
      </c>
      <c r="C607" t="s">
        <v>25</v>
      </c>
      <c r="D607">
        <v>84.95</v>
      </c>
      <c r="E607">
        <v>84.9</v>
      </c>
      <c r="F607">
        <v>85.2</v>
      </c>
      <c r="G607">
        <v>82.25</v>
      </c>
      <c r="H607">
        <v>82.55</v>
      </c>
      <c r="I607" s="1">
        <v>82.5</v>
      </c>
      <c r="J607">
        <v>83.03</v>
      </c>
      <c r="K607">
        <v>6307084</v>
      </c>
      <c r="L607" s="2">
        <v>5237.07</v>
      </c>
      <c r="M607">
        <v>28958</v>
      </c>
      <c r="N607" s="3">
        <f t="shared" si="9"/>
        <v>217.80109123558256</v>
      </c>
      <c r="O607">
        <v>1672921</v>
      </c>
      <c r="P607">
        <v>26.52</v>
      </c>
    </row>
    <row r="608" spans="1:16" hidden="1" x14ac:dyDescent="0.3">
      <c r="A608" t="s">
        <v>550</v>
      </c>
      <c r="B608" t="s">
        <v>24</v>
      </c>
      <c r="C608" t="s">
        <v>25</v>
      </c>
      <c r="D608">
        <v>48.25</v>
      </c>
      <c r="E608">
        <v>48.4</v>
      </c>
      <c r="F608">
        <v>48.6</v>
      </c>
      <c r="G608">
        <v>46.7</v>
      </c>
      <c r="H608">
        <v>48</v>
      </c>
      <c r="I608" s="1">
        <v>48</v>
      </c>
      <c r="J608">
        <v>47.73</v>
      </c>
      <c r="K608">
        <v>927990</v>
      </c>
      <c r="L608" s="2">
        <v>442.9</v>
      </c>
      <c r="M608">
        <v>3616</v>
      </c>
      <c r="N608" s="3">
        <f t="shared" si="9"/>
        <v>256.63440265486724</v>
      </c>
      <c r="O608">
        <v>611630</v>
      </c>
      <c r="P608">
        <v>65.91</v>
      </c>
    </row>
    <row r="609" spans="1:16" hidden="1" x14ac:dyDescent="0.3">
      <c r="A609" t="s">
        <v>1061</v>
      </c>
      <c r="B609" t="s">
        <v>41</v>
      </c>
      <c r="C609" t="s">
        <v>25</v>
      </c>
      <c r="D609">
        <v>24.1</v>
      </c>
      <c r="E609">
        <v>24.1</v>
      </c>
      <c r="F609">
        <v>24.1</v>
      </c>
      <c r="G609">
        <v>24.1</v>
      </c>
      <c r="H609">
        <v>24.1</v>
      </c>
      <c r="I609" s="1">
        <v>24.1</v>
      </c>
      <c r="J609">
        <v>24.1</v>
      </c>
      <c r="K609">
        <v>5000</v>
      </c>
      <c r="L609" s="2">
        <v>1.21</v>
      </c>
      <c r="M609">
        <v>3</v>
      </c>
      <c r="N609" s="3">
        <f t="shared" si="9"/>
        <v>1666.6666666666667</v>
      </c>
      <c r="O609" t="s">
        <v>42</v>
      </c>
      <c r="P609" t="s">
        <v>42</v>
      </c>
    </row>
    <row r="610" spans="1:16" hidden="1" x14ac:dyDescent="0.3">
      <c r="A610" t="s">
        <v>1206</v>
      </c>
      <c r="B610" t="s">
        <v>24</v>
      </c>
      <c r="C610" t="s">
        <v>25</v>
      </c>
      <c r="D610">
        <v>40.35</v>
      </c>
      <c r="E610">
        <v>40.6</v>
      </c>
      <c r="F610">
        <v>40.6</v>
      </c>
      <c r="G610">
        <v>39.15</v>
      </c>
      <c r="H610">
        <v>39.75</v>
      </c>
      <c r="I610" s="1">
        <v>39.75</v>
      </c>
      <c r="J610">
        <v>39.86</v>
      </c>
      <c r="K610">
        <v>35764</v>
      </c>
      <c r="L610" s="2">
        <v>14.25</v>
      </c>
      <c r="M610">
        <v>382</v>
      </c>
      <c r="N610" s="3">
        <f t="shared" si="9"/>
        <v>93.623036649214654</v>
      </c>
      <c r="O610">
        <v>22628</v>
      </c>
      <c r="P610">
        <v>63.27</v>
      </c>
    </row>
    <row r="611" spans="1:16" hidden="1" x14ac:dyDescent="0.3">
      <c r="A611" t="s">
        <v>1289</v>
      </c>
      <c r="B611" t="s">
        <v>24</v>
      </c>
      <c r="C611" t="s">
        <v>25</v>
      </c>
      <c r="D611">
        <v>17.05</v>
      </c>
      <c r="E611">
        <v>17.399999999999999</v>
      </c>
      <c r="F611">
        <v>17.399999999999999</v>
      </c>
      <c r="G611">
        <v>16.25</v>
      </c>
      <c r="H611">
        <v>16.600000000000001</v>
      </c>
      <c r="I611" s="1">
        <v>16.55</v>
      </c>
      <c r="J611">
        <v>16.600000000000001</v>
      </c>
      <c r="K611">
        <v>45960</v>
      </c>
      <c r="L611" s="2">
        <v>7.63</v>
      </c>
      <c r="M611">
        <v>336</v>
      </c>
      <c r="N611" s="3">
        <f t="shared" si="9"/>
        <v>136.78571428571428</v>
      </c>
      <c r="O611">
        <v>29242</v>
      </c>
      <c r="P611">
        <v>63.62</v>
      </c>
    </row>
    <row r="612" spans="1:16" hidden="1" x14ac:dyDescent="0.3">
      <c r="A612" t="s">
        <v>1281</v>
      </c>
      <c r="B612" t="s">
        <v>24</v>
      </c>
      <c r="C612" t="s">
        <v>25</v>
      </c>
      <c r="D612">
        <v>514.4</v>
      </c>
      <c r="E612">
        <v>520</v>
      </c>
      <c r="F612">
        <v>520</v>
      </c>
      <c r="G612">
        <v>495.3</v>
      </c>
      <c r="H612">
        <v>507.5</v>
      </c>
      <c r="I612" s="1">
        <v>509.05</v>
      </c>
      <c r="J612">
        <v>502.84</v>
      </c>
      <c r="K612">
        <v>1644</v>
      </c>
      <c r="L612" s="2">
        <v>8.27</v>
      </c>
      <c r="M612">
        <v>212</v>
      </c>
      <c r="N612" s="3">
        <f t="shared" si="9"/>
        <v>7.7547169811320753</v>
      </c>
      <c r="O612">
        <v>840</v>
      </c>
      <c r="P612">
        <v>51.09</v>
      </c>
    </row>
    <row r="613" spans="1:16" hidden="1" x14ac:dyDescent="0.3">
      <c r="A613" t="s">
        <v>753</v>
      </c>
      <c r="B613" t="s">
        <v>24</v>
      </c>
      <c r="C613" t="s">
        <v>25</v>
      </c>
      <c r="D613">
        <v>1190.55</v>
      </c>
      <c r="E613">
        <v>1201</v>
      </c>
      <c r="F613">
        <v>1210</v>
      </c>
      <c r="G613">
        <v>1190</v>
      </c>
      <c r="H613">
        <v>1195</v>
      </c>
      <c r="I613" s="1">
        <v>1195.95</v>
      </c>
      <c r="J613">
        <v>1197.54</v>
      </c>
      <c r="K613">
        <v>8701</v>
      </c>
      <c r="L613" s="2">
        <v>104.2</v>
      </c>
      <c r="M613">
        <v>971</v>
      </c>
      <c r="N613" s="3">
        <f t="shared" si="9"/>
        <v>8.96086508753862</v>
      </c>
      <c r="O613">
        <v>5175</v>
      </c>
      <c r="P613">
        <v>59.48</v>
      </c>
    </row>
    <row r="614" spans="1:16" hidden="1" x14ac:dyDescent="0.3">
      <c r="A614" t="s">
        <v>1414</v>
      </c>
      <c r="B614" t="s">
        <v>24</v>
      </c>
      <c r="C614" t="s">
        <v>25</v>
      </c>
      <c r="D614">
        <v>1.05</v>
      </c>
      <c r="E614">
        <v>1.1000000000000001</v>
      </c>
      <c r="F614">
        <v>1.1000000000000001</v>
      </c>
      <c r="G614">
        <v>1.05</v>
      </c>
      <c r="H614">
        <v>1.05</v>
      </c>
      <c r="I614" s="1">
        <v>1.05</v>
      </c>
      <c r="J614">
        <v>1.0900000000000001</v>
      </c>
      <c r="K614">
        <v>226326</v>
      </c>
      <c r="L614" s="2">
        <v>2.46</v>
      </c>
      <c r="M614">
        <v>146</v>
      </c>
      <c r="N614" s="3">
        <f t="shared" si="9"/>
        <v>1550.1780821917807</v>
      </c>
      <c r="O614">
        <v>169007</v>
      </c>
      <c r="P614">
        <v>74.67</v>
      </c>
    </row>
    <row r="615" spans="1:16" hidden="1" x14ac:dyDescent="0.3">
      <c r="A615" t="s">
        <v>1202</v>
      </c>
      <c r="B615" t="s">
        <v>24</v>
      </c>
      <c r="C615" t="s">
        <v>25</v>
      </c>
      <c r="D615">
        <v>4.2</v>
      </c>
      <c r="E615">
        <v>4.1500000000000004</v>
      </c>
      <c r="F615">
        <v>4.25</v>
      </c>
      <c r="G615">
        <v>4.0999999999999996</v>
      </c>
      <c r="H615">
        <v>4.2</v>
      </c>
      <c r="I615" s="1">
        <v>4.1500000000000004</v>
      </c>
      <c r="J615">
        <v>4.1900000000000004</v>
      </c>
      <c r="K615">
        <v>351998</v>
      </c>
      <c r="L615" s="2">
        <v>14.75</v>
      </c>
      <c r="M615">
        <v>304</v>
      </c>
      <c r="N615" s="3">
        <f t="shared" si="9"/>
        <v>1157.8881578947369</v>
      </c>
      <c r="O615">
        <v>283624</v>
      </c>
      <c r="P615">
        <v>80.58</v>
      </c>
    </row>
    <row r="616" spans="1:16" hidden="1" x14ac:dyDescent="0.3">
      <c r="A616" t="s">
        <v>226</v>
      </c>
      <c r="B616" t="s">
        <v>24</v>
      </c>
      <c r="C616" t="s">
        <v>25</v>
      </c>
      <c r="D616">
        <v>1700.1</v>
      </c>
      <c r="E616">
        <v>1710</v>
      </c>
      <c r="F616">
        <v>1802.95</v>
      </c>
      <c r="G616">
        <v>1693.8</v>
      </c>
      <c r="H616">
        <v>1766.25</v>
      </c>
      <c r="I616" s="1">
        <v>1769.55</v>
      </c>
      <c r="J616">
        <v>1762.14</v>
      </c>
      <c r="K616">
        <v>1834311</v>
      </c>
      <c r="L616" s="2">
        <v>32323.08</v>
      </c>
      <c r="M616">
        <v>71804</v>
      </c>
      <c r="N616" s="3">
        <f t="shared" si="9"/>
        <v>25.546083783633225</v>
      </c>
      <c r="O616">
        <v>123870</v>
      </c>
      <c r="P616">
        <v>6.75</v>
      </c>
    </row>
    <row r="617" spans="1:16" hidden="1" x14ac:dyDescent="0.3">
      <c r="A617" t="s">
        <v>655</v>
      </c>
      <c r="B617" t="s">
        <v>24</v>
      </c>
      <c r="C617" t="s">
        <v>25</v>
      </c>
      <c r="D617">
        <v>94.9</v>
      </c>
      <c r="E617">
        <v>94.3</v>
      </c>
      <c r="F617">
        <v>95</v>
      </c>
      <c r="G617">
        <v>93.1</v>
      </c>
      <c r="H617">
        <v>93.95</v>
      </c>
      <c r="I617" s="1">
        <v>93.8</v>
      </c>
      <c r="J617">
        <v>93.93</v>
      </c>
      <c r="K617">
        <v>223987</v>
      </c>
      <c r="L617" s="2">
        <v>210.39</v>
      </c>
      <c r="M617">
        <v>5307</v>
      </c>
      <c r="N617" s="3">
        <f t="shared" si="9"/>
        <v>42.205954399849254</v>
      </c>
      <c r="O617">
        <v>147170</v>
      </c>
      <c r="P617">
        <v>65.7</v>
      </c>
    </row>
    <row r="618" spans="1:16" hidden="1" x14ac:dyDescent="0.3">
      <c r="A618" t="s">
        <v>374</v>
      </c>
      <c r="B618" t="s">
        <v>24</v>
      </c>
      <c r="C618" t="s">
        <v>25</v>
      </c>
      <c r="D618">
        <v>118.99</v>
      </c>
      <c r="E618">
        <v>118.99</v>
      </c>
      <c r="F618">
        <v>119.95</v>
      </c>
      <c r="G618">
        <v>118</v>
      </c>
      <c r="H618">
        <v>118.29</v>
      </c>
      <c r="I618" s="1">
        <v>118.39</v>
      </c>
      <c r="J618">
        <v>118.48</v>
      </c>
      <c r="K618">
        <v>1759243</v>
      </c>
      <c r="L618" s="2">
        <v>2084.39</v>
      </c>
      <c r="M618">
        <v>9898</v>
      </c>
      <c r="N618" s="3">
        <f t="shared" si="9"/>
        <v>177.73721964033138</v>
      </c>
      <c r="O618">
        <v>535088</v>
      </c>
      <c r="P618">
        <v>30.42</v>
      </c>
    </row>
    <row r="619" spans="1:16" hidden="1" x14ac:dyDescent="0.3">
      <c r="A619" t="s">
        <v>1106</v>
      </c>
      <c r="B619" t="s">
        <v>41</v>
      </c>
      <c r="C619" t="s">
        <v>25</v>
      </c>
      <c r="D619">
        <v>6.1</v>
      </c>
      <c r="E619">
        <v>5.8</v>
      </c>
      <c r="F619">
        <v>5.8</v>
      </c>
      <c r="G619">
        <v>5.8</v>
      </c>
      <c r="H619">
        <v>5.8</v>
      </c>
      <c r="I619" s="1">
        <v>5.8</v>
      </c>
      <c r="J619">
        <v>5.8</v>
      </c>
      <c r="K619">
        <v>1005</v>
      </c>
      <c r="L619" s="2">
        <v>0.06</v>
      </c>
      <c r="M619">
        <v>2</v>
      </c>
      <c r="N619" s="3">
        <f t="shared" si="9"/>
        <v>502.5</v>
      </c>
      <c r="O619" t="s">
        <v>42</v>
      </c>
      <c r="P619" t="s">
        <v>42</v>
      </c>
    </row>
    <row r="620" spans="1:16" hidden="1" x14ac:dyDescent="0.3">
      <c r="A620" t="s">
        <v>75</v>
      </c>
      <c r="B620" t="s">
        <v>24</v>
      </c>
      <c r="C620" t="s">
        <v>25</v>
      </c>
      <c r="D620">
        <v>118.15</v>
      </c>
      <c r="E620">
        <v>118.2</v>
      </c>
      <c r="F620">
        <v>124</v>
      </c>
      <c r="G620">
        <v>114.1</v>
      </c>
      <c r="H620">
        <v>117.35</v>
      </c>
      <c r="I620" s="1">
        <v>117.5</v>
      </c>
      <c r="J620">
        <v>119.65</v>
      </c>
      <c r="K620">
        <v>1477248</v>
      </c>
      <c r="L620" s="14">
        <v>1767.46</v>
      </c>
      <c r="M620">
        <v>17768</v>
      </c>
      <c r="N620" s="3">
        <f t="shared" si="9"/>
        <v>83.140927510130567</v>
      </c>
      <c r="O620">
        <v>173441</v>
      </c>
      <c r="P620">
        <v>11.74</v>
      </c>
    </row>
    <row r="621" spans="1:16" hidden="1" x14ac:dyDescent="0.3">
      <c r="A621" t="s">
        <v>521</v>
      </c>
      <c r="B621" t="s">
        <v>24</v>
      </c>
      <c r="C621" t="s">
        <v>25</v>
      </c>
      <c r="D621">
        <v>20.25</v>
      </c>
      <c r="E621">
        <v>20.2</v>
      </c>
      <c r="F621">
        <v>20.3</v>
      </c>
      <c r="G621">
        <v>20.2</v>
      </c>
      <c r="H621">
        <v>20.25</v>
      </c>
      <c r="I621" s="1">
        <v>20.25</v>
      </c>
      <c r="J621">
        <v>20.260000000000002</v>
      </c>
      <c r="K621">
        <v>2849879</v>
      </c>
      <c r="L621" s="2">
        <v>577.36</v>
      </c>
      <c r="M621">
        <v>8758</v>
      </c>
      <c r="N621" s="3">
        <f t="shared" si="9"/>
        <v>325.40294587805437</v>
      </c>
      <c r="O621">
        <v>1843909</v>
      </c>
      <c r="P621">
        <v>64.7</v>
      </c>
    </row>
    <row r="622" spans="1:16" hidden="1" x14ac:dyDescent="0.3">
      <c r="A622" t="s">
        <v>451</v>
      </c>
      <c r="B622" t="s">
        <v>24</v>
      </c>
      <c r="C622" t="s">
        <v>25</v>
      </c>
      <c r="D622">
        <v>292.85000000000002</v>
      </c>
      <c r="E622">
        <v>292</v>
      </c>
      <c r="F622">
        <v>303.55</v>
      </c>
      <c r="G622">
        <v>282.85000000000002</v>
      </c>
      <c r="H622">
        <v>301</v>
      </c>
      <c r="I622" s="1">
        <v>302.2</v>
      </c>
      <c r="J622">
        <v>296.49</v>
      </c>
      <c r="K622">
        <v>322317</v>
      </c>
      <c r="L622" s="2">
        <v>955.63</v>
      </c>
      <c r="M622">
        <v>7401</v>
      </c>
      <c r="N622" s="3">
        <f t="shared" si="9"/>
        <v>43.550466153222537</v>
      </c>
      <c r="O622">
        <v>123606</v>
      </c>
      <c r="P622">
        <v>38.35</v>
      </c>
    </row>
    <row r="623" spans="1:16" hidden="1" x14ac:dyDescent="0.3">
      <c r="A623" t="s">
        <v>370</v>
      </c>
      <c r="B623" t="s">
        <v>24</v>
      </c>
      <c r="C623" t="s">
        <v>25</v>
      </c>
      <c r="D623">
        <v>43.55</v>
      </c>
      <c r="E623">
        <v>43</v>
      </c>
      <c r="F623">
        <v>43</v>
      </c>
      <c r="G623">
        <v>40.299999999999997</v>
      </c>
      <c r="H623">
        <v>41.65</v>
      </c>
      <c r="I623" s="1">
        <v>41.75</v>
      </c>
      <c r="J623">
        <v>41.81</v>
      </c>
      <c r="K623">
        <v>5367791</v>
      </c>
      <c r="L623" s="2">
        <v>2244.5300000000002</v>
      </c>
      <c r="M623">
        <v>21813</v>
      </c>
      <c r="N623" s="3">
        <f t="shared" si="9"/>
        <v>246.08219868885527</v>
      </c>
      <c r="O623">
        <v>1508325</v>
      </c>
      <c r="P623">
        <v>28.1</v>
      </c>
    </row>
    <row r="624" spans="1:16" hidden="1" x14ac:dyDescent="0.3">
      <c r="A624" t="s">
        <v>1644</v>
      </c>
      <c r="B624" t="s">
        <v>41</v>
      </c>
      <c r="C624" t="s">
        <v>25</v>
      </c>
      <c r="D624">
        <v>4.95</v>
      </c>
      <c r="E624">
        <v>5.15</v>
      </c>
      <c r="F624">
        <v>5.15</v>
      </c>
      <c r="G624">
        <v>4.75</v>
      </c>
      <c r="H624">
        <v>4.9000000000000004</v>
      </c>
      <c r="I624" s="1">
        <v>4.9000000000000004</v>
      </c>
      <c r="J624">
        <v>5.1100000000000003</v>
      </c>
      <c r="K624">
        <v>1219</v>
      </c>
      <c r="L624" s="2">
        <v>0.06</v>
      </c>
      <c r="M624">
        <v>10</v>
      </c>
      <c r="N624" s="3">
        <f t="shared" si="9"/>
        <v>121.9</v>
      </c>
      <c r="O624" t="s">
        <v>42</v>
      </c>
      <c r="P624" t="s">
        <v>42</v>
      </c>
    </row>
    <row r="625" spans="1:16" hidden="1" x14ac:dyDescent="0.3">
      <c r="A625" t="s">
        <v>664</v>
      </c>
      <c r="B625" t="s">
        <v>24</v>
      </c>
      <c r="C625" t="s">
        <v>25</v>
      </c>
      <c r="D625">
        <v>187.85</v>
      </c>
      <c r="E625">
        <v>190</v>
      </c>
      <c r="F625">
        <v>191.95</v>
      </c>
      <c r="G625">
        <v>183.05</v>
      </c>
      <c r="H625">
        <v>183.1</v>
      </c>
      <c r="I625" s="1">
        <v>183.3</v>
      </c>
      <c r="J625">
        <v>184.58</v>
      </c>
      <c r="K625">
        <v>105572</v>
      </c>
      <c r="L625" s="2">
        <v>194.86</v>
      </c>
      <c r="M625">
        <v>2756</v>
      </c>
      <c r="N625" s="3">
        <f t="shared" si="9"/>
        <v>38.306240928882438</v>
      </c>
      <c r="O625">
        <v>84734</v>
      </c>
      <c r="P625">
        <v>80.260000000000005</v>
      </c>
    </row>
    <row r="626" spans="1:16" hidden="1" x14ac:dyDescent="0.3">
      <c r="A626" t="s">
        <v>383</v>
      </c>
      <c r="B626" t="s">
        <v>24</v>
      </c>
      <c r="C626" t="s">
        <v>25</v>
      </c>
      <c r="D626">
        <v>688.4</v>
      </c>
      <c r="E626">
        <v>710</v>
      </c>
      <c r="F626">
        <v>732.8</v>
      </c>
      <c r="G626">
        <v>675</v>
      </c>
      <c r="H626">
        <v>705</v>
      </c>
      <c r="I626" s="1">
        <v>708.2</v>
      </c>
      <c r="J626">
        <v>708.73</v>
      </c>
      <c r="K626">
        <v>258814</v>
      </c>
      <c r="L626" s="2">
        <v>1834.29</v>
      </c>
      <c r="M626">
        <v>10510</v>
      </c>
      <c r="N626" s="3">
        <f t="shared" si="9"/>
        <v>24.625499524262608</v>
      </c>
      <c r="O626">
        <v>134590</v>
      </c>
      <c r="P626">
        <v>52</v>
      </c>
    </row>
    <row r="627" spans="1:16" hidden="1" x14ac:dyDescent="0.3">
      <c r="A627" t="s">
        <v>436</v>
      </c>
      <c r="B627" t="s">
        <v>24</v>
      </c>
      <c r="C627" t="s">
        <v>25</v>
      </c>
      <c r="D627">
        <v>44.4</v>
      </c>
      <c r="E627">
        <v>45.3</v>
      </c>
      <c r="F627">
        <v>45.3</v>
      </c>
      <c r="G627">
        <v>42.5</v>
      </c>
      <c r="H627">
        <v>42.75</v>
      </c>
      <c r="I627" s="1">
        <v>42.7</v>
      </c>
      <c r="J627">
        <v>43.52</v>
      </c>
      <c r="K627">
        <v>2488815</v>
      </c>
      <c r="L627" s="2">
        <v>1083.1500000000001</v>
      </c>
      <c r="M627">
        <v>9592</v>
      </c>
      <c r="N627" s="3">
        <f t="shared" si="9"/>
        <v>259.46778565471226</v>
      </c>
      <c r="O627">
        <v>1274547</v>
      </c>
      <c r="P627">
        <v>51.21</v>
      </c>
    </row>
    <row r="628" spans="1:16" hidden="1" x14ac:dyDescent="0.3">
      <c r="A628" t="s">
        <v>1051</v>
      </c>
      <c r="B628" t="s">
        <v>24</v>
      </c>
      <c r="C628" t="s">
        <v>25</v>
      </c>
      <c r="D628">
        <v>57.18</v>
      </c>
      <c r="E628">
        <v>57</v>
      </c>
      <c r="F628">
        <v>58.9</v>
      </c>
      <c r="G628">
        <v>56.52</v>
      </c>
      <c r="H628">
        <v>58.2</v>
      </c>
      <c r="I628" s="1">
        <v>58.3</v>
      </c>
      <c r="J628">
        <v>57.62</v>
      </c>
      <c r="K628">
        <v>9633</v>
      </c>
      <c r="L628" s="2">
        <v>5.55</v>
      </c>
      <c r="M628">
        <v>93</v>
      </c>
      <c r="N628" s="3">
        <f t="shared" si="9"/>
        <v>103.58064516129032</v>
      </c>
      <c r="O628">
        <v>6088</v>
      </c>
      <c r="P628">
        <v>63.2</v>
      </c>
    </row>
    <row r="629" spans="1:16" hidden="1" x14ac:dyDescent="0.3">
      <c r="A629" t="s">
        <v>1053</v>
      </c>
      <c r="B629" t="s">
        <v>24</v>
      </c>
      <c r="C629" t="s">
        <v>25</v>
      </c>
      <c r="D629">
        <v>115.5</v>
      </c>
      <c r="E629">
        <v>114.5</v>
      </c>
      <c r="F629">
        <v>116.99</v>
      </c>
      <c r="G629">
        <v>111</v>
      </c>
      <c r="H629">
        <v>112.04</v>
      </c>
      <c r="I629" s="1">
        <v>112.43</v>
      </c>
      <c r="J629">
        <v>112.38</v>
      </c>
      <c r="K629">
        <v>2971</v>
      </c>
      <c r="L629" s="2">
        <v>3.34</v>
      </c>
      <c r="M629">
        <v>63</v>
      </c>
      <c r="N629" s="3">
        <f t="shared" si="9"/>
        <v>47.158730158730158</v>
      </c>
      <c r="O629">
        <v>1733</v>
      </c>
      <c r="P629">
        <v>58.33</v>
      </c>
    </row>
    <row r="630" spans="1:16" hidden="1" x14ac:dyDescent="0.3">
      <c r="A630" t="s">
        <v>940</v>
      </c>
      <c r="B630" t="s">
        <v>24</v>
      </c>
      <c r="C630" t="s">
        <v>25</v>
      </c>
      <c r="D630">
        <v>59.05</v>
      </c>
      <c r="E630">
        <v>47.65</v>
      </c>
      <c r="F630">
        <v>59.41</v>
      </c>
      <c r="G630">
        <v>47.65</v>
      </c>
      <c r="H630">
        <v>58.45</v>
      </c>
      <c r="I630" s="1">
        <v>58.4</v>
      </c>
      <c r="J630">
        <v>58.26</v>
      </c>
      <c r="K630">
        <v>57067</v>
      </c>
      <c r="L630" s="2">
        <v>33.25</v>
      </c>
      <c r="M630">
        <v>319</v>
      </c>
      <c r="N630" s="3">
        <f t="shared" si="9"/>
        <v>178.89341692789969</v>
      </c>
      <c r="O630">
        <v>44758</v>
      </c>
      <c r="P630">
        <v>78.430000000000007</v>
      </c>
    </row>
    <row r="631" spans="1:16" hidden="1" x14ac:dyDescent="0.3">
      <c r="A631" t="s">
        <v>1327</v>
      </c>
      <c r="B631" t="s">
        <v>24</v>
      </c>
      <c r="C631" t="s">
        <v>25</v>
      </c>
      <c r="D631">
        <v>22.07</v>
      </c>
      <c r="E631">
        <v>22.07</v>
      </c>
      <c r="F631">
        <v>22.1</v>
      </c>
      <c r="G631">
        <v>21.98</v>
      </c>
      <c r="H631">
        <v>21.99</v>
      </c>
      <c r="I631" s="1">
        <v>21.99</v>
      </c>
      <c r="J631">
        <v>22.04</v>
      </c>
      <c r="K631">
        <v>25939</v>
      </c>
      <c r="L631" s="2">
        <v>5.72</v>
      </c>
      <c r="M631">
        <v>117</v>
      </c>
      <c r="N631" s="3">
        <f t="shared" si="9"/>
        <v>221.70085470085471</v>
      </c>
      <c r="O631">
        <v>25224</v>
      </c>
      <c r="P631">
        <v>97.24</v>
      </c>
    </row>
    <row r="632" spans="1:16" hidden="1" x14ac:dyDescent="0.3">
      <c r="A632" t="s">
        <v>1043</v>
      </c>
      <c r="B632" t="s">
        <v>24</v>
      </c>
      <c r="C632" t="s">
        <v>25</v>
      </c>
      <c r="D632">
        <v>17.25</v>
      </c>
      <c r="E632">
        <v>17.55</v>
      </c>
      <c r="F632">
        <v>17.79</v>
      </c>
      <c r="G632">
        <v>17.09</v>
      </c>
      <c r="H632">
        <v>17.5</v>
      </c>
      <c r="I632" s="1">
        <v>17.62</v>
      </c>
      <c r="J632">
        <v>17.489999999999998</v>
      </c>
      <c r="K632">
        <v>63121</v>
      </c>
      <c r="L632" s="2">
        <v>11.04</v>
      </c>
      <c r="M632">
        <v>100</v>
      </c>
      <c r="N632" s="3">
        <f t="shared" si="9"/>
        <v>631.21</v>
      </c>
      <c r="O632">
        <v>58071</v>
      </c>
      <c r="P632">
        <v>92</v>
      </c>
    </row>
    <row r="633" spans="1:16" hidden="1" x14ac:dyDescent="0.3">
      <c r="A633" t="s">
        <v>1617</v>
      </c>
      <c r="B633" t="s">
        <v>24</v>
      </c>
      <c r="C633" t="s">
        <v>25</v>
      </c>
      <c r="D633">
        <v>27.89</v>
      </c>
      <c r="E633">
        <v>28</v>
      </c>
      <c r="F633">
        <v>28.49</v>
      </c>
      <c r="G633">
        <v>27.06</v>
      </c>
      <c r="H633">
        <v>27.53</v>
      </c>
      <c r="I633" s="1">
        <v>27.53</v>
      </c>
      <c r="J633">
        <v>27.99</v>
      </c>
      <c r="K633">
        <v>598</v>
      </c>
      <c r="L633" s="2">
        <v>0.17</v>
      </c>
      <c r="M633">
        <v>31</v>
      </c>
      <c r="N633" s="3">
        <f t="shared" si="9"/>
        <v>19.29032258064516</v>
      </c>
      <c r="O633">
        <v>278</v>
      </c>
      <c r="P633">
        <v>46.49</v>
      </c>
    </row>
    <row r="634" spans="1:16" hidden="1" x14ac:dyDescent="0.3">
      <c r="A634" t="s">
        <v>1543</v>
      </c>
      <c r="B634" t="s">
        <v>24</v>
      </c>
      <c r="C634" t="s">
        <v>25</v>
      </c>
      <c r="D634">
        <v>53.31</v>
      </c>
      <c r="E634">
        <v>53.13</v>
      </c>
      <c r="F634">
        <v>53.64</v>
      </c>
      <c r="G634">
        <v>52.11</v>
      </c>
      <c r="H634">
        <v>52.8</v>
      </c>
      <c r="I634" s="1">
        <v>52.94</v>
      </c>
      <c r="J634">
        <v>53.02</v>
      </c>
      <c r="K634">
        <v>1265</v>
      </c>
      <c r="L634" s="2">
        <v>0.67</v>
      </c>
      <c r="M634">
        <v>48</v>
      </c>
      <c r="N634" s="3">
        <f t="shared" si="9"/>
        <v>26.354166666666668</v>
      </c>
      <c r="O634">
        <v>1007</v>
      </c>
      <c r="P634">
        <v>79.599999999999994</v>
      </c>
    </row>
    <row r="635" spans="1:16" hidden="1" x14ac:dyDescent="0.3">
      <c r="A635" t="s">
        <v>1585</v>
      </c>
      <c r="B635" t="s">
        <v>24</v>
      </c>
      <c r="C635" t="s">
        <v>25</v>
      </c>
      <c r="D635">
        <v>112.4</v>
      </c>
      <c r="E635">
        <v>110.06</v>
      </c>
      <c r="F635">
        <v>115.99</v>
      </c>
      <c r="G635">
        <v>110.06</v>
      </c>
      <c r="H635">
        <v>110.91</v>
      </c>
      <c r="I635" s="1">
        <v>111.37</v>
      </c>
      <c r="J635">
        <v>111.07</v>
      </c>
      <c r="K635">
        <v>305</v>
      </c>
      <c r="L635" s="2">
        <v>0.34</v>
      </c>
      <c r="M635">
        <v>25</v>
      </c>
      <c r="N635" s="3">
        <f t="shared" si="9"/>
        <v>12.2</v>
      </c>
      <c r="O635">
        <v>217</v>
      </c>
      <c r="P635">
        <v>71.150000000000006</v>
      </c>
    </row>
    <row r="636" spans="1:16" hidden="1" x14ac:dyDescent="0.3">
      <c r="A636" t="s">
        <v>258</v>
      </c>
      <c r="B636" t="s">
        <v>24</v>
      </c>
      <c r="C636" t="s">
        <v>25</v>
      </c>
      <c r="D636">
        <v>17251.849999999999</v>
      </c>
      <c r="E636">
        <v>17300</v>
      </c>
      <c r="F636">
        <v>17414.95</v>
      </c>
      <c r="G636">
        <v>17211.900000000001</v>
      </c>
      <c r="H636">
        <v>17369</v>
      </c>
      <c r="I636" s="1">
        <v>17350.25</v>
      </c>
      <c r="J636">
        <v>17314.66</v>
      </c>
      <c r="K636">
        <v>103843</v>
      </c>
      <c r="L636" s="2">
        <v>17980.060000000001</v>
      </c>
      <c r="M636">
        <v>19956</v>
      </c>
      <c r="N636" s="3">
        <f t="shared" si="9"/>
        <v>5.2035979154139103</v>
      </c>
      <c r="O636">
        <v>51346</v>
      </c>
      <c r="P636">
        <v>49.45</v>
      </c>
    </row>
    <row r="637" spans="1:16" hidden="1" x14ac:dyDescent="0.3">
      <c r="A637" t="s">
        <v>630</v>
      </c>
      <c r="B637" t="s">
        <v>24</v>
      </c>
      <c r="C637" t="s">
        <v>25</v>
      </c>
      <c r="D637">
        <v>455.95</v>
      </c>
      <c r="E637">
        <v>456.5</v>
      </c>
      <c r="F637">
        <v>458.65</v>
      </c>
      <c r="G637">
        <v>440.8</v>
      </c>
      <c r="H637">
        <v>443</v>
      </c>
      <c r="I637" s="1">
        <v>443.1</v>
      </c>
      <c r="J637">
        <v>446.95</v>
      </c>
      <c r="K637">
        <v>54039</v>
      </c>
      <c r="L637" s="2">
        <v>241.52</v>
      </c>
      <c r="M637">
        <v>3572</v>
      </c>
      <c r="N637" s="3">
        <f t="shared" si="9"/>
        <v>15.128499440089586</v>
      </c>
      <c r="O637">
        <v>30040</v>
      </c>
      <c r="P637">
        <v>55.59</v>
      </c>
    </row>
    <row r="638" spans="1:16" hidden="1" x14ac:dyDescent="0.3">
      <c r="A638" t="s">
        <v>746</v>
      </c>
      <c r="B638" t="s">
        <v>24</v>
      </c>
      <c r="C638" t="s">
        <v>25</v>
      </c>
      <c r="D638">
        <v>547.04999999999995</v>
      </c>
      <c r="E638">
        <v>550.5</v>
      </c>
      <c r="F638">
        <v>557</v>
      </c>
      <c r="G638">
        <v>530</v>
      </c>
      <c r="H638">
        <v>530.04999999999995</v>
      </c>
      <c r="I638" s="1">
        <v>533.25</v>
      </c>
      <c r="J638">
        <v>539.64</v>
      </c>
      <c r="K638">
        <v>20204</v>
      </c>
      <c r="L638" s="2">
        <v>109.03</v>
      </c>
      <c r="M638">
        <v>1265</v>
      </c>
      <c r="N638" s="3">
        <f t="shared" si="9"/>
        <v>15.971541501976285</v>
      </c>
      <c r="O638">
        <v>12060</v>
      </c>
      <c r="P638">
        <v>59.69</v>
      </c>
    </row>
    <row r="639" spans="1:16" hidden="1" x14ac:dyDescent="0.3">
      <c r="A639" t="s">
        <v>679</v>
      </c>
      <c r="B639" t="s">
        <v>24</v>
      </c>
      <c r="C639" t="s">
        <v>25</v>
      </c>
      <c r="D639">
        <v>215.7</v>
      </c>
      <c r="E639">
        <v>216.9</v>
      </c>
      <c r="F639">
        <v>216.9</v>
      </c>
      <c r="G639">
        <v>207.6</v>
      </c>
      <c r="H639">
        <v>208</v>
      </c>
      <c r="I639" s="1">
        <v>208.6</v>
      </c>
      <c r="J639">
        <v>209.87</v>
      </c>
      <c r="K639">
        <v>80239</v>
      </c>
      <c r="L639" s="2">
        <v>168.4</v>
      </c>
      <c r="M639">
        <v>2557</v>
      </c>
      <c r="N639" s="3">
        <f t="shared" si="9"/>
        <v>31.380132968322254</v>
      </c>
      <c r="O639">
        <v>42920</v>
      </c>
      <c r="P639">
        <v>53.49</v>
      </c>
    </row>
    <row r="640" spans="1:16" hidden="1" x14ac:dyDescent="0.3">
      <c r="A640" t="s">
        <v>835</v>
      </c>
      <c r="B640" t="s">
        <v>24</v>
      </c>
      <c r="C640" t="s">
        <v>25</v>
      </c>
      <c r="D640">
        <v>51.7</v>
      </c>
      <c r="E640">
        <v>50.85</v>
      </c>
      <c r="F640">
        <v>51.35</v>
      </c>
      <c r="G640">
        <v>49.5</v>
      </c>
      <c r="H640">
        <v>49.55</v>
      </c>
      <c r="I640" s="1">
        <v>49.6</v>
      </c>
      <c r="J640">
        <v>50.09</v>
      </c>
      <c r="K640">
        <v>130495</v>
      </c>
      <c r="L640" s="2">
        <v>65.37</v>
      </c>
      <c r="M640">
        <v>1356</v>
      </c>
      <c r="N640" s="3">
        <f t="shared" si="9"/>
        <v>96.235250737463133</v>
      </c>
      <c r="O640">
        <v>61775</v>
      </c>
      <c r="P640">
        <v>47.34</v>
      </c>
    </row>
    <row r="641" spans="1:16" hidden="1" x14ac:dyDescent="0.3">
      <c r="A641" t="s">
        <v>897</v>
      </c>
      <c r="B641" t="s">
        <v>24</v>
      </c>
      <c r="C641" t="s">
        <v>25</v>
      </c>
      <c r="D641">
        <v>19.75</v>
      </c>
      <c r="E641">
        <v>19.95</v>
      </c>
      <c r="F641">
        <v>20.149999999999999</v>
      </c>
      <c r="G641">
        <v>19.3</v>
      </c>
      <c r="H641">
        <v>19.350000000000001</v>
      </c>
      <c r="I641" s="1">
        <v>19.399999999999999</v>
      </c>
      <c r="J641">
        <v>19.600000000000001</v>
      </c>
      <c r="K641">
        <v>220805</v>
      </c>
      <c r="L641" s="2">
        <v>43.27</v>
      </c>
      <c r="M641">
        <v>903</v>
      </c>
      <c r="N641" s="3">
        <f t="shared" si="9"/>
        <v>244.52380952380952</v>
      </c>
      <c r="O641">
        <v>140223</v>
      </c>
      <c r="P641">
        <v>63.51</v>
      </c>
    </row>
    <row r="642" spans="1:16" hidden="1" x14ac:dyDescent="0.3">
      <c r="A642" t="s">
        <v>1561</v>
      </c>
      <c r="B642" t="s">
        <v>24</v>
      </c>
      <c r="C642" t="s">
        <v>25</v>
      </c>
      <c r="D642">
        <v>16</v>
      </c>
      <c r="E642">
        <v>15.2</v>
      </c>
      <c r="F642">
        <v>15.2</v>
      </c>
      <c r="G642">
        <v>15.2</v>
      </c>
      <c r="H642">
        <v>15.2</v>
      </c>
      <c r="I642" s="1">
        <v>15.2</v>
      </c>
      <c r="J642">
        <v>15.2</v>
      </c>
      <c r="K642">
        <v>3364</v>
      </c>
      <c r="L642" s="2">
        <v>0.51</v>
      </c>
      <c r="M642">
        <v>14</v>
      </c>
      <c r="N642" s="3">
        <f t="shared" ref="N642:N705" si="10">K642/M642</f>
        <v>240.28571428571428</v>
      </c>
      <c r="O642">
        <v>3364</v>
      </c>
      <c r="P642">
        <v>100</v>
      </c>
    </row>
    <row r="643" spans="1:16" hidden="1" x14ac:dyDescent="0.3">
      <c r="A643" t="s">
        <v>1362</v>
      </c>
      <c r="B643" t="s">
        <v>41</v>
      </c>
      <c r="C643" t="s">
        <v>25</v>
      </c>
      <c r="D643">
        <v>35.450000000000003</v>
      </c>
      <c r="E643">
        <v>36</v>
      </c>
      <c r="F643">
        <v>36</v>
      </c>
      <c r="G643">
        <v>34.6</v>
      </c>
      <c r="H643">
        <v>34.65</v>
      </c>
      <c r="I643" s="1">
        <v>34.65</v>
      </c>
      <c r="J643">
        <v>35.229999999999997</v>
      </c>
      <c r="K643">
        <v>11228</v>
      </c>
      <c r="L643" s="2">
        <v>3.96</v>
      </c>
      <c r="M643">
        <v>118</v>
      </c>
      <c r="N643" s="3">
        <f t="shared" si="10"/>
        <v>95.152542372881356</v>
      </c>
      <c r="O643" t="s">
        <v>42</v>
      </c>
      <c r="P643" t="s">
        <v>42</v>
      </c>
    </row>
    <row r="644" spans="1:16" hidden="1" x14ac:dyDescent="0.3">
      <c r="A644" t="s">
        <v>1283</v>
      </c>
      <c r="B644" t="s">
        <v>24</v>
      </c>
      <c r="C644" t="s">
        <v>25</v>
      </c>
      <c r="D644">
        <v>20.149999999999999</v>
      </c>
      <c r="E644">
        <v>19.95</v>
      </c>
      <c r="F644">
        <v>20.149999999999999</v>
      </c>
      <c r="G644">
        <v>19.55</v>
      </c>
      <c r="H644">
        <v>19.899999999999999</v>
      </c>
      <c r="I644" s="1">
        <v>19.850000000000001</v>
      </c>
      <c r="J644">
        <v>19.84</v>
      </c>
      <c r="K644">
        <v>40544</v>
      </c>
      <c r="L644" s="2">
        <v>8.0500000000000007</v>
      </c>
      <c r="M644">
        <v>228</v>
      </c>
      <c r="N644" s="3">
        <f t="shared" si="10"/>
        <v>177.82456140350877</v>
      </c>
      <c r="O644">
        <v>13235</v>
      </c>
      <c r="P644">
        <v>32.64</v>
      </c>
    </row>
    <row r="645" spans="1:16" hidden="1" x14ac:dyDescent="0.3">
      <c r="A645" t="s">
        <v>1076</v>
      </c>
      <c r="B645" t="s">
        <v>24</v>
      </c>
      <c r="C645" t="s">
        <v>25</v>
      </c>
      <c r="D645">
        <v>533</v>
      </c>
      <c r="E645">
        <v>512.04999999999995</v>
      </c>
      <c r="F645">
        <v>528.79999999999995</v>
      </c>
      <c r="G645">
        <v>511.7</v>
      </c>
      <c r="H645">
        <v>511.7</v>
      </c>
      <c r="I645" s="1">
        <v>517.4</v>
      </c>
      <c r="J645">
        <v>513.51</v>
      </c>
      <c r="K645">
        <v>39</v>
      </c>
      <c r="L645" s="2">
        <v>0.2</v>
      </c>
      <c r="M645">
        <v>9</v>
      </c>
      <c r="N645" s="3">
        <f t="shared" si="10"/>
        <v>4.333333333333333</v>
      </c>
      <c r="O645">
        <v>31</v>
      </c>
      <c r="P645">
        <v>79.489999999999995</v>
      </c>
    </row>
    <row r="646" spans="1:16" hidden="1" x14ac:dyDescent="0.3">
      <c r="A646" t="s">
        <v>779</v>
      </c>
      <c r="B646" t="s">
        <v>24</v>
      </c>
      <c r="C646" t="s">
        <v>25</v>
      </c>
      <c r="D646">
        <v>78.55</v>
      </c>
      <c r="E646">
        <v>78.55</v>
      </c>
      <c r="F646">
        <v>78.599999999999994</v>
      </c>
      <c r="G646">
        <v>74.75</v>
      </c>
      <c r="H646">
        <v>75.55</v>
      </c>
      <c r="I646" s="1">
        <v>75.3</v>
      </c>
      <c r="J646">
        <v>76.599999999999994</v>
      </c>
      <c r="K646">
        <v>120320</v>
      </c>
      <c r="L646" s="2">
        <v>92.17</v>
      </c>
      <c r="M646">
        <v>1141</v>
      </c>
      <c r="N646" s="3">
        <f t="shared" si="10"/>
        <v>105.45135845749343</v>
      </c>
      <c r="O646">
        <v>76476</v>
      </c>
      <c r="P646">
        <v>63.56</v>
      </c>
    </row>
    <row r="647" spans="1:16" hidden="1" x14ac:dyDescent="0.3">
      <c r="A647" t="s">
        <v>328</v>
      </c>
      <c r="B647" t="s">
        <v>24</v>
      </c>
      <c r="C647" t="s">
        <v>25</v>
      </c>
      <c r="D647">
        <v>31.4</v>
      </c>
      <c r="E647">
        <v>31.5</v>
      </c>
      <c r="F647">
        <v>31.5</v>
      </c>
      <c r="G647">
        <v>29.5</v>
      </c>
      <c r="H647">
        <v>29.65</v>
      </c>
      <c r="I647" s="1">
        <v>29.85</v>
      </c>
      <c r="J647">
        <v>30.28</v>
      </c>
      <c r="K647">
        <v>20036775</v>
      </c>
      <c r="L647" s="2">
        <v>6067.76</v>
      </c>
      <c r="M647">
        <v>36731</v>
      </c>
      <c r="N647" s="3">
        <f t="shared" si="10"/>
        <v>545.50039476191773</v>
      </c>
      <c r="O647">
        <v>6240482</v>
      </c>
      <c r="P647">
        <v>31.15</v>
      </c>
    </row>
    <row r="648" spans="1:16" hidden="1" x14ac:dyDescent="0.3">
      <c r="A648" t="s">
        <v>749</v>
      </c>
      <c r="B648" t="s">
        <v>24</v>
      </c>
      <c r="C648" t="s">
        <v>25</v>
      </c>
      <c r="D648">
        <v>48.5</v>
      </c>
      <c r="E648">
        <v>48.95</v>
      </c>
      <c r="F648">
        <v>48.95</v>
      </c>
      <c r="G648">
        <v>46.5</v>
      </c>
      <c r="H648">
        <v>46.9</v>
      </c>
      <c r="I648" s="1">
        <v>46.7</v>
      </c>
      <c r="J648">
        <v>47.49</v>
      </c>
      <c r="K648">
        <v>225839</v>
      </c>
      <c r="L648" s="2">
        <v>107.26</v>
      </c>
      <c r="M648">
        <v>1340</v>
      </c>
      <c r="N648" s="3">
        <f t="shared" si="10"/>
        <v>168.5365671641791</v>
      </c>
      <c r="O648">
        <v>156662</v>
      </c>
      <c r="P648">
        <v>69.37</v>
      </c>
    </row>
    <row r="649" spans="1:16" hidden="1" x14ac:dyDescent="0.3">
      <c r="A649" t="s">
        <v>1546</v>
      </c>
      <c r="B649" t="s">
        <v>24</v>
      </c>
      <c r="C649" t="s">
        <v>25</v>
      </c>
      <c r="D649">
        <v>1569.95</v>
      </c>
      <c r="E649">
        <v>1500.15</v>
      </c>
      <c r="F649">
        <v>1569.9</v>
      </c>
      <c r="G649">
        <v>1500.1</v>
      </c>
      <c r="H649">
        <v>1569.9</v>
      </c>
      <c r="I649" s="1">
        <v>1563.3</v>
      </c>
      <c r="J649">
        <v>1539.38</v>
      </c>
      <c r="K649">
        <v>40</v>
      </c>
      <c r="L649" s="2">
        <v>0.62</v>
      </c>
      <c r="M649">
        <v>8</v>
      </c>
      <c r="N649" s="3">
        <f t="shared" si="10"/>
        <v>5</v>
      </c>
      <c r="O649">
        <v>25</v>
      </c>
      <c r="P649">
        <v>62.5</v>
      </c>
    </row>
    <row r="650" spans="1:16" hidden="1" x14ac:dyDescent="0.3">
      <c r="A650" t="s">
        <v>415</v>
      </c>
      <c r="B650" t="s">
        <v>24</v>
      </c>
      <c r="C650" t="s">
        <v>25</v>
      </c>
      <c r="D650">
        <v>24.65</v>
      </c>
      <c r="E650">
        <v>24.5</v>
      </c>
      <c r="F650">
        <v>24.6</v>
      </c>
      <c r="G650">
        <v>23.95</v>
      </c>
      <c r="H650">
        <v>24</v>
      </c>
      <c r="I650" s="1">
        <v>24.05</v>
      </c>
      <c r="J650">
        <v>24.14</v>
      </c>
      <c r="K650">
        <v>5389734</v>
      </c>
      <c r="L650" s="2">
        <v>1301.0899999999999</v>
      </c>
      <c r="M650">
        <v>32716</v>
      </c>
      <c r="N650" s="3">
        <f t="shared" si="10"/>
        <v>164.74306149896074</v>
      </c>
      <c r="O650">
        <v>1748880</v>
      </c>
      <c r="P650">
        <v>32.450000000000003</v>
      </c>
    </row>
    <row r="651" spans="1:16" hidden="1" x14ac:dyDescent="0.3">
      <c r="A651" t="s">
        <v>183</v>
      </c>
      <c r="B651" t="s">
        <v>24</v>
      </c>
      <c r="C651" t="s">
        <v>25</v>
      </c>
      <c r="D651">
        <v>76.3</v>
      </c>
      <c r="E651">
        <v>75.5</v>
      </c>
      <c r="F651">
        <v>75.900000000000006</v>
      </c>
      <c r="G651">
        <v>73.5</v>
      </c>
      <c r="H651">
        <v>73.5</v>
      </c>
      <c r="I651" s="1">
        <v>73.599999999999994</v>
      </c>
      <c r="J651">
        <v>74.16</v>
      </c>
      <c r="K651">
        <v>74573</v>
      </c>
      <c r="L651" s="2">
        <v>55.31</v>
      </c>
      <c r="M651">
        <v>1680</v>
      </c>
      <c r="N651" s="3">
        <f t="shared" si="10"/>
        <v>44.388690476190476</v>
      </c>
      <c r="O651">
        <v>58248</v>
      </c>
      <c r="P651">
        <v>78.11</v>
      </c>
    </row>
    <row r="652" spans="1:16" hidden="1" x14ac:dyDescent="0.3">
      <c r="A652" t="s">
        <v>798</v>
      </c>
      <c r="B652" t="s">
        <v>24</v>
      </c>
      <c r="C652" t="s">
        <v>25</v>
      </c>
      <c r="D652">
        <v>27.6</v>
      </c>
      <c r="E652">
        <v>27.6</v>
      </c>
      <c r="F652">
        <v>27.8</v>
      </c>
      <c r="G652">
        <v>26.35</v>
      </c>
      <c r="H652">
        <v>26.5</v>
      </c>
      <c r="I652" s="1">
        <v>26.55</v>
      </c>
      <c r="J652">
        <v>26.84</v>
      </c>
      <c r="K652">
        <v>307118</v>
      </c>
      <c r="L652" s="2">
        <v>82.44</v>
      </c>
      <c r="M652">
        <v>1103</v>
      </c>
      <c r="N652" s="3">
        <f t="shared" si="10"/>
        <v>278.43880326382595</v>
      </c>
      <c r="O652">
        <v>225047</v>
      </c>
      <c r="P652">
        <v>73.28</v>
      </c>
    </row>
    <row r="653" spans="1:16" hidden="1" x14ac:dyDescent="0.3">
      <c r="A653" t="s">
        <v>363</v>
      </c>
      <c r="B653" t="s">
        <v>24</v>
      </c>
      <c r="C653" t="s">
        <v>25</v>
      </c>
      <c r="D653">
        <v>1835.6</v>
      </c>
      <c r="E653">
        <v>1857.9</v>
      </c>
      <c r="F653">
        <v>1890</v>
      </c>
      <c r="G653">
        <v>1812.1</v>
      </c>
      <c r="H653">
        <v>1889</v>
      </c>
      <c r="I653" s="1">
        <v>1869.3</v>
      </c>
      <c r="J653">
        <v>1843.95</v>
      </c>
      <c r="K653">
        <v>151282</v>
      </c>
      <c r="L653" s="2">
        <v>2789.56</v>
      </c>
      <c r="M653">
        <v>10713</v>
      </c>
      <c r="N653" s="3">
        <f t="shared" si="10"/>
        <v>14.121347895080744</v>
      </c>
      <c r="O653">
        <v>76740</v>
      </c>
      <c r="P653">
        <v>50.73</v>
      </c>
    </row>
    <row r="654" spans="1:16" hidden="1" x14ac:dyDescent="0.3">
      <c r="A654" t="s">
        <v>282</v>
      </c>
      <c r="B654" t="s">
        <v>24</v>
      </c>
      <c r="C654" t="s">
        <v>25</v>
      </c>
      <c r="D654">
        <v>3165.8</v>
      </c>
      <c r="E654">
        <v>3190.35</v>
      </c>
      <c r="F654">
        <v>3229.85</v>
      </c>
      <c r="G654">
        <v>3090</v>
      </c>
      <c r="H654">
        <v>3108.7</v>
      </c>
      <c r="I654" s="1">
        <v>3112.3</v>
      </c>
      <c r="J654">
        <v>3156.65</v>
      </c>
      <c r="K654">
        <v>363287</v>
      </c>
      <c r="L654" s="2">
        <v>11467.68</v>
      </c>
      <c r="M654">
        <v>28680</v>
      </c>
      <c r="N654" s="3">
        <f t="shared" si="10"/>
        <v>12.666910739191074</v>
      </c>
      <c r="O654">
        <v>118934</v>
      </c>
      <c r="P654">
        <v>32.74</v>
      </c>
    </row>
    <row r="655" spans="1:16" hidden="1" x14ac:dyDescent="0.3">
      <c r="A655" t="s">
        <v>353</v>
      </c>
      <c r="B655" t="s">
        <v>24</v>
      </c>
      <c r="C655" t="s">
        <v>25</v>
      </c>
      <c r="D655">
        <v>33.25</v>
      </c>
      <c r="E655">
        <v>33.299999999999997</v>
      </c>
      <c r="F655">
        <v>33.549999999999997</v>
      </c>
      <c r="G655">
        <v>32.4</v>
      </c>
      <c r="H655">
        <v>33.299999999999997</v>
      </c>
      <c r="I655" s="1">
        <v>33.25</v>
      </c>
      <c r="J655">
        <v>32.9</v>
      </c>
      <c r="K655">
        <v>10220466</v>
      </c>
      <c r="L655" s="2">
        <v>3362.34</v>
      </c>
      <c r="M655">
        <v>31349</v>
      </c>
      <c r="N655" s="3">
        <f t="shared" si="10"/>
        <v>326.02207406934832</v>
      </c>
      <c r="O655">
        <v>3234759</v>
      </c>
      <c r="P655">
        <v>31.65</v>
      </c>
    </row>
    <row r="656" spans="1:16" hidden="1" x14ac:dyDescent="0.3">
      <c r="A656" t="s">
        <v>877</v>
      </c>
      <c r="B656" t="s">
        <v>24</v>
      </c>
      <c r="C656" t="s">
        <v>25</v>
      </c>
      <c r="D656">
        <v>349</v>
      </c>
      <c r="E656">
        <v>353.3</v>
      </c>
      <c r="F656">
        <v>353.3</v>
      </c>
      <c r="G656">
        <v>333</v>
      </c>
      <c r="H656">
        <v>333</v>
      </c>
      <c r="I656" s="1">
        <v>336.4</v>
      </c>
      <c r="J656">
        <v>337.89</v>
      </c>
      <c r="K656">
        <v>14406</v>
      </c>
      <c r="L656" s="2">
        <v>48.68</v>
      </c>
      <c r="M656">
        <v>866</v>
      </c>
      <c r="N656" s="3">
        <f t="shared" si="10"/>
        <v>16.635103926096999</v>
      </c>
      <c r="O656">
        <v>8933</v>
      </c>
      <c r="P656">
        <v>62.01</v>
      </c>
    </row>
    <row r="657" spans="1:16" hidden="1" x14ac:dyDescent="0.3">
      <c r="A657" t="s">
        <v>312</v>
      </c>
      <c r="B657" t="s">
        <v>24</v>
      </c>
      <c r="C657" t="s">
        <v>25</v>
      </c>
      <c r="D657">
        <v>729.85</v>
      </c>
      <c r="E657">
        <v>738.75</v>
      </c>
      <c r="F657">
        <v>753.6</v>
      </c>
      <c r="G657">
        <v>712</v>
      </c>
      <c r="H657">
        <v>716</v>
      </c>
      <c r="I657" s="1">
        <v>720.45</v>
      </c>
      <c r="J657">
        <v>728.28</v>
      </c>
      <c r="K657">
        <v>964785</v>
      </c>
      <c r="L657" s="2">
        <v>7026.34</v>
      </c>
      <c r="M657">
        <v>32997</v>
      </c>
      <c r="N657" s="3">
        <f t="shared" si="10"/>
        <v>29.238567142467495</v>
      </c>
      <c r="O657">
        <v>597563</v>
      </c>
      <c r="P657">
        <v>61.94</v>
      </c>
    </row>
    <row r="658" spans="1:16" hidden="1" x14ac:dyDescent="0.3">
      <c r="A658" t="s">
        <v>378</v>
      </c>
      <c r="B658" t="s">
        <v>24</v>
      </c>
      <c r="C658" t="s">
        <v>25</v>
      </c>
      <c r="D658">
        <v>279.8</v>
      </c>
      <c r="E658">
        <v>280.10000000000002</v>
      </c>
      <c r="F658">
        <v>281.35000000000002</v>
      </c>
      <c r="G658">
        <v>269.2</v>
      </c>
      <c r="H658">
        <v>269.64999999999998</v>
      </c>
      <c r="I658" s="1">
        <v>270.25</v>
      </c>
      <c r="J658">
        <v>271.92</v>
      </c>
      <c r="K658">
        <v>719523</v>
      </c>
      <c r="L658" s="2">
        <v>1956.51</v>
      </c>
      <c r="M658">
        <v>16990</v>
      </c>
      <c r="N658" s="3">
        <f t="shared" si="10"/>
        <v>42.349793996468513</v>
      </c>
      <c r="O658">
        <v>371267</v>
      </c>
      <c r="P658">
        <v>51.6</v>
      </c>
    </row>
    <row r="659" spans="1:16" hidden="1" x14ac:dyDescent="0.3">
      <c r="A659" t="s">
        <v>1119</v>
      </c>
      <c r="B659" t="s">
        <v>24</v>
      </c>
      <c r="C659" t="s">
        <v>25</v>
      </c>
      <c r="D659">
        <v>33.75</v>
      </c>
      <c r="E659">
        <v>33.15</v>
      </c>
      <c r="F659">
        <v>33.15</v>
      </c>
      <c r="G659">
        <v>32.5</v>
      </c>
      <c r="H659">
        <v>32.5</v>
      </c>
      <c r="I659" s="1">
        <v>32.5</v>
      </c>
      <c r="J659">
        <v>32.630000000000003</v>
      </c>
      <c r="K659">
        <v>8762</v>
      </c>
      <c r="L659" s="2">
        <v>2.86</v>
      </c>
      <c r="M659">
        <v>108</v>
      </c>
      <c r="N659" s="3">
        <f t="shared" si="10"/>
        <v>81.129629629629633</v>
      </c>
      <c r="O659">
        <v>8151</v>
      </c>
      <c r="P659">
        <v>93.03</v>
      </c>
    </row>
    <row r="660" spans="1:16" hidden="1" x14ac:dyDescent="0.3">
      <c r="A660" t="s">
        <v>1247</v>
      </c>
      <c r="B660" t="s">
        <v>24</v>
      </c>
      <c r="C660" t="s">
        <v>25</v>
      </c>
      <c r="D660">
        <v>63.35</v>
      </c>
      <c r="E660">
        <v>64.400000000000006</v>
      </c>
      <c r="F660">
        <v>64.400000000000006</v>
      </c>
      <c r="G660">
        <v>60.2</v>
      </c>
      <c r="H660">
        <v>60.8</v>
      </c>
      <c r="I660" s="1">
        <v>61</v>
      </c>
      <c r="J660">
        <v>61.66</v>
      </c>
      <c r="K660">
        <v>16980</v>
      </c>
      <c r="L660" s="2">
        <v>10.47</v>
      </c>
      <c r="M660">
        <v>367</v>
      </c>
      <c r="N660" s="3">
        <f t="shared" si="10"/>
        <v>46.267029972752042</v>
      </c>
      <c r="O660">
        <v>11246</v>
      </c>
      <c r="P660">
        <v>66.23</v>
      </c>
    </row>
    <row r="661" spans="1:16" hidden="1" x14ac:dyDescent="0.3">
      <c r="A661" t="s">
        <v>1523</v>
      </c>
      <c r="B661" t="s">
        <v>24</v>
      </c>
      <c r="C661" t="s">
        <v>25</v>
      </c>
      <c r="D661">
        <v>25.8</v>
      </c>
      <c r="E661">
        <v>26.25</v>
      </c>
      <c r="F661">
        <v>26.25</v>
      </c>
      <c r="G661">
        <v>24.55</v>
      </c>
      <c r="H661">
        <v>25</v>
      </c>
      <c r="I661" s="1">
        <v>25</v>
      </c>
      <c r="J661">
        <v>25.03</v>
      </c>
      <c r="K661">
        <v>3461</v>
      </c>
      <c r="L661" s="2">
        <v>0.87</v>
      </c>
      <c r="M661">
        <v>53</v>
      </c>
      <c r="N661" s="3">
        <f t="shared" si="10"/>
        <v>65.301886792452834</v>
      </c>
      <c r="O661">
        <v>2838</v>
      </c>
      <c r="P661">
        <v>82</v>
      </c>
    </row>
    <row r="662" spans="1:16" hidden="1" x14ac:dyDescent="0.3">
      <c r="A662" t="s">
        <v>1049</v>
      </c>
      <c r="B662" t="s">
        <v>24</v>
      </c>
      <c r="C662" t="s">
        <v>25</v>
      </c>
      <c r="D662">
        <v>65</v>
      </c>
      <c r="E662">
        <v>64</v>
      </c>
      <c r="F662">
        <v>64</v>
      </c>
      <c r="G662">
        <v>62.65</v>
      </c>
      <c r="H662">
        <v>62.7</v>
      </c>
      <c r="I662" s="1">
        <v>62.7</v>
      </c>
      <c r="J662">
        <v>62.76</v>
      </c>
      <c r="K662">
        <v>10635</v>
      </c>
      <c r="L662" s="2">
        <v>6.67</v>
      </c>
      <c r="M662">
        <v>40</v>
      </c>
      <c r="N662" s="3">
        <f t="shared" si="10"/>
        <v>265.875</v>
      </c>
      <c r="O662">
        <v>10100</v>
      </c>
      <c r="P662">
        <v>94.97</v>
      </c>
    </row>
    <row r="663" spans="1:16" hidden="1" x14ac:dyDescent="0.3">
      <c r="A663" t="s">
        <v>1593</v>
      </c>
      <c r="B663" t="s">
        <v>24</v>
      </c>
      <c r="C663" t="s">
        <v>25</v>
      </c>
      <c r="D663">
        <v>12.65</v>
      </c>
      <c r="E663">
        <v>13</v>
      </c>
      <c r="F663">
        <v>13</v>
      </c>
      <c r="G663">
        <v>12.25</v>
      </c>
      <c r="H663">
        <v>12.65</v>
      </c>
      <c r="I663" s="1">
        <v>12.6</v>
      </c>
      <c r="J663">
        <v>12.51</v>
      </c>
      <c r="K663">
        <v>2221</v>
      </c>
      <c r="L663" s="2">
        <v>0.28000000000000003</v>
      </c>
      <c r="M663">
        <v>31</v>
      </c>
      <c r="N663" s="3">
        <f t="shared" si="10"/>
        <v>71.645161290322577</v>
      </c>
      <c r="O663">
        <v>1317</v>
      </c>
      <c r="P663">
        <v>59.3</v>
      </c>
    </row>
    <row r="664" spans="1:16" hidden="1" x14ac:dyDescent="0.3">
      <c r="A664" t="s">
        <v>1257</v>
      </c>
      <c r="B664" t="s">
        <v>41</v>
      </c>
      <c r="C664" t="s">
        <v>25</v>
      </c>
      <c r="D664">
        <v>5.2</v>
      </c>
      <c r="E664">
        <v>5.35</v>
      </c>
      <c r="F664">
        <v>5.45</v>
      </c>
      <c r="G664">
        <v>5.2</v>
      </c>
      <c r="H664">
        <v>5.3</v>
      </c>
      <c r="I664" s="1">
        <v>5.25</v>
      </c>
      <c r="J664">
        <v>5.34</v>
      </c>
      <c r="K664">
        <v>184918</v>
      </c>
      <c r="L664" s="2">
        <v>9.8800000000000008</v>
      </c>
      <c r="M664">
        <v>365</v>
      </c>
      <c r="N664" s="3">
        <f t="shared" si="10"/>
        <v>506.62465753424658</v>
      </c>
      <c r="O664" t="s">
        <v>42</v>
      </c>
      <c r="P664" t="s">
        <v>42</v>
      </c>
    </row>
    <row r="665" spans="1:16" hidden="1" x14ac:dyDescent="0.3">
      <c r="A665" t="s">
        <v>971</v>
      </c>
      <c r="B665" t="s">
        <v>24</v>
      </c>
      <c r="C665" t="s">
        <v>25</v>
      </c>
      <c r="D665">
        <v>38.950000000000003</v>
      </c>
      <c r="E665">
        <v>39.5</v>
      </c>
      <c r="F665">
        <v>40.1</v>
      </c>
      <c r="G665">
        <v>38.4</v>
      </c>
      <c r="H665">
        <v>38.5</v>
      </c>
      <c r="I665" s="1">
        <v>38.9</v>
      </c>
      <c r="J665">
        <v>38.99</v>
      </c>
      <c r="K665">
        <v>69106</v>
      </c>
      <c r="L665" s="2">
        <v>26.94</v>
      </c>
      <c r="M665">
        <v>480</v>
      </c>
      <c r="N665" s="3">
        <f t="shared" si="10"/>
        <v>143.97083333333333</v>
      </c>
      <c r="O665">
        <v>47169</v>
      </c>
      <c r="P665">
        <v>68.260000000000005</v>
      </c>
    </row>
    <row r="666" spans="1:16" hidden="1" x14ac:dyDescent="0.3">
      <c r="A666" t="s">
        <v>663</v>
      </c>
      <c r="B666" t="s">
        <v>24</v>
      </c>
      <c r="C666" t="s">
        <v>25</v>
      </c>
      <c r="D666">
        <v>775.81</v>
      </c>
      <c r="E666">
        <v>775</v>
      </c>
      <c r="F666">
        <v>790</v>
      </c>
      <c r="G666">
        <v>771</v>
      </c>
      <c r="H666">
        <v>779.77</v>
      </c>
      <c r="I666" s="1">
        <v>775.88</v>
      </c>
      <c r="J666">
        <v>775.22</v>
      </c>
      <c r="K666">
        <v>25550</v>
      </c>
      <c r="L666" s="2">
        <v>198.07</v>
      </c>
      <c r="M666">
        <v>1605</v>
      </c>
      <c r="N666" s="3">
        <f t="shared" si="10"/>
        <v>15.919003115264797</v>
      </c>
      <c r="O666">
        <v>16656</v>
      </c>
      <c r="P666">
        <v>65.19</v>
      </c>
    </row>
    <row r="667" spans="1:16" hidden="1" x14ac:dyDescent="0.3">
      <c r="A667" t="s">
        <v>212</v>
      </c>
      <c r="B667" t="s">
        <v>24</v>
      </c>
      <c r="C667" t="s">
        <v>25</v>
      </c>
      <c r="D667">
        <v>1303</v>
      </c>
      <c r="E667">
        <v>1310</v>
      </c>
      <c r="F667">
        <v>1376.65</v>
      </c>
      <c r="G667">
        <v>1287.25</v>
      </c>
      <c r="H667">
        <v>1361</v>
      </c>
      <c r="I667" s="1">
        <v>1362.7</v>
      </c>
      <c r="J667">
        <v>1334.95</v>
      </c>
      <c r="K667">
        <v>4239836</v>
      </c>
      <c r="L667" s="2">
        <v>56599.68</v>
      </c>
      <c r="M667">
        <v>115826</v>
      </c>
      <c r="N667" s="3">
        <f t="shared" si="10"/>
        <v>36.605218172085713</v>
      </c>
      <c r="O667">
        <v>533083</v>
      </c>
      <c r="P667">
        <v>12.57</v>
      </c>
    </row>
    <row r="668" spans="1:16" hidden="1" x14ac:dyDescent="0.3">
      <c r="A668" t="s">
        <v>811</v>
      </c>
      <c r="B668" t="s">
        <v>24</v>
      </c>
      <c r="C668" t="s">
        <v>25</v>
      </c>
      <c r="D668">
        <v>381.05</v>
      </c>
      <c r="E668">
        <v>381</v>
      </c>
      <c r="F668">
        <v>382.25</v>
      </c>
      <c r="G668">
        <v>366.05</v>
      </c>
      <c r="H668">
        <v>369.8</v>
      </c>
      <c r="I668" s="1">
        <v>369.95</v>
      </c>
      <c r="J668">
        <v>371.07</v>
      </c>
      <c r="K668">
        <v>20481</v>
      </c>
      <c r="L668" s="2">
        <v>76</v>
      </c>
      <c r="M668">
        <v>1278</v>
      </c>
      <c r="N668" s="3">
        <f t="shared" si="10"/>
        <v>16.025821596244132</v>
      </c>
      <c r="O668">
        <v>12861</v>
      </c>
      <c r="P668">
        <v>62.79</v>
      </c>
    </row>
    <row r="669" spans="1:16" hidden="1" x14ac:dyDescent="0.3">
      <c r="A669" t="s">
        <v>1342</v>
      </c>
      <c r="B669" t="s">
        <v>24</v>
      </c>
      <c r="C669" t="s">
        <v>25</v>
      </c>
      <c r="D669">
        <v>16.55</v>
      </c>
      <c r="E669">
        <v>16.5</v>
      </c>
      <c r="F669">
        <v>16.55</v>
      </c>
      <c r="G669">
        <v>16.100000000000001</v>
      </c>
      <c r="H669">
        <v>16.45</v>
      </c>
      <c r="I669" s="1">
        <v>16.2</v>
      </c>
      <c r="J669">
        <v>16.239999999999998</v>
      </c>
      <c r="K669">
        <v>30320</v>
      </c>
      <c r="L669" s="2">
        <v>4.92</v>
      </c>
      <c r="M669">
        <v>173</v>
      </c>
      <c r="N669" s="3">
        <f t="shared" si="10"/>
        <v>175.26011560693641</v>
      </c>
      <c r="O669">
        <v>18278</v>
      </c>
      <c r="P669">
        <v>60.28</v>
      </c>
    </row>
    <row r="670" spans="1:16" hidden="1" x14ac:dyDescent="0.3">
      <c r="A670" t="s">
        <v>1232</v>
      </c>
      <c r="B670" t="s">
        <v>24</v>
      </c>
      <c r="C670" t="s">
        <v>25</v>
      </c>
      <c r="D670">
        <v>103</v>
      </c>
      <c r="E670">
        <v>104.2</v>
      </c>
      <c r="F670">
        <v>104.2</v>
      </c>
      <c r="G670">
        <v>101</v>
      </c>
      <c r="H670">
        <v>101</v>
      </c>
      <c r="I670" s="1">
        <v>101.3</v>
      </c>
      <c r="J670">
        <v>101.91</v>
      </c>
      <c r="K670">
        <v>11658</v>
      </c>
      <c r="L670" s="2">
        <v>11.88</v>
      </c>
      <c r="M670">
        <v>411</v>
      </c>
      <c r="N670" s="3">
        <f t="shared" si="10"/>
        <v>28.364963503649633</v>
      </c>
      <c r="O670">
        <v>7941</v>
      </c>
      <c r="P670">
        <v>68.12</v>
      </c>
    </row>
    <row r="671" spans="1:16" hidden="1" x14ac:dyDescent="0.3">
      <c r="A671" t="s">
        <v>786</v>
      </c>
      <c r="B671" t="s">
        <v>24</v>
      </c>
      <c r="C671" t="s">
        <v>25</v>
      </c>
      <c r="D671">
        <v>48.3</v>
      </c>
      <c r="E671">
        <v>48.5</v>
      </c>
      <c r="F671">
        <v>48.5</v>
      </c>
      <c r="G671">
        <v>46.1</v>
      </c>
      <c r="H671">
        <v>46.5</v>
      </c>
      <c r="I671" s="1">
        <v>46.4</v>
      </c>
      <c r="J671">
        <v>46.79</v>
      </c>
      <c r="K671">
        <v>192388</v>
      </c>
      <c r="L671" s="2">
        <v>90.02</v>
      </c>
      <c r="M671">
        <v>1648</v>
      </c>
      <c r="N671" s="3">
        <f t="shared" si="10"/>
        <v>116.74029126213593</v>
      </c>
      <c r="O671">
        <v>116726</v>
      </c>
      <c r="P671">
        <v>60.67</v>
      </c>
    </row>
    <row r="672" spans="1:16" hidden="1" x14ac:dyDescent="0.3">
      <c r="A672" t="s">
        <v>1089</v>
      </c>
      <c r="B672" t="s">
        <v>41</v>
      </c>
      <c r="C672" t="s">
        <v>25</v>
      </c>
      <c r="D672">
        <v>23</v>
      </c>
      <c r="E672">
        <v>23.3</v>
      </c>
      <c r="F672">
        <v>24.15</v>
      </c>
      <c r="G672">
        <v>23</v>
      </c>
      <c r="H672">
        <v>24.15</v>
      </c>
      <c r="I672" s="1">
        <v>24.15</v>
      </c>
      <c r="J672">
        <v>23.99</v>
      </c>
      <c r="K672">
        <v>16154</v>
      </c>
      <c r="L672" s="2">
        <v>3.88</v>
      </c>
      <c r="M672">
        <v>111</v>
      </c>
      <c r="N672" s="3">
        <f t="shared" si="10"/>
        <v>145.53153153153153</v>
      </c>
      <c r="O672" t="s">
        <v>42</v>
      </c>
      <c r="P672" t="s">
        <v>42</v>
      </c>
    </row>
    <row r="673" spans="1:16" hidden="1" x14ac:dyDescent="0.3">
      <c r="A673" t="s">
        <v>1487</v>
      </c>
      <c r="B673" t="s">
        <v>41</v>
      </c>
      <c r="C673" t="s">
        <v>25</v>
      </c>
      <c r="D673">
        <v>20</v>
      </c>
      <c r="E673">
        <v>19.149999999999999</v>
      </c>
      <c r="F673">
        <v>19.899999999999999</v>
      </c>
      <c r="G673">
        <v>19.149999999999999</v>
      </c>
      <c r="H673">
        <v>19.45</v>
      </c>
      <c r="I673" s="1">
        <v>19.55</v>
      </c>
      <c r="J673">
        <v>19.62</v>
      </c>
      <c r="K673">
        <v>6257</v>
      </c>
      <c r="L673" s="2">
        <v>1.23</v>
      </c>
      <c r="M673">
        <v>28</v>
      </c>
      <c r="N673" s="3">
        <f t="shared" si="10"/>
        <v>223.46428571428572</v>
      </c>
      <c r="O673" t="s">
        <v>42</v>
      </c>
      <c r="P673" t="s">
        <v>42</v>
      </c>
    </row>
    <row r="674" spans="1:16" hidden="1" x14ac:dyDescent="0.3">
      <c r="A674" t="s">
        <v>1584</v>
      </c>
      <c r="B674" t="s">
        <v>41</v>
      </c>
      <c r="C674" t="s">
        <v>25</v>
      </c>
      <c r="D674">
        <v>8.1</v>
      </c>
      <c r="E674">
        <v>7.9</v>
      </c>
      <c r="F674">
        <v>8.5</v>
      </c>
      <c r="G674">
        <v>7.7</v>
      </c>
      <c r="H674">
        <v>8.3000000000000007</v>
      </c>
      <c r="I674" s="1">
        <v>8.3000000000000007</v>
      </c>
      <c r="J674">
        <v>7.74</v>
      </c>
      <c r="K674">
        <v>4374</v>
      </c>
      <c r="L674" s="2">
        <v>0.34</v>
      </c>
      <c r="M674">
        <v>22</v>
      </c>
      <c r="N674" s="3">
        <f t="shared" si="10"/>
        <v>198.81818181818181</v>
      </c>
      <c r="O674" t="s">
        <v>42</v>
      </c>
      <c r="P674" t="s">
        <v>42</v>
      </c>
    </row>
    <row r="675" spans="1:16" hidden="1" x14ac:dyDescent="0.3">
      <c r="A675" t="s">
        <v>134</v>
      </c>
      <c r="B675" t="s">
        <v>24</v>
      </c>
      <c r="C675" t="s">
        <v>25</v>
      </c>
      <c r="D675">
        <v>9.6</v>
      </c>
      <c r="E675">
        <v>9.6</v>
      </c>
      <c r="F675">
        <v>9.75</v>
      </c>
      <c r="G675">
        <v>9.1999999999999993</v>
      </c>
      <c r="H675">
        <v>9.3000000000000007</v>
      </c>
      <c r="I675" s="1">
        <v>9.25</v>
      </c>
      <c r="J675">
        <v>9.3699999999999992</v>
      </c>
      <c r="K675">
        <v>757619</v>
      </c>
      <c r="L675" s="15">
        <v>70.959999999999994</v>
      </c>
      <c r="M675">
        <v>13903</v>
      </c>
      <c r="N675" s="3">
        <f t="shared" si="10"/>
        <v>54.49320290584766</v>
      </c>
      <c r="O675">
        <v>434072</v>
      </c>
      <c r="P675">
        <v>57.29</v>
      </c>
    </row>
    <row r="676" spans="1:16" hidden="1" x14ac:dyDescent="0.3">
      <c r="A676" t="s">
        <v>1272</v>
      </c>
      <c r="B676" t="s">
        <v>24</v>
      </c>
      <c r="C676" t="s">
        <v>25</v>
      </c>
      <c r="D676">
        <v>13.15</v>
      </c>
      <c r="E676">
        <v>13.1</v>
      </c>
      <c r="F676">
        <v>13.35</v>
      </c>
      <c r="G676">
        <v>12.5</v>
      </c>
      <c r="H676">
        <v>12.6</v>
      </c>
      <c r="I676" s="1">
        <v>12.65</v>
      </c>
      <c r="J676">
        <v>12.7</v>
      </c>
      <c r="K676">
        <v>70895</v>
      </c>
      <c r="L676" s="2">
        <v>9.01</v>
      </c>
      <c r="M676">
        <v>317</v>
      </c>
      <c r="N676" s="3">
        <f t="shared" si="10"/>
        <v>223.64353312302839</v>
      </c>
      <c r="O676">
        <v>52251</v>
      </c>
      <c r="P676">
        <v>73.7</v>
      </c>
    </row>
    <row r="677" spans="1:16" hidden="1" x14ac:dyDescent="0.3">
      <c r="A677" t="s">
        <v>577</v>
      </c>
      <c r="B677" t="s">
        <v>24</v>
      </c>
      <c r="C677" t="s">
        <v>25</v>
      </c>
      <c r="D677">
        <v>153.19999999999999</v>
      </c>
      <c r="E677">
        <v>154.15</v>
      </c>
      <c r="F677">
        <v>154.15</v>
      </c>
      <c r="G677">
        <v>141.80000000000001</v>
      </c>
      <c r="H677">
        <v>143.80000000000001</v>
      </c>
      <c r="I677" s="1">
        <v>143.6</v>
      </c>
      <c r="J677">
        <v>145.82</v>
      </c>
      <c r="K677">
        <v>246521</v>
      </c>
      <c r="L677" s="2">
        <v>359.48</v>
      </c>
      <c r="M677">
        <v>4353</v>
      </c>
      <c r="N677" s="3">
        <f t="shared" si="10"/>
        <v>56.632437399494599</v>
      </c>
      <c r="O677">
        <v>128912</v>
      </c>
      <c r="P677">
        <v>52.29</v>
      </c>
    </row>
    <row r="678" spans="1:16" hidden="1" x14ac:dyDescent="0.3">
      <c r="A678" t="s">
        <v>1656</v>
      </c>
      <c r="B678" t="s">
        <v>41</v>
      </c>
      <c r="C678" t="s">
        <v>25</v>
      </c>
      <c r="D678">
        <v>6.75</v>
      </c>
      <c r="E678">
        <v>6.75</v>
      </c>
      <c r="F678">
        <v>6.75</v>
      </c>
      <c r="G678">
        <v>6.45</v>
      </c>
      <c r="H678">
        <v>6.45</v>
      </c>
      <c r="I678" s="1">
        <v>6.45</v>
      </c>
      <c r="J678">
        <v>6.55</v>
      </c>
      <c r="K678">
        <v>496</v>
      </c>
      <c r="L678" s="2">
        <v>0.03</v>
      </c>
      <c r="M678">
        <v>8</v>
      </c>
      <c r="N678" s="3">
        <f t="shared" si="10"/>
        <v>62</v>
      </c>
      <c r="O678" t="s">
        <v>42</v>
      </c>
      <c r="P678" t="s">
        <v>42</v>
      </c>
    </row>
    <row r="679" spans="1:16" hidden="1" x14ac:dyDescent="0.3">
      <c r="A679" t="s">
        <v>476</v>
      </c>
      <c r="B679" t="s">
        <v>24</v>
      </c>
      <c r="C679" t="s">
        <v>25</v>
      </c>
      <c r="D679">
        <v>35.700000000000003</v>
      </c>
      <c r="E679">
        <v>37.299999999999997</v>
      </c>
      <c r="F679">
        <v>37.5</v>
      </c>
      <c r="G679">
        <v>36</v>
      </c>
      <c r="H679">
        <v>36.15</v>
      </c>
      <c r="I679" s="1">
        <v>36.299999999999997</v>
      </c>
      <c r="J679">
        <v>36.549999999999997</v>
      </c>
      <c r="K679">
        <v>2163493</v>
      </c>
      <c r="L679" s="2">
        <v>790.75</v>
      </c>
      <c r="M679">
        <v>7439</v>
      </c>
      <c r="N679" s="3">
        <f t="shared" si="10"/>
        <v>290.83116010216429</v>
      </c>
      <c r="O679">
        <v>648029</v>
      </c>
      <c r="P679">
        <v>29.95</v>
      </c>
    </row>
    <row r="680" spans="1:16" hidden="1" x14ac:dyDescent="0.3">
      <c r="A680" t="s">
        <v>1628</v>
      </c>
      <c r="B680" t="s">
        <v>24</v>
      </c>
      <c r="C680" t="s">
        <v>25</v>
      </c>
      <c r="D680">
        <v>25</v>
      </c>
      <c r="E680">
        <v>25</v>
      </c>
      <c r="F680">
        <v>25</v>
      </c>
      <c r="G680">
        <v>25</v>
      </c>
      <c r="H680">
        <v>25</v>
      </c>
      <c r="I680" s="1">
        <v>25</v>
      </c>
      <c r="J680">
        <v>25</v>
      </c>
      <c r="K680">
        <v>500</v>
      </c>
      <c r="L680" s="2">
        <v>0.13</v>
      </c>
      <c r="M680">
        <v>6</v>
      </c>
      <c r="N680" s="3">
        <f t="shared" si="10"/>
        <v>83.333333333333329</v>
      </c>
      <c r="O680">
        <v>500</v>
      </c>
      <c r="P680">
        <v>100</v>
      </c>
    </row>
    <row r="681" spans="1:16" hidden="1" x14ac:dyDescent="0.3">
      <c r="A681" t="s">
        <v>298</v>
      </c>
      <c r="B681" t="s">
        <v>24</v>
      </c>
      <c r="C681" t="s">
        <v>25</v>
      </c>
      <c r="D681">
        <v>62976.5</v>
      </c>
      <c r="E681">
        <v>63580</v>
      </c>
      <c r="F681">
        <v>63580</v>
      </c>
      <c r="G681">
        <v>61605</v>
      </c>
      <c r="H681">
        <v>61866.45</v>
      </c>
      <c r="I681" s="1">
        <v>61931.6</v>
      </c>
      <c r="J681">
        <v>62737.21</v>
      </c>
      <c r="K681">
        <v>14480</v>
      </c>
      <c r="L681" s="2">
        <v>9084.35</v>
      </c>
      <c r="M681">
        <v>6764</v>
      </c>
      <c r="N681" s="3">
        <f t="shared" si="10"/>
        <v>2.1407451212300415</v>
      </c>
      <c r="O681">
        <v>5940</v>
      </c>
      <c r="P681">
        <v>41.02</v>
      </c>
    </row>
    <row r="682" spans="1:16" hidden="1" x14ac:dyDescent="0.3">
      <c r="A682" t="s">
        <v>915</v>
      </c>
      <c r="B682" t="s">
        <v>24</v>
      </c>
      <c r="C682" t="s">
        <v>25</v>
      </c>
      <c r="D682">
        <v>285</v>
      </c>
      <c r="E682">
        <v>296.89999999999998</v>
      </c>
      <c r="F682">
        <v>302</v>
      </c>
      <c r="G682">
        <v>283.8</v>
      </c>
      <c r="H682">
        <v>300</v>
      </c>
      <c r="I682" s="1">
        <v>297.5</v>
      </c>
      <c r="J682">
        <v>292.41000000000003</v>
      </c>
      <c r="K682">
        <v>13209</v>
      </c>
      <c r="L682" s="2">
        <v>38.619999999999997</v>
      </c>
      <c r="M682">
        <v>1106</v>
      </c>
      <c r="N682" s="3">
        <f t="shared" si="10"/>
        <v>11.943037974683545</v>
      </c>
      <c r="O682">
        <v>9263</v>
      </c>
      <c r="P682">
        <v>70.13</v>
      </c>
    </row>
    <row r="683" spans="1:16" hidden="1" x14ac:dyDescent="0.3">
      <c r="A683" t="s">
        <v>228</v>
      </c>
      <c r="B683" t="s">
        <v>24</v>
      </c>
      <c r="C683" t="s">
        <v>25</v>
      </c>
      <c r="D683">
        <v>1117</v>
      </c>
      <c r="E683">
        <v>1115</v>
      </c>
      <c r="F683">
        <v>1208.8</v>
      </c>
      <c r="G683">
        <v>1080</v>
      </c>
      <c r="H683">
        <v>1117</v>
      </c>
      <c r="I683" s="1">
        <v>1126.8499999999999</v>
      </c>
      <c r="J683">
        <v>1157.56</v>
      </c>
      <c r="K683">
        <v>2672292</v>
      </c>
      <c r="L683" s="2">
        <v>30933.39</v>
      </c>
      <c r="M683">
        <v>101217</v>
      </c>
      <c r="N683" s="3">
        <f t="shared" si="10"/>
        <v>26.401612377367439</v>
      </c>
      <c r="O683">
        <v>315113</v>
      </c>
      <c r="P683">
        <v>11.79</v>
      </c>
    </row>
    <row r="684" spans="1:16" hidden="1" x14ac:dyDescent="0.3">
      <c r="A684" t="s">
        <v>1073</v>
      </c>
      <c r="B684" t="s">
        <v>41</v>
      </c>
      <c r="C684" t="s">
        <v>25</v>
      </c>
      <c r="D684">
        <v>18.8</v>
      </c>
      <c r="E684">
        <v>19.45</v>
      </c>
      <c r="F684">
        <v>19.45</v>
      </c>
      <c r="G684">
        <v>18</v>
      </c>
      <c r="H684">
        <v>18</v>
      </c>
      <c r="I684" s="1">
        <v>18</v>
      </c>
      <c r="J684">
        <v>18.16</v>
      </c>
      <c r="K684">
        <v>2337</v>
      </c>
      <c r="L684" s="2">
        <v>0.42</v>
      </c>
      <c r="M684">
        <v>30</v>
      </c>
      <c r="N684" s="3">
        <f t="shared" si="10"/>
        <v>77.900000000000006</v>
      </c>
      <c r="O684" t="s">
        <v>42</v>
      </c>
      <c r="P684" t="s">
        <v>42</v>
      </c>
    </row>
    <row r="685" spans="1:16" hidden="1" x14ac:dyDescent="0.3">
      <c r="A685" t="s">
        <v>420</v>
      </c>
      <c r="B685" t="s">
        <v>24</v>
      </c>
      <c r="C685" t="s">
        <v>25</v>
      </c>
      <c r="D685">
        <v>720.05</v>
      </c>
      <c r="E685">
        <v>716</v>
      </c>
      <c r="F685">
        <v>717</v>
      </c>
      <c r="G685">
        <v>677.1</v>
      </c>
      <c r="H685">
        <v>690.35</v>
      </c>
      <c r="I685" s="1">
        <v>686.4</v>
      </c>
      <c r="J685">
        <v>692.48</v>
      </c>
      <c r="K685">
        <v>179742</v>
      </c>
      <c r="L685" s="2">
        <v>1244.68</v>
      </c>
      <c r="M685">
        <v>6639</v>
      </c>
      <c r="N685" s="3">
        <f t="shared" si="10"/>
        <v>27.073655671034793</v>
      </c>
      <c r="O685">
        <v>71534</v>
      </c>
      <c r="P685">
        <v>39.799999999999997</v>
      </c>
    </row>
    <row r="686" spans="1:16" hidden="1" x14ac:dyDescent="0.3">
      <c r="A686" t="s">
        <v>292</v>
      </c>
      <c r="B686" t="s">
        <v>24</v>
      </c>
      <c r="C686" t="s">
        <v>25</v>
      </c>
      <c r="D686">
        <v>95.45</v>
      </c>
      <c r="E686">
        <v>95.8</v>
      </c>
      <c r="F686">
        <v>96</v>
      </c>
      <c r="G686">
        <v>92.25</v>
      </c>
      <c r="H686">
        <v>92.85</v>
      </c>
      <c r="I686" s="1">
        <v>93.05</v>
      </c>
      <c r="J686">
        <v>93.4</v>
      </c>
      <c r="K686">
        <v>10676362</v>
      </c>
      <c r="L686" s="2">
        <v>9971.2900000000009</v>
      </c>
      <c r="M686">
        <v>40459</v>
      </c>
      <c r="N686" s="3">
        <f t="shared" si="10"/>
        <v>263.8810153488717</v>
      </c>
      <c r="O686">
        <v>3358933</v>
      </c>
      <c r="P686">
        <v>31.46</v>
      </c>
    </row>
    <row r="687" spans="1:16" hidden="1" x14ac:dyDescent="0.3">
      <c r="A687" t="s">
        <v>635</v>
      </c>
      <c r="B687" t="s">
        <v>24</v>
      </c>
      <c r="C687" t="s">
        <v>25</v>
      </c>
      <c r="D687">
        <v>21.15</v>
      </c>
      <c r="E687">
        <v>21.2</v>
      </c>
      <c r="F687">
        <v>21.2</v>
      </c>
      <c r="G687">
        <v>20.100000000000001</v>
      </c>
      <c r="H687">
        <v>20.100000000000001</v>
      </c>
      <c r="I687" s="1">
        <v>20.100000000000001</v>
      </c>
      <c r="J687">
        <v>20.32</v>
      </c>
      <c r="K687">
        <v>1151578</v>
      </c>
      <c r="L687" s="2">
        <v>234.01</v>
      </c>
      <c r="M687">
        <v>3162</v>
      </c>
      <c r="N687" s="3">
        <f t="shared" si="10"/>
        <v>364.19291587602783</v>
      </c>
      <c r="O687">
        <v>687262</v>
      </c>
      <c r="P687">
        <v>59.68</v>
      </c>
    </row>
    <row r="688" spans="1:16" hidden="1" x14ac:dyDescent="0.3">
      <c r="A688" t="s">
        <v>1068</v>
      </c>
      <c r="B688" t="s">
        <v>24</v>
      </c>
      <c r="C688" t="s">
        <v>25</v>
      </c>
      <c r="D688">
        <v>9.75</v>
      </c>
      <c r="E688">
        <v>10.199999999999999</v>
      </c>
      <c r="F688">
        <v>10.199999999999999</v>
      </c>
      <c r="G688">
        <v>9.4</v>
      </c>
      <c r="H688">
        <v>9.8000000000000007</v>
      </c>
      <c r="I688" s="1">
        <v>9.8000000000000007</v>
      </c>
      <c r="J688">
        <v>9.49</v>
      </c>
      <c r="K688">
        <v>5978</v>
      </c>
      <c r="L688" s="2">
        <v>0.56999999999999995</v>
      </c>
      <c r="M688">
        <v>16</v>
      </c>
      <c r="N688" s="3">
        <f t="shared" si="10"/>
        <v>373.625</v>
      </c>
      <c r="O688">
        <v>5577</v>
      </c>
      <c r="P688">
        <v>93.29</v>
      </c>
    </row>
    <row r="689" spans="1:16" hidden="1" x14ac:dyDescent="0.3">
      <c r="A689" t="s">
        <v>986</v>
      </c>
      <c r="B689" t="s">
        <v>24</v>
      </c>
      <c r="C689" t="s">
        <v>25</v>
      </c>
      <c r="D689">
        <v>160.85</v>
      </c>
      <c r="E689">
        <v>156.6</v>
      </c>
      <c r="F689">
        <v>160.35</v>
      </c>
      <c r="G689">
        <v>156.6</v>
      </c>
      <c r="H689">
        <v>157.44999999999999</v>
      </c>
      <c r="I689" s="1">
        <v>157.44999999999999</v>
      </c>
      <c r="J689">
        <v>158.15</v>
      </c>
      <c r="K689">
        <v>15185</v>
      </c>
      <c r="L689" s="2">
        <v>24.02</v>
      </c>
      <c r="M689">
        <v>599</v>
      </c>
      <c r="N689" s="3">
        <f t="shared" si="10"/>
        <v>25.350584307178632</v>
      </c>
      <c r="O689">
        <v>11227</v>
      </c>
      <c r="P689">
        <v>73.930000000000007</v>
      </c>
    </row>
    <row r="690" spans="1:16" hidden="1" x14ac:dyDescent="0.3">
      <c r="A690" t="s">
        <v>735</v>
      </c>
      <c r="B690" t="s">
        <v>24</v>
      </c>
      <c r="C690" t="s">
        <v>25</v>
      </c>
      <c r="D690">
        <v>217.65</v>
      </c>
      <c r="E690">
        <v>219.95</v>
      </c>
      <c r="F690">
        <v>221.8</v>
      </c>
      <c r="G690">
        <v>213</v>
      </c>
      <c r="H690">
        <v>219.3</v>
      </c>
      <c r="I690" s="1">
        <v>219.65</v>
      </c>
      <c r="J690">
        <v>217.63</v>
      </c>
      <c r="K690">
        <v>54305</v>
      </c>
      <c r="L690" s="2">
        <v>118.18</v>
      </c>
      <c r="M690">
        <v>1267</v>
      </c>
      <c r="N690" s="3">
        <f t="shared" si="10"/>
        <v>42.861089187056038</v>
      </c>
      <c r="O690">
        <v>40157</v>
      </c>
      <c r="P690">
        <v>73.95</v>
      </c>
    </row>
    <row r="691" spans="1:16" hidden="1" x14ac:dyDescent="0.3">
      <c r="A691" t="s">
        <v>1282</v>
      </c>
      <c r="B691" t="s">
        <v>24</v>
      </c>
      <c r="C691" t="s">
        <v>25</v>
      </c>
      <c r="D691">
        <v>33.65</v>
      </c>
      <c r="E691">
        <v>34.450000000000003</v>
      </c>
      <c r="F691">
        <v>34.450000000000003</v>
      </c>
      <c r="G691">
        <v>32.6</v>
      </c>
      <c r="H691">
        <v>33.9</v>
      </c>
      <c r="I691" s="1">
        <v>33.799999999999997</v>
      </c>
      <c r="J691">
        <v>33.14</v>
      </c>
      <c r="K691">
        <v>24740</v>
      </c>
      <c r="L691" s="2">
        <v>8.1999999999999993</v>
      </c>
      <c r="M691">
        <v>401</v>
      </c>
      <c r="N691" s="3">
        <f t="shared" si="10"/>
        <v>61.695760598503739</v>
      </c>
      <c r="O691">
        <v>14377</v>
      </c>
      <c r="P691">
        <v>58.11</v>
      </c>
    </row>
    <row r="692" spans="1:16" hidden="1" x14ac:dyDescent="0.3">
      <c r="A692" t="s">
        <v>586</v>
      </c>
      <c r="B692" t="s">
        <v>24</v>
      </c>
      <c r="C692" t="s">
        <v>25</v>
      </c>
      <c r="D692">
        <v>138.94999999999999</v>
      </c>
      <c r="E692">
        <v>138.94999999999999</v>
      </c>
      <c r="F692">
        <v>139.4</v>
      </c>
      <c r="G692">
        <v>136.15</v>
      </c>
      <c r="H692">
        <v>138.15</v>
      </c>
      <c r="I692" s="1">
        <v>138</v>
      </c>
      <c r="J692">
        <v>137.88</v>
      </c>
      <c r="K692">
        <v>249504</v>
      </c>
      <c r="L692" s="2">
        <v>344.01</v>
      </c>
      <c r="M692">
        <v>4228</v>
      </c>
      <c r="N692" s="3">
        <f t="shared" si="10"/>
        <v>59.012298959318827</v>
      </c>
      <c r="O692">
        <v>164296</v>
      </c>
      <c r="P692">
        <v>65.849999999999994</v>
      </c>
    </row>
    <row r="693" spans="1:16" hidden="1" x14ac:dyDescent="0.3">
      <c r="A693" t="s">
        <v>1641</v>
      </c>
      <c r="B693" t="s">
        <v>41</v>
      </c>
      <c r="C693" t="s">
        <v>25</v>
      </c>
      <c r="D693">
        <v>10.9</v>
      </c>
      <c r="E693">
        <v>10.9</v>
      </c>
      <c r="F693">
        <v>11.15</v>
      </c>
      <c r="G693">
        <v>10.4</v>
      </c>
      <c r="H693">
        <v>10.9</v>
      </c>
      <c r="I693" s="1">
        <v>10.9</v>
      </c>
      <c r="J693">
        <v>10.77</v>
      </c>
      <c r="K693">
        <v>676</v>
      </c>
      <c r="L693" s="2">
        <v>7.0000000000000007E-2</v>
      </c>
      <c r="M693">
        <v>7</v>
      </c>
      <c r="N693" s="3">
        <f t="shared" si="10"/>
        <v>96.571428571428569</v>
      </c>
      <c r="O693" t="s">
        <v>42</v>
      </c>
      <c r="P693" t="s">
        <v>42</v>
      </c>
    </row>
    <row r="694" spans="1:16" hidden="1" x14ac:dyDescent="0.3">
      <c r="A694" t="s">
        <v>1580</v>
      </c>
      <c r="B694" t="s">
        <v>41</v>
      </c>
      <c r="C694" t="s">
        <v>25</v>
      </c>
      <c r="D694">
        <v>27.6</v>
      </c>
      <c r="E694">
        <v>27.6</v>
      </c>
      <c r="F694">
        <v>28.85</v>
      </c>
      <c r="G694">
        <v>27.6</v>
      </c>
      <c r="H694">
        <v>28.85</v>
      </c>
      <c r="I694" s="1">
        <v>28.85</v>
      </c>
      <c r="J694">
        <v>28.56</v>
      </c>
      <c r="K694">
        <v>1292</v>
      </c>
      <c r="L694" s="2">
        <v>0.37</v>
      </c>
      <c r="M694">
        <v>16</v>
      </c>
      <c r="N694" s="3">
        <f t="shared" si="10"/>
        <v>80.75</v>
      </c>
      <c r="O694" t="s">
        <v>42</v>
      </c>
      <c r="P694" t="s">
        <v>42</v>
      </c>
    </row>
    <row r="695" spans="1:16" hidden="1" x14ac:dyDescent="0.3">
      <c r="A695" t="s">
        <v>690</v>
      </c>
      <c r="B695" t="s">
        <v>24</v>
      </c>
      <c r="C695" t="s">
        <v>25</v>
      </c>
      <c r="D695">
        <v>18.899999999999999</v>
      </c>
      <c r="E695">
        <v>19.100000000000001</v>
      </c>
      <c r="F695">
        <v>19.2</v>
      </c>
      <c r="G695">
        <v>18.45</v>
      </c>
      <c r="H695">
        <v>18.600000000000001</v>
      </c>
      <c r="I695" s="1">
        <v>18.600000000000001</v>
      </c>
      <c r="J695">
        <v>18.760000000000002</v>
      </c>
      <c r="K695">
        <v>827653</v>
      </c>
      <c r="L695" s="2">
        <v>155.25</v>
      </c>
      <c r="M695">
        <v>1865</v>
      </c>
      <c r="N695" s="3">
        <f t="shared" si="10"/>
        <v>443.78176943699731</v>
      </c>
      <c r="O695">
        <v>319122</v>
      </c>
      <c r="P695">
        <v>38.56</v>
      </c>
    </row>
    <row r="696" spans="1:16" hidden="1" x14ac:dyDescent="0.3">
      <c r="A696" t="s">
        <v>1180</v>
      </c>
      <c r="B696" t="s">
        <v>24</v>
      </c>
      <c r="C696" t="s">
        <v>25</v>
      </c>
      <c r="D696">
        <v>70.45</v>
      </c>
      <c r="E696">
        <v>67.900000000000006</v>
      </c>
      <c r="F696">
        <v>69.349999999999994</v>
      </c>
      <c r="G696">
        <v>66.95</v>
      </c>
      <c r="H696">
        <v>66.95</v>
      </c>
      <c r="I696" s="1">
        <v>66.95</v>
      </c>
      <c r="J696">
        <v>67.5</v>
      </c>
      <c r="K696">
        <v>25245</v>
      </c>
      <c r="L696" s="2">
        <v>17.04</v>
      </c>
      <c r="M696">
        <v>99</v>
      </c>
      <c r="N696" s="3">
        <f t="shared" si="10"/>
        <v>255</v>
      </c>
      <c r="O696">
        <v>21821</v>
      </c>
      <c r="P696">
        <v>86.44</v>
      </c>
    </row>
    <row r="697" spans="1:16" hidden="1" x14ac:dyDescent="0.3">
      <c r="A697" t="s">
        <v>914</v>
      </c>
      <c r="B697" t="s">
        <v>24</v>
      </c>
      <c r="C697" t="s">
        <v>25</v>
      </c>
      <c r="D697">
        <v>195.05</v>
      </c>
      <c r="E697">
        <v>195.1</v>
      </c>
      <c r="F697">
        <v>200</v>
      </c>
      <c r="G697">
        <v>190.2</v>
      </c>
      <c r="H697">
        <v>197</v>
      </c>
      <c r="I697" s="1">
        <v>197</v>
      </c>
      <c r="J697">
        <v>196.09</v>
      </c>
      <c r="K697">
        <v>19808</v>
      </c>
      <c r="L697" s="2">
        <v>38.840000000000003</v>
      </c>
      <c r="M697">
        <v>844</v>
      </c>
      <c r="N697" s="3">
        <f t="shared" si="10"/>
        <v>23.469194312796208</v>
      </c>
      <c r="O697">
        <v>14317</v>
      </c>
      <c r="P697">
        <v>72.28</v>
      </c>
    </row>
    <row r="698" spans="1:16" hidden="1" x14ac:dyDescent="0.3">
      <c r="A698" t="s">
        <v>1627</v>
      </c>
      <c r="B698" t="s">
        <v>24</v>
      </c>
      <c r="C698" t="s">
        <v>25</v>
      </c>
      <c r="D698">
        <v>52.1</v>
      </c>
      <c r="E698">
        <v>49.5</v>
      </c>
      <c r="F698">
        <v>49.5</v>
      </c>
      <c r="G698">
        <v>49.5</v>
      </c>
      <c r="H698">
        <v>49.5</v>
      </c>
      <c r="I698" s="1">
        <v>49.5</v>
      </c>
      <c r="J698">
        <v>49.5</v>
      </c>
      <c r="K698">
        <v>268</v>
      </c>
      <c r="L698" s="2">
        <v>0.13</v>
      </c>
      <c r="M698">
        <v>12</v>
      </c>
      <c r="N698" s="3">
        <f t="shared" si="10"/>
        <v>22.333333333333332</v>
      </c>
      <c r="O698">
        <v>268</v>
      </c>
      <c r="P698">
        <v>100</v>
      </c>
    </row>
    <row r="699" spans="1:16" hidden="1" x14ac:dyDescent="0.3">
      <c r="A699" t="s">
        <v>750</v>
      </c>
      <c r="B699" t="s">
        <v>24</v>
      </c>
      <c r="C699" t="s">
        <v>25</v>
      </c>
      <c r="D699">
        <v>50.65</v>
      </c>
      <c r="E699">
        <v>50.65</v>
      </c>
      <c r="F699">
        <v>50.65</v>
      </c>
      <c r="G699">
        <v>48.25</v>
      </c>
      <c r="H699">
        <v>48.5</v>
      </c>
      <c r="I699" s="1">
        <v>48.45</v>
      </c>
      <c r="J699">
        <v>48.95</v>
      </c>
      <c r="K699">
        <v>218295</v>
      </c>
      <c r="L699" s="2">
        <v>106.85</v>
      </c>
      <c r="M699">
        <v>2319</v>
      </c>
      <c r="N699" s="3">
        <f t="shared" si="10"/>
        <v>94.133247089262611</v>
      </c>
      <c r="O699">
        <v>124948</v>
      </c>
      <c r="P699">
        <v>57.24</v>
      </c>
    </row>
    <row r="700" spans="1:16" hidden="1" x14ac:dyDescent="0.3">
      <c r="A700" t="s">
        <v>1245</v>
      </c>
      <c r="B700" t="s">
        <v>41</v>
      </c>
      <c r="C700" t="s">
        <v>25</v>
      </c>
      <c r="D700">
        <v>6.45</v>
      </c>
      <c r="E700">
        <v>6.45</v>
      </c>
      <c r="F700">
        <v>6.55</v>
      </c>
      <c r="G700">
        <v>6.15</v>
      </c>
      <c r="H700">
        <v>6.2</v>
      </c>
      <c r="I700" s="1">
        <v>6.25</v>
      </c>
      <c r="J700">
        <v>6.23</v>
      </c>
      <c r="K700">
        <v>170815</v>
      </c>
      <c r="L700" s="2">
        <v>10.65</v>
      </c>
      <c r="M700">
        <v>226</v>
      </c>
      <c r="N700" s="3">
        <f t="shared" si="10"/>
        <v>755.81858407079642</v>
      </c>
      <c r="O700" t="s">
        <v>42</v>
      </c>
      <c r="P700" t="s">
        <v>42</v>
      </c>
    </row>
    <row r="701" spans="1:16" hidden="1" x14ac:dyDescent="0.3">
      <c r="A701" t="s">
        <v>249</v>
      </c>
      <c r="B701" t="s">
        <v>24</v>
      </c>
      <c r="C701" t="s">
        <v>25</v>
      </c>
      <c r="D701">
        <v>1021</v>
      </c>
      <c r="E701">
        <v>1022</v>
      </c>
      <c r="F701">
        <v>1052</v>
      </c>
      <c r="G701">
        <v>1020.35</v>
      </c>
      <c r="H701">
        <v>1050.9000000000001</v>
      </c>
      <c r="I701" s="1">
        <v>1050.0999999999999</v>
      </c>
      <c r="J701">
        <v>1042.25</v>
      </c>
      <c r="K701">
        <v>1991408</v>
      </c>
      <c r="L701" s="2">
        <v>20755.37</v>
      </c>
      <c r="M701">
        <v>48436</v>
      </c>
      <c r="N701" s="3">
        <f t="shared" si="10"/>
        <v>41.114212569163435</v>
      </c>
      <c r="O701">
        <v>639987</v>
      </c>
      <c r="P701">
        <v>32.14</v>
      </c>
    </row>
    <row r="702" spans="1:16" hidden="1" x14ac:dyDescent="0.3">
      <c r="A702" t="s">
        <v>1495</v>
      </c>
      <c r="B702" t="s">
        <v>24</v>
      </c>
      <c r="C702" t="s">
        <v>25</v>
      </c>
      <c r="D702">
        <v>23.15</v>
      </c>
      <c r="E702">
        <v>22.6</v>
      </c>
      <c r="F702">
        <v>23.55</v>
      </c>
      <c r="G702">
        <v>22.3</v>
      </c>
      <c r="H702">
        <v>23.2</v>
      </c>
      <c r="I702" s="1">
        <v>22.8</v>
      </c>
      <c r="J702">
        <v>22.75</v>
      </c>
      <c r="K702">
        <v>4893</v>
      </c>
      <c r="L702" s="2">
        <v>1.1100000000000001</v>
      </c>
      <c r="M702">
        <v>80</v>
      </c>
      <c r="N702" s="3">
        <f t="shared" si="10"/>
        <v>61.162500000000001</v>
      </c>
      <c r="O702">
        <v>3510</v>
      </c>
      <c r="P702">
        <v>71.739999999999995</v>
      </c>
    </row>
    <row r="703" spans="1:16" hidden="1" x14ac:dyDescent="0.3">
      <c r="A703" t="s">
        <v>544</v>
      </c>
      <c r="B703" t="s">
        <v>24</v>
      </c>
      <c r="C703" t="s">
        <v>25</v>
      </c>
      <c r="D703">
        <v>295.45</v>
      </c>
      <c r="E703">
        <v>301.95</v>
      </c>
      <c r="F703">
        <v>301.95</v>
      </c>
      <c r="G703">
        <v>287</v>
      </c>
      <c r="H703">
        <v>288</v>
      </c>
      <c r="I703" s="1">
        <v>288</v>
      </c>
      <c r="J703">
        <v>289.83</v>
      </c>
      <c r="K703">
        <v>158331</v>
      </c>
      <c r="L703" s="2">
        <v>458.88</v>
      </c>
      <c r="M703">
        <v>5247</v>
      </c>
      <c r="N703" s="3">
        <f t="shared" si="10"/>
        <v>30.175528873642079</v>
      </c>
      <c r="O703">
        <v>92816</v>
      </c>
      <c r="P703">
        <v>58.62</v>
      </c>
    </row>
    <row r="704" spans="1:16" hidden="1" x14ac:dyDescent="0.3">
      <c r="A704" t="s">
        <v>596</v>
      </c>
      <c r="B704" t="s">
        <v>24</v>
      </c>
      <c r="C704" t="s">
        <v>25</v>
      </c>
      <c r="D704">
        <v>70.099999999999994</v>
      </c>
      <c r="E704">
        <v>70.7</v>
      </c>
      <c r="F704">
        <v>71.05</v>
      </c>
      <c r="G704">
        <v>66.8</v>
      </c>
      <c r="H704">
        <v>67.5</v>
      </c>
      <c r="I704" s="1">
        <v>67.55</v>
      </c>
      <c r="J704">
        <v>68.73</v>
      </c>
      <c r="K704">
        <v>478983</v>
      </c>
      <c r="L704" s="2">
        <v>329.19</v>
      </c>
      <c r="M704">
        <v>4676</v>
      </c>
      <c r="N704" s="3">
        <f t="shared" si="10"/>
        <v>102.43434559452524</v>
      </c>
      <c r="O704">
        <v>277477</v>
      </c>
      <c r="P704">
        <v>57.93</v>
      </c>
    </row>
    <row r="705" spans="1:16" hidden="1" x14ac:dyDescent="0.3">
      <c r="A705" t="s">
        <v>407</v>
      </c>
      <c r="B705" t="s">
        <v>24</v>
      </c>
      <c r="C705" t="s">
        <v>25</v>
      </c>
      <c r="D705">
        <v>209.05</v>
      </c>
      <c r="E705">
        <v>209.5</v>
      </c>
      <c r="F705">
        <v>210.5</v>
      </c>
      <c r="G705">
        <v>202.5</v>
      </c>
      <c r="H705">
        <v>203.15</v>
      </c>
      <c r="I705" s="1">
        <v>203.35</v>
      </c>
      <c r="J705">
        <v>204.86</v>
      </c>
      <c r="K705">
        <v>681713</v>
      </c>
      <c r="L705" s="2">
        <v>1396.58</v>
      </c>
      <c r="M705">
        <v>9138</v>
      </c>
      <c r="N705" s="3">
        <f t="shared" si="10"/>
        <v>74.601991683081636</v>
      </c>
      <c r="O705">
        <v>353037</v>
      </c>
      <c r="P705">
        <v>51.79</v>
      </c>
    </row>
    <row r="706" spans="1:16" hidden="1" x14ac:dyDescent="0.3">
      <c r="A706" t="s">
        <v>1030</v>
      </c>
      <c r="B706" t="s">
        <v>41</v>
      </c>
      <c r="C706" t="s">
        <v>25</v>
      </c>
      <c r="D706">
        <v>0.95</v>
      </c>
      <c r="E706">
        <v>0.9</v>
      </c>
      <c r="F706">
        <v>0.9</v>
      </c>
      <c r="G706">
        <v>0.9</v>
      </c>
      <c r="H706">
        <v>0.9</v>
      </c>
      <c r="I706" s="1">
        <v>0.9</v>
      </c>
      <c r="J706">
        <v>0.9</v>
      </c>
      <c r="K706">
        <v>300</v>
      </c>
      <c r="L706" s="2">
        <v>0</v>
      </c>
      <c r="M706">
        <v>2</v>
      </c>
      <c r="N706" s="3">
        <f t="shared" ref="N706:N769" si="11">K706/M706</f>
        <v>150</v>
      </c>
      <c r="O706" t="s">
        <v>42</v>
      </c>
      <c r="P706" t="s">
        <v>42</v>
      </c>
    </row>
    <row r="707" spans="1:16" hidden="1" x14ac:dyDescent="0.3">
      <c r="A707" t="s">
        <v>905</v>
      </c>
      <c r="B707" t="s">
        <v>24</v>
      </c>
      <c r="C707" t="s">
        <v>25</v>
      </c>
      <c r="D707">
        <v>159.44999999999999</v>
      </c>
      <c r="E707">
        <v>162.4</v>
      </c>
      <c r="F707">
        <v>163.9</v>
      </c>
      <c r="G707">
        <v>158.1</v>
      </c>
      <c r="H707">
        <v>158.5</v>
      </c>
      <c r="I707" s="1">
        <v>158.55000000000001</v>
      </c>
      <c r="J707">
        <v>160.44</v>
      </c>
      <c r="K707">
        <v>25086</v>
      </c>
      <c r="L707" s="2">
        <v>40.25</v>
      </c>
      <c r="M707">
        <v>846</v>
      </c>
      <c r="N707" s="3">
        <f t="shared" si="11"/>
        <v>29.652482269503547</v>
      </c>
      <c r="O707">
        <v>13700</v>
      </c>
      <c r="P707">
        <v>54.61</v>
      </c>
    </row>
    <row r="708" spans="1:16" hidden="1" x14ac:dyDescent="0.3">
      <c r="A708" t="s">
        <v>334</v>
      </c>
      <c r="B708" t="s">
        <v>24</v>
      </c>
      <c r="C708" t="s">
        <v>25</v>
      </c>
      <c r="D708">
        <v>1027.9000000000001</v>
      </c>
      <c r="E708">
        <v>1027.9000000000001</v>
      </c>
      <c r="F708">
        <v>1032.5</v>
      </c>
      <c r="G708">
        <v>999.8</v>
      </c>
      <c r="H708">
        <v>1001</v>
      </c>
      <c r="I708" s="1">
        <v>1001.9</v>
      </c>
      <c r="J708">
        <v>1014.33</v>
      </c>
      <c r="K708">
        <v>535939</v>
      </c>
      <c r="L708" s="2">
        <v>5436.19</v>
      </c>
      <c r="M708">
        <v>19132</v>
      </c>
      <c r="N708" s="3">
        <f t="shared" si="11"/>
        <v>28.012701233535438</v>
      </c>
      <c r="O708">
        <v>102054</v>
      </c>
      <c r="P708">
        <v>19.04</v>
      </c>
    </row>
    <row r="709" spans="1:16" hidden="1" x14ac:dyDescent="0.3">
      <c r="A709" t="s">
        <v>341</v>
      </c>
      <c r="B709" t="s">
        <v>24</v>
      </c>
      <c r="C709" t="s">
        <v>25</v>
      </c>
      <c r="D709">
        <v>561.45000000000005</v>
      </c>
      <c r="E709">
        <v>564.20000000000005</v>
      </c>
      <c r="F709">
        <v>568.85</v>
      </c>
      <c r="G709">
        <v>549.1</v>
      </c>
      <c r="H709">
        <v>556</v>
      </c>
      <c r="I709" s="1">
        <v>554.04999999999995</v>
      </c>
      <c r="J709">
        <v>556.76</v>
      </c>
      <c r="K709">
        <v>799614</v>
      </c>
      <c r="L709" s="2">
        <v>4451.91</v>
      </c>
      <c r="M709">
        <v>12854</v>
      </c>
      <c r="N709" s="3">
        <f t="shared" si="11"/>
        <v>62.207406254862299</v>
      </c>
      <c r="O709">
        <v>150696</v>
      </c>
      <c r="P709">
        <v>18.850000000000001</v>
      </c>
    </row>
    <row r="710" spans="1:16" hidden="1" x14ac:dyDescent="0.3">
      <c r="A710" t="s">
        <v>517</v>
      </c>
      <c r="B710" t="s">
        <v>24</v>
      </c>
      <c r="C710" t="s">
        <v>25</v>
      </c>
      <c r="D710">
        <v>1554.35</v>
      </c>
      <c r="E710">
        <v>1566.35</v>
      </c>
      <c r="F710">
        <v>1570</v>
      </c>
      <c r="G710">
        <v>1515.05</v>
      </c>
      <c r="H710">
        <v>1526.75</v>
      </c>
      <c r="I710" s="1">
        <v>1525.45</v>
      </c>
      <c r="J710">
        <v>1542.03</v>
      </c>
      <c r="K710">
        <v>38700</v>
      </c>
      <c r="L710" s="2">
        <v>596.77</v>
      </c>
      <c r="M710">
        <v>4940</v>
      </c>
      <c r="N710" s="3">
        <f t="shared" si="11"/>
        <v>7.8340080971659916</v>
      </c>
      <c r="O710">
        <v>19198</v>
      </c>
      <c r="P710">
        <v>49.61</v>
      </c>
    </row>
    <row r="711" spans="1:16" hidden="1" x14ac:dyDescent="0.3">
      <c r="A711" t="s">
        <v>1609</v>
      </c>
      <c r="B711" t="s">
        <v>41</v>
      </c>
      <c r="C711" t="s">
        <v>25</v>
      </c>
      <c r="D711">
        <v>4.5999999999999996</v>
      </c>
      <c r="E711">
        <v>4.4000000000000004</v>
      </c>
      <c r="F711">
        <v>4.5999999999999996</v>
      </c>
      <c r="G711">
        <v>4.4000000000000004</v>
      </c>
      <c r="H711">
        <v>4.4000000000000004</v>
      </c>
      <c r="I711" s="1">
        <v>4.4000000000000004</v>
      </c>
      <c r="J711">
        <v>4.41</v>
      </c>
      <c r="K711">
        <v>4452</v>
      </c>
      <c r="L711" s="2">
        <v>0.2</v>
      </c>
      <c r="M711">
        <v>12</v>
      </c>
      <c r="N711" s="3">
        <f t="shared" si="11"/>
        <v>371</v>
      </c>
      <c r="O711" t="s">
        <v>42</v>
      </c>
      <c r="P711" t="s">
        <v>42</v>
      </c>
    </row>
    <row r="712" spans="1:16" hidden="1" x14ac:dyDescent="0.3">
      <c r="A712" t="s">
        <v>1390</v>
      </c>
      <c r="B712" t="s">
        <v>41</v>
      </c>
      <c r="C712" t="s">
        <v>25</v>
      </c>
      <c r="D712">
        <v>0.95</v>
      </c>
      <c r="E712">
        <v>0.9</v>
      </c>
      <c r="F712">
        <v>0.95</v>
      </c>
      <c r="G712">
        <v>0.9</v>
      </c>
      <c r="H712">
        <v>0.9</v>
      </c>
      <c r="I712" s="1">
        <v>0.9</v>
      </c>
      <c r="J712">
        <v>0.9</v>
      </c>
      <c r="K712">
        <v>348163</v>
      </c>
      <c r="L712" s="2">
        <v>3.13</v>
      </c>
      <c r="M712">
        <v>210</v>
      </c>
      <c r="N712" s="3">
        <f t="shared" si="11"/>
        <v>1657.9190476190477</v>
      </c>
      <c r="O712" t="s">
        <v>42</v>
      </c>
      <c r="P712" t="s">
        <v>42</v>
      </c>
    </row>
    <row r="713" spans="1:16" hidden="1" x14ac:dyDescent="0.3">
      <c r="A713" t="s">
        <v>1133</v>
      </c>
      <c r="B713" t="s">
        <v>41</v>
      </c>
      <c r="C713" t="s">
        <v>25</v>
      </c>
      <c r="D713">
        <v>18.850000000000001</v>
      </c>
      <c r="E713">
        <v>18.75</v>
      </c>
      <c r="F713">
        <v>19.149999999999999</v>
      </c>
      <c r="G713">
        <v>17.95</v>
      </c>
      <c r="H713">
        <v>17.95</v>
      </c>
      <c r="I713" s="1">
        <v>17.95</v>
      </c>
      <c r="J713">
        <v>18.28</v>
      </c>
      <c r="K713">
        <v>79336</v>
      </c>
      <c r="L713" s="2">
        <v>14.5</v>
      </c>
      <c r="M713">
        <v>220</v>
      </c>
      <c r="N713" s="3">
        <f t="shared" si="11"/>
        <v>360.61818181818182</v>
      </c>
      <c r="O713" t="s">
        <v>42</v>
      </c>
      <c r="P713" t="s">
        <v>42</v>
      </c>
    </row>
    <row r="714" spans="1:16" hidden="1" x14ac:dyDescent="0.3">
      <c r="A714" t="s">
        <v>1262</v>
      </c>
      <c r="B714" t="s">
        <v>24</v>
      </c>
      <c r="C714" t="s">
        <v>25</v>
      </c>
      <c r="D714">
        <v>38.200000000000003</v>
      </c>
      <c r="E714">
        <v>37.700000000000003</v>
      </c>
      <c r="F714">
        <v>38.950000000000003</v>
      </c>
      <c r="G714">
        <v>36.799999999999997</v>
      </c>
      <c r="H714">
        <v>37.15</v>
      </c>
      <c r="I714" s="1">
        <v>37.4</v>
      </c>
      <c r="J714">
        <v>37.56</v>
      </c>
      <c r="K714">
        <v>25636</v>
      </c>
      <c r="L714" s="2">
        <v>9.6300000000000008</v>
      </c>
      <c r="M714">
        <v>459</v>
      </c>
      <c r="N714" s="3">
        <f t="shared" si="11"/>
        <v>55.851851851851855</v>
      </c>
      <c r="O714">
        <v>19404</v>
      </c>
      <c r="P714">
        <v>75.69</v>
      </c>
    </row>
    <row r="715" spans="1:16" hidden="1" x14ac:dyDescent="0.3">
      <c r="A715" t="s">
        <v>499</v>
      </c>
      <c r="B715" t="s">
        <v>24</v>
      </c>
      <c r="C715" t="s">
        <v>25</v>
      </c>
      <c r="D715">
        <v>59</v>
      </c>
      <c r="E715">
        <v>59.35</v>
      </c>
      <c r="F715">
        <v>59.35</v>
      </c>
      <c r="G715">
        <v>56.4</v>
      </c>
      <c r="H715">
        <v>57</v>
      </c>
      <c r="I715" s="1">
        <v>56.95</v>
      </c>
      <c r="J715">
        <v>57.36</v>
      </c>
      <c r="K715">
        <v>1183076</v>
      </c>
      <c r="L715" s="2">
        <v>678.65</v>
      </c>
      <c r="M715">
        <v>5745</v>
      </c>
      <c r="N715" s="3">
        <f t="shared" si="11"/>
        <v>205.93141862489122</v>
      </c>
      <c r="O715">
        <v>488700</v>
      </c>
      <c r="P715">
        <v>41.31</v>
      </c>
    </row>
    <row r="716" spans="1:16" hidden="1" x14ac:dyDescent="0.3">
      <c r="A716" t="s">
        <v>1405</v>
      </c>
      <c r="B716" t="s">
        <v>24</v>
      </c>
      <c r="C716" t="s">
        <v>25</v>
      </c>
      <c r="D716">
        <v>6.6</v>
      </c>
      <c r="E716">
        <v>6.5</v>
      </c>
      <c r="F716">
        <v>6.65</v>
      </c>
      <c r="G716">
        <v>6.4</v>
      </c>
      <c r="H716">
        <v>6.4</v>
      </c>
      <c r="I716" s="1">
        <v>6.4</v>
      </c>
      <c r="J716">
        <v>6.49</v>
      </c>
      <c r="K716">
        <v>42570</v>
      </c>
      <c r="L716" s="2">
        <v>2.76</v>
      </c>
      <c r="M716">
        <v>99</v>
      </c>
      <c r="N716" s="3">
        <f t="shared" si="11"/>
        <v>430</v>
      </c>
      <c r="O716">
        <v>26499</v>
      </c>
      <c r="P716">
        <v>62.25</v>
      </c>
    </row>
    <row r="717" spans="1:16" hidden="1" x14ac:dyDescent="0.3">
      <c r="A717" t="s">
        <v>58</v>
      </c>
      <c r="B717" t="s">
        <v>24</v>
      </c>
      <c r="C717" t="s">
        <v>25</v>
      </c>
      <c r="D717">
        <v>1504.6</v>
      </c>
      <c r="E717">
        <v>1515</v>
      </c>
      <c r="F717">
        <v>1641</v>
      </c>
      <c r="G717">
        <v>1475.15</v>
      </c>
      <c r="H717">
        <v>1548</v>
      </c>
      <c r="I717" s="1">
        <v>1561.35</v>
      </c>
      <c r="J717">
        <v>1568.56</v>
      </c>
      <c r="K717">
        <v>1671596</v>
      </c>
      <c r="L717" s="14">
        <v>26220.06</v>
      </c>
      <c r="M717">
        <v>78669</v>
      </c>
      <c r="N717" s="3">
        <f t="shared" si="11"/>
        <v>21.24847144364362</v>
      </c>
      <c r="O717">
        <v>260922</v>
      </c>
      <c r="P717">
        <v>15.61</v>
      </c>
    </row>
    <row r="718" spans="1:16" hidden="1" x14ac:dyDescent="0.3">
      <c r="A718" t="s">
        <v>1268</v>
      </c>
      <c r="B718" t="s">
        <v>41</v>
      </c>
      <c r="C718" t="s">
        <v>25</v>
      </c>
      <c r="D718">
        <v>11</v>
      </c>
      <c r="E718">
        <v>11.55</v>
      </c>
      <c r="F718">
        <v>11.55</v>
      </c>
      <c r="G718">
        <v>11.55</v>
      </c>
      <c r="H718">
        <v>11.55</v>
      </c>
      <c r="I718" s="1">
        <v>11.55</v>
      </c>
      <c r="J718">
        <v>11.55</v>
      </c>
      <c r="K718">
        <v>81178</v>
      </c>
      <c r="L718" s="2">
        <v>9.3800000000000008</v>
      </c>
      <c r="M718">
        <v>144</v>
      </c>
      <c r="N718" s="3">
        <f t="shared" si="11"/>
        <v>563.73611111111109</v>
      </c>
      <c r="O718" t="s">
        <v>42</v>
      </c>
      <c r="P718" t="s">
        <v>42</v>
      </c>
    </row>
    <row r="719" spans="1:16" hidden="1" x14ac:dyDescent="0.3">
      <c r="A719" t="s">
        <v>268</v>
      </c>
      <c r="B719" t="s">
        <v>24</v>
      </c>
      <c r="C719" t="s">
        <v>25</v>
      </c>
      <c r="D719">
        <v>598.79999999999995</v>
      </c>
      <c r="E719">
        <v>600.79999999999995</v>
      </c>
      <c r="F719">
        <v>601</v>
      </c>
      <c r="G719">
        <v>584.25</v>
      </c>
      <c r="H719">
        <v>596.9</v>
      </c>
      <c r="I719" s="1">
        <v>590.79999999999995</v>
      </c>
      <c r="J719">
        <v>591.52</v>
      </c>
      <c r="K719">
        <v>2275138</v>
      </c>
      <c r="L719" s="2">
        <v>13457.8</v>
      </c>
      <c r="M719">
        <v>42683</v>
      </c>
      <c r="N719" s="3">
        <f t="shared" si="11"/>
        <v>53.303141766042685</v>
      </c>
      <c r="O719">
        <v>412515</v>
      </c>
      <c r="P719">
        <v>18.13</v>
      </c>
    </row>
    <row r="720" spans="1:16" hidden="1" x14ac:dyDescent="0.3">
      <c r="A720" t="s">
        <v>1397</v>
      </c>
      <c r="B720" t="s">
        <v>24</v>
      </c>
      <c r="C720" t="s">
        <v>25</v>
      </c>
      <c r="D720">
        <v>25.25</v>
      </c>
      <c r="E720">
        <v>25</v>
      </c>
      <c r="F720">
        <v>25.25</v>
      </c>
      <c r="G720">
        <v>24.4</v>
      </c>
      <c r="H720">
        <v>24.75</v>
      </c>
      <c r="I720" s="1">
        <v>24.8</v>
      </c>
      <c r="J720">
        <v>24.77</v>
      </c>
      <c r="K720">
        <v>11972</v>
      </c>
      <c r="L720" s="2">
        <v>2.97</v>
      </c>
      <c r="M720">
        <v>85</v>
      </c>
      <c r="N720" s="3">
        <f t="shared" si="11"/>
        <v>140.84705882352941</v>
      </c>
      <c r="O720">
        <v>10204</v>
      </c>
      <c r="P720">
        <v>85.23</v>
      </c>
    </row>
    <row r="721" spans="1:16" hidden="1" x14ac:dyDescent="0.3">
      <c r="A721" t="s">
        <v>1406</v>
      </c>
      <c r="B721" t="s">
        <v>41</v>
      </c>
      <c r="C721" t="s">
        <v>25</v>
      </c>
      <c r="D721">
        <v>6.85</v>
      </c>
      <c r="E721">
        <v>7.15</v>
      </c>
      <c r="F721">
        <v>7.15</v>
      </c>
      <c r="G721">
        <v>6.6</v>
      </c>
      <c r="H721">
        <v>6.65</v>
      </c>
      <c r="I721" s="1">
        <v>6.7</v>
      </c>
      <c r="J721">
        <v>6.88</v>
      </c>
      <c r="K721">
        <v>39806</v>
      </c>
      <c r="L721" s="2">
        <v>2.74</v>
      </c>
      <c r="M721">
        <v>110</v>
      </c>
      <c r="N721" s="3">
        <f t="shared" si="11"/>
        <v>361.87272727272727</v>
      </c>
      <c r="O721" t="s">
        <v>42</v>
      </c>
      <c r="P721" t="s">
        <v>42</v>
      </c>
    </row>
    <row r="722" spans="1:16" hidden="1" x14ac:dyDescent="0.3">
      <c r="A722" t="s">
        <v>1573</v>
      </c>
      <c r="B722" t="s">
        <v>41</v>
      </c>
      <c r="C722" t="s">
        <v>25</v>
      </c>
      <c r="D722">
        <v>4.8</v>
      </c>
      <c r="E722">
        <v>4.95</v>
      </c>
      <c r="F722">
        <v>4.95</v>
      </c>
      <c r="G722">
        <v>4.6500000000000004</v>
      </c>
      <c r="H722">
        <v>4.7</v>
      </c>
      <c r="I722" s="1">
        <v>4.7</v>
      </c>
      <c r="J722">
        <v>4.75</v>
      </c>
      <c r="K722">
        <v>9647</v>
      </c>
      <c r="L722" s="2">
        <v>0.46</v>
      </c>
      <c r="M722">
        <v>34</v>
      </c>
      <c r="N722" s="3">
        <f t="shared" si="11"/>
        <v>283.73529411764707</v>
      </c>
      <c r="O722" t="s">
        <v>42</v>
      </c>
      <c r="P722" t="s">
        <v>42</v>
      </c>
    </row>
    <row r="723" spans="1:16" hidden="1" x14ac:dyDescent="0.3">
      <c r="A723" t="s">
        <v>1643</v>
      </c>
      <c r="B723" t="s">
        <v>41</v>
      </c>
      <c r="C723" t="s">
        <v>25</v>
      </c>
      <c r="D723">
        <v>59.85</v>
      </c>
      <c r="E723">
        <v>59.85</v>
      </c>
      <c r="F723">
        <v>62.6</v>
      </c>
      <c r="G723">
        <v>56.9</v>
      </c>
      <c r="H723">
        <v>62.6</v>
      </c>
      <c r="I723" s="1">
        <v>60.9</v>
      </c>
      <c r="J723">
        <v>60.12</v>
      </c>
      <c r="K723">
        <v>108</v>
      </c>
      <c r="L723" s="2">
        <v>0.06</v>
      </c>
      <c r="M723">
        <v>6</v>
      </c>
      <c r="N723" s="3">
        <f t="shared" si="11"/>
        <v>18</v>
      </c>
      <c r="O723" t="s">
        <v>42</v>
      </c>
      <c r="P723" t="s">
        <v>42</v>
      </c>
    </row>
    <row r="724" spans="1:16" hidden="1" x14ac:dyDescent="0.3">
      <c r="A724" t="s">
        <v>1264</v>
      </c>
      <c r="B724" t="s">
        <v>24</v>
      </c>
      <c r="C724" t="s">
        <v>25</v>
      </c>
      <c r="D724">
        <v>315.5</v>
      </c>
      <c r="E724">
        <v>311</v>
      </c>
      <c r="F724">
        <v>319.95</v>
      </c>
      <c r="G724">
        <v>305</v>
      </c>
      <c r="H724">
        <v>307</v>
      </c>
      <c r="I724" s="1">
        <v>307.2</v>
      </c>
      <c r="J724">
        <v>307.74</v>
      </c>
      <c r="K724">
        <v>3115</v>
      </c>
      <c r="L724" s="2">
        <v>9.59</v>
      </c>
      <c r="M724">
        <v>235</v>
      </c>
      <c r="N724" s="3">
        <f t="shared" si="11"/>
        <v>13.25531914893617</v>
      </c>
      <c r="O724">
        <v>1508</v>
      </c>
      <c r="P724">
        <v>48.41</v>
      </c>
    </row>
    <row r="725" spans="1:16" hidden="1" x14ac:dyDescent="0.3">
      <c r="A725" t="s">
        <v>782</v>
      </c>
      <c r="B725" t="s">
        <v>24</v>
      </c>
      <c r="C725" t="s">
        <v>25</v>
      </c>
      <c r="D725">
        <v>223.25</v>
      </c>
      <c r="E725">
        <v>223</v>
      </c>
      <c r="F725">
        <v>224.8</v>
      </c>
      <c r="G725">
        <v>210.15</v>
      </c>
      <c r="H725">
        <v>213</v>
      </c>
      <c r="I725" s="1">
        <v>212.95</v>
      </c>
      <c r="J725">
        <v>215.68</v>
      </c>
      <c r="K725">
        <v>41976</v>
      </c>
      <c r="L725" s="2">
        <v>90.53</v>
      </c>
      <c r="M725">
        <v>1603</v>
      </c>
      <c r="N725" s="3">
        <f t="shared" si="11"/>
        <v>26.185901434809733</v>
      </c>
      <c r="O725">
        <v>28136</v>
      </c>
      <c r="P725">
        <v>67.03</v>
      </c>
    </row>
    <row r="726" spans="1:16" hidden="1" x14ac:dyDescent="0.3">
      <c r="A726" t="s">
        <v>889</v>
      </c>
      <c r="B726" t="s">
        <v>24</v>
      </c>
      <c r="C726" t="s">
        <v>25</v>
      </c>
      <c r="D726">
        <v>37.4</v>
      </c>
      <c r="E726">
        <v>37.75</v>
      </c>
      <c r="F726">
        <v>38.35</v>
      </c>
      <c r="G726">
        <v>35.5</v>
      </c>
      <c r="H726">
        <v>36</v>
      </c>
      <c r="I726" s="1">
        <v>36.15</v>
      </c>
      <c r="J726">
        <v>36.770000000000003</v>
      </c>
      <c r="K726">
        <v>122500</v>
      </c>
      <c r="L726" s="2">
        <v>45.04</v>
      </c>
      <c r="M726">
        <v>638</v>
      </c>
      <c r="N726" s="3">
        <f t="shared" si="11"/>
        <v>192.00626959247649</v>
      </c>
      <c r="O726">
        <v>90530</v>
      </c>
      <c r="P726">
        <v>73.900000000000006</v>
      </c>
    </row>
    <row r="727" spans="1:16" hidden="1" x14ac:dyDescent="0.3">
      <c r="A727" t="s">
        <v>1394</v>
      </c>
      <c r="B727" t="s">
        <v>41</v>
      </c>
      <c r="C727" t="s">
        <v>25</v>
      </c>
      <c r="D727">
        <v>27.9</v>
      </c>
      <c r="E727">
        <v>27.45</v>
      </c>
      <c r="F727">
        <v>27.45</v>
      </c>
      <c r="G727">
        <v>27.05</v>
      </c>
      <c r="H727">
        <v>27.1</v>
      </c>
      <c r="I727" s="1">
        <v>27.25</v>
      </c>
      <c r="J727">
        <v>27.27</v>
      </c>
      <c r="K727">
        <v>11092</v>
      </c>
      <c r="L727" s="2">
        <v>3.02</v>
      </c>
      <c r="M727">
        <v>69</v>
      </c>
      <c r="N727" s="3">
        <f t="shared" si="11"/>
        <v>160.75362318840581</v>
      </c>
      <c r="O727" t="s">
        <v>42</v>
      </c>
      <c r="P727" t="s">
        <v>42</v>
      </c>
    </row>
    <row r="728" spans="1:16" hidden="1" x14ac:dyDescent="0.3">
      <c r="A728" t="s">
        <v>681</v>
      </c>
      <c r="B728" t="s">
        <v>24</v>
      </c>
      <c r="C728" t="s">
        <v>25</v>
      </c>
      <c r="D728">
        <v>608.15</v>
      </c>
      <c r="E728">
        <v>599</v>
      </c>
      <c r="F728">
        <v>607</v>
      </c>
      <c r="G728">
        <v>565</v>
      </c>
      <c r="H728">
        <v>577.65</v>
      </c>
      <c r="I728" s="1">
        <v>590.9</v>
      </c>
      <c r="J728">
        <v>584.46</v>
      </c>
      <c r="K728">
        <v>28714</v>
      </c>
      <c r="L728" s="2">
        <v>167.82</v>
      </c>
      <c r="M728">
        <v>2088</v>
      </c>
      <c r="N728" s="3">
        <f t="shared" si="11"/>
        <v>13.751915708812261</v>
      </c>
      <c r="O728">
        <v>12513</v>
      </c>
      <c r="P728">
        <v>43.58</v>
      </c>
    </row>
    <row r="729" spans="1:16" hidden="1" x14ac:dyDescent="0.3">
      <c r="A729" t="s">
        <v>418</v>
      </c>
      <c r="B729" t="s">
        <v>24</v>
      </c>
      <c r="C729" t="s">
        <v>25</v>
      </c>
      <c r="D729">
        <v>472.3</v>
      </c>
      <c r="E729">
        <v>473.6</v>
      </c>
      <c r="F729">
        <v>493</v>
      </c>
      <c r="G729">
        <v>469</v>
      </c>
      <c r="H729">
        <v>479.7</v>
      </c>
      <c r="I729" s="1">
        <v>478.9</v>
      </c>
      <c r="J729">
        <v>481.94</v>
      </c>
      <c r="K729">
        <v>267535</v>
      </c>
      <c r="L729" s="2">
        <v>1289.3599999999999</v>
      </c>
      <c r="M729">
        <v>10903</v>
      </c>
      <c r="N729" s="3">
        <f t="shared" si="11"/>
        <v>24.537741905897459</v>
      </c>
      <c r="O729">
        <v>80257</v>
      </c>
      <c r="P729">
        <v>30</v>
      </c>
    </row>
    <row r="730" spans="1:16" hidden="1" x14ac:dyDescent="0.3">
      <c r="A730" t="s">
        <v>1568</v>
      </c>
      <c r="B730" t="s">
        <v>41</v>
      </c>
      <c r="C730" t="s">
        <v>25</v>
      </c>
      <c r="D730">
        <v>57.35</v>
      </c>
      <c r="E730">
        <v>57.35</v>
      </c>
      <c r="F730">
        <v>60.2</v>
      </c>
      <c r="G730">
        <v>54.5</v>
      </c>
      <c r="H730">
        <v>60</v>
      </c>
      <c r="I730" s="1">
        <v>59.8</v>
      </c>
      <c r="J730">
        <v>57.3</v>
      </c>
      <c r="K730">
        <v>831</v>
      </c>
      <c r="L730" s="2">
        <v>0.48</v>
      </c>
      <c r="M730">
        <v>34</v>
      </c>
      <c r="N730" s="3">
        <f t="shared" si="11"/>
        <v>24.441176470588236</v>
      </c>
      <c r="O730" t="s">
        <v>42</v>
      </c>
      <c r="P730" t="s">
        <v>42</v>
      </c>
    </row>
    <row r="731" spans="1:16" hidden="1" x14ac:dyDescent="0.3">
      <c r="A731" t="s">
        <v>717</v>
      </c>
      <c r="B731" t="s">
        <v>24</v>
      </c>
      <c r="C731" t="s">
        <v>25</v>
      </c>
      <c r="D731">
        <v>667.2</v>
      </c>
      <c r="E731">
        <v>661.8</v>
      </c>
      <c r="F731">
        <v>675</v>
      </c>
      <c r="G731">
        <v>655</v>
      </c>
      <c r="H731">
        <v>655.5</v>
      </c>
      <c r="I731" s="1">
        <v>656.9</v>
      </c>
      <c r="J731">
        <v>660.16</v>
      </c>
      <c r="K731">
        <v>19539</v>
      </c>
      <c r="L731" s="2">
        <v>128.99</v>
      </c>
      <c r="M731">
        <v>1295</v>
      </c>
      <c r="N731" s="3">
        <f t="shared" si="11"/>
        <v>15.088030888030888</v>
      </c>
      <c r="O731">
        <v>13829</v>
      </c>
      <c r="P731">
        <v>70.78</v>
      </c>
    </row>
    <row r="732" spans="1:16" hidden="1" x14ac:dyDescent="0.3">
      <c r="A732" t="s">
        <v>213</v>
      </c>
      <c r="B732" t="s">
        <v>24</v>
      </c>
      <c r="C732" t="s">
        <v>25</v>
      </c>
      <c r="D732">
        <v>6000.7</v>
      </c>
      <c r="E732">
        <v>6008</v>
      </c>
      <c r="F732">
        <v>6062.85</v>
      </c>
      <c r="G732">
        <v>5928.05</v>
      </c>
      <c r="H732">
        <v>6056</v>
      </c>
      <c r="I732" s="1">
        <v>6043.3</v>
      </c>
      <c r="J732">
        <v>6001.19</v>
      </c>
      <c r="K732">
        <v>902597</v>
      </c>
      <c r="L732" s="2">
        <v>54166.57</v>
      </c>
      <c r="M732">
        <v>79430</v>
      </c>
      <c r="N732" s="3">
        <f t="shared" si="11"/>
        <v>11.363426916782073</v>
      </c>
      <c r="O732">
        <v>144621</v>
      </c>
      <c r="P732">
        <v>16.02</v>
      </c>
    </row>
    <row r="733" spans="1:16" hidden="1" x14ac:dyDescent="0.3">
      <c r="A733" t="s">
        <v>516</v>
      </c>
      <c r="B733" t="s">
        <v>24</v>
      </c>
      <c r="C733" t="s">
        <v>25</v>
      </c>
      <c r="D733">
        <v>36.15</v>
      </c>
      <c r="E733">
        <v>36.4</v>
      </c>
      <c r="F733">
        <v>36.549999999999997</v>
      </c>
      <c r="G733">
        <v>34.35</v>
      </c>
      <c r="H733">
        <v>34.35</v>
      </c>
      <c r="I733" s="1">
        <v>34.4</v>
      </c>
      <c r="J733">
        <v>34.92</v>
      </c>
      <c r="K733">
        <v>1717999</v>
      </c>
      <c r="L733" s="2">
        <v>599.88</v>
      </c>
      <c r="M733">
        <v>4113</v>
      </c>
      <c r="N733" s="3">
        <f t="shared" si="11"/>
        <v>417.69973255531244</v>
      </c>
      <c r="O733">
        <v>1074303</v>
      </c>
      <c r="P733">
        <v>62.53</v>
      </c>
    </row>
    <row r="734" spans="1:16" hidden="1" x14ac:dyDescent="0.3">
      <c r="A734" t="s">
        <v>255</v>
      </c>
      <c r="B734" t="s">
        <v>24</v>
      </c>
      <c r="C734" t="s">
        <v>25</v>
      </c>
      <c r="D734">
        <v>357.1</v>
      </c>
      <c r="E734">
        <v>359.8</v>
      </c>
      <c r="F734">
        <v>360.6</v>
      </c>
      <c r="G734">
        <v>347.35</v>
      </c>
      <c r="H734">
        <v>350.6</v>
      </c>
      <c r="I734" s="1">
        <v>350.45</v>
      </c>
      <c r="J734">
        <v>353.33</v>
      </c>
      <c r="K734">
        <v>5332859</v>
      </c>
      <c r="L734" s="2">
        <v>18842.66</v>
      </c>
      <c r="M734">
        <v>79889</v>
      </c>
      <c r="N734" s="3">
        <f t="shared" si="11"/>
        <v>66.753357783925196</v>
      </c>
      <c r="O734">
        <v>1092504</v>
      </c>
      <c r="P734">
        <v>20.49</v>
      </c>
    </row>
    <row r="735" spans="1:16" hidden="1" x14ac:dyDescent="0.3">
      <c r="A735" t="s">
        <v>1299</v>
      </c>
      <c r="B735" t="s">
        <v>24</v>
      </c>
      <c r="C735" t="s">
        <v>25</v>
      </c>
      <c r="D735">
        <v>52</v>
      </c>
      <c r="E735">
        <v>50.75</v>
      </c>
      <c r="F735">
        <v>53.2</v>
      </c>
      <c r="G735">
        <v>50.05</v>
      </c>
      <c r="H735">
        <v>52</v>
      </c>
      <c r="I735" s="1">
        <v>51.65</v>
      </c>
      <c r="J735">
        <v>50.97</v>
      </c>
      <c r="K735">
        <v>13886</v>
      </c>
      <c r="L735" s="2">
        <v>7.08</v>
      </c>
      <c r="M735">
        <v>174</v>
      </c>
      <c r="N735" s="3">
        <f t="shared" si="11"/>
        <v>79.804597701149419</v>
      </c>
      <c r="O735">
        <v>11616</v>
      </c>
      <c r="P735">
        <v>83.65</v>
      </c>
    </row>
    <row r="736" spans="1:16" hidden="1" x14ac:dyDescent="0.3">
      <c r="A736" t="s">
        <v>1612</v>
      </c>
      <c r="B736" t="s">
        <v>24</v>
      </c>
      <c r="C736" t="s">
        <v>25</v>
      </c>
      <c r="D736">
        <v>12.25</v>
      </c>
      <c r="E736">
        <v>11.75</v>
      </c>
      <c r="F736">
        <v>12.7</v>
      </c>
      <c r="G736">
        <v>11.65</v>
      </c>
      <c r="H736">
        <v>11.65</v>
      </c>
      <c r="I736" s="1">
        <v>11.7</v>
      </c>
      <c r="J736">
        <v>11.82</v>
      </c>
      <c r="K736">
        <v>1620</v>
      </c>
      <c r="L736" s="2">
        <v>0.19</v>
      </c>
      <c r="M736">
        <v>21</v>
      </c>
      <c r="N736" s="3">
        <f t="shared" si="11"/>
        <v>77.142857142857139</v>
      </c>
      <c r="O736">
        <v>810</v>
      </c>
      <c r="P736">
        <v>50</v>
      </c>
    </row>
    <row r="737" spans="1:16" hidden="1" x14ac:dyDescent="0.3">
      <c r="A737" t="s">
        <v>1412</v>
      </c>
      <c r="B737" t="s">
        <v>24</v>
      </c>
      <c r="C737" t="s">
        <v>25</v>
      </c>
      <c r="D737">
        <v>264.39999999999998</v>
      </c>
      <c r="E737">
        <v>270</v>
      </c>
      <c r="F737">
        <v>270</v>
      </c>
      <c r="G737">
        <v>261.35000000000002</v>
      </c>
      <c r="H737">
        <v>262.89999999999998</v>
      </c>
      <c r="I737" s="1">
        <v>262.89999999999998</v>
      </c>
      <c r="J737">
        <v>261.91000000000003</v>
      </c>
      <c r="K737">
        <v>976</v>
      </c>
      <c r="L737" s="2">
        <v>2.56</v>
      </c>
      <c r="M737">
        <v>16</v>
      </c>
      <c r="N737" s="3">
        <f t="shared" si="11"/>
        <v>61</v>
      </c>
      <c r="O737">
        <v>948</v>
      </c>
      <c r="P737">
        <v>97.13</v>
      </c>
    </row>
    <row r="738" spans="1:16" hidden="1" x14ac:dyDescent="0.3">
      <c r="A738" t="s">
        <v>1587</v>
      </c>
      <c r="B738" t="s">
        <v>41</v>
      </c>
      <c r="C738" t="s">
        <v>25</v>
      </c>
      <c r="D738">
        <v>9.6999999999999993</v>
      </c>
      <c r="E738">
        <v>9.6</v>
      </c>
      <c r="F738">
        <v>9.6</v>
      </c>
      <c r="G738">
        <v>9.25</v>
      </c>
      <c r="H738">
        <v>9.25</v>
      </c>
      <c r="I738" s="1">
        <v>9.25</v>
      </c>
      <c r="J738">
        <v>9.3000000000000007</v>
      </c>
      <c r="K738">
        <v>3470</v>
      </c>
      <c r="L738" s="2">
        <v>0.32</v>
      </c>
      <c r="M738">
        <v>9</v>
      </c>
      <c r="N738" s="3">
        <f t="shared" si="11"/>
        <v>385.55555555555554</v>
      </c>
      <c r="O738" t="s">
        <v>42</v>
      </c>
      <c r="P738" t="s">
        <v>42</v>
      </c>
    </row>
    <row r="739" spans="1:16" hidden="1" x14ac:dyDescent="0.3">
      <c r="A739" t="s">
        <v>1216</v>
      </c>
      <c r="B739" t="s">
        <v>24</v>
      </c>
      <c r="C739" t="s">
        <v>25</v>
      </c>
      <c r="D739">
        <v>17.7</v>
      </c>
      <c r="E739">
        <v>17.850000000000001</v>
      </c>
      <c r="F739">
        <v>17.850000000000001</v>
      </c>
      <c r="G739">
        <v>17.149999999999999</v>
      </c>
      <c r="H739">
        <v>17.350000000000001</v>
      </c>
      <c r="I739" s="1">
        <v>17.399999999999999</v>
      </c>
      <c r="J739">
        <v>17.489999999999998</v>
      </c>
      <c r="K739">
        <v>76498</v>
      </c>
      <c r="L739" s="2">
        <v>13.38</v>
      </c>
      <c r="M739">
        <v>592</v>
      </c>
      <c r="N739" s="3">
        <f t="shared" si="11"/>
        <v>129.21959459459458</v>
      </c>
      <c r="O739">
        <v>52250</v>
      </c>
      <c r="P739">
        <v>68.3</v>
      </c>
    </row>
    <row r="740" spans="1:16" hidden="1" x14ac:dyDescent="0.3">
      <c r="A740" t="s">
        <v>933</v>
      </c>
      <c r="B740" t="s">
        <v>24</v>
      </c>
      <c r="C740" t="s">
        <v>25</v>
      </c>
      <c r="D740">
        <v>46.65</v>
      </c>
      <c r="E740">
        <v>46.95</v>
      </c>
      <c r="F740">
        <v>46.95</v>
      </c>
      <c r="G740">
        <v>45.15</v>
      </c>
      <c r="H740">
        <v>45.2</v>
      </c>
      <c r="I740" s="1">
        <v>45.3</v>
      </c>
      <c r="J740">
        <v>45.66</v>
      </c>
      <c r="K740">
        <v>75799</v>
      </c>
      <c r="L740" s="2">
        <v>34.61</v>
      </c>
      <c r="M740">
        <v>652</v>
      </c>
      <c r="N740" s="3">
        <f t="shared" si="11"/>
        <v>116.25613496932516</v>
      </c>
      <c r="O740">
        <v>46559</v>
      </c>
      <c r="P740">
        <v>61.42</v>
      </c>
    </row>
    <row r="741" spans="1:16" hidden="1" x14ac:dyDescent="0.3">
      <c r="A741" t="s">
        <v>1601</v>
      </c>
      <c r="B741" t="s">
        <v>24</v>
      </c>
      <c r="C741" t="s">
        <v>25</v>
      </c>
      <c r="D741">
        <v>7.05</v>
      </c>
      <c r="E741">
        <v>6.8</v>
      </c>
      <c r="F741">
        <v>7.15</v>
      </c>
      <c r="G741">
        <v>6.75</v>
      </c>
      <c r="H741">
        <v>6.75</v>
      </c>
      <c r="I741" s="1">
        <v>7.1</v>
      </c>
      <c r="J741">
        <v>6.84</v>
      </c>
      <c r="K741">
        <v>3729</v>
      </c>
      <c r="L741" s="2">
        <v>0.26</v>
      </c>
      <c r="M741">
        <v>29</v>
      </c>
      <c r="N741" s="3">
        <f t="shared" si="11"/>
        <v>128.58620689655172</v>
      </c>
      <c r="O741">
        <v>3014</v>
      </c>
      <c r="P741">
        <v>80.83</v>
      </c>
    </row>
    <row r="742" spans="1:16" hidden="1" x14ac:dyDescent="0.3">
      <c r="A742" t="s">
        <v>885</v>
      </c>
      <c r="B742" t="s">
        <v>24</v>
      </c>
      <c r="C742" t="s">
        <v>25</v>
      </c>
      <c r="D742">
        <v>194.05</v>
      </c>
      <c r="E742">
        <v>194</v>
      </c>
      <c r="F742">
        <v>197.35</v>
      </c>
      <c r="G742">
        <v>191</v>
      </c>
      <c r="H742">
        <v>192</v>
      </c>
      <c r="I742" s="1">
        <v>192.25</v>
      </c>
      <c r="J742">
        <v>193.2</v>
      </c>
      <c r="K742">
        <v>23848</v>
      </c>
      <c r="L742" s="2">
        <v>46.07</v>
      </c>
      <c r="M742">
        <v>904</v>
      </c>
      <c r="N742" s="3">
        <f t="shared" si="11"/>
        <v>26.380530973451329</v>
      </c>
      <c r="O742">
        <v>14053</v>
      </c>
      <c r="P742">
        <v>58.93</v>
      </c>
    </row>
    <row r="743" spans="1:16" hidden="1" x14ac:dyDescent="0.3">
      <c r="A743" t="s">
        <v>131</v>
      </c>
      <c r="B743" t="s">
        <v>24</v>
      </c>
      <c r="C743" t="s">
        <v>25</v>
      </c>
      <c r="D743">
        <v>35.15</v>
      </c>
      <c r="E743">
        <v>35.200000000000003</v>
      </c>
      <c r="F743">
        <v>35.200000000000003</v>
      </c>
      <c r="G743">
        <v>33.9</v>
      </c>
      <c r="H743">
        <v>34.1</v>
      </c>
      <c r="I743" s="1">
        <v>34.1</v>
      </c>
      <c r="J743">
        <v>34.35</v>
      </c>
      <c r="K743">
        <v>598215</v>
      </c>
      <c r="L743" s="15">
        <v>205.49</v>
      </c>
      <c r="M743">
        <v>2264</v>
      </c>
      <c r="N743" s="3">
        <f t="shared" si="11"/>
        <v>264.22924028268551</v>
      </c>
      <c r="O743">
        <v>279403</v>
      </c>
      <c r="P743">
        <v>46.71</v>
      </c>
    </row>
    <row r="744" spans="1:16" hidden="1" x14ac:dyDescent="0.3">
      <c r="A744" t="s">
        <v>1227</v>
      </c>
      <c r="B744" t="s">
        <v>41</v>
      </c>
      <c r="C744" t="s">
        <v>25</v>
      </c>
      <c r="D744">
        <v>65.400000000000006</v>
      </c>
      <c r="E744">
        <v>66</v>
      </c>
      <c r="F744">
        <v>66</v>
      </c>
      <c r="G744">
        <v>63.45</v>
      </c>
      <c r="H744">
        <v>63.55</v>
      </c>
      <c r="I744" s="1">
        <v>64</v>
      </c>
      <c r="J744">
        <v>64.08</v>
      </c>
      <c r="K744">
        <v>19445</v>
      </c>
      <c r="L744" s="2">
        <v>12.46</v>
      </c>
      <c r="M744">
        <v>193</v>
      </c>
      <c r="N744" s="3">
        <f t="shared" si="11"/>
        <v>100.75129533678756</v>
      </c>
      <c r="O744" t="s">
        <v>42</v>
      </c>
      <c r="P744" t="s">
        <v>42</v>
      </c>
    </row>
    <row r="745" spans="1:16" hidden="1" x14ac:dyDescent="0.3">
      <c r="A745" t="s">
        <v>246</v>
      </c>
      <c r="B745" t="s">
        <v>24</v>
      </c>
      <c r="C745" t="s">
        <v>25</v>
      </c>
      <c r="D745">
        <v>179.75</v>
      </c>
      <c r="E745">
        <v>180.4</v>
      </c>
      <c r="F745">
        <v>184.75</v>
      </c>
      <c r="G745">
        <v>175.25</v>
      </c>
      <c r="H745">
        <v>182.45</v>
      </c>
      <c r="I745" s="1">
        <v>182.55</v>
      </c>
      <c r="J745">
        <v>180.53</v>
      </c>
      <c r="K745">
        <v>11585268</v>
      </c>
      <c r="L745" s="2">
        <v>20914.48</v>
      </c>
      <c r="M745">
        <v>59541</v>
      </c>
      <c r="N745" s="3">
        <f t="shared" si="11"/>
        <v>194.57630876202953</v>
      </c>
      <c r="O745">
        <v>1375645</v>
      </c>
      <c r="P745">
        <v>11.87</v>
      </c>
    </row>
    <row r="746" spans="1:16" hidden="1" x14ac:dyDescent="0.3">
      <c r="A746" t="s">
        <v>909</v>
      </c>
      <c r="B746" t="s">
        <v>24</v>
      </c>
      <c r="C746" t="s">
        <v>25</v>
      </c>
      <c r="D746">
        <v>21.1</v>
      </c>
      <c r="E746">
        <v>21.25</v>
      </c>
      <c r="F746">
        <v>21.4</v>
      </c>
      <c r="G746">
        <v>20.45</v>
      </c>
      <c r="H746">
        <v>20.6</v>
      </c>
      <c r="I746" s="1">
        <v>20.55</v>
      </c>
      <c r="J746">
        <v>20.68</v>
      </c>
      <c r="K746">
        <v>191394</v>
      </c>
      <c r="L746" s="2">
        <v>39.58</v>
      </c>
      <c r="M746">
        <v>787</v>
      </c>
      <c r="N746" s="3">
        <f t="shared" si="11"/>
        <v>243.19440914866581</v>
      </c>
      <c r="O746">
        <v>128430</v>
      </c>
      <c r="P746">
        <v>67.099999999999994</v>
      </c>
    </row>
    <row r="747" spans="1:16" hidden="1" x14ac:dyDescent="0.3">
      <c r="A747" t="s">
        <v>1529</v>
      </c>
      <c r="B747" t="s">
        <v>24</v>
      </c>
      <c r="C747" t="s">
        <v>25</v>
      </c>
      <c r="D747">
        <v>10</v>
      </c>
      <c r="E747">
        <v>10</v>
      </c>
      <c r="F747">
        <v>10.199999999999999</v>
      </c>
      <c r="G747">
        <v>9.6999999999999993</v>
      </c>
      <c r="H747">
        <v>9.9499999999999993</v>
      </c>
      <c r="I747" s="1">
        <v>9.75</v>
      </c>
      <c r="J747">
        <v>9.86</v>
      </c>
      <c r="K747">
        <v>8170</v>
      </c>
      <c r="L747" s="2">
        <v>0.81</v>
      </c>
      <c r="M747">
        <v>87</v>
      </c>
      <c r="N747" s="3">
        <f t="shared" si="11"/>
        <v>93.908045977011497</v>
      </c>
      <c r="O747">
        <v>5467</v>
      </c>
      <c r="P747">
        <v>66.92</v>
      </c>
    </row>
    <row r="748" spans="1:16" hidden="1" x14ac:dyDescent="0.3">
      <c r="A748" t="s">
        <v>1427</v>
      </c>
      <c r="B748" t="s">
        <v>24</v>
      </c>
      <c r="C748" t="s">
        <v>25</v>
      </c>
      <c r="D748">
        <v>34.049999999999997</v>
      </c>
      <c r="E748">
        <v>35.75</v>
      </c>
      <c r="F748">
        <v>35.75</v>
      </c>
      <c r="G748">
        <v>33.700000000000003</v>
      </c>
      <c r="H748">
        <v>33.9</v>
      </c>
      <c r="I748" s="1">
        <v>33.75</v>
      </c>
      <c r="J748">
        <v>34.200000000000003</v>
      </c>
      <c r="K748">
        <v>6290</v>
      </c>
      <c r="L748" s="2">
        <v>2.15</v>
      </c>
      <c r="M748">
        <v>178</v>
      </c>
      <c r="N748" s="3">
        <f t="shared" si="11"/>
        <v>35.337078651685395</v>
      </c>
      <c r="O748">
        <v>3011</v>
      </c>
      <c r="P748">
        <v>47.87</v>
      </c>
    </row>
    <row r="749" spans="1:16" hidden="1" x14ac:dyDescent="0.3">
      <c r="A749" t="s">
        <v>1670</v>
      </c>
      <c r="B749" t="s">
        <v>24</v>
      </c>
      <c r="C749" t="s">
        <v>25</v>
      </c>
      <c r="D749">
        <v>4</v>
      </c>
      <c r="E749">
        <v>4</v>
      </c>
      <c r="F749">
        <v>4.1500000000000004</v>
      </c>
      <c r="G749">
        <v>4</v>
      </c>
      <c r="H749">
        <v>4</v>
      </c>
      <c r="I749" s="1">
        <v>4</v>
      </c>
      <c r="J749">
        <v>4.0599999999999996</v>
      </c>
      <c r="K749">
        <v>297</v>
      </c>
      <c r="L749" s="2">
        <v>0.01</v>
      </c>
      <c r="M749">
        <v>7</v>
      </c>
      <c r="N749" s="3">
        <f t="shared" si="11"/>
        <v>42.428571428571431</v>
      </c>
      <c r="O749">
        <v>297</v>
      </c>
      <c r="P749">
        <v>100</v>
      </c>
    </row>
    <row r="750" spans="1:16" hidden="1" x14ac:dyDescent="0.3">
      <c r="A750" t="s">
        <v>1538</v>
      </c>
      <c r="B750" t="s">
        <v>24</v>
      </c>
      <c r="C750" t="s">
        <v>25</v>
      </c>
      <c r="D750">
        <v>7.75</v>
      </c>
      <c r="E750">
        <v>8.0500000000000007</v>
      </c>
      <c r="F750">
        <v>8.0500000000000007</v>
      </c>
      <c r="G750">
        <v>7.4</v>
      </c>
      <c r="H750">
        <v>7.45</v>
      </c>
      <c r="I750" s="1">
        <v>7.45</v>
      </c>
      <c r="J750">
        <v>7.51</v>
      </c>
      <c r="K750">
        <v>9151</v>
      </c>
      <c r="L750" s="2">
        <v>0.69</v>
      </c>
      <c r="M750">
        <v>40</v>
      </c>
      <c r="N750" s="3">
        <f t="shared" si="11"/>
        <v>228.77500000000001</v>
      </c>
      <c r="O750">
        <v>7413</v>
      </c>
      <c r="P750">
        <v>81.010000000000005</v>
      </c>
    </row>
    <row r="751" spans="1:16" hidden="1" x14ac:dyDescent="0.3">
      <c r="A751" t="s">
        <v>1558</v>
      </c>
      <c r="B751" t="s">
        <v>24</v>
      </c>
      <c r="C751" t="s">
        <v>25</v>
      </c>
      <c r="D751">
        <v>113.7</v>
      </c>
      <c r="E751">
        <v>113.5</v>
      </c>
      <c r="F751">
        <v>113.7</v>
      </c>
      <c r="G751">
        <v>113.2</v>
      </c>
      <c r="H751">
        <v>113.5</v>
      </c>
      <c r="I751" s="1">
        <v>113.5</v>
      </c>
      <c r="J751">
        <v>113.45</v>
      </c>
      <c r="K751">
        <v>467</v>
      </c>
      <c r="L751" s="2">
        <v>0.53</v>
      </c>
      <c r="M751">
        <v>18</v>
      </c>
      <c r="N751" s="3">
        <f t="shared" si="11"/>
        <v>25.944444444444443</v>
      </c>
      <c r="O751">
        <v>446</v>
      </c>
      <c r="P751">
        <v>95.5</v>
      </c>
    </row>
    <row r="752" spans="1:16" hidden="1" x14ac:dyDescent="0.3">
      <c r="A752" t="s">
        <v>1324</v>
      </c>
      <c r="B752" t="s">
        <v>24</v>
      </c>
      <c r="C752" t="s">
        <v>25</v>
      </c>
      <c r="D752">
        <v>28.7</v>
      </c>
      <c r="E752">
        <v>28.6</v>
      </c>
      <c r="F752">
        <v>28.6</v>
      </c>
      <c r="G752">
        <v>27.9</v>
      </c>
      <c r="H752">
        <v>28</v>
      </c>
      <c r="I752" s="1">
        <v>28</v>
      </c>
      <c r="J752">
        <v>28.14</v>
      </c>
      <c r="K752">
        <v>20484</v>
      </c>
      <c r="L752" s="2">
        <v>5.76</v>
      </c>
      <c r="M752">
        <v>154</v>
      </c>
      <c r="N752" s="3">
        <f t="shared" si="11"/>
        <v>133.01298701298703</v>
      </c>
      <c r="O752">
        <v>14794</v>
      </c>
      <c r="P752">
        <v>72.22</v>
      </c>
    </row>
    <row r="753" spans="1:16" hidden="1" x14ac:dyDescent="0.3">
      <c r="A753" t="s">
        <v>952</v>
      </c>
      <c r="B753" t="s">
        <v>24</v>
      </c>
      <c r="C753" t="s">
        <v>25</v>
      </c>
      <c r="D753">
        <v>469.4</v>
      </c>
      <c r="E753">
        <v>492.85</v>
      </c>
      <c r="F753">
        <v>492.85</v>
      </c>
      <c r="G753">
        <v>492.85</v>
      </c>
      <c r="H753">
        <v>492.85</v>
      </c>
      <c r="I753" s="1">
        <v>492.85</v>
      </c>
      <c r="J753">
        <v>492.85</v>
      </c>
      <c r="K753">
        <v>6206</v>
      </c>
      <c r="L753" s="2">
        <v>30.59</v>
      </c>
      <c r="M753">
        <v>113</v>
      </c>
      <c r="N753" s="3">
        <f t="shared" si="11"/>
        <v>54.920353982300888</v>
      </c>
      <c r="O753">
        <v>6206</v>
      </c>
      <c r="P753">
        <v>100</v>
      </c>
    </row>
    <row r="754" spans="1:16" hidden="1" x14ac:dyDescent="0.3">
      <c r="A754" t="s">
        <v>729</v>
      </c>
      <c r="B754" t="s">
        <v>24</v>
      </c>
      <c r="C754" t="s">
        <v>25</v>
      </c>
      <c r="D754">
        <v>441.2</v>
      </c>
      <c r="E754">
        <v>440.05</v>
      </c>
      <c r="F754">
        <v>443.2</v>
      </c>
      <c r="G754">
        <v>422.2</v>
      </c>
      <c r="H754">
        <v>424.9</v>
      </c>
      <c r="I754" s="1">
        <v>424.2</v>
      </c>
      <c r="J754">
        <v>430.69</v>
      </c>
      <c r="K754">
        <v>28133</v>
      </c>
      <c r="L754" s="2">
        <v>121.17</v>
      </c>
      <c r="M754">
        <v>1982</v>
      </c>
      <c r="N754" s="3">
        <f t="shared" si="11"/>
        <v>14.194248234106963</v>
      </c>
      <c r="O754">
        <v>20450</v>
      </c>
      <c r="P754">
        <v>72.69</v>
      </c>
    </row>
    <row r="755" spans="1:16" hidden="1" x14ac:dyDescent="0.3">
      <c r="A755" t="s">
        <v>678</v>
      </c>
      <c r="B755" t="s">
        <v>24</v>
      </c>
      <c r="C755" t="s">
        <v>25</v>
      </c>
      <c r="D755">
        <v>222.55</v>
      </c>
      <c r="E755">
        <v>224.4</v>
      </c>
      <c r="F755">
        <v>228.45</v>
      </c>
      <c r="G755">
        <v>221.8</v>
      </c>
      <c r="H755">
        <v>223.9</v>
      </c>
      <c r="I755" s="1">
        <v>222.8</v>
      </c>
      <c r="J755">
        <v>224.96</v>
      </c>
      <c r="K755">
        <v>76027</v>
      </c>
      <c r="L755" s="2">
        <v>171.03</v>
      </c>
      <c r="M755">
        <v>1773</v>
      </c>
      <c r="N755" s="3">
        <f t="shared" si="11"/>
        <v>42.880428652002259</v>
      </c>
      <c r="O755">
        <v>42099</v>
      </c>
      <c r="P755">
        <v>55.37</v>
      </c>
    </row>
    <row r="756" spans="1:16" hidden="1" x14ac:dyDescent="0.3">
      <c r="A756" t="s">
        <v>571</v>
      </c>
      <c r="B756" t="s">
        <v>24</v>
      </c>
      <c r="C756" t="s">
        <v>25</v>
      </c>
      <c r="D756">
        <v>3086.7</v>
      </c>
      <c r="E756">
        <v>3040</v>
      </c>
      <c r="F756">
        <v>3140</v>
      </c>
      <c r="G756">
        <v>3025</v>
      </c>
      <c r="H756">
        <v>3035</v>
      </c>
      <c r="I756" s="1">
        <v>3056.4</v>
      </c>
      <c r="J756">
        <v>3066.39</v>
      </c>
      <c r="K756">
        <v>12006</v>
      </c>
      <c r="L756" s="2">
        <v>368.15</v>
      </c>
      <c r="M756">
        <v>1650</v>
      </c>
      <c r="N756" s="3">
        <f t="shared" si="11"/>
        <v>7.2763636363636364</v>
      </c>
      <c r="O756">
        <v>6642</v>
      </c>
      <c r="P756">
        <v>55.32</v>
      </c>
    </row>
    <row r="757" spans="1:16" hidden="1" x14ac:dyDescent="0.3">
      <c r="A757" t="s">
        <v>671</v>
      </c>
      <c r="B757" t="s">
        <v>24</v>
      </c>
      <c r="C757" t="s">
        <v>25</v>
      </c>
      <c r="D757">
        <v>309.95</v>
      </c>
      <c r="E757">
        <v>310</v>
      </c>
      <c r="F757">
        <v>315</v>
      </c>
      <c r="G757">
        <v>288.60000000000002</v>
      </c>
      <c r="H757">
        <v>292</v>
      </c>
      <c r="I757" s="1">
        <v>292.14999999999998</v>
      </c>
      <c r="J757">
        <v>296.83</v>
      </c>
      <c r="K757">
        <v>61670</v>
      </c>
      <c r="L757" s="2">
        <v>183.05</v>
      </c>
      <c r="M757">
        <v>4568</v>
      </c>
      <c r="N757" s="3">
        <f t="shared" si="11"/>
        <v>13.500437828371279</v>
      </c>
      <c r="O757">
        <v>43845</v>
      </c>
      <c r="P757">
        <v>71.099999999999994</v>
      </c>
    </row>
    <row r="758" spans="1:16" hidden="1" x14ac:dyDescent="0.3">
      <c r="A758" t="s">
        <v>174</v>
      </c>
      <c r="B758" t="s">
        <v>24</v>
      </c>
      <c r="C758" t="s">
        <v>25</v>
      </c>
      <c r="D758">
        <v>210.5</v>
      </c>
      <c r="E758">
        <v>207.05</v>
      </c>
      <c r="F758">
        <v>210.5</v>
      </c>
      <c r="G758">
        <v>203</v>
      </c>
      <c r="H758">
        <v>207.05</v>
      </c>
      <c r="I758" s="1">
        <v>206.25</v>
      </c>
      <c r="J758">
        <v>204.83</v>
      </c>
      <c r="K758">
        <v>75955</v>
      </c>
      <c r="L758" s="2">
        <v>155.58000000000001</v>
      </c>
      <c r="M758">
        <v>2361</v>
      </c>
      <c r="N758" s="3">
        <f t="shared" si="11"/>
        <v>32.1706903854299</v>
      </c>
      <c r="O758">
        <v>60905</v>
      </c>
      <c r="P758">
        <v>80.19</v>
      </c>
    </row>
    <row r="759" spans="1:16" hidden="1" x14ac:dyDescent="0.3">
      <c r="A759" t="s">
        <v>788</v>
      </c>
      <c r="B759" t="s">
        <v>24</v>
      </c>
      <c r="C759" t="s">
        <v>25</v>
      </c>
      <c r="D759">
        <v>106.95</v>
      </c>
      <c r="E759">
        <v>106.6</v>
      </c>
      <c r="F759">
        <v>107.6</v>
      </c>
      <c r="G759">
        <v>102</v>
      </c>
      <c r="H759">
        <v>103</v>
      </c>
      <c r="I759" s="1">
        <v>102.55</v>
      </c>
      <c r="J759">
        <v>104.53</v>
      </c>
      <c r="K759">
        <v>85589</v>
      </c>
      <c r="L759" s="2">
        <v>89.46</v>
      </c>
      <c r="M759">
        <v>1964</v>
      </c>
      <c r="N759" s="3">
        <f t="shared" si="11"/>
        <v>43.578920570264764</v>
      </c>
      <c r="O759">
        <v>68203</v>
      </c>
      <c r="P759">
        <v>79.69</v>
      </c>
    </row>
    <row r="760" spans="1:16" hidden="1" x14ac:dyDescent="0.3">
      <c r="A760" t="s">
        <v>47</v>
      </c>
      <c r="B760" t="s">
        <v>24</v>
      </c>
      <c r="C760" t="s">
        <v>25</v>
      </c>
      <c r="D760">
        <v>157.6</v>
      </c>
      <c r="E760">
        <v>163.5</v>
      </c>
      <c r="F760">
        <v>163.5</v>
      </c>
      <c r="G760">
        <v>150.1</v>
      </c>
      <c r="H760">
        <v>157.5</v>
      </c>
      <c r="I760" s="1">
        <v>157.15</v>
      </c>
      <c r="J760">
        <v>156.74</v>
      </c>
      <c r="K760">
        <v>86931</v>
      </c>
      <c r="L760" s="8">
        <v>136.26</v>
      </c>
      <c r="M760">
        <v>557</v>
      </c>
      <c r="N760" s="3">
        <f t="shared" si="11"/>
        <v>156.07001795332135</v>
      </c>
      <c r="O760">
        <v>7085</v>
      </c>
      <c r="P760">
        <v>8.15</v>
      </c>
    </row>
    <row r="761" spans="1:16" hidden="1" x14ac:dyDescent="0.3">
      <c r="A761" t="s">
        <v>557</v>
      </c>
      <c r="B761" t="s">
        <v>24</v>
      </c>
      <c r="C761" t="s">
        <v>25</v>
      </c>
      <c r="D761">
        <v>160.9</v>
      </c>
      <c r="E761">
        <v>160.9</v>
      </c>
      <c r="F761">
        <v>164.8</v>
      </c>
      <c r="G761">
        <v>153.85</v>
      </c>
      <c r="H761">
        <v>156.30000000000001</v>
      </c>
      <c r="I761" s="1">
        <v>155.80000000000001</v>
      </c>
      <c r="J761">
        <v>157.44999999999999</v>
      </c>
      <c r="K761">
        <v>265107</v>
      </c>
      <c r="L761" s="2">
        <v>417.4</v>
      </c>
      <c r="M761">
        <v>4585</v>
      </c>
      <c r="N761" s="3">
        <f t="shared" si="11"/>
        <v>57.820501635768814</v>
      </c>
      <c r="O761">
        <v>105053</v>
      </c>
      <c r="P761">
        <v>39.630000000000003</v>
      </c>
    </row>
    <row r="762" spans="1:16" hidden="1" x14ac:dyDescent="0.3">
      <c r="A762" t="s">
        <v>1113</v>
      </c>
      <c r="B762" t="s">
        <v>24</v>
      </c>
      <c r="C762" t="s">
        <v>25</v>
      </c>
      <c r="D762">
        <v>75.849999999999994</v>
      </c>
      <c r="E762">
        <v>75.75</v>
      </c>
      <c r="F762">
        <v>76</v>
      </c>
      <c r="G762">
        <v>72.099999999999994</v>
      </c>
      <c r="H762">
        <v>72.900000000000006</v>
      </c>
      <c r="I762" s="1">
        <v>73.05</v>
      </c>
      <c r="J762">
        <v>73.599999999999994</v>
      </c>
      <c r="K762">
        <v>10974</v>
      </c>
      <c r="L762" s="2">
        <v>8.08</v>
      </c>
      <c r="M762">
        <v>159</v>
      </c>
      <c r="N762" s="3">
        <f t="shared" si="11"/>
        <v>69.018867924528308</v>
      </c>
      <c r="O762">
        <v>8181</v>
      </c>
      <c r="P762">
        <v>74.55</v>
      </c>
    </row>
    <row r="763" spans="1:16" hidden="1" x14ac:dyDescent="0.3">
      <c r="A763" t="s">
        <v>1619</v>
      </c>
      <c r="B763" t="s">
        <v>41</v>
      </c>
      <c r="C763" t="s">
        <v>25</v>
      </c>
      <c r="D763">
        <v>59.3</v>
      </c>
      <c r="E763">
        <v>58.15</v>
      </c>
      <c r="F763">
        <v>61.8</v>
      </c>
      <c r="G763">
        <v>58.15</v>
      </c>
      <c r="H763">
        <v>59.05</v>
      </c>
      <c r="I763" s="1">
        <v>59.05</v>
      </c>
      <c r="J763">
        <v>59.25</v>
      </c>
      <c r="K763">
        <v>273</v>
      </c>
      <c r="L763" s="2">
        <v>0.16</v>
      </c>
      <c r="M763">
        <v>9</v>
      </c>
      <c r="N763" s="3">
        <f t="shared" si="11"/>
        <v>30.333333333333332</v>
      </c>
      <c r="O763" t="s">
        <v>42</v>
      </c>
      <c r="P763" t="s">
        <v>42</v>
      </c>
    </row>
    <row r="764" spans="1:16" hidden="1" x14ac:dyDescent="0.3">
      <c r="A764" t="s">
        <v>563</v>
      </c>
      <c r="B764" t="s">
        <v>24</v>
      </c>
      <c r="C764" t="s">
        <v>25</v>
      </c>
      <c r="D764">
        <v>12.35</v>
      </c>
      <c r="E764">
        <v>12.35</v>
      </c>
      <c r="F764">
        <v>12.35</v>
      </c>
      <c r="G764">
        <v>11.6</v>
      </c>
      <c r="H764">
        <v>11.75</v>
      </c>
      <c r="I764" s="1">
        <v>11.7</v>
      </c>
      <c r="J764">
        <v>11.8</v>
      </c>
      <c r="K764">
        <v>3406181</v>
      </c>
      <c r="L764" s="2">
        <v>402.1</v>
      </c>
      <c r="M764">
        <v>8431</v>
      </c>
      <c r="N764" s="3">
        <f t="shared" si="11"/>
        <v>404.00676076384769</v>
      </c>
      <c r="O764">
        <v>1902831</v>
      </c>
      <c r="P764">
        <v>55.86</v>
      </c>
    </row>
    <row r="765" spans="1:16" hidden="1" x14ac:dyDescent="0.3">
      <c r="A765" t="s">
        <v>1669</v>
      </c>
      <c r="B765" t="s">
        <v>41</v>
      </c>
      <c r="C765" t="s">
        <v>25</v>
      </c>
      <c r="D765">
        <v>5.6</v>
      </c>
      <c r="E765">
        <v>5.6</v>
      </c>
      <c r="F765">
        <v>5.6</v>
      </c>
      <c r="G765">
        <v>5.55</v>
      </c>
      <c r="H765">
        <v>5.55</v>
      </c>
      <c r="I765" s="1">
        <v>5.55</v>
      </c>
      <c r="J765">
        <v>5.57</v>
      </c>
      <c r="K765">
        <v>165</v>
      </c>
      <c r="L765" s="2">
        <v>0.01</v>
      </c>
      <c r="M765">
        <v>2</v>
      </c>
      <c r="N765" s="3">
        <f t="shared" si="11"/>
        <v>82.5</v>
      </c>
      <c r="O765" t="s">
        <v>42</v>
      </c>
      <c r="P765" t="s">
        <v>42</v>
      </c>
    </row>
    <row r="766" spans="1:16" hidden="1" x14ac:dyDescent="0.3">
      <c r="A766" t="s">
        <v>573</v>
      </c>
      <c r="B766" t="s">
        <v>24</v>
      </c>
      <c r="C766" t="s">
        <v>25</v>
      </c>
      <c r="D766">
        <v>26.9</v>
      </c>
      <c r="E766">
        <v>26.25</v>
      </c>
      <c r="F766">
        <v>26.9</v>
      </c>
      <c r="G766">
        <v>25.6</v>
      </c>
      <c r="H766">
        <v>25.6</v>
      </c>
      <c r="I766" s="1">
        <v>25.75</v>
      </c>
      <c r="J766">
        <v>26.32</v>
      </c>
      <c r="K766">
        <v>1395934</v>
      </c>
      <c r="L766" s="2">
        <v>367.42</v>
      </c>
      <c r="M766">
        <v>2687</v>
      </c>
      <c r="N766" s="3">
        <f t="shared" si="11"/>
        <v>519.51395608485302</v>
      </c>
      <c r="O766">
        <v>962507</v>
      </c>
      <c r="P766">
        <v>68.95</v>
      </c>
    </row>
    <row r="767" spans="1:16" hidden="1" x14ac:dyDescent="0.3">
      <c r="A767" t="s">
        <v>1010</v>
      </c>
      <c r="B767" t="s">
        <v>24</v>
      </c>
      <c r="C767" t="s">
        <v>25</v>
      </c>
      <c r="D767">
        <v>125.1</v>
      </c>
      <c r="E767">
        <v>125.75</v>
      </c>
      <c r="F767">
        <v>125.8</v>
      </c>
      <c r="G767">
        <v>122</v>
      </c>
      <c r="H767">
        <v>124</v>
      </c>
      <c r="I767" s="1">
        <v>124.6</v>
      </c>
      <c r="J767">
        <v>123.99</v>
      </c>
      <c r="K767">
        <v>16585</v>
      </c>
      <c r="L767" s="2">
        <v>20.56</v>
      </c>
      <c r="M767">
        <v>378</v>
      </c>
      <c r="N767" s="3">
        <f t="shared" si="11"/>
        <v>43.875661375661373</v>
      </c>
      <c r="O767">
        <v>11304</v>
      </c>
      <c r="P767">
        <v>68.16</v>
      </c>
    </row>
    <row r="768" spans="1:16" hidden="1" x14ac:dyDescent="0.3">
      <c r="A768" t="s">
        <v>1187</v>
      </c>
      <c r="B768" t="s">
        <v>24</v>
      </c>
      <c r="C768" t="s">
        <v>25</v>
      </c>
      <c r="D768">
        <v>18.5</v>
      </c>
      <c r="E768">
        <v>18.399999999999999</v>
      </c>
      <c r="F768">
        <v>18.399999999999999</v>
      </c>
      <c r="G768">
        <v>17.75</v>
      </c>
      <c r="H768">
        <v>17.8</v>
      </c>
      <c r="I768" s="1">
        <v>17.850000000000001</v>
      </c>
      <c r="J768">
        <v>17.940000000000001</v>
      </c>
      <c r="K768">
        <v>89823</v>
      </c>
      <c r="L768" s="2">
        <v>16.11</v>
      </c>
      <c r="M768">
        <v>376</v>
      </c>
      <c r="N768" s="3">
        <f t="shared" si="11"/>
        <v>238.8909574468085</v>
      </c>
      <c r="O768">
        <v>48792</v>
      </c>
      <c r="P768">
        <v>54.32</v>
      </c>
    </row>
    <row r="769" spans="1:16" hidden="1" x14ac:dyDescent="0.3">
      <c r="A769" t="s">
        <v>1152</v>
      </c>
      <c r="B769" t="s">
        <v>24</v>
      </c>
      <c r="C769" t="s">
        <v>25</v>
      </c>
      <c r="D769">
        <v>21.75</v>
      </c>
      <c r="E769">
        <v>21.1</v>
      </c>
      <c r="F769">
        <v>22</v>
      </c>
      <c r="G769">
        <v>21.1</v>
      </c>
      <c r="H769">
        <v>21.85</v>
      </c>
      <c r="I769" s="1">
        <v>21.6</v>
      </c>
      <c r="J769">
        <v>21.61</v>
      </c>
      <c r="K769">
        <v>9632</v>
      </c>
      <c r="L769" s="2">
        <v>2.08</v>
      </c>
      <c r="M769">
        <v>45</v>
      </c>
      <c r="N769" s="3">
        <f t="shared" si="11"/>
        <v>214.04444444444445</v>
      </c>
      <c r="O769">
        <v>1261</v>
      </c>
      <c r="P769">
        <v>13.09</v>
      </c>
    </row>
    <row r="770" spans="1:16" hidden="1" x14ac:dyDescent="0.3">
      <c r="A770" t="s">
        <v>1346</v>
      </c>
      <c r="B770" t="s">
        <v>24</v>
      </c>
      <c r="C770" t="s">
        <v>25</v>
      </c>
      <c r="D770">
        <v>53.75</v>
      </c>
      <c r="E770">
        <v>54.7</v>
      </c>
      <c r="F770">
        <v>54.85</v>
      </c>
      <c r="G770">
        <v>52.05</v>
      </c>
      <c r="H770">
        <v>52.5</v>
      </c>
      <c r="I770" s="1">
        <v>52.65</v>
      </c>
      <c r="J770">
        <v>53.2</v>
      </c>
      <c r="K770">
        <v>8831</v>
      </c>
      <c r="L770" s="2">
        <v>4.7</v>
      </c>
      <c r="M770">
        <v>289</v>
      </c>
      <c r="N770" s="3">
        <f t="shared" ref="N770:N833" si="12">K770/M770</f>
        <v>30.557093425605537</v>
      </c>
      <c r="O770">
        <v>3722</v>
      </c>
      <c r="P770">
        <v>42.15</v>
      </c>
    </row>
    <row r="771" spans="1:16" hidden="1" x14ac:dyDescent="0.3">
      <c r="A771" t="s">
        <v>1420</v>
      </c>
      <c r="B771" t="s">
        <v>24</v>
      </c>
      <c r="C771" t="s">
        <v>25</v>
      </c>
      <c r="D771">
        <v>109.17</v>
      </c>
      <c r="E771">
        <v>108.3</v>
      </c>
      <c r="F771">
        <v>109.58</v>
      </c>
      <c r="G771">
        <v>108</v>
      </c>
      <c r="H771">
        <v>108.5</v>
      </c>
      <c r="I771" s="1">
        <v>108.5</v>
      </c>
      <c r="J771">
        <v>108.8</v>
      </c>
      <c r="K771">
        <v>2120</v>
      </c>
      <c r="L771" s="2">
        <v>2.31</v>
      </c>
      <c r="M771">
        <v>30</v>
      </c>
      <c r="N771" s="3">
        <f t="shared" si="12"/>
        <v>70.666666666666671</v>
      </c>
      <c r="O771">
        <v>2003</v>
      </c>
      <c r="P771">
        <v>94.48</v>
      </c>
    </row>
    <row r="772" spans="1:16" hidden="1" x14ac:dyDescent="0.3">
      <c r="A772" t="s">
        <v>1302</v>
      </c>
      <c r="B772" t="s">
        <v>24</v>
      </c>
      <c r="C772" t="s">
        <v>25</v>
      </c>
      <c r="D772">
        <v>16.100000000000001</v>
      </c>
      <c r="E772">
        <v>16.100000000000001</v>
      </c>
      <c r="F772">
        <v>16.22</v>
      </c>
      <c r="G772">
        <v>15.81</v>
      </c>
      <c r="H772">
        <v>15.93</v>
      </c>
      <c r="I772" s="1">
        <v>16.09</v>
      </c>
      <c r="J772">
        <v>16.07</v>
      </c>
      <c r="K772">
        <v>42681</v>
      </c>
      <c r="L772" s="2">
        <v>6.86</v>
      </c>
      <c r="M772">
        <v>340</v>
      </c>
      <c r="N772" s="3">
        <f t="shared" si="12"/>
        <v>125.53235294117647</v>
      </c>
      <c r="O772">
        <v>26934</v>
      </c>
      <c r="P772">
        <v>63.11</v>
      </c>
    </row>
    <row r="773" spans="1:16" hidden="1" x14ac:dyDescent="0.3">
      <c r="A773" t="s">
        <v>223</v>
      </c>
      <c r="B773" t="s">
        <v>24</v>
      </c>
      <c r="C773" t="s">
        <v>25</v>
      </c>
      <c r="D773">
        <v>141.55000000000001</v>
      </c>
      <c r="E773">
        <v>142.1</v>
      </c>
      <c r="F773">
        <v>142.6</v>
      </c>
      <c r="G773">
        <v>128.05000000000001</v>
      </c>
      <c r="H773">
        <v>129.35</v>
      </c>
      <c r="I773" s="1">
        <v>128.80000000000001</v>
      </c>
      <c r="J773">
        <v>132.47999999999999</v>
      </c>
      <c r="K773">
        <v>25100946</v>
      </c>
      <c r="L773" s="2">
        <v>33254.51</v>
      </c>
      <c r="M773">
        <v>162283</v>
      </c>
      <c r="N773" s="3">
        <f t="shared" si="12"/>
        <v>154.67390915869191</v>
      </c>
      <c r="O773">
        <v>5819701</v>
      </c>
      <c r="P773">
        <v>23.19</v>
      </c>
    </row>
    <row r="774" spans="1:16" hidden="1" x14ac:dyDescent="0.3">
      <c r="A774" t="s">
        <v>251</v>
      </c>
      <c r="B774" t="s">
        <v>24</v>
      </c>
      <c r="C774" t="s">
        <v>25</v>
      </c>
      <c r="D774">
        <v>598.70000000000005</v>
      </c>
      <c r="E774">
        <v>598.15</v>
      </c>
      <c r="F774">
        <v>600</v>
      </c>
      <c r="G774">
        <v>588</v>
      </c>
      <c r="H774">
        <v>588.54999999999995</v>
      </c>
      <c r="I774" s="1">
        <v>594.4</v>
      </c>
      <c r="J774">
        <v>593.76</v>
      </c>
      <c r="K774">
        <v>3345207</v>
      </c>
      <c r="L774" s="2">
        <v>19862.59</v>
      </c>
      <c r="M774">
        <v>39897</v>
      </c>
      <c r="N774" s="3">
        <f t="shared" si="12"/>
        <v>83.846078652530267</v>
      </c>
      <c r="O774">
        <v>726555</v>
      </c>
      <c r="P774">
        <v>21.72</v>
      </c>
    </row>
    <row r="775" spans="1:16" hidden="1" x14ac:dyDescent="0.3">
      <c r="A775" t="s">
        <v>1555</v>
      </c>
      <c r="B775" t="s">
        <v>24</v>
      </c>
      <c r="C775" t="s">
        <v>25</v>
      </c>
      <c r="D775">
        <v>3</v>
      </c>
      <c r="E775">
        <v>2.9</v>
      </c>
      <c r="F775">
        <v>3.1</v>
      </c>
      <c r="G775">
        <v>2.9</v>
      </c>
      <c r="H775">
        <v>3</v>
      </c>
      <c r="I775" s="1">
        <v>3</v>
      </c>
      <c r="J775">
        <v>2.99</v>
      </c>
      <c r="K775">
        <v>18304</v>
      </c>
      <c r="L775" s="2">
        <v>0.55000000000000004</v>
      </c>
      <c r="M775">
        <v>51</v>
      </c>
      <c r="N775" s="3">
        <f t="shared" si="12"/>
        <v>358.9019607843137</v>
      </c>
      <c r="O775">
        <v>14165</v>
      </c>
      <c r="P775">
        <v>77.39</v>
      </c>
    </row>
    <row r="776" spans="1:16" hidden="1" x14ac:dyDescent="0.3">
      <c r="A776" t="s">
        <v>1148</v>
      </c>
      <c r="B776" t="s">
        <v>41</v>
      </c>
      <c r="C776" t="s">
        <v>25</v>
      </c>
      <c r="D776">
        <v>17.850000000000001</v>
      </c>
      <c r="E776">
        <v>18.25</v>
      </c>
      <c r="F776">
        <v>18.600000000000001</v>
      </c>
      <c r="G776">
        <v>17.100000000000001</v>
      </c>
      <c r="H776">
        <v>18.399999999999999</v>
      </c>
      <c r="I776" s="1">
        <v>18.399999999999999</v>
      </c>
      <c r="J776">
        <v>18.309999999999999</v>
      </c>
      <c r="K776">
        <v>34702</v>
      </c>
      <c r="L776" s="2">
        <v>6.35</v>
      </c>
      <c r="M776">
        <v>98</v>
      </c>
      <c r="N776" s="3">
        <f t="shared" si="12"/>
        <v>354.10204081632651</v>
      </c>
      <c r="O776" t="s">
        <v>42</v>
      </c>
      <c r="P776" t="s">
        <v>42</v>
      </c>
    </row>
    <row r="777" spans="1:16" hidden="1" x14ac:dyDescent="0.3">
      <c r="A777" t="s">
        <v>548</v>
      </c>
      <c r="B777" t="s">
        <v>24</v>
      </c>
      <c r="C777" t="s">
        <v>25</v>
      </c>
      <c r="D777">
        <v>1167.55</v>
      </c>
      <c r="E777">
        <v>1183</v>
      </c>
      <c r="F777">
        <v>1183</v>
      </c>
      <c r="G777">
        <v>1125.95</v>
      </c>
      <c r="H777">
        <v>1128.4000000000001</v>
      </c>
      <c r="I777" s="1">
        <v>1129.5999999999999</v>
      </c>
      <c r="J777">
        <v>1142.28</v>
      </c>
      <c r="K777">
        <v>39322</v>
      </c>
      <c r="L777" s="2">
        <v>449.17</v>
      </c>
      <c r="M777">
        <v>2926</v>
      </c>
      <c r="N777" s="3">
        <f t="shared" si="12"/>
        <v>13.438824333561175</v>
      </c>
      <c r="O777">
        <v>10631</v>
      </c>
      <c r="P777">
        <v>27.04</v>
      </c>
    </row>
    <row r="778" spans="1:16" hidden="1" x14ac:dyDescent="0.3">
      <c r="A778" t="s">
        <v>262</v>
      </c>
      <c r="B778" t="s">
        <v>24</v>
      </c>
      <c r="C778" t="s">
        <v>25</v>
      </c>
      <c r="D778">
        <v>853.8</v>
      </c>
      <c r="E778">
        <v>851</v>
      </c>
      <c r="F778">
        <v>853.45</v>
      </c>
      <c r="G778">
        <v>828.4</v>
      </c>
      <c r="H778">
        <v>843</v>
      </c>
      <c r="I778" s="1">
        <v>845.4</v>
      </c>
      <c r="J778">
        <v>840.06</v>
      </c>
      <c r="K778">
        <v>1904631</v>
      </c>
      <c r="L778" s="2">
        <v>16000.07</v>
      </c>
      <c r="M778">
        <v>38300</v>
      </c>
      <c r="N778" s="3">
        <f t="shared" si="12"/>
        <v>49.729268929503917</v>
      </c>
      <c r="O778">
        <v>433855</v>
      </c>
      <c r="P778">
        <v>22.78</v>
      </c>
    </row>
    <row r="779" spans="1:16" hidden="1" x14ac:dyDescent="0.3">
      <c r="A779" t="s">
        <v>846</v>
      </c>
      <c r="B779" t="s">
        <v>24</v>
      </c>
      <c r="C779" t="s">
        <v>25</v>
      </c>
      <c r="D779">
        <v>97.65</v>
      </c>
      <c r="E779">
        <v>95.85</v>
      </c>
      <c r="F779">
        <v>98.15</v>
      </c>
      <c r="G779">
        <v>93.3</v>
      </c>
      <c r="H779">
        <v>94.1</v>
      </c>
      <c r="I779" s="1">
        <v>94.3</v>
      </c>
      <c r="J779">
        <v>95.06</v>
      </c>
      <c r="K779">
        <v>62166</v>
      </c>
      <c r="L779" s="2">
        <v>59.1</v>
      </c>
      <c r="M779">
        <v>1460</v>
      </c>
      <c r="N779" s="3">
        <f t="shared" si="12"/>
        <v>42.579452054794523</v>
      </c>
      <c r="O779">
        <v>37735</v>
      </c>
      <c r="P779">
        <v>60.7</v>
      </c>
    </row>
    <row r="780" spans="1:16" hidden="1" x14ac:dyDescent="0.3">
      <c r="A780" t="s">
        <v>883</v>
      </c>
      <c r="B780" t="s">
        <v>24</v>
      </c>
      <c r="C780" t="s">
        <v>25</v>
      </c>
      <c r="D780">
        <v>1304.8</v>
      </c>
      <c r="E780">
        <v>1304.1500000000001</v>
      </c>
      <c r="F780">
        <v>1304.1500000000001</v>
      </c>
      <c r="G780">
        <v>1251.2</v>
      </c>
      <c r="H780">
        <v>1251.2</v>
      </c>
      <c r="I780" s="1">
        <v>1264.55</v>
      </c>
      <c r="J780">
        <v>1281.8599999999999</v>
      </c>
      <c r="K780">
        <v>3625</v>
      </c>
      <c r="L780" s="2">
        <v>46.47</v>
      </c>
      <c r="M780">
        <v>593</v>
      </c>
      <c r="N780" s="3">
        <f t="shared" si="12"/>
        <v>6.1129848229342327</v>
      </c>
      <c r="O780">
        <v>2117</v>
      </c>
      <c r="P780">
        <v>58.4</v>
      </c>
    </row>
    <row r="781" spans="1:16" hidden="1" x14ac:dyDescent="0.3">
      <c r="A781" t="s">
        <v>367</v>
      </c>
      <c r="B781" t="s">
        <v>24</v>
      </c>
      <c r="C781" t="s">
        <v>25</v>
      </c>
      <c r="D781">
        <v>1439.5</v>
      </c>
      <c r="E781">
        <v>1439.5</v>
      </c>
      <c r="F781">
        <v>1457.85</v>
      </c>
      <c r="G781">
        <v>1405</v>
      </c>
      <c r="H781">
        <v>1431</v>
      </c>
      <c r="I781" s="1">
        <v>1432.85</v>
      </c>
      <c r="J781">
        <v>1426.95</v>
      </c>
      <c r="K781">
        <v>168367</v>
      </c>
      <c r="L781" s="2">
        <v>2402.5100000000002</v>
      </c>
      <c r="M781">
        <v>7766</v>
      </c>
      <c r="N781" s="3">
        <f t="shared" si="12"/>
        <v>21.680015451970124</v>
      </c>
      <c r="O781">
        <v>115953</v>
      </c>
      <c r="P781">
        <v>68.87</v>
      </c>
    </row>
    <row r="782" spans="1:16" hidden="1" x14ac:dyDescent="0.3">
      <c r="A782" t="s">
        <v>63</v>
      </c>
      <c r="B782" t="s">
        <v>24</v>
      </c>
      <c r="C782" t="s">
        <v>25</v>
      </c>
      <c r="D782">
        <v>2274.4</v>
      </c>
      <c r="E782">
        <v>2261</v>
      </c>
      <c r="F782">
        <v>2489</v>
      </c>
      <c r="G782">
        <v>2261</v>
      </c>
      <c r="H782">
        <v>2410</v>
      </c>
      <c r="I782" s="1">
        <v>2427</v>
      </c>
      <c r="J782">
        <v>2393.6799999999998</v>
      </c>
      <c r="K782">
        <v>500144</v>
      </c>
      <c r="L782" s="14">
        <v>11971.87</v>
      </c>
      <c r="M782">
        <v>56296</v>
      </c>
      <c r="N782" s="3">
        <f t="shared" si="12"/>
        <v>8.8841836009663204</v>
      </c>
      <c r="O782">
        <v>185476</v>
      </c>
      <c r="P782">
        <v>37.08</v>
      </c>
    </row>
    <row r="783" spans="1:16" hidden="1" x14ac:dyDescent="0.3">
      <c r="A783" t="s">
        <v>224</v>
      </c>
      <c r="B783" t="s">
        <v>24</v>
      </c>
      <c r="C783" t="s">
        <v>25</v>
      </c>
      <c r="D783">
        <v>904.4</v>
      </c>
      <c r="E783">
        <v>908</v>
      </c>
      <c r="F783">
        <v>915</v>
      </c>
      <c r="G783">
        <v>896.3</v>
      </c>
      <c r="H783">
        <v>903</v>
      </c>
      <c r="I783" s="1">
        <v>903.8</v>
      </c>
      <c r="J783">
        <v>905.12</v>
      </c>
      <c r="K783">
        <v>3615980</v>
      </c>
      <c r="L783" s="2">
        <v>32729.11</v>
      </c>
      <c r="M783">
        <v>84185</v>
      </c>
      <c r="N783" s="3">
        <f t="shared" si="12"/>
        <v>42.952782562214168</v>
      </c>
      <c r="O783">
        <v>1034607</v>
      </c>
      <c r="P783">
        <v>28.61</v>
      </c>
    </row>
    <row r="784" spans="1:16" hidden="1" x14ac:dyDescent="0.3">
      <c r="A784" t="s">
        <v>1233</v>
      </c>
      <c r="B784" t="s">
        <v>41</v>
      </c>
      <c r="C784" t="s">
        <v>25</v>
      </c>
      <c r="D784">
        <v>0.85</v>
      </c>
      <c r="E784">
        <v>0.8</v>
      </c>
      <c r="F784">
        <v>0.9</v>
      </c>
      <c r="G784">
        <v>0.8</v>
      </c>
      <c r="H784">
        <v>0.8</v>
      </c>
      <c r="I784" s="1">
        <v>0.8</v>
      </c>
      <c r="J784">
        <v>0.81</v>
      </c>
      <c r="K784">
        <v>1454942</v>
      </c>
      <c r="L784" s="2">
        <v>11.81</v>
      </c>
      <c r="M784">
        <v>800</v>
      </c>
      <c r="N784" s="3">
        <f t="shared" si="12"/>
        <v>1818.6775</v>
      </c>
      <c r="O784" t="s">
        <v>42</v>
      </c>
      <c r="P784" t="s">
        <v>42</v>
      </c>
    </row>
    <row r="785" spans="1:16" hidden="1" x14ac:dyDescent="0.3">
      <c r="A785" t="s">
        <v>1668</v>
      </c>
      <c r="B785" t="s">
        <v>41</v>
      </c>
      <c r="C785" t="s">
        <v>25</v>
      </c>
      <c r="D785">
        <v>1.5</v>
      </c>
      <c r="E785">
        <v>1.55</v>
      </c>
      <c r="F785">
        <v>1.55</v>
      </c>
      <c r="G785">
        <v>1.45</v>
      </c>
      <c r="H785">
        <v>1.45</v>
      </c>
      <c r="I785" s="1">
        <v>1.45</v>
      </c>
      <c r="J785">
        <v>1.49</v>
      </c>
      <c r="K785">
        <v>530</v>
      </c>
      <c r="L785" s="2">
        <v>0.01</v>
      </c>
      <c r="M785">
        <v>10</v>
      </c>
      <c r="N785" s="3">
        <f t="shared" si="12"/>
        <v>53</v>
      </c>
      <c r="O785" t="s">
        <v>42</v>
      </c>
      <c r="P785" t="s">
        <v>42</v>
      </c>
    </row>
    <row r="786" spans="1:16" hidden="1" x14ac:dyDescent="0.3">
      <c r="A786" t="s">
        <v>1214</v>
      </c>
      <c r="B786" t="s">
        <v>24</v>
      </c>
      <c r="C786" t="s">
        <v>25</v>
      </c>
      <c r="D786">
        <v>51.45</v>
      </c>
      <c r="E786">
        <v>51.9</v>
      </c>
      <c r="F786">
        <v>51.9</v>
      </c>
      <c r="G786">
        <v>48.8</v>
      </c>
      <c r="H786">
        <v>49.65</v>
      </c>
      <c r="I786" s="1">
        <v>49.2</v>
      </c>
      <c r="J786">
        <v>49.55</v>
      </c>
      <c r="K786">
        <v>27793</v>
      </c>
      <c r="L786" s="2">
        <v>13.77</v>
      </c>
      <c r="M786">
        <v>601</v>
      </c>
      <c r="N786" s="3">
        <f t="shared" si="12"/>
        <v>46.244592346089853</v>
      </c>
      <c r="O786">
        <v>18980</v>
      </c>
      <c r="P786">
        <v>68.290000000000006</v>
      </c>
    </row>
    <row r="787" spans="1:16" hidden="1" x14ac:dyDescent="0.3">
      <c r="A787" t="s">
        <v>1055</v>
      </c>
      <c r="B787" t="s">
        <v>24</v>
      </c>
      <c r="C787" t="s">
        <v>25</v>
      </c>
      <c r="D787">
        <v>30</v>
      </c>
      <c r="E787">
        <v>30.05</v>
      </c>
      <c r="F787">
        <v>30.25</v>
      </c>
      <c r="G787">
        <v>28.15</v>
      </c>
      <c r="H787">
        <v>29</v>
      </c>
      <c r="I787" s="1">
        <v>28.75</v>
      </c>
      <c r="J787">
        <v>29.35</v>
      </c>
      <c r="K787">
        <v>7783</v>
      </c>
      <c r="L787" s="2">
        <v>2.2799999999999998</v>
      </c>
      <c r="M787">
        <v>62</v>
      </c>
      <c r="N787" s="3">
        <f t="shared" si="12"/>
        <v>125.53225806451613</v>
      </c>
      <c r="O787">
        <v>6917</v>
      </c>
      <c r="P787">
        <v>88.87</v>
      </c>
    </row>
    <row r="788" spans="1:16" hidden="1" x14ac:dyDescent="0.3">
      <c r="A788" t="s">
        <v>953</v>
      </c>
      <c r="B788" t="s">
        <v>24</v>
      </c>
      <c r="C788" t="s">
        <v>25</v>
      </c>
      <c r="D788">
        <v>25.05</v>
      </c>
      <c r="E788">
        <v>25</v>
      </c>
      <c r="F788">
        <v>25</v>
      </c>
      <c r="G788">
        <v>23.3</v>
      </c>
      <c r="H788">
        <v>23.45</v>
      </c>
      <c r="I788" s="1">
        <v>23.6</v>
      </c>
      <c r="J788">
        <v>24.02</v>
      </c>
      <c r="K788">
        <v>126942</v>
      </c>
      <c r="L788" s="2">
        <v>30.49</v>
      </c>
      <c r="M788">
        <v>1023</v>
      </c>
      <c r="N788" s="3">
        <f t="shared" si="12"/>
        <v>124.08797653958945</v>
      </c>
      <c r="O788">
        <v>57131</v>
      </c>
      <c r="P788">
        <v>45.01</v>
      </c>
    </row>
    <row r="789" spans="1:16" hidden="1" x14ac:dyDescent="0.3">
      <c r="A789" t="s">
        <v>567</v>
      </c>
      <c r="B789" t="s">
        <v>24</v>
      </c>
      <c r="C789" t="s">
        <v>25</v>
      </c>
      <c r="D789">
        <v>1000</v>
      </c>
      <c r="E789">
        <v>999.93</v>
      </c>
      <c r="F789">
        <v>1000.04</v>
      </c>
      <c r="G789">
        <v>999.93</v>
      </c>
      <c r="H789">
        <v>1000</v>
      </c>
      <c r="I789" s="1">
        <v>999.99</v>
      </c>
      <c r="J789">
        <v>1000</v>
      </c>
      <c r="K789">
        <v>38578</v>
      </c>
      <c r="L789" s="2">
        <v>385.78</v>
      </c>
      <c r="M789">
        <v>144</v>
      </c>
      <c r="N789" s="3">
        <f t="shared" si="12"/>
        <v>267.90277777777777</v>
      </c>
      <c r="O789">
        <v>24088</v>
      </c>
      <c r="P789">
        <v>62.44</v>
      </c>
    </row>
    <row r="790" spans="1:16" hidden="1" x14ac:dyDescent="0.3">
      <c r="A790" t="s">
        <v>295</v>
      </c>
      <c r="B790" t="s">
        <v>24</v>
      </c>
      <c r="C790" t="s">
        <v>25</v>
      </c>
      <c r="D790">
        <v>1000</v>
      </c>
      <c r="E790">
        <v>1000</v>
      </c>
      <c r="F790">
        <v>1000.01</v>
      </c>
      <c r="G790">
        <v>999.03</v>
      </c>
      <c r="H790">
        <v>999.99</v>
      </c>
      <c r="I790" s="1">
        <v>999.99</v>
      </c>
      <c r="J790">
        <v>1000</v>
      </c>
      <c r="K790">
        <v>976277</v>
      </c>
      <c r="L790" s="2">
        <v>9762.73</v>
      </c>
      <c r="M790">
        <v>3896</v>
      </c>
      <c r="N790" s="3">
        <f t="shared" si="12"/>
        <v>250.5844455852156</v>
      </c>
      <c r="O790">
        <v>777669</v>
      </c>
      <c r="P790">
        <v>79.66</v>
      </c>
    </row>
    <row r="791" spans="1:16" hidden="1" x14ac:dyDescent="0.3">
      <c r="A791" t="s">
        <v>628</v>
      </c>
      <c r="B791" t="s">
        <v>24</v>
      </c>
      <c r="C791" t="s">
        <v>25</v>
      </c>
      <c r="D791">
        <v>659.45</v>
      </c>
      <c r="E791">
        <v>659.5</v>
      </c>
      <c r="F791">
        <v>661</v>
      </c>
      <c r="G791">
        <v>637.25</v>
      </c>
      <c r="H791">
        <v>638.5</v>
      </c>
      <c r="I791" s="1">
        <v>639.29999999999995</v>
      </c>
      <c r="J791">
        <v>643.91</v>
      </c>
      <c r="K791">
        <v>37808</v>
      </c>
      <c r="L791" s="2">
        <v>243.45</v>
      </c>
      <c r="M791">
        <v>1671</v>
      </c>
      <c r="N791" s="3">
        <f t="shared" si="12"/>
        <v>22.625972471573906</v>
      </c>
      <c r="O791">
        <v>24831</v>
      </c>
      <c r="P791">
        <v>65.680000000000007</v>
      </c>
    </row>
    <row r="792" spans="1:16" hidden="1" x14ac:dyDescent="0.3">
      <c r="A792" t="s">
        <v>1387</v>
      </c>
      <c r="B792" t="s">
        <v>24</v>
      </c>
      <c r="C792" t="s">
        <v>25</v>
      </c>
      <c r="D792">
        <v>165.6</v>
      </c>
      <c r="E792">
        <v>169.4</v>
      </c>
      <c r="F792">
        <v>169.6</v>
      </c>
      <c r="G792">
        <v>161.5</v>
      </c>
      <c r="H792">
        <v>164.3</v>
      </c>
      <c r="I792" s="1">
        <v>164.45</v>
      </c>
      <c r="J792">
        <v>164.65</v>
      </c>
      <c r="K792">
        <v>1943</v>
      </c>
      <c r="L792" s="2">
        <v>3.2</v>
      </c>
      <c r="M792">
        <v>171</v>
      </c>
      <c r="N792" s="3">
        <f t="shared" si="12"/>
        <v>11.362573099415204</v>
      </c>
      <c r="O792">
        <v>1517</v>
      </c>
      <c r="P792">
        <v>78.08</v>
      </c>
    </row>
    <row r="793" spans="1:16" hidden="1" x14ac:dyDescent="0.3">
      <c r="A793" t="s">
        <v>804</v>
      </c>
      <c r="B793" t="s">
        <v>24</v>
      </c>
      <c r="C793" t="s">
        <v>25</v>
      </c>
      <c r="D793">
        <v>180.85</v>
      </c>
      <c r="E793">
        <v>181</v>
      </c>
      <c r="F793">
        <v>181.25</v>
      </c>
      <c r="G793">
        <v>174.15</v>
      </c>
      <c r="H793">
        <v>175.5</v>
      </c>
      <c r="I793" s="1">
        <v>175.15</v>
      </c>
      <c r="J793">
        <v>177.43</v>
      </c>
      <c r="K793">
        <v>45438</v>
      </c>
      <c r="L793" s="2">
        <v>80.62</v>
      </c>
      <c r="M793">
        <v>1439</v>
      </c>
      <c r="N793" s="3">
        <f t="shared" si="12"/>
        <v>31.576094510076441</v>
      </c>
      <c r="O793">
        <v>21579</v>
      </c>
      <c r="P793">
        <v>47.49</v>
      </c>
    </row>
    <row r="794" spans="1:16" hidden="1" x14ac:dyDescent="0.3">
      <c r="A794" t="s">
        <v>1595</v>
      </c>
      <c r="B794" t="s">
        <v>24</v>
      </c>
      <c r="C794" t="s">
        <v>25</v>
      </c>
      <c r="D794">
        <v>115.01</v>
      </c>
      <c r="E794">
        <v>117.9</v>
      </c>
      <c r="F794">
        <v>117.9</v>
      </c>
      <c r="G794">
        <v>114.11</v>
      </c>
      <c r="H794">
        <v>115</v>
      </c>
      <c r="I794" s="1">
        <v>115</v>
      </c>
      <c r="J794">
        <v>114.95</v>
      </c>
      <c r="K794">
        <v>231</v>
      </c>
      <c r="L794" s="2">
        <v>0.27</v>
      </c>
      <c r="M794">
        <v>20</v>
      </c>
      <c r="N794" s="3">
        <f t="shared" si="12"/>
        <v>11.55</v>
      </c>
      <c r="O794">
        <v>178</v>
      </c>
      <c r="P794">
        <v>77.06</v>
      </c>
    </row>
    <row r="795" spans="1:16" hidden="1" x14ac:dyDescent="0.3">
      <c r="A795" t="s">
        <v>1105</v>
      </c>
      <c r="B795" t="s">
        <v>24</v>
      </c>
      <c r="C795" t="s">
        <v>25</v>
      </c>
      <c r="D795">
        <v>391.96</v>
      </c>
      <c r="E795">
        <v>398</v>
      </c>
      <c r="F795">
        <v>398.99</v>
      </c>
      <c r="G795">
        <v>394.01</v>
      </c>
      <c r="H795">
        <v>398.99</v>
      </c>
      <c r="I795" s="1">
        <v>398.99</v>
      </c>
      <c r="J795">
        <v>395.47</v>
      </c>
      <c r="K795">
        <v>41</v>
      </c>
      <c r="L795" s="2">
        <v>0.16</v>
      </c>
      <c r="M795">
        <v>7</v>
      </c>
      <c r="N795" s="3">
        <f t="shared" si="12"/>
        <v>5.8571428571428568</v>
      </c>
      <c r="O795">
        <v>41</v>
      </c>
      <c r="P795">
        <v>100</v>
      </c>
    </row>
    <row r="796" spans="1:16" hidden="1" x14ac:dyDescent="0.3">
      <c r="A796" t="s">
        <v>1506</v>
      </c>
      <c r="B796" t="s">
        <v>24</v>
      </c>
      <c r="C796" t="s">
        <v>25</v>
      </c>
      <c r="D796">
        <v>116.5</v>
      </c>
      <c r="E796">
        <v>114.31</v>
      </c>
      <c r="F796">
        <v>116.5</v>
      </c>
      <c r="G796">
        <v>114.31</v>
      </c>
      <c r="H796">
        <v>114.66</v>
      </c>
      <c r="I796" s="1">
        <v>115.55</v>
      </c>
      <c r="J796">
        <v>115.65</v>
      </c>
      <c r="K796">
        <v>907</v>
      </c>
      <c r="L796" s="2">
        <v>1.05</v>
      </c>
      <c r="M796">
        <v>115</v>
      </c>
      <c r="N796" s="3">
        <f t="shared" si="12"/>
        <v>7.8869565217391306</v>
      </c>
      <c r="O796">
        <v>310</v>
      </c>
      <c r="P796">
        <v>34.18</v>
      </c>
    </row>
    <row r="797" spans="1:16" hidden="1" x14ac:dyDescent="0.3">
      <c r="A797" t="s">
        <v>1046</v>
      </c>
      <c r="B797" t="s">
        <v>24</v>
      </c>
      <c r="C797" t="s">
        <v>25</v>
      </c>
      <c r="D797">
        <v>22.08</v>
      </c>
      <c r="E797">
        <v>22.18</v>
      </c>
      <c r="F797">
        <v>22.75</v>
      </c>
      <c r="G797">
        <v>21.75</v>
      </c>
      <c r="H797">
        <v>22.2</v>
      </c>
      <c r="I797" s="1">
        <v>22</v>
      </c>
      <c r="J797">
        <v>22.11</v>
      </c>
      <c r="K797">
        <v>31630</v>
      </c>
      <c r="L797" s="2">
        <v>6.99</v>
      </c>
      <c r="M797">
        <v>229</v>
      </c>
      <c r="N797" s="3">
        <f t="shared" si="12"/>
        <v>138.12227074235807</v>
      </c>
      <c r="O797">
        <v>22748</v>
      </c>
      <c r="P797">
        <v>71.92</v>
      </c>
    </row>
    <row r="798" spans="1:16" hidden="1" x14ac:dyDescent="0.3">
      <c r="A798" t="s">
        <v>305</v>
      </c>
      <c r="B798" t="s">
        <v>24</v>
      </c>
      <c r="C798" t="s">
        <v>25</v>
      </c>
      <c r="D798">
        <v>272.60000000000002</v>
      </c>
      <c r="E798">
        <v>273.45</v>
      </c>
      <c r="F798">
        <v>273.7</v>
      </c>
      <c r="G798">
        <v>264.05</v>
      </c>
      <c r="H798">
        <v>266.25</v>
      </c>
      <c r="I798" s="1">
        <v>266.75</v>
      </c>
      <c r="J798">
        <v>266.70999999999998</v>
      </c>
      <c r="K798">
        <v>3243774</v>
      </c>
      <c r="L798" s="2">
        <v>8651.5300000000007</v>
      </c>
      <c r="M798">
        <v>34708</v>
      </c>
      <c r="N798" s="3">
        <f t="shared" si="12"/>
        <v>93.458971994929129</v>
      </c>
      <c r="O798">
        <v>398393</v>
      </c>
      <c r="P798">
        <v>12.28</v>
      </c>
    </row>
    <row r="799" spans="1:16" hidden="1" x14ac:dyDescent="0.3">
      <c r="A799" t="s">
        <v>674</v>
      </c>
      <c r="B799" t="s">
        <v>24</v>
      </c>
      <c r="C799" t="s">
        <v>25</v>
      </c>
      <c r="D799">
        <v>135.35</v>
      </c>
      <c r="E799">
        <v>134</v>
      </c>
      <c r="F799">
        <v>134.85</v>
      </c>
      <c r="G799">
        <v>129.5</v>
      </c>
      <c r="H799">
        <v>129.69999999999999</v>
      </c>
      <c r="I799" s="1">
        <v>129.94999999999999</v>
      </c>
      <c r="J799">
        <v>131.25</v>
      </c>
      <c r="K799">
        <v>135619</v>
      </c>
      <c r="L799" s="2">
        <v>178</v>
      </c>
      <c r="M799">
        <v>2886</v>
      </c>
      <c r="N799" s="3">
        <f t="shared" si="12"/>
        <v>46.992030492030494</v>
      </c>
      <c r="O799">
        <v>58547</v>
      </c>
      <c r="P799">
        <v>43.17</v>
      </c>
    </row>
    <row r="800" spans="1:16" hidden="1" x14ac:dyDescent="0.3">
      <c r="A800" t="s">
        <v>1184</v>
      </c>
      <c r="B800" t="s">
        <v>24</v>
      </c>
      <c r="C800" t="s">
        <v>25</v>
      </c>
      <c r="D800">
        <v>45.45</v>
      </c>
      <c r="E800">
        <v>46</v>
      </c>
      <c r="F800">
        <v>46.75</v>
      </c>
      <c r="G800">
        <v>42</v>
      </c>
      <c r="H800">
        <v>42.1</v>
      </c>
      <c r="I800" s="1">
        <v>43.15</v>
      </c>
      <c r="J800">
        <v>43.58</v>
      </c>
      <c r="K800">
        <v>37847</v>
      </c>
      <c r="L800" s="2">
        <v>16.489999999999998</v>
      </c>
      <c r="M800">
        <v>356</v>
      </c>
      <c r="N800" s="3">
        <f t="shared" si="12"/>
        <v>106.31179775280899</v>
      </c>
      <c r="O800">
        <v>20529</v>
      </c>
      <c r="P800">
        <v>54.24</v>
      </c>
    </row>
    <row r="801" spans="1:16" hidden="1" x14ac:dyDescent="0.3">
      <c r="A801" t="s">
        <v>1616</v>
      </c>
      <c r="B801" t="s">
        <v>41</v>
      </c>
      <c r="C801" t="s">
        <v>25</v>
      </c>
      <c r="D801">
        <v>2.35</v>
      </c>
      <c r="E801">
        <v>2.35</v>
      </c>
      <c r="F801">
        <v>2.35</v>
      </c>
      <c r="G801">
        <v>2.25</v>
      </c>
      <c r="H801">
        <v>2.25</v>
      </c>
      <c r="I801" s="1">
        <v>2.25</v>
      </c>
      <c r="J801">
        <v>2.25</v>
      </c>
      <c r="K801">
        <v>7374</v>
      </c>
      <c r="L801" s="2">
        <v>0.17</v>
      </c>
      <c r="M801">
        <v>14</v>
      </c>
      <c r="N801" s="3">
        <f t="shared" si="12"/>
        <v>526.71428571428567</v>
      </c>
      <c r="O801" t="s">
        <v>42</v>
      </c>
      <c r="P801" t="s">
        <v>42</v>
      </c>
    </row>
    <row r="802" spans="1:16" hidden="1" x14ac:dyDescent="0.3">
      <c r="A802" t="s">
        <v>184</v>
      </c>
      <c r="B802" t="s">
        <v>24</v>
      </c>
      <c r="C802" t="s">
        <v>25</v>
      </c>
      <c r="D802">
        <v>227.65</v>
      </c>
      <c r="E802">
        <v>229</v>
      </c>
      <c r="F802">
        <v>233.55</v>
      </c>
      <c r="G802">
        <v>222.2</v>
      </c>
      <c r="H802">
        <v>228</v>
      </c>
      <c r="I802" s="1">
        <v>225</v>
      </c>
      <c r="J802">
        <v>228.05</v>
      </c>
      <c r="K802">
        <v>22656</v>
      </c>
      <c r="L802" s="2">
        <v>51.67</v>
      </c>
      <c r="M802">
        <v>1117</v>
      </c>
      <c r="N802" s="3">
        <f t="shared" si="12"/>
        <v>20.282900626678604</v>
      </c>
      <c r="O802">
        <v>12925</v>
      </c>
      <c r="P802">
        <v>57.05</v>
      </c>
    </row>
    <row r="803" spans="1:16" hidden="1" x14ac:dyDescent="0.3">
      <c r="A803" t="s">
        <v>1446</v>
      </c>
      <c r="B803" t="s">
        <v>41</v>
      </c>
      <c r="C803" t="s">
        <v>25</v>
      </c>
      <c r="D803">
        <v>57.2</v>
      </c>
      <c r="E803">
        <v>55.15</v>
      </c>
      <c r="F803">
        <v>59.35</v>
      </c>
      <c r="G803">
        <v>54.35</v>
      </c>
      <c r="H803">
        <v>54.35</v>
      </c>
      <c r="I803" s="1">
        <v>54.7</v>
      </c>
      <c r="J803">
        <v>56.42</v>
      </c>
      <c r="K803">
        <v>3217</v>
      </c>
      <c r="L803" s="2">
        <v>1.81</v>
      </c>
      <c r="M803">
        <v>50</v>
      </c>
      <c r="N803" s="3">
        <f t="shared" si="12"/>
        <v>64.34</v>
      </c>
      <c r="O803" t="s">
        <v>42</v>
      </c>
      <c r="P803" t="s">
        <v>42</v>
      </c>
    </row>
    <row r="804" spans="1:16" hidden="1" x14ac:dyDescent="0.3">
      <c r="A804" t="s">
        <v>668</v>
      </c>
      <c r="B804" t="s">
        <v>24</v>
      </c>
      <c r="C804" t="s">
        <v>25</v>
      </c>
      <c r="D804">
        <v>24</v>
      </c>
      <c r="E804">
        <v>24.2</v>
      </c>
      <c r="F804">
        <v>24.3</v>
      </c>
      <c r="G804">
        <v>23.2</v>
      </c>
      <c r="H804">
        <v>23.5</v>
      </c>
      <c r="I804" s="1">
        <v>23.55</v>
      </c>
      <c r="J804">
        <v>23.66</v>
      </c>
      <c r="K804">
        <v>788451</v>
      </c>
      <c r="L804" s="2">
        <v>186.55</v>
      </c>
      <c r="M804">
        <v>2778</v>
      </c>
      <c r="N804" s="3">
        <f t="shared" si="12"/>
        <v>283.81965442764579</v>
      </c>
      <c r="O804">
        <v>453370</v>
      </c>
      <c r="P804">
        <v>57.5</v>
      </c>
    </row>
    <row r="805" spans="1:16" hidden="1" x14ac:dyDescent="0.3">
      <c r="A805" t="s">
        <v>30</v>
      </c>
      <c r="B805" t="s">
        <v>24</v>
      </c>
      <c r="C805" t="s">
        <v>25</v>
      </c>
      <c r="D805">
        <v>2855.7</v>
      </c>
      <c r="E805">
        <v>2825.1</v>
      </c>
      <c r="F805">
        <v>2974.95</v>
      </c>
      <c r="G805">
        <v>2785.05</v>
      </c>
      <c r="H805">
        <v>2911</v>
      </c>
      <c r="I805" s="1">
        <v>2906.45</v>
      </c>
      <c r="J805">
        <v>2816.56</v>
      </c>
      <c r="K805">
        <v>79403</v>
      </c>
      <c r="L805" s="8">
        <v>2236.4299999999998</v>
      </c>
      <c r="M805">
        <v>2556</v>
      </c>
      <c r="N805" s="3">
        <f t="shared" si="12"/>
        <v>31.065336463223787</v>
      </c>
      <c r="O805">
        <v>68333</v>
      </c>
      <c r="P805">
        <v>86.06</v>
      </c>
    </row>
    <row r="806" spans="1:16" hidden="1" x14ac:dyDescent="0.3">
      <c r="A806" t="s">
        <v>307</v>
      </c>
      <c r="B806" t="s">
        <v>24</v>
      </c>
      <c r="C806" t="s">
        <v>25</v>
      </c>
      <c r="D806">
        <v>729.25</v>
      </c>
      <c r="E806">
        <v>733.95</v>
      </c>
      <c r="F806">
        <v>734.6</v>
      </c>
      <c r="G806">
        <v>712.2</v>
      </c>
      <c r="H806">
        <v>724.1</v>
      </c>
      <c r="I806" s="1">
        <v>724.4</v>
      </c>
      <c r="J806">
        <v>723.66</v>
      </c>
      <c r="K806">
        <v>1154531</v>
      </c>
      <c r="L806" s="2">
        <v>8354.85</v>
      </c>
      <c r="M806">
        <v>18936</v>
      </c>
      <c r="N806" s="3">
        <f t="shared" si="12"/>
        <v>60.970162653147447</v>
      </c>
      <c r="O806">
        <v>639711</v>
      </c>
      <c r="P806">
        <v>55.41</v>
      </c>
    </row>
    <row r="807" spans="1:16" hidden="1" x14ac:dyDescent="0.3">
      <c r="A807" t="s">
        <v>1242</v>
      </c>
      <c r="B807" t="s">
        <v>41</v>
      </c>
      <c r="C807" t="s">
        <v>25</v>
      </c>
      <c r="D807">
        <v>43.05</v>
      </c>
      <c r="E807">
        <v>44.65</v>
      </c>
      <c r="F807">
        <v>44.65</v>
      </c>
      <c r="G807">
        <v>41</v>
      </c>
      <c r="H807">
        <v>41.8</v>
      </c>
      <c r="I807" s="1">
        <v>41.65</v>
      </c>
      <c r="J807">
        <v>41.87</v>
      </c>
      <c r="K807">
        <v>26094</v>
      </c>
      <c r="L807" s="2">
        <v>10.93</v>
      </c>
      <c r="M807">
        <v>170</v>
      </c>
      <c r="N807" s="3">
        <f t="shared" si="12"/>
        <v>153.49411764705883</v>
      </c>
      <c r="O807" t="s">
        <v>42</v>
      </c>
      <c r="P807" t="s">
        <v>42</v>
      </c>
    </row>
    <row r="808" spans="1:16" hidden="1" x14ac:dyDescent="0.3">
      <c r="A808" t="s">
        <v>676</v>
      </c>
      <c r="B808" t="s">
        <v>24</v>
      </c>
      <c r="C808" t="s">
        <v>25</v>
      </c>
      <c r="D808">
        <v>190.85</v>
      </c>
      <c r="E808">
        <v>191.2</v>
      </c>
      <c r="F808">
        <v>192.6</v>
      </c>
      <c r="G808">
        <v>185.05</v>
      </c>
      <c r="H808">
        <v>186.55</v>
      </c>
      <c r="I808" s="1">
        <v>187.3</v>
      </c>
      <c r="J808">
        <v>187.64</v>
      </c>
      <c r="K808">
        <v>93963</v>
      </c>
      <c r="L808" s="2">
        <v>176.31</v>
      </c>
      <c r="M808">
        <v>2372</v>
      </c>
      <c r="N808" s="3">
        <f t="shared" si="12"/>
        <v>39.613406408094434</v>
      </c>
      <c r="O808">
        <v>59428</v>
      </c>
      <c r="P808">
        <v>63.25</v>
      </c>
    </row>
    <row r="809" spans="1:16" hidden="1" x14ac:dyDescent="0.3">
      <c r="A809" t="s">
        <v>1430</v>
      </c>
      <c r="B809" t="s">
        <v>24</v>
      </c>
      <c r="C809" t="s">
        <v>25</v>
      </c>
      <c r="D809">
        <v>28.15</v>
      </c>
      <c r="E809">
        <v>29.55</v>
      </c>
      <c r="F809">
        <v>29.55</v>
      </c>
      <c r="G809">
        <v>27.3</v>
      </c>
      <c r="H809">
        <v>27.4</v>
      </c>
      <c r="I809" s="1">
        <v>27.45</v>
      </c>
      <c r="J809">
        <v>27.78</v>
      </c>
      <c r="K809">
        <v>7462</v>
      </c>
      <c r="L809" s="2">
        <v>2.0699999999999998</v>
      </c>
      <c r="M809">
        <v>126</v>
      </c>
      <c r="N809" s="3">
        <f t="shared" si="12"/>
        <v>59.222222222222221</v>
      </c>
      <c r="O809">
        <v>5575</v>
      </c>
      <c r="P809">
        <v>74.709999999999994</v>
      </c>
    </row>
    <row r="810" spans="1:16" hidden="1" x14ac:dyDescent="0.3">
      <c r="A810" t="s">
        <v>401</v>
      </c>
      <c r="B810" t="s">
        <v>24</v>
      </c>
      <c r="C810" t="s">
        <v>25</v>
      </c>
      <c r="D810">
        <v>1925.65</v>
      </c>
      <c r="E810">
        <v>1954.9</v>
      </c>
      <c r="F810">
        <v>1983.95</v>
      </c>
      <c r="G810">
        <v>1926</v>
      </c>
      <c r="H810">
        <v>1955</v>
      </c>
      <c r="I810" s="1">
        <v>1952</v>
      </c>
      <c r="J810">
        <v>1956.95</v>
      </c>
      <c r="K810">
        <v>74702</v>
      </c>
      <c r="L810" s="2">
        <v>1461.88</v>
      </c>
      <c r="M810">
        <v>7768</v>
      </c>
      <c r="N810" s="3">
        <f t="shared" si="12"/>
        <v>9.6166323377960872</v>
      </c>
      <c r="O810">
        <v>24559</v>
      </c>
      <c r="P810">
        <v>32.880000000000003</v>
      </c>
    </row>
    <row r="811" spans="1:16" hidden="1" x14ac:dyDescent="0.3">
      <c r="A811" t="s">
        <v>695</v>
      </c>
      <c r="B811" t="s">
        <v>24</v>
      </c>
      <c r="C811" t="s">
        <v>25</v>
      </c>
      <c r="D811">
        <v>20.3</v>
      </c>
      <c r="E811">
        <v>20.350000000000001</v>
      </c>
      <c r="F811">
        <v>20.45</v>
      </c>
      <c r="G811">
        <v>19.3</v>
      </c>
      <c r="H811">
        <v>19.3</v>
      </c>
      <c r="I811" s="1">
        <v>19.3</v>
      </c>
      <c r="J811">
        <v>19.54</v>
      </c>
      <c r="K811">
        <v>771554</v>
      </c>
      <c r="L811" s="2">
        <v>150.75</v>
      </c>
      <c r="M811">
        <v>2125</v>
      </c>
      <c r="N811" s="3">
        <f t="shared" si="12"/>
        <v>363.08423529411766</v>
      </c>
      <c r="O811">
        <v>533079</v>
      </c>
      <c r="P811">
        <v>69.09</v>
      </c>
    </row>
    <row r="812" spans="1:16" hidden="1" x14ac:dyDescent="0.3">
      <c r="A812" t="s">
        <v>310</v>
      </c>
      <c r="B812" t="s">
        <v>24</v>
      </c>
      <c r="C812" t="s">
        <v>25</v>
      </c>
      <c r="D812">
        <v>61.15</v>
      </c>
      <c r="E812">
        <v>61.5</v>
      </c>
      <c r="F812">
        <v>61.6</v>
      </c>
      <c r="G812">
        <v>58.7</v>
      </c>
      <c r="H812">
        <v>59.1</v>
      </c>
      <c r="I812" s="1">
        <v>59.15</v>
      </c>
      <c r="J812">
        <v>59.45</v>
      </c>
      <c r="K812">
        <v>13348869</v>
      </c>
      <c r="L812" s="2">
        <v>7936.47</v>
      </c>
      <c r="M812">
        <v>45242</v>
      </c>
      <c r="N812" s="3">
        <f t="shared" si="12"/>
        <v>295.05479421776226</v>
      </c>
      <c r="O812">
        <v>3496692</v>
      </c>
      <c r="P812">
        <v>26.19</v>
      </c>
    </row>
    <row r="813" spans="1:16" hidden="1" x14ac:dyDescent="0.3">
      <c r="A813" t="s">
        <v>1372</v>
      </c>
      <c r="B813" t="s">
        <v>41</v>
      </c>
      <c r="C813" t="s">
        <v>25</v>
      </c>
      <c r="D813">
        <v>3.4</v>
      </c>
      <c r="E813">
        <v>3.25</v>
      </c>
      <c r="F813">
        <v>3.25</v>
      </c>
      <c r="G813">
        <v>3.25</v>
      </c>
      <c r="H813">
        <v>3.25</v>
      </c>
      <c r="I813" s="1">
        <v>3.25</v>
      </c>
      <c r="J813">
        <v>3.25</v>
      </c>
      <c r="K813">
        <v>109822</v>
      </c>
      <c r="L813" s="2">
        <v>3.57</v>
      </c>
      <c r="M813">
        <v>186</v>
      </c>
      <c r="N813" s="3">
        <f t="shared" si="12"/>
        <v>590.44086021505382</v>
      </c>
      <c r="O813" t="s">
        <v>42</v>
      </c>
      <c r="P813" t="s">
        <v>42</v>
      </c>
    </row>
    <row r="814" spans="1:16" hidden="1" x14ac:dyDescent="0.3">
      <c r="A814" t="s">
        <v>1212</v>
      </c>
      <c r="B814" t="s">
        <v>24</v>
      </c>
      <c r="C814" t="s">
        <v>25</v>
      </c>
      <c r="D814">
        <v>55.05</v>
      </c>
      <c r="E814">
        <v>55.15</v>
      </c>
      <c r="F814">
        <v>56.9</v>
      </c>
      <c r="G814">
        <v>53</v>
      </c>
      <c r="H814">
        <v>53.05</v>
      </c>
      <c r="I814" s="1">
        <v>53.15</v>
      </c>
      <c r="J814">
        <v>54.3</v>
      </c>
      <c r="K814">
        <v>25416</v>
      </c>
      <c r="L814" s="2">
        <v>13.8</v>
      </c>
      <c r="M814">
        <v>516</v>
      </c>
      <c r="N814" s="3">
        <f t="shared" si="12"/>
        <v>49.255813953488371</v>
      </c>
      <c r="O814">
        <v>17465</v>
      </c>
      <c r="P814">
        <v>68.72</v>
      </c>
    </row>
    <row r="815" spans="1:16" hidden="1" x14ac:dyDescent="0.3">
      <c r="A815" t="s">
        <v>501</v>
      </c>
      <c r="B815" t="s">
        <v>24</v>
      </c>
      <c r="C815" t="s">
        <v>25</v>
      </c>
      <c r="D815">
        <v>44.35</v>
      </c>
      <c r="E815">
        <v>44.45</v>
      </c>
      <c r="F815">
        <v>44.7</v>
      </c>
      <c r="G815">
        <v>43</v>
      </c>
      <c r="H815">
        <v>43.05</v>
      </c>
      <c r="I815" s="1">
        <v>43.05</v>
      </c>
      <c r="J815">
        <v>43.32</v>
      </c>
      <c r="K815">
        <v>1557712</v>
      </c>
      <c r="L815" s="2">
        <v>674.77</v>
      </c>
      <c r="M815">
        <v>6073</v>
      </c>
      <c r="N815" s="3">
        <f t="shared" si="12"/>
        <v>256.49794170920467</v>
      </c>
      <c r="O815">
        <v>884425</v>
      </c>
      <c r="P815">
        <v>56.78</v>
      </c>
    </row>
    <row r="816" spans="1:16" hidden="1" x14ac:dyDescent="0.3">
      <c r="A816" t="s">
        <v>773</v>
      </c>
      <c r="B816" t="s">
        <v>24</v>
      </c>
      <c r="C816" t="s">
        <v>25</v>
      </c>
      <c r="D816">
        <v>215.85</v>
      </c>
      <c r="E816">
        <v>216.2</v>
      </c>
      <c r="F816">
        <v>218.05</v>
      </c>
      <c r="G816">
        <v>209.9</v>
      </c>
      <c r="H816">
        <v>210</v>
      </c>
      <c r="I816" s="1">
        <v>210.3</v>
      </c>
      <c r="J816">
        <v>211.97</v>
      </c>
      <c r="K816">
        <v>45651</v>
      </c>
      <c r="L816" s="2">
        <v>96.76</v>
      </c>
      <c r="M816">
        <v>1820</v>
      </c>
      <c r="N816" s="3">
        <f t="shared" si="12"/>
        <v>25.082967032967034</v>
      </c>
      <c r="O816">
        <v>24194</v>
      </c>
      <c r="P816">
        <v>53</v>
      </c>
    </row>
    <row r="817" spans="1:16" hidden="1" x14ac:dyDescent="0.3">
      <c r="A817" t="s">
        <v>1022</v>
      </c>
      <c r="B817" t="s">
        <v>41</v>
      </c>
      <c r="C817" t="s">
        <v>25</v>
      </c>
      <c r="D817">
        <v>0.7</v>
      </c>
      <c r="E817">
        <v>0.65</v>
      </c>
      <c r="F817">
        <v>0.65</v>
      </c>
      <c r="G817">
        <v>0.65</v>
      </c>
      <c r="H817">
        <v>0.65</v>
      </c>
      <c r="I817" s="1">
        <v>0.65</v>
      </c>
      <c r="J817">
        <v>0.65</v>
      </c>
      <c r="K817">
        <v>16451</v>
      </c>
      <c r="L817" s="2">
        <v>0.11</v>
      </c>
      <c r="M817">
        <v>15</v>
      </c>
      <c r="N817" s="3">
        <f t="shared" si="12"/>
        <v>1096.7333333333333</v>
      </c>
      <c r="O817" t="s">
        <v>42</v>
      </c>
      <c r="P817" t="s">
        <v>42</v>
      </c>
    </row>
    <row r="818" spans="1:16" hidden="1" x14ac:dyDescent="0.3">
      <c r="A818" t="s">
        <v>1192</v>
      </c>
      <c r="B818" t="s">
        <v>41</v>
      </c>
      <c r="C818" t="s">
        <v>25</v>
      </c>
      <c r="D818">
        <v>0.3</v>
      </c>
      <c r="E818">
        <v>0.3</v>
      </c>
      <c r="F818">
        <v>0.35</v>
      </c>
      <c r="G818">
        <v>0.3</v>
      </c>
      <c r="H818">
        <v>0.35</v>
      </c>
      <c r="I818" s="1">
        <v>0.3</v>
      </c>
      <c r="J818">
        <v>0.32</v>
      </c>
      <c r="K818">
        <v>4912735</v>
      </c>
      <c r="L818" s="2">
        <v>15.53</v>
      </c>
      <c r="M818">
        <v>891</v>
      </c>
      <c r="N818" s="3">
        <f t="shared" si="12"/>
        <v>5513.7317620650956</v>
      </c>
      <c r="O818" t="s">
        <v>42</v>
      </c>
      <c r="P818" t="s">
        <v>42</v>
      </c>
    </row>
    <row r="819" spans="1:16" hidden="1" x14ac:dyDescent="0.3">
      <c r="A819" t="s">
        <v>432</v>
      </c>
      <c r="B819" t="s">
        <v>24</v>
      </c>
      <c r="C819" t="s">
        <v>25</v>
      </c>
      <c r="D819">
        <v>583.4</v>
      </c>
      <c r="E819">
        <v>588.20000000000005</v>
      </c>
      <c r="F819">
        <v>594.79999999999995</v>
      </c>
      <c r="G819">
        <v>566.20000000000005</v>
      </c>
      <c r="H819">
        <v>577</v>
      </c>
      <c r="I819" s="1">
        <v>571.70000000000005</v>
      </c>
      <c r="J819">
        <v>579.66999999999996</v>
      </c>
      <c r="K819">
        <v>195209</v>
      </c>
      <c r="L819" s="2">
        <v>1131.56</v>
      </c>
      <c r="M819">
        <v>7845</v>
      </c>
      <c r="N819" s="3">
        <f t="shared" si="12"/>
        <v>24.883237731038879</v>
      </c>
      <c r="O819">
        <v>72628</v>
      </c>
      <c r="P819">
        <v>37.21</v>
      </c>
    </row>
    <row r="820" spans="1:16" hidden="1" x14ac:dyDescent="0.3">
      <c r="A820" t="s">
        <v>862</v>
      </c>
      <c r="B820" t="s">
        <v>24</v>
      </c>
      <c r="C820" t="s">
        <v>25</v>
      </c>
      <c r="D820">
        <v>519.5</v>
      </c>
      <c r="E820">
        <v>519.5</v>
      </c>
      <c r="F820">
        <v>525</v>
      </c>
      <c r="G820">
        <v>502.5</v>
      </c>
      <c r="H820">
        <v>503.05</v>
      </c>
      <c r="I820" s="1">
        <v>505.2</v>
      </c>
      <c r="J820">
        <v>510.59</v>
      </c>
      <c r="K820">
        <v>10435</v>
      </c>
      <c r="L820" s="2">
        <v>53.28</v>
      </c>
      <c r="M820">
        <v>902</v>
      </c>
      <c r="N820" s="3">
        <f t="shared" si="12"/>
        <v>11.568736141906873</v>
      </c>
      <c r="O820">
        <v>6363</v>
      </c>
      <c r="P820">
        <v>60.98</v>
      </c>
    </row>
    <row r="821" spans="1:16" hidden="1" x14ac:dyDescent="0.3">
      <c r="A821" t="s">
        <v>1128</v>
      </c>
      <c r="B821" t="s">
        <v>41</v>
      </c>
      <c r="C821" t="s">
        <v>25</v>
      </c>
      <c r="D821">
        <v>47.5</v>
      </c>
      <c r="E821">
        <v>49.85</v>
      </c>
      <c r="F821">
        <v>49.85</v>
      </c>
      <c r="G821">
        <v>49.5</v>
      </c>
      <c r="H821">
        <v>49.5</v>
      </c>
      <c r="I821" s="1">
        <v>49.5</v>
      </c>
      <c r="J821">
        <v>49.85</v>
      </c>
      <c r="K821">
        <v>301</v>
      </c>
      <c r="L821" s="2">
        <v>0.15</v>
      </c>
      <c r="M821">
        <v>4</v>
      </c>
      <c r="N821" s="3">
        <f t="shared" si="12"/>
        <v>75.25</v>
      </c>
      <c r="O821" t="s">
        <v>42</v>
      </c>
      <c r="P821" t="s">
        <v>42</v>
      </c>
    </row>
    <row r="822" spans="1:16" hidden="1" x14ac:dyDescent="0.3">
      <c r="A822" t="s">
        <v>1481</v>
      </c>
      <c r="B822" t="s">
        <v>41</v>
      </c>
      <c r="C822" t="s">
        <v>25</v>
      </c>
      <c r="D822">
        <v>3.25</v>
      </c>
      <c r="E822">
        <v>3.25</v>
      </c>
      <c r="F822">
        <v>3.25</v>
      </c>
      <c r="G822">
        <v>3.1</v>
      </c>
      <c r="H822">
        <v>3.2</v>
      </c>
      <c r="I822" s="1">
        <v>3.2</v>
      </c>
      <c r="J822">
        <v>3.12</v>
      </c>
      <c r="K822">
        <v>43267</v>
      </c>
      <c r="L822" s="2">
        <v>1.35</v>
      </c>
      <c r="M822">
        <v>79</v>
      </c>
      <c r="N822" s="3">
        <f t="shared" si="12"/>
        <v>547.68354430379748</v>
      </c>
      <c r="O822" t="s">
        <v>42</v>
      </c>
      <c r="P822" t="s">
        <v>42</v>
      </c>
    </row>
    <row r="823" spans="1:16" hidden="1" x14ac:dyDescent="0.3">
      <c r="A823" t="s">
        <v>1417</v>
      </c>
      <c r="B823" t="s">
        <v>24</v>
      </c>
      <c r="C823" t="s">
        <v>25</v>
      </c>
      <c r="D823">
        <v>71.8</v>
      </c>
      <c r="E823">
        <v>72.95</v>
      </c>
      <c r="F823">
        <v>73.7</v>
      </c>
      <c r="G823">
        <v>70.349999999999994</v>
      </c>
      <c r="H823">
        <v>70.5</v>
      </c>
      <c r="I823" s="1">
        <v>70.7</v>
      </c>
      <c r="J823">
        <v>71.73</v>
      </c>
      <c r="K823">
        <v>3258</v>
      </c>
      <c r="L823" s="2">
        <v>2.34</v>
      </c>
      <c r="M823">
        <v>120</v>
      </c>
      <c r="N823" s="3">
        <f t="shared" si="12"/>
        <v>27.15</v>
      </c>
      <c r="O823">
        <v>2273</v>
      </c>
      <c r="P823">
        <v>69.77</v>
      </c>
    </row>
    <row r="824" spans="1:16" hidden="1" x14ac:dyDescent="0.3">
      <c r="A824" t="s">
        <v>603</v>
      </c>
      <c r="B824" t="s">
        <v>24</v>
      </c>
      <c r="C824" t="s">
        <v>25</v>
      </c>
      <c r="D824">
        <v>252.65</v>
      </c>
      <c r="E824">
        <v>253.6</v>
      </c>
      <c r="F824">
        <v>254.35</v>
      </c>
      <c r="G824">
        <v>245.2</v>
      </c>
      <c r="H824">
        <v>247.1</v>
      </c>
      <c r="I824" s="1">
        <v>247.95</v>
      </c>
      <c r="J824">
        <v>249.55</v>
      </c>
      <c r="K824">
        <v>127150</v>
      </c>
      <c r="L824" s="2">
        <v>317.3</v>
      </c>
      <c r="M824">
        <v>4375</v>
      </c>
      <c r="N824" s="3">
        <f t="shared" si="12"/>
        <v>29.062857142857144</v>
      </c>
      <c r="O824">
        <v>55434</v>
      </c>
      <c r="P824">
        <v>43.6</v>
      </c>
    </row>
    <row r="825" spans="1:16" hidden="1" x14ac:dyDescent="0.3">
      <c r="A825" t="s">
        <v>945</v>
      </c>
      <c r="B825" t="s">
        <v>24</v>
      </c>
      <c r="C825" t="s">
        <v>25</v>
      </c>
      <c r="D825">
        <v>438.8</v>
      </c>
      <c r="E825">
        <v>443.5</v>
      </c>
      <c r="F825">
        <v>445.15</v>
      </c>
      <c r="G825">
        <v>428.65</v>
      </c>
      <c r="H825">
        <v>432.25</v>
      </c>
      <c r="I825" s="1">
        <v>432</v>
      </c>
      <c r="J825">
        <v>436.37</v>
      </c>
      <c r="K825">
        <v>7341</v>
      </c>
      <c r="L825" s="2">
        <v>32.03</v>
      </c>
      <c r="M825">
        <v>575</v>
      </c>
      <c r="N825" s="3">
        <f t="shared" si="12"/>
        <v>12.766956521739131</v>
      </c>
      <c r="O825">
        <v>5115</v>
      </c>
      <c r="P825">
        <v>69.680000000000007</v>
      </c>
    </row>
    <row r="826" spans="1:16" hidden="1" x14ac:dyDescent="0.3">
      <c r="A826" t="s">
        <v>87</v>
      </c>
      <c r="B826" t="s">
        <v>24</v>
      </c>
      <c r="C826" t="s">
        <v>25</v>
      </c>
      <c r="D826">
        <v>67.599999999999994</v>
      </c>
      <c r="E826">
        <v>68.5</v>
      </c>
      <c r="F826">
        <v>68.8</v>
      </c>
      <c r="G826">
        <v>66.099999999999994</v>
      </c>
      <c r="H826">
        <v>67.150000000000006</v>
      </c>
      <c r="I826" s="1">
        <v>66.95</v>
      </c>
      <c r="J826">
        <v>67.599999999999994</v>
      </c>
      <c r="K826">
        <v>588786</v>
      </c>
      <c r="L826" s="14">
        <v>398.03</v>
      </c>
      <c r="M826">
        <v>3956</v>
      </c>
      <c r="N826" s="3">
        <f t="shared" si="12"/>
        <v>148.83367037411526</v>
      </c>
      <c r="O826">
        <v>233165</v>
      </c>
      <c r="P826">
        <v>39.6</v>
      </c>
    </row>
    <row r="827" spans="1:16" hidden="1" x14ac:dyDescent="0.3">
      <c r="A827" t="s">
        <v>1477</v>
      </c>
      <c r="B827" t="s">
        <v>24</v>
      </c>
      <c r="C827" t="s">
        <v>25</v>
      </c>
      <c r="D827">
        <v>62.4</v>
      </c>
      <c r="E827">
        <v>62.4</v>
      </c>
      <c r="F827">
        <v>62.4</v>
      </c>
      <c r="G827">
        <v>59.55</v>
      </c>
      <c r="H827">
        <v>60.45</v>
      </c>
      <c r="I827" s="1">
        <v>60.4</v>
      </c>
      <c r="J827">
        <v>60.27</v>
      </c>
      <c r="K827">
        <v>2332</v>
      </c>
      <c r="L827" s="2">
        <v>1.41</v>
      </c>
      <c r="M827">
        <v>68</v>
      </c>
      <c r="N827" s="3">
        <f t="shared" si="12"/>
        <v>34.294117647058826</v>
      </c>
      <c r="O827">
        <v>1589</v>
      </c>
      <c r="P827">
        <v>68.14</v>
      </c>
    </row>
    <row r="828" spans="1:16" hidden="1" x14ac:dyDescent="0.3">
      <c r="A828" t="s">
        <v>1044</v>
      </c>
      <c r="B828" t="s">
        <v>24</v>
      </c>
      <c r="C828" t="s">
        <v>25</v>
      </c>
      <c r="D828">
        <v>15.85</v>
      </c>
      <c r="E828">
        <v>16.25</v>
      </c>
      <c r="F828">
        <v>16.25</v>
      </c>
      <c r="G828">
        <v>15.45</v>
      </c>
      <c r="H828">
        <v>15.5</v>
      </c>
      <c r="I828" s="1">
        <v>15.5</v>
      </c>
      <c r="J828">
        <v>15.68</v>
      </c>
      <c r="K828">
        <v>50919</v>
      </c>
      <c r="L828" s="2">
        <v>7.99</v>
      </c>
      <c r="M828">
        <v>209</v>
      </c>
      <c r="N828" s="3">
        <f t="shared" si="12"/>
        <v>243.63157894736841</v>
      </c>
      <c r="O828">
        <v>28210</v>
      </c>
      <c r="P828">
        <v>55.4</v>
      </c>
    </row>
    <row r="829" spans="1:16" hidden="1" x14ac:dyDescent="0.3">
      <c r="A829" t="s">
        <v>1112</v>
      </c>
      <c r="B829" t="s">
        <v>24</v>
      </c>
      <c r="C829" t="s">
        <v>25</v>
      </c>
      <c r="D829">
        <v>13.65</v>
      </c>
      <c r="E829">
        <v>13.75</v>
      </c>
      <c r="F829">
        <v>13.75</v>
      </c>
      <c r="G829">
        <v>13.1</v>
      </c>
      <c r="H829">
        <v>13.5</v>
      </c>
      <c r="I829" s="1">
        <v>13.45</v>
      </c>
      <c r="J829">
        <v>13.39</v>
      </c>
      <c r="K829">
        <v>64491</v>
      </c>
      <c r="L829" s="2">
        <v>8.6300000000000008</v>
      </c>
      <c r="M829">
        <v>208</v>
      </c>
      <c r="N829" s="3">
        <f t="shared" si="12"/>
        <v>310.05288461538464</v>
      </c>
      <c r="O829">
        <v>45964</v>
      </c>
      <c r="P829">
        <v>71.27</v>
      </c>
    </row>
    <row r="830" spans="1:16" hidden="1" x14ac:dyDescent="0.3">
      <c r="A830" t="s">
        <v>1085</v>
      </c>
      <c r="B830" t="s">
        <v>24</v>
      </c>
      <c r="C830" t="s">
        <v>25</v>
      </c>
      <c r="D830">
        <v>142.31</v>
      </c>
      <c r="E830">
        <v>143.77000000000001</v>
      </c>
      <c r="F830">
        <v>143.78</v>
      </c>
      <c r="G830">
        <v>136.65</v>
      </c>
      <c r="H830">
        <v>138</v>
      </c>
      <c r="I830" s="1">
        <v>138.09</v>
      </c>
      <c r="J830">
        <v>138.57</v>
      </c>
      <c r="K830">
        <v>7193</v>
      </c>
      <c r="L830" s="2">
        <v>9.9700000000000006</v>
      </c>
      <c r="M830">
        <v>235</v>
      </c>
      <c r="N830" s="3">
        <f t="shared" si="12"/>
        <v>30.608510638297872</v>
      </c>
      <c r="O830">
        <v>3289</v>
      </c>
      <c r="P830">
        <v>45.73</v>
      </c>
    </row>
    <row r="831" spans="1:16" hidden="1" x14ac:dyDescent="0.3">
      <c r="A831" t="s">
        <v>1335</v>
      </c>
      <c r="B831" t="s">
        <v>24</v>
      </c>
      <c r="C831" t="s">
        <v>25</v>
      </c>
      <c r="D831">
        <v>57.12</v>
      </c>
      <c r="E831">
        <v>57</v>
      </c>
      <c r="F831">
        <v>58</v>
      </c>
      <c r="G831">
        <v>56.16</v>
      </c>
      <c r="H831">
        <v>58</v>
      </c>
      <c r="I831" s="1">
        <v>57.52</v>
      </c>
      <c r="J831">
        <v>57.18</v>
      </c>
      <c r="K831">
        <v>9391</v>
      </c>
      <c r="L831" s="2">
        <v>5.37</v>
      </c>
      <c r="M831">
        <v>103</v>
      </c>
      <c r="N831" s="3">
        <f t="shared" si="12"/>
        <v>91.174757281553397</v>
      </c>
      <c r="O831">
        <v>7301</v>
      </c>
      <c r="P831">
        <v>77.739999999999995</v>
      </c>
    </row>
    <row r="832" spans="1:16" hidden="1" x14ac:dyDescent="0.3">
      <c r="A832" t="s">
        <v>37</v>
      </c>
      <c r="B832" t="s">
        <v>24</v>
      </c>
      <c r="C832" t="s">
        <v>25</v>
      </c>
      <c r="D832">
        <v>115.96</v>
      </c>
      <c r="E832">
        <v>133.4</v>
      </c>
      <c r="F832">
        <v>133.4</v>
      </c>
      <c r="G832">
        <v>114.9</v>
      </c>
      <c r="H832">
        <v>115.22</v>
      </c>
      <c r="I832" s="1">
        <v>115.31</v>
      </c>
      <c r="J832">
        <v>115.38</v>
      </c>
      <c r="K832">
        <v>418763</v>
      </c>
      <c r="L832" s="8">
        <v>483.18</v>
      </c>
      <c r="M832">
        <v>607</v>
      </c>
      <c r="N832" s="3">
        <f t="shared" si="12"/>
        <v>689.88962108731471</v>
      </c>
      <c r="O832">
        <v>378883</v>
      </c>
      <c r="P832">
        <v>90.48</v>
      </c>
    </row>
    <row r="833" spans="1:16" hidden="1" x14ac:dyDescent="0.3">
      <c r="A833" t="s">
        <v>433</v>
      </c>
      <c r="B833" t="s">
        <v>24</v>
      </c>
      <c r="C833" t="s">
        <v>25</v>
      </c>
      <c r="D833">
        <v>449.75</v>
      </c>
      <c r="E833">
        <v>474.95</v>
      </c>
      <c r="F833">
        <v>474.95</v>
      </c>
      <c r="G833">
        <v>456.15</v>
      </c>
      <c r="H833">
        <v>462.95</v>
      </c>
      <c r="I833" s="1">
        <v>462.5</v>
      </c>
      <c r="J833">
        <v>459.36</v>
      </c>
      <c r="K833">
        <v>244115</v>
      </c>
      <c r="L833" s="2">
        <v>1121.3800000000001</v>
      </c>
      <c r="M833">
        <v>2333</v>
      </c>
      <c r="N833" s="3">
        <f t="shared" si="12"/>
        <v>104.6356622374625</v>
      </c>
      <c r="O833">
        <v>160404</v>
      </c>
      <c r="P833">
        <v>65.709999999999994</v>
      </c>
    </row>
    <row r="834" spans="1:16" hidden="1" x14ac:dyDescent="0.3">
      <c r="A834" t="s">
        <v>666</v>
      </c>
      <c r="B834" t="s">
        <v>24</v>
      </c>
      <c r="C834" t="s">
        <v>25</v>
      </c>
      <c r="D834">
        <v>228.13</v>
      </c>
      <c r="E834">
        <v>241.8</v>
      </c>
      <c r="F834">
        <v>241.8</v>
      </c>
      <c r="G834">
        <v>220.07</v>
      </c>
      <c r="H834">
        <v>221.27</v>
      </c>
      <c r="I834" s="1">
        <v>220.74</v>
      </c>
      <c r="J834">
        <v>222.19</v>
      </c>
      <c r="K834">
        <v>86041</v>
      </c>
      <c r="L834" s="2">
        <v>191.18</v>
      </c>
      <c r="M834">
        <v>1063</v>
      </c>
      <c r="N834" s="3">
        <f t="shared" ref="N834:N897" si="13">K834/M834</f>
        <v>80.941674506114765</v>
      </c>
      <c r="O834">
        <v>43045</v>
      </c>
      <c r="P834">
        <v>50.03</v>
      </c>
    </row>
    <row r="835" spans="1:16" hidden="1" x14ac:dyDescent="0.3">
      <c r="A835" t="s">
        <v>135</v>
      </c>
      <c r="B835" t="s">
        <v>24</v>
      </c>
      <c r="C835" t="s">
        <v>25</v>
      </c>
      <c r="D835">
        <v>1350</v>
      </c>
      <c r="E835">
        <v>1365</v>
      </c>
      <c r="F835">
        <v>1379.5</v>
      </c>
      <c r="G835">
        <v>1310.1500000000001</v>
      </c>
      <c r="H835">
        <v>1322.5</v>
      </c>
      <c r="I835" s="1">
        <v>1322.6</v>
      </c>
      <c r="J835">
        <v>1345.1</v>
      </c>
      <c r="K835">
        <v>7560905</v>
      </c>
      <c r="L835" s="2">
        <v>101701.74</v>
      </c>
      <c r="M835">
        <v>249642</v>
      </c>
      <c r="N835" s="3">
        <f t="shared" si="13"/>
        <v>30.286990971070573</v>
      </c>
      <c r="O835">
        <v>2007777</v>
      </c>
      <c r="P835">
        <v>26.55</v>
      </c>
    </row>
    <row r="836" spans="1:16" hidden="1" x14ac:dyDescent="0.3">
      <c r="A836" t="s">
        <v>90</v>
      </c>
      <c r="B836" t="s">
        <v>24</v>
      </c>
      <c r="C836" t="s">
        <v>25</v>
      </c>
      <c r="D836">
        <v>39.299999999999997</v>
      </c>
      <c r="E836">
        <v>39</v>
      </c>
      <c r="F836">
        <v>42.5</v>
      </c>
      <c r="G836">
        <v>39</v>
      </c>
      <c r="H836">
        <v>41.2</v>
      </c>
      <c r="I836" s="1">
        <v>41.3</v>
      </c>
      <c r="J836">
        <v>41.61</v>
      </c>
      <c r="K836">
        <v>749962</v>
      </c>
      <c r="L836" s="14">
        <v>312.04000000000002</v>
      </c>
      <c r="M836">
        <v>5701</v>
      </c>
      <c r="N836" s="3">
        <f t="shared" si="13"/>
        <v>131.54920189440449</v>
      </c>
      <c r="O836">
        <v>311234</v>
      </c>
      <c r="P836">
        <v>41.5</v>
      </c>
    </row>
    <row r="837" spans="1:16" hidden="1" x14ac:dyDescent="0.3">
      <c r="A837" t="s">
        <v>848</v>
      </c>
      <c r="B837" t="s">
        <v>24</v>
      </c>
      <c r="C837" t="s">
        <v>25</v>
      </c>
      <c r="D837">
        <v>144.30000000000001</v>
      </c>
      <c r="E837">
        <v>146.25</v>
      </c>
      <c r="F837">
        <v>146.25</v>
      </c>
      <c r="G837">
        <v>140.80000000000001</v>
      </c>
      <c r="H837">
        <v>141.5</v>
      </c>
      <c r="I837" s="1">
        <v>141.25</v>
      </c>
      <c r="J837">
        <v>141.91</v>
      </c>
      <c r="K837">
        <v>41195</v>
      </c>
      <c r="L837" s="2">
        <v>58.46</v>
      </c>
      <c r="M837">
        <v>1255</v>
      </c>
      <c r="N837" s="3">
        <f t="shared" si="13"/>
        <v>32.82470119521912</v>
      </c>
      <c r="O837">
        <v>23940</v>
      </c>
      <c r="P837">
        <v>58.11</v>
      </c>
    </row>
    <row r="838" spans="1:16" hidden="1" x14ac:dyDescent="0.3">
      <c r="A838" t="s">
        <v>890</v>
      </c>
      <c r="B838" t="s">
        <v>24</v>
      </c>
      <c r="C838" t="s">
        <v>25</v>
      </c>
      <c r="D838">
        <v>53.8</v>
      </c>
      <c r="E838">
        <v>54.1</v>
      </c>
      <c r="F838">
        <v>54.85</v>
      </c>
      <c r="G838">
        <v>52.2</v>
      </c>
      <c r="H838">
        <v>53.35</v>
      </c>
      <c r="I838" s="1">
        <v>53.7</v>
      </c>
      <c r="J838">
        <v>53.1</v>
      </c>
      <c r="K838">
        <v>84570</v>
      </c>
      <c r="L838" s="2">
        <v>44.91</v>
      </c>
      <c r="M838">
        <v>1118</v>
      </c>
      <c r="N838" s="3">
        <f t="shared" si="13"/>
        <v>75.644007155635066</v>
      </c>
      <c r="O838">
        <v>40750</v>
      </c>
      <c r="P838">
        <v>48.18</v>
      </c>
    </row>
    <row r="839" spans="1:16" hidden="1" x14ac:dyDescent="0.3">
      <c r="A839" t="s">
        <v>624</v>
      </c>
      <c r="B839" t="s">
        <v>24</v>
      </c>
      <c r="C839" t="s">
        <v>25</v>
      </c>
      <c r="D839">
        <v>208.75</v>
      </c>
      <c r="E839">
        <v>211</v>
      </c>
      <c r="F839">
        <v>214</v>
      </c>
      <c r="G839">
        <v>203</v>
      </c>
      <c r="H839">
        <v>204.35</v>
      </c>
      <c r="I839" s="1">
        <v>203.85</v>
      </c>
      <c r="J839">
        <v>205.36</v>
      </c>
      <c r="K839">
        <v>121009</v>
      </c>
      <c r="L839" s="2">
        <v>248.5</v>
      </c>
      <c r="M839">
        <v>4384</v>
      </c>
      <c r="N839" s="3">
        <f t="shared" si="13"/>
        <v>27.602417883211679</v>
      </c>
      <c r="O839">
        <v>73407</v>
      </c>
      <c r="P839">
        <v>60.66</v>
      </c>
    </row>
    <row r="840" spans="1:16" hidden="1" x14ac:dyDescent="0.3">
      <c r="A840" t="s">
        <v>1163</v>
      </c>
      <c r="B840" t="s">
        <v>24</v>
      </c>
      <c r="C840" t="s">
        <v>25</v>
      </c>
      <c r="D840">
        <v>8.8000000000000007</v>
      </c>
      <c r="E840">
        <v>9</v>
      </c>
      <c r="F840">
        <v>9</v>
      </c>
      <c r="G840">
        <v>8.4</v>
      </c>
      <c r="H840">
        <v>8.5</v>
      </c>
      <c r="I840" s="1">
        <v>8.5</v>
      </c>
      <c r="J840">
        <v>8.56</v>
      </c>
      <c r="K840">
        <v>230740</v>
      </c>
      <c r="L840" s="2">
        <v>19.760000000000002</v>
      </c>
      <c r="M840">
        <v>296</v>
      </c>
      <c r="N840" s="3">
        <f t="shared" si="13"/>
        <v>779.52702702702697</v>
      </c>
      <c r="O840">
        <v>163827</v>
      </c>
      <c r="P840">
        <v>71</v>
      </c>
    </row>
    <row r="841" spans="1:16" hidden="1" x14ac:dyDescent="0.3">
      <c r="A841" t="s">
        <v>1143</v>
      </c>
      <c r="B841" t="s">
        <v>24</v>
      </c>
      <c r="C841" t="s">
        <v>25</v>
      </c>
      <c r="D841">
        <v>719</v>
      </c>
      <c r="E841">
        <v>725</v>
      </c>
      <c r="F841">
        <v>729.05</v>
      </c>
      <c r="G841">
        <v>712</v>
      </c>
      <c r="H841">
        <v>713</v>
      </c>
      <c r="I841" s="1">
        <v>715.8</v>
      </c>
      <c r="J841">
        <v>717.92</v>
      </c>
      <c r="K841">
        <v>1120</v>
      </c>
      <c r="L841" s="2">
        <v>8.0399999999999991</v>
      </c>
      <c r="M841">
        <v>482</v>
      </c>
      <c r="N841" s="3">
        <f t="shared" si="13"/>
        <v>2.3236514522821579</v>
      </c>
      <c r="O841">
        <v>454</v>
      </c>
      <c r="P841">
        <v>40.54</v>
      </c>
    </row>
    <row r="842" spans="1:16" hidden="1" x14ac:dyDescent="0.3">
      <c r="A842" t="s">
        <v>752</v>
      </c>
      <c r="B842" t="s">
        <v>24</v>
      </c>
      <c r="C842" t="s">
        <v>25</v>
      </c>
      <c r="D842">
        <v>113.6</v>
      </c>
      <c r="E842">
        <v>113</v>
      </c>
      <c r="F842">
        <v>115.25</v>
      </c>
      <c r="G842">
        <v>112.6</v>
      </c>
      <c r="H842">
        <v>113.5</v>
      </c>
      <c r="I842" s="1">
        <v>113.35</v>
      </c>
      <c r="J842">
        <v>113.87</v>
      </c>
      <c r="K842">
        <v>92560</v>
      </c>
      <c r="L842" s="2">
        <v>105.4</v>
      </c>
      <c r="M842">
        <v>1012</v>
      </c>
      <c r="N842" s="3">
        <f t="shared" si="13"/>
        <v>91.462450592885375</v>
      </c>
      <c r="O842">
        <v>61062</v>
      </c>
      <c r="P842">
        <v>65.97</v>
      </c>
    </row>
    <row r="843" spans="1:16" hidden="1" x14ac:dyDescent="0.3">
      <c r="A843" t="s">
        <v>1344</v>
      </c>
      <c r="B843" t="s">
        <v>24</v>
      </c>
      <c r="C843" t="s">
        <v>25</v>
      </c>
      <c r="D843">
        <v>636.6</v>
      </c>
      <c r="E843">
        <v>637.95000000000005</v>
      </c>
      <c r="F843">
        <v>640</v>
      </c>
      <c r="G843">
        <v>616.70000000000005</v>
      </c>
      <c r="H843">
        <v>621.79999999999995</v>
      </c>
      <c r="I843" s="1">
        <v>622.95000000000005</v>
      </c>
      <c r="J843">
        <v>625.48</v>
      </c>
      <c r="K843">
        <v>764</v>
      </c>
      <c r="L843" s="2">
        <v>4.78</v>
      </c>
      <c r="M843">
        <v>244</v>
      </c>
      <c r="N843" s="3">
        <f t="shared" si="13"/>
        <v>3.1311475409836067</v>
      </c>
      <c r="O843">
        <v>332</v>
      </c>
      <c r="P843">
        <v>43.46</v>
      </c>
    </row>
    <row r="844" spans="1:16" hidden="1" x14ac:dyDescent="0.3">
      <c r="A844" t="s">
        <v>837</v>
      </c>
      <c r="B844" t="s">
        <v>24</v>
      </c>
      <c r="C844" t="s">
        <v>25</v>
      </c>
      <c r="D844">
        <v>112.05</v>
      </c>
      <c r="E844">
        <v>113</v>
      </c>
      <c r="F844">
        <v>113</v>
      </c>
      <c r="G844">
        <v>108</v>
      </c>
      <c r="H844">
        <v>108.25</v>
      </c>
      <c r="I844" s="1">
        <v>108.65</v>
      </c>
      <c r="J844">
        <v>109.37</v>
      </c>
      <c r="K844">
        <v>57864</v>
      </c>
      <c r="L844" s="2">
        <v>63.28</v>
      </c>
      <c r="M844">
        <v>1171</v>
      </c>
      <c r="N844" s="3">
        <f t="shared" si="13"/>
        <v>49.414175918018785</v>
      </c>
      <c r="O844">
        <v>33276</v>
      </c>
      <c r="P844">
        <v>57.51</v>
      </c>
    </row>
    <row r="845" spans="1:16" hidden="1" x14ac:dyDescent="0.3">
      <c r="A845" t="s">
        <v>636</v>
      </c>
      <c r="B845" t="s">
        <v>24</v>
      </c>
      <c r="C845" t="s">
        <v>25</v>
      </c>
      <c r="D845">
        <v>124.65</v>
      </c>
      <c r="E845">
        <v>122.55</v>
      </c>
      <c r="F845">
        <v>125</v>
      </c>
      <c r="G845">
        <v>118</v>
      </c>
      <c r="H845">
        <v>118.45</v>
      </c>
      <c r="I845" s="1">
        <v>118.85</v>
      </c>
      <c r="J845">
        <v>120.17</v>
      </c>
      <c r="K845">
        <v>194005</v>
      </c>
      <c r="L845" s="2">
        <v>233.14</v>
      </c>
      <c r="M845">
        <v>5024</v>
      </c>
      <c r="N845" s="3">
        <f t="shared" si="13"/>
        <v>38.615644904458598</v>
      </c>
      <c r="O845">
        <v>78712</v>
      </c>
      <c r="P845">
        <v>40.57</v>
      </c>
    </row>
    <row r="846" spans="1:16" hidden="1" x14ac:dyDescent="0.3">
      <c r="A846" t="s">
        <v>950</v>
      </c>
      <c r="B846" t="s">
        <v>24</v>
      </c>
      <c r="C846" t="s">
        <v>25</v>
      </c>
      <c r="D846">
        <v>76.05</v>
      </c>
      <c r="E846">
        <v>76.95</v>
      </c>
      <c r="F846">
        <v>76.95</v>
      </c>
      <c r="G846">
        <v>72.349999999999994</v>
      </c>
      <c r="H846">
        <v>76.45</v>
      </c>
      <c r="I846" s="1">
        <v>75.849999999999994</v>
      </c>
      <c r="J846">
        <v>74.36</v>
      </c>
      <c r="K846">
        <v>41970</v>
      </c>
      <c r="L846" s="2">
        <v>31.21</v>
      </c>
      <c r="M846">
        <v>1055</v>
      </c>
      <c r="N846" s="3">
        <f t="shared" si="13"/>
        <v>39.781990521327018</v>
      </c>
      <c r="O846">
        <v>28570</v>
      </c>
      <c r="P846">
        <v>68.069999999999993</v>
      </c>
    </row>
    <row r="847" spans="1:16" hidden="1" x14ac:dyDescent="0.3">
      <c r="A847" t="s">
        <v>68</v>
      </c>
      <c r="B847" t="s">
        <v>24</v>
      </c>
      <c r="C847" t="s">
        <v>25</v>
      </c>
      <c r="D847">
        <v>488.75</v>
      </c>
      <c r="E847">
        <v>493.5</v>
      </c>
      <c r="F847">
        <v>546</v>
      </c>
      <c r="G847">
        <v>485.2</v>
      </c>
      <c r="H847">
        <v>524.75</v>
      </c>
      <c r="I847" s="1">
        <v>524</v>
      </c>
      <c r="J847">
        <v>525.11</v>
      </c>
      <c r="K847">
        <v>1193242</v>
      </c>
      <c r="L847" s="14">
        <v>6265.84</v>
      </c>
      <c r="M847">
        <v>26009</v>
      </c>
      <c r="N847" s="3">
        <f t="shared" si="13"/>
        <v>45.878042216155947</v>
      </c>
      <c r="O847">
        <v>326203</v>
      </c>
      <c r="P847">
        <v>27.34</v>
      </c>
    </row>
    <row r="848" spans="1:16" hidden="1" x14ac:dyDescent="0.3">
      <c r="A848" t="s">
        <v>105</v>
      </c>
      <c r="B848" t="s">
        <v>24</v>
      </c>
      <c r="C848" t="s">
        <v>25</v>
      </c>
      <c r="D848">
        <v>108.85</v>
      </c>
      <c r="E848">
        <v>114.25</v>
      </c>
      <c r="F848">
        <v>114.25</v>
      </c>
      <c r="G848">
        <v>104</v>
      </c>
      <c r="H848">
        <v>107</v>
      </c>
      <c r="I848" s="1">
        <v>107.05</v>
      </c>
      <c r="J848">
        <v>109.74</v>
      </c>
      <c r="K848">
        <v>37613</v>
      </c>
      <c r="L848" s="14">
        <v>41.28</v>
      </c>
      <c r="M848">
        <v>692</v>
      </c>
      <c r="N848" s="3">
        <f t="shared" si="13"/>
        <v>54.354046242774565</v>
      </c>
      <c r="O848">
        <v>21861</v>
      </c>
      <c r="P848">
        <v>58.12</v>
      </c>
    </row>
    <row r="849" spans="1:16" hidden="1" x14ac:dyDescent="0.3">
      <c r="A849" t="s">
        <v>615</v>
      </c>
      <c r="B849" t="s">
        <v>24</v>
      </c>
      <c r="C849" t="s">
        <v>25</v>
      </c>
      <c r="D849">
        <v>443.75</v>
      </c>
      <c r="E849">
        <v>450.1</v>
      </c>
      <c r="F849">
        <v>493.8</v>
      </c>
      <c r="G849">
        <v>441.2</v>
      </c>
      <c r="H849">
        <v>468</v>
      </c>
      <c r="I849" s="1">
        <v>465.85</v>
      </c>
      <c r="J849">
        <v>468.85</v>
      </c>
      <c r="K849">
        <v>58940</v>
      </c>
      <c r="L849" s="2">
        <v>276.33999999999997</v>
      </c>
      <c r="M849">
        <v>3445</v>
      </c>
      <c r="N849" s="3">
        <f t="shared" si="13"/>
        <v>17.108853410740203</v>
      </c>
      <c r="O849">
        <v>20136</v>
      </c>
      <c r="P849">
        <v>34.159999999999997</v>
      </c>
    </row>
    <row r="850" spans="1:16" hidden="1" x14ac:dyDescent="0.3">
      <c r="A850" t="s">
        <v>1340</v>
      </c>
      <c r="B850" t="s">
        <v>41</v>
      </c>
      <c r="C850" t="s">
        <v>25</v>
      </c>
      <c r="D850">
        <v>87.9</v>
      </c>
      <c r="E850">
        <v>88.8</v>
      </c>
      <c r="F850">
        <v>88.8</v>
      </c>
      <c r="G850">
        <v>85.05</v>
      </c>
      <c r="H850">
        <v>85.55</v>
      </c>
      <c r="I850" s="1">
        <v>86.2</v>
      </c>
      <c r="J850">
        <v>86.18</v>
      </c>
      <c r="K850">
        <v>5866</v>
      </c>
      <c r="L850" s="2">
        <v>5.0599999999999996</v>
      </c>
      <c r="M850">
        <v>85</v>
      </c>
      <c r="N850" s="3">
        <f t="shared" si="13"/>
        <v>69.011764705882356</v>
      </c>
      <c r="O850" t="s">
        <v>42</v>
      </c>
      <c r="P850" t="s">
        <v>42</v>
      </c>
    </row>
    <row r="851" spans="1:16" hidden="1" x14ac:dyDescent="0.3">
      <c r="A851" t="s">
        <v>1582</v>
      </c>
      <c r="B851" t="s">
        <v>24</v>
      </c>
      <c r="C851" t="s">
        <v>25</v>
      </c>
      <c r="D851">
        <v>1295.2</v>
      </c>
      <c r="E851">
        <v>1293.95</v>
      </c>
      <c r="F851">
        <v>1293.95</v>
      </c>
      <c r="G851">
        <v>1277</v>
      </c>
      <c r="H851">
        <v>1280</v>
      </c>
      <c r="I851" s="1">
        <v>1280</v>
      </c>
      <c r="J851">
        <v>1282.3900000000001</v>
      </c>
      <c r="K851">
        <v>28</v>
      </c>
      <c r="L851" s="2">
        <v>0.36</v>
      </c>
      <c r="M851">
        <v>12</v>
      </c>
      <c r="N851" s="3">
        <f t="shared" si="13"/>
        <v>2.3333333333333335</v>
      </c>
      <c r="O851">
        <v>26</v>
      </c>
      <c r="P851">
        <v>92.86</v>
      </c>
    </row>
    <row r="852" spans="1:16" hidden="1" x14ac:dyDescent="0.3">
      <c r="A852" t="s">
        <v>1659</v>
      </c>
      <c r="B852" t="s">
        <v>24</v>
      </c>
      <c r="C852" t="s">
        <v>25</v>
      </c>
      <c r="D852">
        <v>9.4</v>
      </c>
      <c r="E852">
        <v>9.5</v>
      </c>
      <c r="F852">
        <v>9.5</v>
      </c>
      <c r="G852">
        <v>9</v>
      </c>
      <c r="H852">
        <v>9.5</v>
      </c>
      <c r="I852" s="1">
        <v>9.5</v>
      </c>
      <c r="J852">
        <v>9.18</v>
      </c>
      <c r="K852">
        <v>203</v>
      </c>
      <c r="L852" s="2">
        <v>0.02</v>
      </c>
      <c r="M852">
        <v>7</v>
      </c>
      <c r="N852" s="3">
        <f t="shared" si="13"/>
        <v>29</v>
      </c>
      <c r="O852">
        <v>202</v>
      </c>
      <c r="P852">
        <v>99.51</v>
      </c>
    </row>
    <row r="853" spans="1:16" hidden="1" x14ac:dyDescent="0.3">
      <c r="A853" t="s">
        <v>1170</v>
      </c>
      <c r="B853" t="s">
        <v>41</v>
      </c>
      <c r="C853" t="s">
        <v>25</v>
      </c>
      <c r="D853">
        <v>113.6</v>
      </c>
      <c r="E853">
        <v>114.5</v>
      </c>
      <c r="F853">
        <v>115.75</v>
      </c>
      <c r="G853">
        <v>111.1</v>
      </c>
      <c r="H853">
        <v>111.4</v>
      </c>
      <c r="I853" s="1">
        <v>111.55</v>
      </c>
      <c r="J853">
        <v>112.24</v>
      </c>
      <c r="K853">
        <v>16237</v>
      </c>
      <c r="L853" s="2">
        <v>18.22</v>
      </c>
      <c r="M853">
        <v>339</v>
      </c>
      <c r="N853" s="3">
        <f t="shared" si="13"/>
        <v>47.896755162241888</v>
      </c>
      <c r="O853" t="s">
        <v>42</v>
      </c>
      <c r="P853" t="s">
        <v>42</v>
      </c>
    </row>
    <row r="854" spans="1:16" hidden="1" x14ac:dyDescent="0.3">
      <c r="A854" t="s">
        <v>1674</v>
      </c>
      <c r="B854" t="s">
        <v>24</v>
      </c>
      <c r="C854" t="s">
        <v>25</v>
      </c>
      <c r="D854">
        <v>34.85</v>
      </c>
      <c r="E854">
        <v>36.549999999999997</v>
      </c>
      <c r="F854">
        <v>36.549999999999997</v>
      </c>
      <c r="G854">
        <v>36.549999999999997</v>
      </c>
      <c r="H854">
        <v>36.549999999999997</v>
      </c>
      <c r="I854" s="1">
        <v>36.549999999999997</v>
      </c>
      <c r="J854">
        <v>36.549999999999997</v>
      </c>
      <c r="K854">
        <v>1</v>
      </c>
      <c r="L854" s="2">
        <v>0</v>
      </c>
      <c r="M854">
        <v>1</v>
      </c>
      <c r="N854" s="3">
        <f t="shared" si="13"/>
        <v>1</v>
      </c>
      <c r="O854">
        <v>1</v>
      </c>
      <c r="P854">
        <v>100</v>
      </c>
    </row>
    <row r="855" spans="1:16" hidden="1" x14ac:dyDescent="0.3">
      <c r="A855" t="s">
        <v>179</v>
      </c>
      <c r="B855" t="s">
        <v>24</v>
      </c>
      <c r="C855" t="s">
        <v>25</v>
      </c>
      <c r="D855">
        <v>35.1</v>
      </c>
      <c r="E855">
        <v>35.1</v>
      </c>
      <c r="F855">
        <v>37</v>
      </c>
      <c r="G855">
        <v>35</v>
      </c>
      <c r="H855">
        <v>35.25</v>
      </c>
      <c r="I855" s="1">
        <v>35.450000000000003</v>
      </c>
      <c r="J855">
        <v>35.93</v>
      </c>
      <c r="K855">
        <v>244601</v>
      </c>
      <c r="L855" s="2">
        <v>87.88</v>
      </c>
      <c r="M855">
        <v>1206</v>
      </c>
      <c r="N855" s="3">
        <f t="shared" si="13"/>
        <v>202.82006633499171</v>
      </c>
      <c r="O855">
        <v>140146</v>
      </c>
      <c r="P855">
        <v>57.3</v>
      </c>
    </row>
    <row r="856" spans="1:16" hidden="1" x14ac:dyDescent="0.3">
      <c r="A856" t="s">
        <v>1160</v>
      </c>
      <c r="B856" t="s">
        <v>41</v>
      </c>
      <c r="C856" t="s">
        <v>25</v>
      </c>
      <c r="D856">
        <v>17.7</v>
      </c>
      <c r="E856">
        <v>17.149999999999999</v>
      </c>
      <c r="F856">
        <v>18.399999999999999</v>
      </c>
      <c r="G856">
        <v>17.149999999999999</v>
      </c>
      <c r="H856">
        <v>17.45</v>
      </c>
      <c r="I856" s="1">
        <v>17.5</v>
      </c>
      <c r="J856">
        <v>17.87</v>
      </c>
      <c r="K856">
        <v>2631</v>
      </c>
      <c r="L856" s="2">
        <v>0.47</v>
      </c>
      <c r="M856">
        <v>22</v>
      </c>
      <c r="N856" s="3">
        <f t="shared" si="13"/>
        <v>119.59090909090909</v>
      </c>
      <c r="O856" t="s">
        <v>42</v>
      </c>
      <c r="P856" t="s">
        <v>42</v>
      </c>
    </row>
    <row r="857" spans="1:16" hidden="1" x14ac:dyDescent="0.3">
      <c r="A857" t="s">
        <v>1195</v>
      </c>
      <c r="B857" t="s">
        <v>24</v>
      </c>
      <c r="C857" t="s">
        <v>25</v>
      </c>
      <c r="D857">
        <v>743.8</v>
      </c>
      <c r="E857">
        <v>755.05</v>
      </c>
      <c r="F857">
        <v>755.05</v>
      </c>
      <c r="G857">
        <v>718.05</v>
      </c>
      <c r="H857">
        <v>729.9</v>
      </c>
      <c r="I857" s="1">
        <v>728.65</v>
      </c>
      <c r="J857">
        <v>728.05</v>
      </c>
      <c r="K857">
        <v>2117</v>
      </c>
      <c r="L857" s="2">
        <v>15.41</v>
      </c>
      <c r="M857">
        <v>210</v>
      </c>
      <c r="N857" s="3">
        <f t="shared" si="13"/>
        <v>10.080952380952381</v>
      </c>
      <c r="O857">
        <v>1271</v>
      </c>
      <c r="P857">
        <v>60.04</v>
      </c>
    </row>
    <row r="858" spans="1:16" hidden="1" x14ac:dyDescent="0.3">
      <c r="A858" t="s">
        <v>114</v>
      </c>
      <c r="B858" t="s">
        <v>41</v>
      </c>
      <c r="C858" t="s">
        <v>25</v>
      </c>
      <c r="D858">
        <v>21.65</v>
      </c>
      <c r="E858">
        <v>22</v>
      </c>
      <c r="F858">
        <v>22.5</v>
      </c>
      <c r="G858">
        <v>20.6</v>
      </c>
      <c r="H858">
        <v>21.7</v>
      </c>
      <c r="I858" s="1">
        <v>22</v>
      </c>
      <c r="J858">
        <v>20.71</v>
      </c>
      <c r="K858">
        <v>930552</v>
      </c>
      <c r="L858" s="15">
        <v>192.73</v>
      </c>
      <c r="M858">
        <v>321</v>
      </c>
      <c r="N858" s="3">
        <f t="shared" si="13"/>
        <v>2898.9158878504672</v>
      </c>
      <c r="O858" t="s">
        <v>42</v>
      </c>
      <c r="P858" t="s">
        <v>42</v>
      </c>
    </row>
    <row r="859" spans="1:16" hidden="1" x14ac:dyDescent="0.3">
      <c r="A859" t="s">
        <v>444</v>
      </c>
      <c r="B859" t="s">
        <v>24</v>
      </c>
      <c r="C859" t="s">
        <v>25</v>
      </c>
      <c r="D859">
        <v>363.8</v>
      </c>
      <c r="E859">
        <v>361</v>
      </c>
      <c r="F859">
        <v>364.5</v>
      </c>
      <c r="G859">
        <v>346.3</v>
      </c>
      <c r="H859">
        <v>348.95</v>
      </c>
      <c r="I859" s="1">
        <v>348.8</v>
      </c>
      <c r="J859">
        <v>351.84</v>
      </c>
      <c r="K859">
        <v>286354</v>
      </c>
      <c r="L859" s="2">
        <v>1007.5</v>
      </c>
      <c r="M859">
        <v>7264</v>
      </c>
      <c r="N859" s="3">
        <f t="shared" si="13"/>
        <v>39.420980176211451</v>
      </c>
      <c r="O859">
        <v>139959</v>
      </c>
      <c r="P859">
        <v>48.88</v>
      </c>
    </row>
    <row r="860" spans="1:16" hidden="1" x14ac:dyDescent="0.3">
      <c r="A860" t="s">
        <v>1441</v>
      </c>
      <c r="B860" t="s">
        <v>24</v>
      </c>
      <c r="C860" t="s">
        <v>25</v>
      </c>
      <c r="D860">
        <v>11.1</v>
      </c>
      <c r="E860">
        <v>11.5</v>
      </c>
      <c r="F860">
        <v>11.5</v>
      </c>
      <c r="G860">
        <v>10.85</v>
      </c>
      <c r="H860">
        <v>10.9</v>
      </c>
      <c r="I860" s="1">
        <v>10.9</v>
      </c>
      <c r="J860">
        <v>10.97</v>
      </c>
      <c r="K860">
        <v>16808</v>
      </c>
      <c r="L860" s="2">
        <v>1.84</v>
      </c>
      <c r="M860">
        <v>159</v>
      </c>
      <c r="N860" s="3">
        <f t="shared" si="13"/>
        <v>105.71069182389937</v>
      </c>
      <c r="O860">
        <v>13132</v>
      </c>
      <c r="P860">
        <v>78.13</v>
      </c>
    </row>
    <row r="861" spans="1:16" hidden="1" x14ac:dyDescent="0.3">
      <c r="A861" t="s">
        <v>569</v>
      </c>
      <c r="B861" t="s">
        <v>24</v>
      </c>
      <c r="C861" t="s">
        <v>25</v>
      </c>
      <c r="D861">
        <v>265.10000000000002</v>
      </c>
      <c r="E861">
        <v>265</v>
      </c>
      <c r="F861">
        <v>266.45</v>
      </c>
      <c r="G861">
        <v>259</v>
      </c>
      <c r="H861">
        <v>262.2</v>
      </c>
      <c r="I861" s="1">
        <v>262.14999999999998</v>
      </c>
      <c r="J861">
        <v>262.3</v>
      </c>
      <c r="K861">
        <v>144346</v>
      </c>
      <c r="L861" s="2">
        <v>378.62</v>
      </c>
      <c r="M861">
        <v>2659</v>
      </c>
      <c r="N861" s="3">
        <f t="shared" si="13"/>
        <v>54.285821737495297</v>
      </c>
      <c r="O861">
        <v>81677</v>
      </c>
      <c r="P861">
        <v>56.58</v>
      </c>
    </row>
    <row r="862" spans="1:16" hidden="1" x14ac:dyDescent="0.3">
      <c r="A862" t="s">
        <v>1369</v>
      </c>
      <c r="B862" t="s">
        <v>41</v>
      </c>
      <c r="C862" t="s">
        <v>25</v>
      </c>
      <c r="D862">
        <v>139.5</v>
      </c>
      <c r="E862">
        <v>140</v>
      </c>
      <c r="F862">
        <v>144.9</v>
      </c>
      <c r="G862">
        <v>133.44999999999999</v>
      </c>
      <c r="H862">
        <v>134</v>
      </c>
      <c r="I862" s="1">
        <v>133.69999999999999</v>
      </c>
      <c r="J862">
        <v>134.56</v>
      </c>
      <c r="K862">
        <v>2734</v>
      </c>
      <c r="L862" s="2">
        <v>3.68</v>
      </c>
      <c r="M862">
        <v>46</v>
      </c>
      <c r="N862" s="3">
        <f t="shared" si="13"/>
        <v>59.434782608695649</v>
      </c>
      <c r="O862" t="s">
        <v>42</v>
      </c>
      <c r="P862" t="s">
        <v>42</v>
      </c>
    </row>
    <row r="863" spans="1:16" hidden="1" x14ac:dyDescent="0.3">
      <c r="A863" t="s">
        <v>821</v>
      </c>
      <c r="B863" t="s">
        <v>24</v>
      </c>
      <c r="C863" t="s">
        <v>25</v>
      </c>
      <c r="D863">
        <v>15.4</v>
      </c>
      <c r="E863">
        <v>15.15</v>
      </c>
      <c r="F863">
        <v>15.4</v>
      </c>
      <c r="G863">
        <v>14.5</v>
      </c>
      <c r="H863">
        <v>14.6</v>
      </c>
      <c r="I863" s="1">
        <v>14.6</v>
      </c>
      <c r="J863">
        <v>14.77</v>
      </c>
      <c r="K863">
        <v>484710</v>
      </c>
      <c r="L863" s="2">
        <v>71.58</v>
      </c>
      <c r="M863">
        <v>1219</v>
      </c>
      <c r="N863" s="3">
        <f t="shared" si="13"/>
        <v>397.62920426579166</v>
      </c>
      <c r="O863">
        <v>258094</v>
      </c>
      <c r="P863">
        <v>53.25</v>
      </c>
    </row>
    <row r="864" spans="1:16" hidden="1" x14ac:dyDescent="0.3">
      <c r="A864" t="s">
        <v>734</v>
      </c>
      <c r="B864" t="s">
        <v>24</v>
      </c>
      <c r="C864" t="s">
        <v>25</v>
      </c>
      <c r="D864">
        <v>57.65</v>
      </c>
      <c r="E864">
        <v>58.75</v>
      </c>
      <c r="F864">
        <v>58.75</v>
      </c>
      <c r="G864">
        <v>55.6</v>
      </c>
      <c r="H864">
        <v>57.25</v>
      </c>
      <c r="I864" s="1">
        <v>56.9</v>
      </c>
      <c r="J864">
        <v>57.17</v>
      </c>
      <c r="K864">
        <v>207373</v>
      </c>
      <c r="L864" s="2">
        <v>118.56</v>
      </c>
      <c r="M864">
        <v>1319</v>
      </c>
      <c r="N864" s="3">
        <f t="shared" si="13"/>
        <v>157.21986353297953</v>
      </c>
      <c r="O864">
        <v>114717</v>
      </c>
      <c r="P864">
        <v>55.32</v>
      </c>
    </row>
    <row r="865" spans="1:16" hidden="1" x14ac:dyDescent="0.3">
      <c r="A865" t="s">
        <v>1215</v>
      </c>
      <c r="B865" t="s">
        <v>41</v>
      </c>
      <c r="C865" t="s">
        <v>25</v>
      </c>
      <c r="D865">
        <v>203.45</v>
      </c>
      <c r="E865">
        <v>201</v>
      </c>
      <c r="F865">
        <v>206.95</v>
      </c>
      <c r="G865">
        <v>197.3</v>
      </c>
      <c r="H865">
        <v>197.65</v>
      </c>
      <c r="I865" s="1">
        <v>198.3</v>
      </c>
      <c r="J865">
        <v>199.87</v>
      </c>
      <c r="K865">
        <v>6723</v>
      </c>
      <c r="L865" s="2">
        <v>13.44</v>
      </c>
      <c r="M865">
        <v>237</v>
      </c>
      <c r="N865" s="3">
        <f t="shared" si="13"/>
        <v>28.367088607594937</v>
      </c>
      <c r="O865" t="s">
        <v>42</v>
      </c>
      <c r="P865" t="s">
        <v>42</v>
      </c>
    </row>
    <row r="866" spans="1:16" hidden="1" x14ac:dyDescent="0.3">
      <c r="A866" t="s">
        <v>1571</v>
      </c>
      <c r="B866" t="s">
        <v>41</v>
      </c>
      <c r="C866" t="s">
        <v>25</v>
      </c>
      <c r="D866">
        <v>0.9</v>
      </c>
      <c r="E866">
        <v>0.95</v>
      </c>
      <c r="F866">
        <v>0.95</v>
      </c>
      <c r="G866">
        <v>0.95</v>
      </c>
      <c r="H866">
        <v>0.95</v>
      </c>
      <c r="I866" s="1">
        <v>0.95</v>
      </c>
      <c r="J866">
        <v>0.95</v>
      </c>
      <c r="K866">
        <v>49305</v>
      </c>
      <c r="L866" s="2">
        <v>0.47</v>
      </c>
      <c r="M866">
        <v>46</v>
      </c>
      <c r="N866" s="3">
        <f t="shared" si="13"/>
        <v>1071.8478260869565</v>
      </c>
      <c r="O866" t="s">
        <v>42</v>
      </c>
      <c r="P866" t="s">
        <v>42</v>
      </c>
    </row>
    <row r="867" spans="1:16" hidden="1" x14ac:dyDescent="0.3">
      <c r="A867" t="s">
        <v>489</v>
      </c>
      <c r="B867" t="s">
        <v>24</v>
      </c>
      <c r="C867" t="s">
        <v>25</v>
      </c>
      <c r="D867">
        <v>30.3</v>
      </c>
      <c r="E867">
        <v>31.2</v>
      </c>
      <c r="F867">
        <v>31.9</v>
      </c>
      <c r="G867">
        <v>30.25</v>
      </c>
      <c r="H867">
        <v>30.45</v>
      </c>
      <c r="I867" s="1">
        <v>30.35</v>
      </c>
      <c r="J867">
        <v>30.76</v>
      </c>
      <c r="K867">
        <v>2332353</v>
      </c>
      <c r="L867" s="2">
        <v>717.48</v>
      </c>
      <c r="M867">
        <v>9015</v>
      </c>
      <c r="N867" s="3">
        <f t="shared" si="13"/>
        <v>258.71913477537436</v>
      </c>
      <c r="O867">
        <v>1061405</v>
      </c>
      <c r="P867">
        <v>45.51</v>
      </c>
    </row>
    <row r="868" spans="1:16" hidden="1" x14ac:dyDescent="0.3">
      <c r="A868" t="s">
        <v>1589</v>
      </c>
      <c r="B868" t="s">
        <v>24</v>
      </c>
      <c r="C868" t="s">
        <v>25</v>
      </c>
      <c r="D868">
        <v>10.050000000000001</v>
      </c>
      <c r="E868">
        <v>9.65</v>
      </c>
      <c r="F868">
        <v>10.55</v>
      </c>
      <c r="G868">
        <v>9.65</v>
      </c>
      <c r="H868">
        <v>10.45</v>
      </c>
      <c r="I868" s="1">
        <v>10.3</v>
      </c>
      <c r="J868">
        <v>10.28</v>
      </c>
      <c r="K868">
        <v>3018</v>
      </c>
      <c r="L868" s="2">
        <v>0.31</v>
      </c>
      <c r="M868">
        <v>21</v>
      </c>
      <c r="N868" s="3">
        <f t="shared" si="13"/>
        <v>143.71428571428572</v>
      </c>
      <c r="O868">
        <v>2061</v>
      </c>
      <c r="P868">
        <v>68.290000000000006</v>
      </c>
    </row>
    <row r="869" spans="1:16" hidden="1" x14ac:dyDescent="0.3">
      <c r="A869" t="s">
        <v>171</v>
      </c>
      <c r="B869" t="s">
        <v>41</v>
      </c>
      <c r="C869" t="s">
        <v>25</v>
      </c>
      <c r="D869">
        <v>65.8</v>
      </c>
      <c r="E869">
        <v>66.849999999999994</v>
      </c>
      <c r="F869">
        <v>69.05</v>
      </c>
      <c r="G869">
        <v>66.45</v>
      </c>
      <c r="H869">
        <v>69.05</v>
      </c>
      <c r="I869" s="1">
        <v>69</v>
      </c>
      <c r="J869">
        <v>66.930000000000007</v>
      </c>
      <c r="K869">
        <v>259378</v>
      </c>
      <c r="L869" s="2">
        <v>173.61</v>
      </c>
      <c r="M869">
        <v>259</v>
      </c>
      <c r="N869" s="3">
        <f t="shared" si="13"/>
        <v>1001.4594594594595</v>
      </c>
      <c r="O869" t="s">
        <v>42</v>
      </c>
      <c r="P869" t="s">
        <v>42</v>
      </c>
    </row>
    <row r="870" spans="1:16" hidden="1" x14ac:dyDescent="0.3">
      <c r="A870" t="s">
        <v>1065</v>
      </c>
      <c r="B870" t="s">
        <v>24</v>
      </c>
      <c r="C870" t="s">
        <v>25</v>
      </c>
      <c r="D870">
        <v>88.7</v>
      </c>
      <c r="E870">
        <v>88.7</v>
      </c>
      <c r="F870">
        <v>88.7</v>
      </c>
      <c r="G870">
        <v>84.8</v>
      </c>
      <c r="H870">
        <v>84.8</v>
      </c>
      <c r="I870" s="1">
        <v>84.85</v>
      </c>
      <c r="J870">
        <v>84.85</v>
      </c>
      <c r="K870">
        <v>938</v>
      </c>
      <c r="L870" s="2">
        <v>0.8</v>
      </c>
      <c r="M870">
        <v>15</v>
      </c>
      <c r="N870" s="3">
        <f t="shared" si="13"/>
        <v>62.533333333333331</v>
      </c>
      <c r="O870">
        <v>908</v>
      </c>
      <c r="P870">
        <v>96.8</v>
      </c>
    </row>
    <row r="871" spans="1:16" hidden="1" x14ac:dyDescent="0.3">
      <c r="A871" t="s">
        <v>482</v>
      </c>
      <c r="B871" t="s">
        <v>24</v>
      </c>
      <c r="C871" t="s">
        <v>25</v>
      </c>
      <c r="D871">
        <v>434.3</v>
      </c>
      <c r="E871">
        <v>432.2</v>
      </c>
      <c r="F871">
        <v>443.75</v>
      </c>
      <c r="G871">
        <v>428</v>
      </c>
      <c r="H871">
        <v>437.9</v>
      </c>
      <c r="I871" s="1">
        <v>440</v>
      </c>
      <c r="J871">
        <v>436.11</v>
      </c>
      <c r="K871">
        <v>173418</v>
      </c>
      <c r="L871" s="2">
        <v>756.3</v>
      </c>
      <c r="M871">
        <v>3392</v>
      </c>
      <c r="N871" s="3">
        <f t="shared" si="13"/>
        <v>51.125589622641506</v>
      </c>
      <c r="O871">
        <v>129739</v>
      </c>
      <c r="P871">
        <v>74.81</v>
      </c>
    </row>
    <row r="872" spans="1:16" hidden="1" x14ac:dyDescent="0.3">
      <c r="A872" t="s">
        <v>1411</v>
      </c>
      <c r="B872" t="s">
        <v>24</v>
      </c>
      <c r="C872" t="s">
        <v>25</v>
      </c>
      <c r="D872">
        <v>34.4</v>
      </c>
      <c r="E872">
        <v>34.950000000000003</v>
      </c>
      <c r="F872">
        <v>35</v>
      </c>
      <c r="G872">
        <v>33.4</v>
      </c>
      <c r="H872">
        <v>33.5</v>
      </c>
      <c r="I872" s="1">
        <v>33.65</v>
      </c>
      <c r="J872">
        <v>33.86</v>
      </c>
      <c r="K872">
        <v>7627</v>
      </c>
      <c r="L872" s="2">
        <v>2.58</v>
      </c>
      <c r="M872">
        <v>179</v>
      </c>
      <c r="N872" s="3">
        <f t="shared" si="13"/>
        <v>42.608938547486034</v>
      </c>
      <c r="O872">
        <v>6347</v>
      </c>
      <c r="P872">
        <v>83.22</v>
      </c>
    </row>
    <row r="873" spans="1:16" hidden="1" x14ac:dyDescent="0.3">
      <c r="A873" t="s">
        <v>1075</v>
      </c>
      <c r="B873" t="s">
        <v>41</v>
      </c>
      <c r="C873" t="s">
        <v>25</v>
      </c>
      <c r="D873">
        <v>4.25</v>
      </c>
      <c r="E873">
        <v>4.45</v>
      </c>
      <c r="F873">
        <v>4.45</v>
      </c>
      <c r="G873">
        <v>4.05</v>
      </c>
      <c r="H873">
        <v>4.45</v>
      </c>
      <c r="I873" s="1">
        <v>4.3</v>
      </c>
      <c r="J873">
        <v>4.43</v>
      </c>
      <c r="K873">
        <v>6976</v>
      </c>
      <c r="L873" s="2">
        <v>0.31</v>
      </c>
      <c r="M873">
        <v>11</v>
      </c>
      <c r="N873" s="3">
        <f t="shared" si="13"/>
        <v>634.18181818181813</v>
      </c>
      <c r="O873" t="s">
        <v>42</v>
      </c>
      <c r="P873" t="s">
        <v>42</v>
      </c>
    </row>
    <row r="874" spans="1:16" hidden="1" x14ac:dyDescent="0.3">
      <c r="A874" t="s">
        <v>1379</v>
      </c>
      <c r="B874" t="s">
        <v>41</v>
      </c>
      <c r="C874" t="s">
        <v>25</v>
      </c>
      <c r="D874">
        <v>72.7</v>
      </c>
      <c r="E874">
        <v>71</v>
      </c>
      <c r="F874">
        <v>74.650000000000006</v>
      </c>
      <c r="G874">
        <v>71</v>
      </c>
      <c r="H874">
        <v>71</v>
      </c>
      <c r="I874" s="1">
        <v>71.150000000000006</v>
      </c>
      <c r="J874">
        <v>71.36</v>
      </c>
      <c r="K874">
        <v>4731</v>
      </c>
      <c r="L874" s="2">
        <v>3.38</v>
      </c>
      <c r="M874">
        <v>33</v>
      </c>
      <c r="N874" s="3">
        <f t="shared" si="13"/>
        <v>143.36363636363637</v>
      </c>
      <c r="O874" t="s">
        <v>42</v>
      </c>
      <c r="P874" t="s">
        <v>42</v>
      </c>
    </row>
    <row r="875" spans="1:16" hidden="1" x14ac:dyDescent="0.3">
      <c r="A875" t="s">
        <v>981</v>
      </c>
      <c r="B875" t="s">
        <v>24</v>
      </c>
      <c r="C875" t="s">
        <v>25</v>
      </c>
      <c r="D875">
        <v>28.85</v>
      </c>
      <c r="E875">
        <v>29.7</v>
      </c>
      <c r="F875">
        <v>29.9</v>
      </c>
      <c r="G875">
        <v>28</v>
      </c>
      <c r="H875">
        <v>28.1</v>
      </c>
      <c r="I875" s="1">
        <v>28.2</v>
      </c>
      <c r="J875">
        <v>28.82</v>
      </c>
      <c r="K875">
        <v>86164</v>
      </c>
      <c r="L875" s="2">
        <v>24.84</v>
      </c>
      <c r="M875">
        <v>753</v>
      </c>
      <c r="N875" s="3">
        <f t="shared" si="13"/>
        <v>114.42762284196547</v>
      </c>
      <c r="O875">
        <v>51509</v>
      </c>
      <c r="P875">
        <v>59.78</v>
      </c>
    </row>
    <row r="876" spans="1:16" hidden="1" x14ac:dyDescent="0.3">
      <c r="A876" t="s">
        <v>1093</v>
      </c>
      <c r="B876" t="s">
        <v>41</v>
      </c>
      <c r="C876" t="s">
        <v>25</v>
      </c>
      <c r="D876">
        <v>132.35</v>
      </c>
      <c r="E876">
        <v>132</v>
      </c>
      <c r="F876">
        <v>136.75</v>
      </c>
      <c r="G876">
        <v>131.05000000000001</v>
      </c>
      <c r="H876">
        <v>135.25</v>
      </c>
      <c r="I876" s="1">
        <v>135.25</v>
      </c>
      <c r="J876">
        <v>133.80000000000001</v>
      </c>
      <c r="K876">
        <v>1052</v>
      </c>
      <c r="L876" s="2">
        <v>1.41</v>
      </c>
      <c r="M876">
        <v>22</v>
      </c>
      <c r="N876" s="3">
        <f t="shared" si="13"/>
        <v>47.81818181818182</v>
      </c>
      <c r="O876" t="s">
        <v>42</v>
      </c>
      <c r="P876" t="s">
        <v>42</v>
      </c>
    </row>
    <row r="877" spans="1:16" hidden="1" x14ac:dyDescent="0.3">
      <c r="A877" t="s">
        <v>646</v>
      </c>
      <c r="B877" t="s">
        <v>24</v>
      </c>
      <c r="C877" t="s">
        <v>25</v>
      </c>
      <c r="D877">
        <v>250.5</v>
      </c>
      <c r="E877">
        <v>252.25</v>
      </c>
      <c r="F877">
        <v>252.25</v>
      </c>
      <c r="G877">
        <v>244.05</v>
      </c>
      <c r="H877">
        <v>245.4</v>
      </c>
      <c r="I877" s="1">
        <v>245.85</v>
      </c>
      <c r="J877">
        <v>247.56</v>
      </c>
      <c r="K877">
        <v>87382</v>
      </c>
      <c r="L877" s="2">
        <v>216.32</v>
      </c>
      <c r="M877">
        <v>3067</v>
      </c>
      <c r="N877" s="3">
        <f t="shared" si="13"/>
        <v>28.491033583306162</v>
      </c>
      <c r="O877">
        <v>40585</v>
      </c>
      <c r="P877">
        <v>46.45</v>
      </c>
    </row>
    <row r="878" spans="1:16" hidden="1" x14ac:dyDescent="0.3">
      <c r="A878" t="s">
        <v>1269</v>
      </c>
      <c r="B878" t="s">
        <v>24</v>
      </c>
      <c r="C878" t="s">
        <v>25</v>
      </c>
      <c r="D878">
        <v>139.65</v>
      </c>
      <c r="E878">
        <v>142.94999999999999</v>
      </c>
      <c r="F878">
        <v>143.05000000000001</v>
      </c>
      <c r="G878">
        <v>136.05000000000001</v>
      </c>
      <c r="H878">
        <v>137.1</v>
      </c>
      <c r="I878" s="1">
        <v>137.19999999999999</v>
      </c>
      <c r="J878">
        <v>137.79</v>
      </c>
      <c r="K878">
        <v>6670</v>
      </c>
      <c r="L878" s="2">
        <v>9.19</v>
      </c>
      <c r="M878">
        <v>284</v>
      </c>
      <c r="N878" s="3">
        <f t="shared" si="13"/>
        <v>23.485915492957748</v>
      </c>
      <c r="O878">
        <v>4257</v>
      </c>
      <c r="P878">
        <v>63.82</v>
      </c>
    </row>
    <row r="879" spans="1:16" hidden="1" x14ac:dyDescent="0.3">
      <c r="A879" t="s">
        <v>349</v>
      </c>
      <c r="B879" t="s">
        <v>24</v>
      </c>
      <c r="C879" t="s">
        <v>25</v>
      </c>
      <c r="D879">
        <v>404</v>
      </c>
      <c r="E879">
        <v>404</v>
      </c>
      <c r="F879">
        <v>426.9</v>
      </c>
      <c r="G879">
        <v>400.1</v>
      </c>
      <c r="H879">
        <v>422.2</v>
      </c>
      <c r="I879" s="1">
        <v>424.75</v>
      </c>
      <c r="J879">
        <v>419.28</v>
      </c>
      <c r="K879">
        <v>894576</v>
      </c>
      <c r="L879" s="2">
        <v>3750.78</v>
      </c>
      <c r="M879">
        <v>17852</v>
      </c>
      <c r="N879" s="3">
        <f t="shared" si="13"/>
        <v>50.110687878108898</v>
      </c>
      <c r="O879">
        <v>268498</v>
      </c>
      <c r="P879">
        <v>30.01</v>
      </c>
    </row>
    <row r="880" spans="1:16" hidden="1" x14ac:dyDescent="0.3">
      <c r="A880" t="s">
        <v>1389</v>
      </c>
      <c r="B880" t="s">
        <v>24</v>
      </c>
      <c r="C880" t="s">
        <v>25</v>
      </c>
      <c r="D880">
        <v>47.35</v>
      </c>
      <c r="E880">
        <v>47.55</v>
      </c>
      <c r="F880">
        <v>47.9</v>
      </c>
      <c r="G880">
        <v>46</v>
      </c>
      <c r="H880">
        <v>47.75</v>
      </c>
      <c r="I880" s="1">
        <v>46.85</v>
      </c>
      <c r="J880">
        <v>46.61</v>
      </c>
      <c r="K880">
        <v>6779</v>
      </c>
      <c r="L880" s="2">
        <v>3.16</v>
      </c>
      <c r="M880">
        <v>190</v>
      </c>
      <c r="N880" s="3">
        <f t="shared" si="13"/>
        <v>35.678947368421049</v>
      </c>
      <c r="O880">
        <v>4759</v>
      </c>
      <c r="P880">
        <v>70.2</v>
      </c>
    </row>
    <row r="881" spans="1:16" hidden="1" x14ac:dyDescent="0.3">
      <c r="A881" t="s">
        <v>484</v>
      </c>
      <c r="B881" t="s">
        <v>24</v>
      </c>
      <c r="C881" t="s">
        <v>25</v>
      </c>
      <c r="D881">
        <v>123.4</v>
      </c>
      <c r="E881">
        <v>124.45</v>
      </c>
      <c r="F881">
        <v>124.5</v>
      </c>
      <c r="G881">
        <v>120.9</v>
      </c>
      <c r="H881">
        <v>121.8</v>
      </c>
      <c r="I881" s="1">
        <v>121.55</v>
      </c>
      <c r="J881">
        <v>122.37</v>
      </c>
      <c r="K881">
        <v>611933</v>
      </c>
      <c r="L881" s="2">
        <v>748.81</v>
      </c>
      <c r="M881">
        <v>5484</v>
      </c>
      <c r="N881" s="3">
        <f t="shared" si="13"/>
        <v>111.58515681983954</v>
      </c>
      <c r="O881">
        <v>234535</v>
      </c>
      <c r="P881">
        <v>38.33</v>
      </c>
    </row>
    <row r="882" spans="1:16" hidden="1" x14ac:dyDescent="0.3">
      <c r="A882" t="s">
        <v>319</v>
      </c>
      <c r="B882" t="s">
        <v>24</v>
      </c>
      <c r="C882" t="s">
        <v>25</v>
      </c>
      <c r="D882">
        <v>369.85</v>
      </c>
      <c r="E882">
        <v>370.05</v>
      </c>
      <c r="F882">
        <v>376</v>
      </c>
      <c r="G882">
        <v>363.25</v>
      </c>
      <c r="H882">
        <v>368.9</v>
      </c>
      <c r="I882" s="1">
        <v>369.85</v>
      </c>
      <c r="J882">
        <v>370.71</v>
      </c>
      <c r="K882">
        <v>1711275</v>
      </c>
      <c r="L882" s="2">
        <v>6343.94</v>
      </c>
      <c r="M882">
        <v>22811</v>
      </c>
      <c r="N882" s="3">
        <f t="shared" si="13"/>
        <v>75.019727324536404</v>
      </c>
      <c r="O882">
        <v>189010</v>
      </c>
      <c r="P882">
        <v>11.04</v>
      </c>
    </row>
    <row r="883" spans="1:16" hidden="1" x14ac:dyDescent="0.3">
      <c r="A883" t="s">
        <v>159</v>
      </c>
      <c r="B883" t="s">
        <v>24</v>
      </c>
      <c r="C883" t="s">
        <v>25</v>
      </c>
      <c r="D883">
        <v>275.58</v>
      </c>
      <c r="E883">
        <v>285</v>
      </c>
      <c r="F883">
        <v>285</v>
      </c>
      <c r="G883">
        <v>271.43</v>
      </c>
      <c r="H883">
        <v>271.43</v>
      </c>
      <c r="I883" s="1">
        <v>272.05</v>
      </c>
      <c r="J883">
        <v>272.7</v>
      </c>
      <c r="K883">
        <v>139574</v>
      </c>
      <c r="L883" s="2">
        <v>380.62</v>
      </c>
      <c r="M883">
        <v>2948</v>
      </c>
      <c r="N883" s="3">
        <f t="shared" si="13"/>
        <v>47.345318860244234</v>
      </c>
      <c r="O883">
        <v>104279</v>
      </c>
      <c r="P883">
        <v>74.709999999999994</v>
      </c>
    </row>
    <row r="884" spans="1:16" hidden="1" x14ac:dyDescent="0.3">
      <c r="A884" t="s">
        <v>441</v>
      </c>
      <c r="B884" t="s">
        <v>24</v>
      </c>
      <c r="C884" t="s">
        <v>25</v>
      </c>
      <c r="D884">
        <v>73.2</v>
      </c>
      <c r="E884">
        <v>74.5</v>
      </c>
      <c r="F884">
        <v>75.900000000000006</v>
      </c>
      <c r="G884">
        <v>72.400000000000006</v>
      </c>
      <c r="H884">
        <v>72.55</v>
      </c>
      <c r="I884" s="1">
        <v>72.8</v>
      </c>
      <c r="J884">
        <v>74.569999999999993</v>
      </c>
      <c r="K884">
        <v>1374594</v>
      </c>
      <c r="L884" s="2">
        <v>1025.02</v>
      </c>
      <c r="M884">
        <v>7212</v>
      </c>
      <c r="N884" s="3">
        <f t="shared" si="13"/>
        <v>190.59816971713809</v>
      </c>
      <c r="O884">
        <v>824536</v>
      </c>
      <c r="P884">
        <v>59.98</v>
      </c>
    </row>
    <row r="885" spans="1:16" hidden="1" x14ac:dyDescent="0.3">
      <c r="A885" t="s">
        <v>1208</v>
      </c>
      <c r="B885" t="s">
        <v>24</v>
      </c>
      <c r="C885" t="s">
        <v>25</v>
      </c>
      <c r="D885">
        <v>106.3</v>
      </c>
      <c r="E885">
        <v>106.45</v>
      </c>
      <c r="F885">
        <v>107</v>
      </c>
      <c r="G885">
        <v>103.2</v>
      </c>
      <c r="H885">
        <v>105.7</v>
      </c>
      <c r="I885" s="1">
        <v>106.3</v>
      </c>
      <c r="J885">
        <v>105.78</v>
      </c>
      <c r="K885">
        <v>13268</v>
      </c>
      <c r="L885" s="2">
        <v>14.03</v>
      </c>
      <c r="M885">
        <v>621</v>
      </c>
      <c r="N885" s="3">
        <f t="shared" si="13"/>
        <v>21.365539452495973</v>
      </c>
      <c r="O885">
        <v>9213</v>
      </c>
      <c r="P885">
        <v>69.44</v>
      </c>
    </row>
    <row r="886" spans="1:16" hidden="1" x14ac:dyDescent="0.3">
      <c r="A886" t="s">
        <v>283</v>
      </c>
      <c r="B886" t="s">
        <v>24</v>
      </c>
      <c r="C886" t="s">
        <v>25</v>
      </c>
      <c r="D886">
        <v>1725.85</v>
      </c>
      <c r="E886">
        <v>1725.85</v>
      </c>
      <c r="F886">
        <v>1729.9</v>
      </c>
      <c r="G886">
        <v>1655.15</v>
      </c>
      <c r="H886">
        <v>1682.05</v>
      </c>
      <c r="I886" s="1">
        <v>1686.45</v>
      </c>
      <c r="J886">
        <v>1683.23</v>
      </c>
      <c r="K886">
        <v>666322</v>
      </c>
      <c r="L886" s="2">
        <v>11215.73</v>
      </c>
      <c r="M886">
        <v>27076</v>
      </c>
      <c r="N886" s="3">
        <f t="shared" si="13"/>
        <v>24.609321908701432</v>
      </c>
      <c r="O886">
        <v>153057</v>
      </c>
      <c r="P886">
        <v>22.97</v>
      </c>
    </row>
    <row r="887" spans="1:16" hidden="1" x14ac:dyDescent="0.3">
      <c r="A887" t="s">
        <v>356</v>
      </c>
      <c r="B887" t="s">
        <v>24</v>
      </c>
      <c r="C887" t="s">
        <v>25</v>
      </c>
      <c r="D887">
        <v>752.6</v>
      </c>
      <c r="E887">
        <v>752.6</v>
      </c>
      <c r="F887">
        <v>756</v>
      </c>
      <c r="G887">
        <v>733</v>
      </c>
      <c r="H887">
        <v>735.7</v>
      </c>
      <c r="I887" s="1">
        <v>736.8</v>
      </c>
      <c r="J887">
        <v>738</v>
      </c>
      <c r="K887">
        <v>419522</v>
      </c>
      <c r="L887" s="2">
        <v>3096.06</v>
      </c>
      <c r="M887">
        <v>14321</v>
      </c>
      <c r="N887" s="3">
        <f t="shared" si="13"/>
        <v>29.294183367083303</v>
      </c>
      <c r="O887">
        <v>258395</v>
      </c>
      <c r="P887">
        <v>61.59</v>
      </c>
    </row>
    <row r="888" spans="1:16" hidden="1" x14ac:dyDescent="0.3">
      <c r="A888" t="s">
        <v>803</v>
      </c>
      <c r="B888" t="s">
        <v>24</v>
      </c>
      <c r="C888" t="s">
        <v>25</v>
      </c>
      <c r="D888">
        <v>65.7</v>
      </c>
      <c r="E888">
        <v>65.099999999999994</v>
      </c>
      <c r="F888">
        <v>66.400000000000006</v>
      </c>
      <c r="G888">
        <v>64.900000000000006</v>
      </c>
      <c r="H888">
        <v>64.900000000000006</v>
      </c>
      <c r="I888" s="1">
        <v>65.099999999999994</v>
      </c>
      <c r="J888">
        <v>65.38</v>
      </c>
      <c r="K888">
        <v>123409</v>
      </c>
      <c r="L888" s="2">
        <v>80.680000000000007</v>
      </c>
      <c r="M888">
        <v>1294</v>
      </c>
      <c r="N888" s="3">
        <f t="shared" si="13"/>
        <v>95.370170015455955</v>
      </c>
      <c r="O888">
        <v>75823</v>
      </c>
      <c r="P888">
        <v>61.44</v>
      </c>
    </row>
    <row r="889" spans="1:16" hidden="1" x14ac:dyDescent="0.3">
      <c r="A889" t="s">
        <v>242</v>
      </c>
      <c r="B889" t="s">
        <v>24</v>
      </c>
      <c r="C889" t="s">
        <v>25</v>
      </c>
      <c r="D889">
        <v>205</v>
      </c>
      <c r="E889">
        <v>202.05</v>
      </c>
      <c r="F889">
        <v>208.5</v>
      </c>
      <c r="G889">
        <v>200.1</v>
      </c>
      <c r="H889">
        <v>206.75</v>
      </c>
      <c r="I889" s="1">
        <v>206.95</v>
      </c>
      <c r="J889">
        <v>205.25</v>
      </c>
      <c r="K889">
        <v>10548105</v>
      </c>
      <c r="L889" s="2">
        <v>21650.21</v>
      </c>
      <c r="M889">
        <v>60798</v>
      </c>
      <c r="N889" s="3">
        <f t="shared" si="13"/>
        <v>173.49427612750421</v>
      </c>
      <c r="O889">
        <v>1405023</v>
      </c>
      <c r="P889">
        <v>13.32</v>
      </c>
    </row>
    <row r="890" spans="1:16" hidden="1" x14ac:dyDescent="0.3">
      <c r="A890" t="s">
        <v>1231</v>
      </c>
      <c r="B890" t="s">
        <v>24</v>
      </c>
      <c r="C890" t="s">
        <v>25</v>
      </c>
      <c r="D890">
        <v>1898.85</v>
      </c>
      <c r="E890">
        <v>1910</v>
      </c>
      <c r="F890">
        <v>1946</v>
      </c>
      <c r="G890">
        <v>1855</v>
      </c>
      <c r="H890">
        <v>1862</v>
      </c>
      <c r="I890" s="1">
        <v>1878.95</v>
      </c>
      <c r="J890">
        <v>1903.78</v>
      </c>
      <c r="K890">
        <v>646</v>
      </c>
      <c r="L890" s="2">
        <v>12.3</v>
      </c>
      <c r="M890">
        <v>177</v>
      </c>
      <c r="N890" s="3">
        <f t="shared" si="13"/>
        <v>3.6497175141242937</v>
      </c>
      <c r="O890">
        <v>277</v>
      </c>
      <c r="P890">
        <v>42.88</v>
      </c>
    </row>
    <row r="891" spans="1:16" hidden="1" x14ac:dyDescent="0.3">
      <c r="A891" t="s">
        <v>692</v>
      </c>
      <c r="B891" t="s">
        <v>24</v>
      </c>
      <c r="C891" t="s">
        <v>25</v>
      </c>
      <c r="D891">
        <v>45.5</v>
      </c>
      <c r="E891">
        <v>45.55</v>
      </c>
      <c r="F891">
        <v>45.8</v>
      </c>
      <c r="G891">
        <v>44.9</v>
      </c>
      <c r="H891">
        <v>45.2</v>
      </c>
      <c r="I891" s="1">
        <v>45.05</v>
      </c>
      <c r="J891">
        <v>45.18</v>
      </c>
      <c r="K891">
        <v>339770</v>
      </c>
      <c r="L891" s="2">
        <v>153.52000000000001</v>
      </c>
      <c r="M891">
        <v>1914</v>
      </c>
      <c r="N891" s="3">
        <f t="shared" si="13"/>
        <v>177.51828631138977</v>
      </c>
      <c r="O891">
        <v>215140</v>
      </c>
      <c r="P891">
        <v>63.32</v>
      </c>
    </row>
    <row r="892" spans="1:16" hidden="1" x14ac:dyDescent="0.3">
      <c r="A892" t="s">
        <v>711</v>
      </c>
      <c r="B892" t="s">
        <v>24</v>
      </c>
      <c r="C892" t="s">
        <v>25</v>
      </c>
      <c r="D892">
        <v>70.900000000000006</v>
      </c>
      <c r="E892">
        <v>69.900000000000006</v>
      </c>
      <c r="F892">
        <v>72.8</v>
      </c>
      <c r="G892">
        <v>68.400000000000006</v>
      </c>
      <c r="H892">
        <v>68.55</v>
      </c>
      <c r="I892" s="1">
        <v>68.7</v>
      </c>
      <c r="J892">
        <v>69.8</v>
      </c>
      <c r="K892">
        <v>192482</v>
      </c>
      <c r="L892" s="2">
        <v>134.35</v>
      </c>
      <c r="M892">
        <v>2541</v>
      </c>
      <c r="N892" s="3">
        <f t="shared" si="13"/>
        <v>75.750491932310112</v>
      </c>
      <c r="O892">
        <v>123476</v>
      </c>
      <c r="P892">
        <v>64.150000000000006</v>
      </c>
    </row>
    <row r="893" spans="1:16" hidden="1" x14ac:dyDescent="0.3">
      <c r="A893" t="s">
        <v>806</v>
      </c>
      <c r="B893" t="s">
        <v>24</v>
      </c>
      <c r="C893" t="s">
        <v>25</v>
      </c>
      <c r="D893">
        <v>37.75</v>
      </c>
      <c r="E893">
        <v>37.75</v>
      </c>
      <c r="F893">
        <v>37.950000000000003</v>
      </c>
      <c r="G893">
        <v>35.4</v>
      </c>
      <c r="H893">
        <v>36.299999999999997</v>
      </c>
      <c r="I893" s="1">
        <v>36.299999999999997</v>
      </c>
      <c r="J893">
        <v>36.71</v>
      </c>
      <c r="K893">
        <v>216065</v>
      </c>
      <c r="L893" s="2">
        <v>79.319999999999993</v>
      </c>
      <c r="M893">
        <v>1621</v>
      </c>
      <c r="N893" s="3">
        <f t="shared" si="13"/>
        <v>133.29117828500927</v>
      </c>
      <c r="O893">
        <v>114572</v>
      </c>
      <c r="P893">
        <v>53.03</v>
      </c>
    </row>
    <row r="894" spans="1:16" hidden="1" x14ac:dyDescent="0.3">
      <c r="A894" t="s">
        <v>647</v>
      </c>
      <c r="B894" t="s">
        <v>24</v>
      </c>
      <c r="C894" t="s">
        <v>25</v>
      </c>
      <c r="D894">
        <v>2</v>
      </c>
      <c r="E894">
        <v>1.95</v>
      </c>
      <c r="F894">
        <v>2.0499999999999998</v>
      </c>
      <c r="G894">
        <v>1.9</v>
      </c>
      <c r="H894">
        <v>1.95</v>
      </c>
      <c r="I894" s="1">
        <v>1.9</v>
      </c>
      <c r="J894">
        <v>1.94</v>
      </c>
      <c r="K894">
        <v>11150536</v>
      </c>
      <c r="L894" s="2">
        <v>216.07</v>
      </c>
      <c r="M894">
        <v>1901</v>
      </c>
      <c r="N894" s="3">
        <f t="shared" si="13"/>
        <v>5865.6159915833769</v>
      </c>
      <c r="O894">
        <v>8262307</v>
      </c>
      <c r="P894">
        <v>74.099999999999994</v>
      </c>
    </row>
    <row r="895" spans="1:16" hidden="1" x14ac:dyDescent="0.3">
      <c r="A895" t="s">
        <v>1079</v>
      </c>
      <c r="B895" t="s">
        <v>41</v>
      </c>
      <c r="C895" t="s">
        <v>25</v>
      </c>
      <c r="D895">
        <v>14.7</v>
      </c>
      <c r="E895">
        <v>14.05</v>
      </c>
      <c r="F895">
        <v>14.1</v>
      </c>
      <c r="G895">
        <v>14.05</v>
      </c>
      <c r="H895">
        <v>14.05</v>
      </c>
      <c r="I895" s="1">
        <v>14.05</v>
      </c>
      <c r="J895">
        <v>14.08</v>
      </c>
      <c r="K895">
        <v>752</v>
      </c>
      <c r="L895" s="2">
        <v>0.11</v>
      </c>
      <c r="M895">
        <v>9</v>
      </c>
      <c r="N895" s="3">
        <f t="shared" si="13"/>
        <v>83.555555555555557</v>
      </c>
      <c r="O895" t="s">
        <v>42</v>
      </c>
      <c r="P895" t="s">
        <v>42</v>
      </c>
    </row>
    <row r="896" spans="1:16" hidden="1" x14ac:dyDescent="0.3">
      <c r="A896" t="s">
        <v>1291</v>
      </c>
      <c r="B896" t="s">
        <v>41</v>
      </c>
      <c r="C896" t="s">
        <v>25</v>
      </c>
      <c r="D896">
        <v>1.45</v>
      </c>
      <c r="E896">
        <v>1.4</v>
      </c>
      <c r="F896">
        <v>1.45</v>
      </c>
      <c r="G896">
        <v>1.4</v>
      </c>
      <c r="H896">
        <v>1.4</v>
      </c>
      <c r="I896" s="1">
        <v>1.4</v>
      </c>
      <c r="J896">
        <v>1.4</v>
      </c>
      <c r="K896">
        <v>540288</v>
      </c>
      <c r="L896" s="2">
        <v>7.58</v>
      </c>
      <c r="M896">
        <v>245</v>
      </c>
      <c r="N896" s="3">
        <f t="shared" si="13"/>
        <v>2205.2571428571428</v>
      </c>
      <c r="O896" t="s">
        <v>42</v>
      </c>
      <c r="P896" t="s">
        <v>42</v>
      </c>
    </row>
    <row r="897" spans="1:16" hidden="1" x14ac:dyDescent="0.3">
      <c r="A897" t="s">
        <v>708</v>
      </c>
      <c r="B897" t="s">
        <v>24</v>
      </c>
      <c r="C897" t="s">
        <v>25</v>
      </c>
      <c r="D897">
        <v>2.9</v>
      </c>
      <c r="E897">
        <v>2.9</v>
      </c>
      <c r="F897">
        <v>2.9</v>
      </c>
      <c r="G897">
        <v>2.8</v>
      </c>
      <c r="H897">
        <v>2.8</v>
      </c>
      <c r="I897" s="1">
        <v>2.8</v>
      </c>
      <c r="J897">
        <v>2.83</v>
      </c>
      <c r="K897">
        <v>4944543</v>
      </c>
      <c r="L897" s="2">
        <v>139.81</v>
      </c>
      <c r="M897">
        <v>1520</v>
      </c>
      <c r="N897" s="3">
        <f t="shared" si="13"/>
        <v>3252.9888157894738</v>
      </c>
      <c r="O897">
        <v>3255861</v>
      </c>
      <c r="P897">
        <v>65.849999999999994</v>
      </c>
    </row>
    <row r="898" spans="1:16" hidden="1" x14ac:dyDescent="0.3">
      <c r="A898" t="s">
        <v>787</v>
      </c>
      <c r="B898" t="s">
        <v>24</v>
      </c>
      <c r="C898" t="s">
        <v>25</v>
      </c>
      <c r="D898">
        <v>170.95</v>
      </c>
      <c r="E898">
        <v>172.7</v>
      </c>
      <c r="F898">
        <v>179.8</v>
      </c>
      <c r="G898">
        <v>168.1</v>
      </c>
      <c r="H898">
        <v>172.25</v>
      </c>
      <c r="I898" s="1">
        <v>172.85</v>
      </c>
      <c r="J898">
        <v>173.95</v>
      </c>
      <c r="K898">
        <v>51542</v>
      </c>
      <c r="L898" s="2">
        <v>89.66</v>
      </c>
      <c r="M898">
        <v>1349</v>
      </c>
      <c r="N898" s="3">
        <f t="shared" ref="N898:N961" si="14">K898/M898</f>
        <v>38.207561156412154</v>
      </c>
      <c r="O898">
        <v>24816</v>
      </c>
      <c r="P898">
        <v>48.15</v>
      </c>
    </row>
    <row r="899" spans="1:16" hidden="1" x14ac:dyDescent="0.3">
      <c r="A899" t="s">
        <v>1182</v>
      </c>
      <c r="B899" t="s">
        <v>41</v>
      </c>
      <c r="C899" t="s">
        <v>25</v>
      </c>
      <c r="D899">
        <v>3.95</v>
      </c>
      <c r="E899">
        <v>4.05</v>
      </c>
      <c r="F899">
        <v>4.0999999999999996</v>
      </c>
      <c r="G899">
        <v>3.8</v>
      </c>
      <c r="H899">
        <v>3.8</v>
      </c>
      <c r="I899" s="1">
        <v>3.8</v>
      </c>
      <c r="J899">
        <v>3.93</v>
      </c>
      <c r="K899">
        <v>425782</v>
      </c>
      <c r="L899" s="2">
        <v>16.739999999999998</v>
      </c>
      <c r="M899">
        <v>763</v>
      </c>
      <c r="N899" s="3">
        <f t="shared" si="14"/>
        <v>558.03669724770646</v>
      </c>
      <c r="O899" t="s">
        <v>42</v>
      </c>
      <c r="P899" t="s">
        <v>42</v>
      </c>
    </row>
    <row r="900" spans="1:16" hidden="1" x14ac:dyDescent="0.3">
      <c r="A900" t="s">
        <v>112</v>
      </c>
      <c r="B900" t="s">
        <v>24</v>
      </c>
      <c r="C900" t="s">
        <v>25</v>
      </c>
      <c r="D900">
        <v>77.45</v>
      </c>
      <c r="E900">
        <v>78.150000000000006</v>
      </c>
      <c r="F900">
        <v>79.7</v>
      </c>
      <c r="G900">
        <v>77.150000000000006</v>
      </c>
      <c r="H900">
        <v>78.599999999999994</v>
      </c>
      <c r="I900" s="1">
        <v>78.650000000000006</v>
      </c>
      <c r="J900">
        <v>78.5</v>
      </c>
      <c r="K900">
        <v>1223931</v>
      </c>
      <c r="L900" s="15">
        <v>960.76</v>
      </c>
      <c r="M900">
        <v>8237</v>
      </c>
      <c r="N900" s="3">
        <f t="shared" si="14"/>
        <v>148.58941362146413</v>
      </c>
      <c r="O900">
        <v>534185</v>
      </c>
      <c r="P900">
        <v>43.65</v>
      </c>
    </row>
    <row r="901" spans="1:16" hidden="1" x14ac:dyDescent="0.3">
      <c r="A901" t="s">
        <v>995</v>
      </c>
      <c r="B901" t="s">
        <v>24</v>
      </c>
      <c r="C901" t="s">
        <v>25</v>
      </c>
      <c r="D901">
        <v>48.5</v>
      </c>
      <c r="E901">
        <v>48.2</v>
      </c>
      <c r="F901">
        <v>48.3</v>
      </c>
      <c r="G901">
        <v>46.25</v>
      </c>
      <c r="H901">
        <v>46.5</v>
      </c>
      <c r="I901" s="1">
        <v>46.7</v>
      </c>
      <c r="J901">
        <v>46.95</v>
      </c>
      <c r="K901">
        <v>50033</v>
      </c>
      <c r="L901" s="2">
        <v>23.49</v>
      </c>
      <c r="M901">
        <v>737</v>
      </c>
      <c r="N901" s="3">
        <f t="shared" si="14"/>
        <v>67.887381275440973</v>
      </c>
      <c r="O901">
        <v>31312</v>
      </c>
      <c r="P901">
        <v>62.58</v>
      </c>
    </row>
    <row r="902" spans="1:16" hidden="1" x14ac:dyDescent="0.3">
      <c r="A902" t="s">
        <v>1475</v>
      </c>
      <c r="B902" t="s">
        <v>24</v>
      </c>
      <c r="C902" t="s">
        <v>25</v>
      </c>
      <c r="D902">
        <v>25.4</v>
      </c>
      <c r="E902">
        <v>25.9</v>
      </c>
      <c r="F902">
        <v>25.9</v>
      </c>
      <c r="G902">
        <v>23.4</v>
      </c>
      <c r="H902">
        <v>24.5</v>
      </c>
      <c r="I902" s="1">
        <v>24.05</v>
      </c>
      <c r="J902">
        <v>24.15</v>
      </c>
      <c r="K902">
        <v>5896</v>
      </c>
      <c r="L902" s="2">
        <v>1.42</v>
      </c>
      <c r="M902">
        <v>68</v>
      </c>
      <c r="N902" s="3">
        <f t="shared" si="14"/>
        <v>86.705882352941174</v>
      </c>
      <c r="O902">
        <v>3176</v>
      </c>
      <c r="P902">
        <v>53.87</v>
      </c>
    </row>
    <row r="903" spans="1:16" hidden="1" x14ac:dyDescent="0.3">
      <c r="A903" t="s">
        <v>598</v>
      </c>
      <c r="B903" t="s">
        <v>24</v>
      </c>
      <c r="C903" t="s">
        <v>25</v>
      </c>
      <c r="D903">
        <v>64.900000000000006</v>
      </c>
      <c r="E903">
        <v>65.05</v>
      </c>
      <c r="F903">
        <v>66</v>
      </c>
      <c r="G903">
        <v>63.1</v>
      </c>
      <c r="H903">
        <v>65</v>
      </c>
      <c r="I903" s="1">
        <v>64.95</v>
      </c>
      <c r="J903">
        <v>64.63</v>
      </c>
      <c r="K903">
        <v>505778</v>
      </c>
      <c r="L903" s="2">
        <v>326.89999999999998</v>
      </c>
      <c r="M903">
        <v>3688</v>
      </c>
      <c r="N903" s="3">
        <f t="shared" si="14"/>
        <v>137.14154013015184</v>
      </c>
      <c r="O903">
        <v>191733</v>
      </c>
      <c r="P903">
        <v>37.909999999999997</v>
      </c>
    </row>
    <row r="904" spans="1:16" hidden="1" x14ac:dyDescent="0.3">
      <c r="A904" t="s">
        <v>508</v>
      </c>
      <c r="B904" t="s">
        <v>24</v>
      </c>
      <c r="C904" t="s">
        <v>25</v>
      </c>
      <c r="D904">
        <v>99.75</v>
      </c>
      <c r="E904">
        <v>99.5</v>
      </c>
      <c r="F904">
        <v>99.5</v>
      </c>
      <c r="G904">
        <v>97.2</v>
      </c>
      <c r="H904">
        <v>97.45</v>
      </c>
      <c r="I904" s="1">
        <v>97.45</v>
      </c>
      <c r="J904">
        <v>98.31</v>
      </c>
      <c r="K904">
        <v>642783</v>
      </c>
      <c r="L904" s="2">
        <v>631.91</v>
      </c>
      <c r="M904">
        <v>4943</v>
      </c>
      <c r="N904" s="3">
        <f t="shared" si="14"/>
        <v>130.03904511430306</v>
      </c>
      <c r="O904">
        <v>346358</v>
      </c>
      <c r="P904">
        <v>53.88</v>
      </c>
    </row>
    <row r="905" spans="1:16" hidden="1" x14ac:dyDescent="0.3">
      <c r="A905" t="s">
        <v>559</v>
      </c>
      <c r="B905" t="s">
        <v>24</v>
      </c>
      <c r="C905" t="s">
        <v>25</v>
      </c>
      <c r="D905">
        <v>279.89999999999998</v>
      </c>
      <c r="E905">
        <v>282</v>
      </c>
      <c r="F905">
        <v>284.95</v>
      </c>
      <c r="G905">
        <v>276.10000000000002</v>
      </c>
      <c r="H905">
        <v>282.5</v>
      </c>
      <c r="I905" s="1">
        <v>282.60000000000002</v>
      </c>
      <c r="J905">
        <v>281.52999999999997</v>
      </c>
      <c r="K905">
        <v>146824</v>
      </c>
      <c r="L905" s="2">
        <v>413.36</v>
      </c>
      <c r="M905">
        <v>7361</v>
      </c>
      <c r="N905" s="3">
        <f t="shared" si="14"/>
        <v>19.946202961554135</v>
      </c>
      <c r="O905">
        <v>78667</v>
      </c>
      <c r="P905">
        <v>53.58</v>
      </c>
    </row>
    <row r="906" spans="1:16" hidden="1" x14ac:dyDescent="0.3">
      <c r="A906" t="s">
        <v>173</v>
      </c>
      <c r="B906" t="s">
        <v>24</v>
      </c>
      <c r="C906" t="s">
        <v>25</v>
      </c>
      <c r="D906">
        <v>89.35</v>
      </c>
      <c r="E906">
        <v>90</v>
      </c>
      <c r="F906">
        <v>91</v>
      </c>
      <c r="G906">
        <v>85.3</v>
      </c>
      <c r="H906">
        <v>86.7</v>
      </c>
      <c r="I906" s="1">
        <v>86.85</v>
      </c>
      <c r="J906">
        <v>87</v>
      </c>
      <c r="K906">
        <v>189186</v>
      </c>
      <c r="L906" s="2">
        <v>164.58</v>
      </c>
      <c r="M906">
        <v>2429</v>
      </c>
      <c r="N906" s="3">
        <f t="shared" si="14"/>
        <v>77.886372993001231</v>
      </c>
      <c r="O906">
        <v>136252</v>
      </c>
      <c r="P906">
        <v>72.02</v>
      </c>
    </row>
    <row r="907" spans="1:16" hidden="1" x14ac:dyDescent="0.3">
      <c r="A907" t="s">
        <v>395</v>
      </c>
      <c r="B907" t="s">
        <v>24</v>
      </c>
      <c r="C907" t="s">
        <v>25</v>
      </c>
      <c r="D907">
        <v>1503.65</v>
      </c>
      <c r="E907">
        <v>1511</v>
      </c>
      <c r="F907">
        <v>1522.45</v>
      </c>
      <c r="G907">
        <v>1481.15</v>
      </c>
      <c r="H907">
        <v>1483.45</v>
      </c>
      <c r="I907" s="1">
        <v>1483.8</v>
      </c>
      <c r="J907">
        <v>1499.26</v>
      </c>
      <c r="K907">
        <v>103409</v>
      </c>
      <c r="L907" s="2">
        <v>1550.37</v>
      </c>
      <c r="M907">
        <v>5499</v>
      </c>
      <c r="N907" s="3">
        <f t="shared" si="14"/>
        <v>18.805055464629934</v>
      </c>
      <c r="O907">
        <v>84400</v>
      </c>
      <c r="P907">
        <v>81.62</v>
      </c>
    </row>
    <row r="908" spans="1:16" hidden="1" x14ac:dyDescent="0.3">
      <c r="A908" t="s">
        <v>947</v>
      </c>
      <c r="B908" t="s">
        <v>24</v>
      </c>
      <c r="C908" t="s">
        <v>25</v>
      </c>
      <c r="D908">
        <v>13.3</v>
      </c>
      <c r="E908">
        <v>13.3</v>
      </c>
      <c r="F908">
        <v>13.3</v>
      </c>
      <c r="G908">
        <v>12.65</v>
      </c>
      <c r="H908">
        <v>12.65</v>
      </c>
      <c r="I908" s="1">
        <v>12.65</v>
      </c>
      <c r="J908">
        <v>12.76</v>
      </c>
      <c r="K908">
        <v>246153</v>
      </c>
      <c r="L908" s="2">
        <v>31.4</v>
      </c>
      <c r="M908">
        <v>537</v>
      </c>
      <c r="N908" s="3">
        <f t="shared" si="14"/>
        <v>458.38547486033519</v>
      </c>
      <c r="O908">
        <v>171569</v>
      </c>
      <c r="P908">
        <v>69.7</v>
      </c>
    </row>
    <row r="909" spans="1:16" hidden="1" x14ac:dyDescent="0.3">
      <c r="A909" t="s">
        <v>1618</v>
      </c>
      <c r="B909" t="s">
        <v>41</v>
      </c>
      <c r="C909" t="s">
        <v>25</v>
      </c>
      <c r="D909">
        <v>5.8</v>
      </c>
      <c r="E909">
        <v>6.05</v>
      </c>
      <c r="F909">
        <v>6.05</v>
      </c>
      <c r="G909">
        <v>5.55</v>
      </c>
      <c r="H909">
        <v>5.55</v>
      </c>
      <c r="I909" s="1">
        <v>5.6</v>
      </c>
      <c r="J909">
        <v>5.83</v>
      </c>
      <c r="K909">
        <v>2683</v>
      </c>
      <c r="L909" s="2">
        <v>0.16</v>
      </c>
      <c r="M909">
        <v>22</v>
      </c>
      <c r="N909" s="3">
        <f t="shared" si="14"/>
        <v>121.95454545454545</v>
      </c>
      <c r="O909" t="s">
        <v>42</v>
      </c>
      <c r="P909" t="s">
        <v>42</v>
      </c>
    </row>
    <row r="910" spans="1:16" hidden="1" x14ac:dyDescent="0.3">
      <c r="A910" t="s">
        <v>736</v>
      </c>
      <c r="B910" t="s">
        <v>41</v>
      </c>
      <c r="C910" t="s">
        <v>25</v>
      </c>
      <c r="D910">
        <v>10.8</v>
      </c>
      <c r="E910">
        <v>10.8</v>
      </c>
      <c r="F910">
        <v>10.8</v>
      </c>
      <c r="G910">
        <v>10.3</v>
      </c>
      <c r="H910">
        <v>10.65</v>
      </c>
      <c r="I910" s="1">
        <v>10.55</v>
      </c>
      <c r="J910">
        <v>10.48</v>
      </c>
      <c r="K910">
        <v>1115998</v>
      </c>
      <c r="L910" s="2">
        <v>117.01</v>
      </c>
      <c r="M910">
        <v>2412</v>
      </c>
      <c r="N910" s="3">
        <f t="shared" si="14"/>
        <v>462.68573797678278</v>
      </c>
      <c r="O910" t="s">
        <v>42</v>
      </c>
      <c r="P910" t="s">
        <v>42</v>
      </c>
    </row>
    <row r="911" spans="1:16" hidden="1" x14ac:dyDescent="0.3">
      <c r="A911" t="s">
        <v>1371</v>
      </c>
      <c r="B911" t="s">
        <v>41</v>
      </c>
      <c r="C911" t="s">
        <v>25</v>
      </c>
      <c r="D911">
        <v>10.199999999999999</v>
      </c>
      <c r="E911">
        <v>10.199999999999999</v>
      </c>
      <c r="F911">
        <v>10.25</v>
      </c>
      <c r="G911">
        <v>9.6999999999999993</v>
      </c>
      <c r="H911">
        <v>9.85</v>
      </c>
      <c r="I911" s="1">
        <v>9.85</v>
      </c>
      <c r="J911">
        <v>9.94</v>
      </c>
      <c r="K911">
        <v>36699</v>
      </c>
      <c r="L911" s="2">
        <v>3.65</v>
      </c>
      <c r="M911">
        <v>147</v>
      </c>
      <c r="N911" s="3">
        <f t="shared" si="14"/>
        <v>249.65306122448979</v>
      </c>
      <c r="O911" t="s">
        <v>42</v>
      </c>
      <c r="P911" t="s">
        <v>42</v>
      </c>
    </row>
    <row r="912" spans="1:16" hidden="1" x14ac:dyDescent="0.3">
      <c r="A912" t="s">
        <v>1452</v>
      </c>
      <c r="B912" t="s">
        <v>24</v>
      </c>
      <c r="C912" t="s">
        <v>25</v>
      </c>
      <c r="D912">
        <v>44.7</v>
      </c>
      <c r="E912">
        <v>45</v>
      </c>
      <c r="F912">
        <v>45</v>
      </c>
      <c r="G912">
        <v>43.8</v>
      </c>
      <c r="H912">
        <v>44.85</v>
      </c>
      <c r="I912" s="1">
        <v>44.9</v>
      </c>
      <c r="J912">
        <v>44.38</v>
      </c>
      <c r="K912">
        <v>3948</v>
      </c>
      <c r="L912" s="2">
        <v>1.75</v>
      </c>
      <c r="M912">
        <v>109</v>
      </c>
      <c r="N912" s="3">
        <f t="shared" si="14"/>
        <v>36.220183486238533</v>
      </c>
      <c r="O912">
        <v>2916</v>
      </c>
      <c r="P912">
        <v>73.86</v>
      </c>
    </row>
    <row r="913" spans="1:16" hidden="1" x14ac:dyDescent="0.3">
      <c r="A913" t="s">
        <v>1413</v>
      </c>
      <c r="B913" t="s">
        <v>41</v>
      </c>
      <c r="C913" t="s">
        <v>25</v>
      </c>
      <c r="D913">
        <v>69.400000000000006</v>
      </c>
      <c r="E913">
        <v>69.400000000000006</v>
      </c>
      <c r="F913">
        <v>70.849999999999994</v>
      </c>
      <c r="G913">
        <v>67</v>
      </c>
      <c r="H913">
        <v>67.5</v>
      </c>
      <c r="I913" s="1">
        <v>68.3</v>
      </c>
      <c r="J913">
        <v>68.260000000000005</v>
      </c>
      <c r="K913">
        <v>3661</v>
      </c>
      <c r="L913" s="2">
        <v>2.5</v>
      </c>
      <c r="M913">
        <v>64</v>
      </c>
      <c r="N913" s="3">
        <f t="shared" si="14"/>
        <v>57.203125</v>
      </c>
      <c r="O913" t="s">
        <v>42</v>
      </c>
      <c r="P913" t="s">
        <v>42</v>
      </c>
    </row>
    <row r="914" spans="1:16" hidden="1" x14ac:dyDescent="0.3">
      <c r="A914" t="s">
        <v>57</v>
      </c>
      <c r="B914" t="s">
        <v>24</v>
      </c>
      <c r="C914" t="s">
        <v>25</v>
      </c>
      <c r="D914">
        <v>167.75</v>
      </c>
      <c r="E914">
        <v>169.4</v>
      </c>
      <c r="F914">
        <v>178.4</v>
      </c>
      <c r="G914">
        <v>168.3</v>
      </c>
      <c r="H914">
        <v>176.85</v>
      </c>
      <c r="I914" s="1">
        <v>176.95</v>
      </c>
      <c r="J914">
        <v>175.07</v>
      </c>
      <c r="K914">
        <v>20564283</v>
      </c>
      <c r="L914" s="14">
        <v>36002.379999999997</v>
      </c>
      <c r="M914">
        <v>98529</v>
      </c>
      <c r="N914" s="3">
        <f t="shared" si="14"/>
        <v>208.71299820357459</v>
      </c>
      <c r="O914">
        <v>3793730</v>
      </c>
      <c r="P914">
        <v>18.45</v>
      </c>
    </row>
    <row r="915" spans="1:16" hidden="1" x14ac:dyDescent="0.3">
      <c r="A915" t="s">
        <v>604</v>
      </c>
      <c r="B915" t="s">
        <v>24</v>
      </c>
      <c r="C915" t="s">
        <v>25</v>
      </c>
      <c r="D915">
        <v>56.75</v>
      </c>
      <c r="E915">
        <v>57</v>
      </c>
      <c r="F915">
        <v>57.1</v>
      </c>
      <c r="G915">
        <v>55.2</v>
      </c>
      <c r="H915">
        <v>55.45</v>
      </c>
      <c r="I915" s="1">
        <v>55.4</v>
      </c>
      <c r="J915">
        <v>55.76</v>
      </c>
      <c r="K915">
        <v>560544</v>
      </c>
      <c r="L915" s="2">
        <v>312.57</v>
      </c>
      <c r="M915">
        <v>3380</v>
      </c>
      <c r="N915" s="3">
        <f t="shared" si="14"/>
        <v>165.84142011834319</v>
      </c>
      <c r="O915">
        <v>281682</v>
      </c>
      <c r="P915">
        <v>50.25</v>
      </c>
    </row>
    <row r="916" spans="1:16" hidden="1" x14ac:dyDescent="0.3">
      <c r="A916" t="s">
        <v>697</v>
      </c>
      <c r="B916" t="s">
        <v>24</v>
      </c>
      <c r="C916" t="s">
        <v>25</v>
      </c>
      <c r="D916">
        <v>368.85</v>
      </c>
      <c r="E916">
        <v>368.2</v>
      </c>
      <c r="F916">
        <v>372.95</v>
      </c>
      <c r="G916">
        <v>352.6</v>
      </c>
      <c r="H916">
        <v>356</v>
      </c>
      <c r="I916" s="1">
        <v>355.95</v>
      </c>
      <c r="J916">
        <v>360.5</v>
      </c>
      <c r="K916">
        <v>40583</v>
      </c>
      <c r="L916" s="2">
        <v>146.30000000000001</v>
      </c>
      <c r="M916">
        <v>1545</v>
      </c>
      <c r="N916" s="3">
        <f t="shared" si="14"/>
        <v>26.267313915857606</v>
      </c>
      <c r="O916">
        <v>26846</v>
      </c>
      <c r="P916">
        <v>66.150000000000006</v>
      </c>
    </row>
    <row r="917" spans="1:16" hidden="1" x14ac:dyDescent="0.3">
      <c r="A917" t="s">
        <v>1498</v>
      </c>
      <c r="B917" t="s">
        <v>24</v>
      </c>
      <c r="C917" t="s">
        <v>25</v>
      </c>
      <c r="D917">
        <v>12.4</v>
      </c>
      <c r="E917">
        <v>12</v>
      </c>
      <c r="F917">
        <v>13.45</v>
      </c>
      <c r="G917">
        <v>12</v>
      </c>
      <c r="H917">
        <v>12.55</v>
      </c>
      <c r="I917" s="1">
        <v>12.75</v>
      </c>
      <c r="J917">
        <v>12.82</v>
      </c>
      <c r="K917">
        <v>8410</v>
      </c>
      <c r="L917" s="2">
        <v>1.08</v>
      </c>
      <c r="M917">
        <v>85</v>
      </c>
      <c r="N917" s="3">
        <f t="shared" si="14"/>
        <v>98.941176470588232</v>
      </c>
      <c r="O917">
        <v>6930</v>
      </c>
      <c r="P917">
        <v>82.4</v>
      </c>
    </row>
    <row r="918" spans="1:16" hidden="1" x14ac:dyDescent="0.3">
      <c r="A918" t="s">
        <v>1375</v>
      </c>
      <c r="B918" t="s">
        <v>41</v>
      </c>
      <c r="C918" t="s">
        <v>25</v>
      </c>
      <c r="D918">
        <v>13.45</v>
      </c>
      <c r="E918">
        <v>13.65</v>
      </c>
      <c r="F918">
        <v>13.9</v>
      </c>
      <c r="G918">
        <v>12.85</v>
      </c>
      <c r="H918">
        <v>13</v>
      </c>
      <c r="I918" s="1">
        <v>13</v>
      </c>
      <c r="J918">
        <v>13.27</v>
      </c>
      <c r="K918">
        <v>26524</v>
      </c>
      <c r="L918" s="2">
        <v>3.52</v>
      </c>
      <c r="M918">
        <v>170</v>
      </c>
      <c r="N918" s="3">
        <f t="shared" si="14"/>
        <v>156.02352941176471</v>
      </c>
      <c r="O918" t="s">
        <v>42</v>
      </c>
      <c r="P918" t="s">
        <v>42</v>
      </c>
    </row>
    <row r="919" spans="1:16" hidden="1" x14ac:dyDescent="0.3">
      <c r="A919" t="s">
        <v>809</v>
      </c>
      <c r="B919" t="s">
        <v>24</v>
      </c>
      <c r="C919" t="s">
        <v>25</v>
      </c>
      <c r="D919">
        <v>2105.5</v>
      </c>
      <c r="E919">
        <v>2105.5500000000002</v>
      </c>
      <c r="F919">
        <v>2121.65</v>
      </c>
      <c r="G919">
        <v>2075.6</v>
      </c>
      <c r="H919">
        <v>2086</v>
      </c>
      <c r="I919" s="1">
        <v>2082.85</v>
      </c>
      <c r="J919">
        <v>2090.0300000000002</v>
      </c>
      <c r="K919">
        <v>3660</v>
      </c>
      <c r="L919" s="2">
        <v>76.5</v>
      </c>
      <c r="M919">
        <v>989</v>
      </c>
      <c r="N919" s="3">
        <f t="shared" si="14"/>
        <v>3.7007077856420625</v>
      </c>
      <c r="O919">
        <v>2016</v>
      </c>
      <c r="P919">
        <v>55.08</v>
      </c>
    </row>
    <row r="920" spans="1:16" hidden="1" x14ac:dyDescent="0.3">
      <c r="A920" t="s">
        <v>908</v>
      </c>
      <c r="B920" t="s">
        <v>24</v>
      </c>
      <c r="C920" t="s">
        <v>25</v>
      </c>
      <c r="D920">
        <v>194.4</v>
      </c>
      <c r="E920">
        <v>194.65</v>
      </c>
      <c r="F920">
        <v>194.7</v>
      </c>
      <c r="G920">
        <v>183.3</v>
      </c>
      <c r="H920">
        <v>187.45</v>
      </c>
      <c r="I920" s="1">
        <v>186.65</v>
      </c>
      <c r="J920">
        <v>187.69</v>
      </c>
      <c r="K920">
        <v>21204</v>
      </c>
      <c r="L920" s="2">
        <v>39.799999999999997</v>
      </c>
      <c r="M920">
        <v>1016</v>
      </c>
      <c r="N920" s="3">
        <f t="shared" si="14"/>
        <v>20.870078740157481</v>
      </c>
      <c r="O920">
        <v>12025</v>
      </c>
      <c r="P920">
        <v>56.71</v>
      </c>
    </row>
    <row r="921" spans="1:16" hidden="1" x14ac:dyDescent="0.3">
      <c r="A921" t="s">
        <v>1432</v>
      </c>
      <c r="B921" t="s">
        <v>41</v>
      </c>
      <c r="C921" t="s">
        <v>25</v>
      </c>
      <c r="D921">
        <v>9.5</v>
      </c>
      <c r="E921">
        <v>9.9</v>
      </c>
      <c r="F921">
        <v>9.9</v>
      </c>
      <c r="G921">
        <v>9.1999999999999993</v>
      </c>
      <c r="H921">
        <v>9.6</v>
      </c>
      <c r="I921" s="1">
        <v>9.5500000000000007</v>
      </c>
      <c r="J921">
        <v>9.59</v>
      </c>
      <c r="K921">
        <v>21513</v>
      </c>
      <c r="L921" s="2">
        <v>2.06</v>
      </c>
      <c r="M921">
        <v>68</v>
      </c>
      <c r="N921" s="3">
        <f t="shared" si="14"/>
        <v>316.36764705882354</v>
      </c>
      <c r="O921" t="s">
        <v>42</v>
      </c>
      <c r="P921" t="s">
        <v>42</v>
      </c>
    </row>
    <row r="922" spans="1:16" hidden="1" x14ac:dyDescent="0.3">
      <c r="A922" t="s">
        <v>460</v>
      </c>
      <c r="B922" t="s">
        <v>24</v>
      </c>
      <c r="C922" t="s">
        <v>25</v>
      </c>
      <c r="D922">
        <v>729.5</v>
      </c>
      <c r="E922">
        <v>733.9</v>
      </c>
      <c r="F922">
        <v>740.4</v>
      </c>
      <c r="G922">
        <v>719.05</v>
      </c>
      <c r="H922">
        <v>720.05</v>
      </c>
      <c r="I922" s="1">
        <v>720.95</v>
      </c>
      <c r="J922">
        <v>726.35</v>
      </c>
      <c r="K922">
        <v>123750</v>
      </c>
      <c r="L922" s="2">
        <v>898.86</v>
      </c>
      <c r="M922">
        <v>7353</v>
      </c>
      <c r="N922" s="3">
        <f t="shared" si="14"/>
        <v>16.829865361077111</v>
      </c>
      <c r="O922">
        <v>52207</v>
      </c>
      <c r="P922">
        <v>42.19</v>
      </c>
    </row>
    <row r="923" spans="1:16" hidden="1" x14ac:dyDescent="0.3">
      <c r="A923" t="s">
        <v>966</v>
      </c>
      <c r="B923" t="s">
        <v>24</v>
      </c>
      <c r="C923" t="s">
        <v>25</v>
      </c>
      <c r="D923">
        <v>55</v>
      </c>
      <c r="E923">
        <v>54.15</v>
      </c>
      <c r="F923">
        <v>55</v>
      </c>
      <c r="G923">
        <v>52.2</v>
      </c>
      <c r="H923">
        <v>52.65</v>
      </c>
      <c r="I923" s="1">
        <v>52.75</v>
      </c>
      <c r="J923">
        <v>53.38</v>
      </c>
      <c r="K923">
        <v>52620</v>
      </c>
      <c r="L923" s="2">
        <v>28.09</v>
      </c>
      <c r="M923">
        <v>605</v>
      </c>
      <c r="N923" s="3">
        <f t="shared" si="14"/>
        <v>86.975206611570243</v>
      </c>
      <c r="O923">
        <v>34742</v>
      </c>
      <c r="P923">
        <v>66.02</v>
      </c>
    </row>
    <row r="924" spans="1:16" hidden="1" x14ac:dyDescent="0.3">
      <c r="A924" t="s">
        <v>1575</v>
      </c>
      <c r="B924" t="s">
        <v>41</v>
      </c>
      <c r="C924" t="s">
        <v>25</v>
      </c>
      <c r="D924">
        <v>3.25</v>
      </c>
      <c r="E924">
        <v>3.1</v>
      </c>
      <c r="F924">
        <v>3.35</v>
      </c>
      <c r="G924">
        <v>3.1</v>
      </c>
      <c r="H924">
        <v>3.1</v>
      </c>
      <c r="I924" s="1">
        <v>3.1</v>
      </c>
      <c r="J924">
        <v>3.12</v>
      </c>
      <c r="K924">
        <v>14094</v>
      </c>
      <c r="L924" s="2">
        <v>0.44</v>
      </c>
      <c r="M924">
        <v>33</v>
      </c>
      <c r="N924" s="3">
        <f t="shared" si="14"/>
        <v>427.09090909090907</v>
      </c>
      <c r="O924" t="s">
        <v>42</v>
      </c>
      <c r="P924" t="s">
        <v>42</v>
      </c>
    </row>
    <row r="925" spans="1:16" hidden="1" x14ac:dyDescent="0.3">
      <c r="A925" t="s">
        <v>1012</v>
      </c>
      <c r="B925" t="s">
        <v>24</v>
      </c>
      <c r="C925" t="s">
        <v>25</v>
      </c>
      <c r="D925">
        <v>176.15</v>
      </c>
      <c r="E925">
        <v>173.55</v>
      </c>
      <c r="F925">
        <v>177.05</v>
      </c>
      <c r="G925">
        <v>168.6</v>
      </c>
      <c r="H925">
        <v>170.35</v>
      </c>
      <c r="I925" s="1">
        <v>170.7</v>
      </c>
      <c r="J925">
        <v>172.8</v>
      </c>
      <c r="K925">
        <v>11757</v>
      </c>
      <c r="L925" s="2">
        <v>20.32</v>
      </c>
      <c r="M925">
        <v>656</v>
      </c>
      <c r="N925" s="3">
        <f t="shared" si="14"/>
        <v>17.922256097560975</v>
      </c>
      <c r="O925">
        <v>5388</v>
      </c>
      <c r="P925">
        <v>45.83</v>
      </c>
    </row>
    <row r="926" spans="1:16" hidden="1" x14ac:dyDescent="0.3">
      <c r="A926" t="s">
        <v>1175</v>
      </c>
      <c r="B926" t="s">
        <v>24</v>
      </c>
      <c r="C926" t="s">
        <v>25</v>
      </c>
      <c r="D926">
        <v>95.65</v>
      </c>
      <c r="E926">
        <v>99.95</v>
      </c>
      <c r="F926">
        <v>99.95</v>
      </c>
      <c r="G926">
        <v>90.9</v>
      </c>
      <c r="H926">
        <v>90.95</v>
      </c>
      <c r="I926" s="1">
        <v>91.6</v>
      </c>
      <c r="J926">
        <v>92.49</v>
      </c>
      <c r="K926">
        <v>19328</v>
      </c>
      <c r="L926" s="2">
        <v>17.88</v>
      </c>
      <c r="M926">
        <v>466</v>
      </c>
      <c r="N926" s="3">
        <f t="shared" si="14"/>
        <v>41.476394849785407</v>
      </c>
      <c r="O926">
        <v>14873</v>
      </c>
      <c r="P926">
        <v>76.95</v>
      </c>
    </row>
    <row r="927" spans="1:16" hidden="1" x14ac:dyDescent="0.3">
      <c r="A927" t="s">
        <v>1261</v>
      </c>
      <c r="B927" t="s">
        <v>24</v>
      </c>
      <c r="C927" t="s">
        <v>25</v>
      </c>
      <c r="D927">
        <v>150.44999999999999</v>
      </c>
      <c r="E927">
        <v>153.94999999999999</v>
      </c>
      <c r="F927">
        <v>153.94999999999999</v>
      </c>
      <c r="G927">
        <v>144</v>
      </c>
      <c r="H927">
        <v>144</v>
      </c>
      <c r="I927" s="1">
        <v>146.05000000000001</v>
      </c>
      <c r="J927">
        <v>146.22</v>
      </c>
      <c r="K927">
        <v>6602</v>
      </c>
      <c r="L927" s="2">
        <v>9.65</v>
      </c>
      <c r="M927">
        <v>74</v>
      </c>
      <c r="N927" s="3">
        <f t="shared" si="14"/>
        <v>89.21621621621621</v>
      </c>
      <c r="O927">
        <v>6330</v>
      </c>
      <c r="P927">
        <v>95.88</v>
      </c>
    </row>
    <row r="928" spans="1:16" hidden="1" x14ac:dyDescent="0.3">
      <c r="A928" t="s">
        <v>687</v>
      </c>
      <c r="B928" t="s">
        <v>24</v>
      </c>
      <c r="C928" t="s">
        <v>25</v>
      </c>
      <c r="D928">
        <v>30.15</v>
      </c>
      <c r="E928">
        <v>30.3</v>
      </c>
      <c r="F928">
        <v>30.4</v>
      </c>
      <c r="G928">
        <v>29.15</v>
      </c>
      <c r="H928">
        <v>29.3</v>
      </c>
      <c r="I928" s="1">
        <v>29.3</v>
      </c>
      <c r="J928">
        <v>29.59</v>
      </c>
      <c r="K928">
        <v>538897</v>
      </c>
      <c r="L928" s="2">
        <v>159.46</v>
      </c>
      <c r="M928">
        <v>2213</v>
      </c>
      <c r="N928" s="3">
        <f t="shared" si="14"/>
        <v>243.51423407139629</v>
      </c>
      <c r="O928">
        <v>200544</v>
      </c>
      <c r="P928">
        <v>37.21</v>
      </c>
    </row>
    <row r="929" spans="1:16" hidden="1" x14ac:dyDescent="0.3">
      <c r="A929" t="s">
        <v>1059</v>
      </c>
      <c r="B929" t="s">
        <v>41</v>
      </c>
      <c r="C929" t="s">
        <v>25</v>
      </c>
      <c r="D929">
        <v>5.05</v>
      </c>
      <c r="E929">
        <v>5.3</v>
      </c>
      <c r="F929">
        <v>5.3</v>
      </c>
      <c r="G929">
        <v>5.3</v>
      </c>
      <c r="H929">
        <v>5.3</v>
      </c>
      <c r="I929" s="1">
        <v>5.3</v>
      </c>
      <c r="J929">
        <v>5.3</v>
      </c>
      <c r="K929">
        <v>24062</v>
      </c>
      <c r="L929" s="2">
        <v>1.28</v>
      </c>
      <c r="M929">
        <v>14</v>
      </c>
      <c r="N929" s="3">
        <f t="shared" si="14"/>
        <v>1718.7142857142858</v>
      </c>
      <c r="O929" t="s">
        <v>42</v>
      </c>
      <c r="P929" t="s">
        <v>42</v>
      </c>
    </row>
    <row r="930" spans="1:16" hidden="1" x14ac:dyDescent="0.3">
      <c r="A930" t="s">
        <v>434</v>
      </c>
      <c r="B930" t="s">
        <v>24</v>
      </c>
      <c r="C930" t="s">
        <v>25</v>
      </c>
      <c r="D930">
        <v>92.55</v>
      </c>
      <c r="E930">
        <v>92.7</v>
      </c>
      <c r="F930">
        <v>93.25</v>
      </c>
      <c r="G930">
        <v>88.7</v>
      </c>
      <c r="H930">
        <v>89.4</v>
      </c>
      <c r="I930" s="1">
        <v>89.35</v>
      </c>
      <c r="J930">
        <v>90.71</v>
      </c>
      <c r="K930">
        <v>1224929</v>
      </c>
      <c r="L930" s="2">
        <v>1111.08</v>
      </c>
      <c r="M930">
        <v>7669</v>
      </c>
      <c r="N930" s="3">
        <f t="shared" si="14"/>
        <v>159.72473594992829</v>
      </c>
      <c r="O930">
        <v>263269</v>
      </c>
      <c r="P930">
        <v>21.49</v>
      </c>
    </row>
    <row r="931" spans="1:16" hidden="1" x14ac:dyDescent="0.3">
      <c r="A931" t="s">
        <v>1548</v>
      </c>
      <c r="B931" t="s">
        <v>24</v>
      </c>
      <c r="C931" t="s">
        <v>25</v>
      </c>
      <c r="D931">
        <v>19.25</v>
      </c>
      <c r="E931">
        <v>19</v>
      </c>
      <c r="F931">
        <v>20.05</v>
      </c>
      <c r="G931">
        <v>18.850000000000001</v>
      </c>
      <c r="H931">
        <v>19.399999999999999</v>
      </c>
      <c r="I931" s="1">
        <v>19.2</v>
      </c>
      <c r="J931">
        <v>19.510000000000002</v>
      </c>
      <c r="K931">
        <v>3031</v>
      </c>
      <c r="L931" s="2">
        <v>0.59</v>
      </c>
      <c r="M931">
        <v>32</v>
      </c>
      <c r="N931" s="3">
        <f t="shared" si="14"/>
        <v>94.71875</v>
      </c>
      <c r="O931">
        <v>2046</v>
      </c>
      <c r="P931">
        <v>67.5</v>
      </c>
    </row>
    <row r="932" spans="1:16" hidden="1" x14ac:dyDescent="0.3">
      <c r="A932" t="s">
        <v>1137</v>
      </c>
      <c r="B932" t="s">
        <v>24</v>
      </c>
      <c r="C932" t="s">
        <v>25</v>
      </c>
      <c r="D932">
        <v>39.700000000000003</v>
      </c>
      <c r="E932">
        <v>38.75</v>
      </c>
      <c r="F932">
        <v>40.5</v>
      </c>
      <c r="G932">
        <v>37.9</v>
      </c>
      <c r="H932">
        <v>38.35</v>
      </c>
      <c r="I932" s="1">
        <v>38.15</v>
      </c>
      <c r="J932">
        <v>38.54</v>
      </c>
      <c r="K932">
        <v>31013</v>
      </c>
      <c r="L932" s="2">
        <v>11.95</v>
      </c>
      <c r="M932">
        <v>368</v>
      </c>
      <c r="N932" s="3">
        <f t="shared" si="14"/>
        <v>84.274456521739125</v>
      </c>
      <c r="O932">
        <v>17967</v>
      </c>
      <c r="P932">
        <v>57.93</v>
      </c>
    </row>
    <row r="933" spans="1:16" hidden="1" x14ac:dyDescent="0.3">
      <c r="A933" t="s">
        <v>776</v>
      </c>
      <c r="B933" t="s">
        <v>24</v>
      </c>
      <c r="C933" t="s">
        <v>25</v>
      </c>
      <c r="D933">
        <v>39.25</v>
      </c>
      <c r="E933">
        <v>39.5</v>
      </c>
      <c r="F933">
        <v>39.5</v>
      </c>
      <c r="G933">
        <v>38.85</v>
      </c>
      <c r="H933">
        <v>38.9</v>
      </c>
      <c r="I933" s="1">
        <v>38.9</v>
      </c>
      <c r="J933">
        <v>39.08</v>
      </c>
      <c r="K933">
        <v>244255</v>
      </c>
      <c r="L933" s="2">
        <v>95.45</v>
      </c>
      <c r="M933">
        <v>1019</v>
      </c>
      <c r="N933" s="3">
        <f t="shared" si="14"/>
        <v>239.70068694798823</v>
      </c>
      <c r="O933">
        <v>187886</v>
      </c>
      <c r="P933">
        <v>76.92</v>
      </c>
    </row>
    <row r="934" spans="1:16" hidden="1" x14ac:dyDescent="0.3">
      <c r="A934" t="s">
        <v>633</v>
      </c>
      <c r="B934" t="s">
        <v>24</v>
      </c>
      <c r="C934" t="s">
        <v>25</v>
      </c>
      <c r="D934">
        <v>16.649999999999999</v>
      </c>
      <c r="E934">
        <v>16.649999999999999</v>
      </c>
      <c r="F934">
        <v>16.75</v>
      </c>
      <c r="G934">
        <v>15.9</v>
      </c>
      <c r="H934">
        <v>16.100000000000001</v>
      </c>
      <c r="I934" s="1">
        <v>16.05</v>
      </c>
      <c r="J934">
        <v>16.12</v>
      </c>
      <c r="K934">
        <v>1473840</v>
      </c>
      <c r="L934" s="2">
        <v>237.58</v>
      </c>
      <c r="M934">
        <v>2408</v>
      </c>
      <c r="N934" s="3">
        <f t="shared" si="14"/>
        <v>612.05980066445181</v>
      </c>
      <c r="O934">
        <v>818881</v>
      </c>
      <c r="P934">
        <v>55.56</v>
      </c>
    </row>
    <row r="935" spans="1:16" hidden="1" x14ac:dyDescent="0.3">
      <c r="A935" t="s">
        <v>1118</v>
      </c>
      <c r="B935" t="s">
        <v>24</v>
      </c>
      <c r="C935" t="s">
        <v>25</v>
      </c>
      <c r="D935">
        <v>22.85</v>
      </c>
      <c r="E935">
        <v>23.45</v>
      </c>
      <c r="F935">
        <v>23.5</v>
      </c>
      <c r="G935">
        <v>21.75</v>
      </c>
      <c r="H935">
        <v>21.75</v>
      </c>
      <c r="I935" s="1">
        <v>21.8</v>
      </c>
      <c r="J935">
        <v>21.9</v>
      </c>
      <c r="K935">
        <v>15032</v>
      </c>
      <c r="L935" s="2">
        <v>3.29</v>
      </c>
      <c r="M935">
        <v>79</v>
      </c>
      <c r="N935" s="3">
        <f t="shared" si="14"/>
        <v>190.27848101265823</v>
      </c>
      <c r="O935">
        <v>11869</v>
      </c>
      <c r="P935">
        <v>78.959999999999994</v>
      </c>
    </row>
    <row r="936" spans="1:16" hidden="1" x14ac:dyDescent="0.3">
      <c r="A936" t="s">
        <v>1295</v>
      </c>
      <c r="B936" t="s">
        <v>24</v>
      </c>
      <c r="C936" t="s">
        <v>25</v>
      </c>
      <c r="D936">
        <v>4632.6499999999996</v>
      </c>
      <c r="E936">
        <v>4518</v>
      </c>
      <c r="F936">
        <v>4951.3</v>
      </c>
      <c r="G936">
        <v>4518</v>
      </c>
      <c r="H936">
        <v>4778</v>
      </c>
      <c r="I936" s="1">
        <v>4779.8</v>
      </c>
      <c r="J936">
        <v>4785.22</v>
      </c>
      <c r="K936">
        <v>151</v>
      </c>
      <c r="L936" s="2">
        <v>7.23</v>
      </c>
      <c r="M936">
        <v>50</v>
      </c>
      <c r="N936" s="3">
        <f t="shared" si="14"/>
        <v>3.02</v>
      </c>
      <c r="O936">
        <v>96</v>
      </c>
      <c r="P936">
        <v>63.58</v>
      </c>
    </row>
    <row r="937" spans="1:16" hidden="1" x14ac:dyDescent="0.3">
      <c r="A937" t="s">
        <v>1296</v>
      </c>
      <c r="B937" t="s">
        <v>24</v>
      </c>
      <c r="C937" t="s">
        <v>25</v>
      </c>
      <c r="D937">
        <v>42.5</v>
      </c>
      <c r="E937">
        <v>45.5</v>
      </c>
      <c r="F937">
        <v>46.75</v>
      </c>
      <c r="G937">
        <v>43.1</v>
      </c>
      <c r="H937">
        <v>46.75</v>
      </c>
      <c r="I937" s="1">
        <v>46.75</v>
      </c>
      <c r="J937">
        <v>45.38</v>
      </c>
      <c r="K937">
        <v>15841</v>
      </c>
      <c r="L937" s="2">
        <v>7.19</v>
      </c>
      <c r="M937">
        <v>253</v>
      </c>
      <c r="N937" s="3">
        <f t="shared" si="14"/>
        <v>62.612648221343875</v>
      </c>
      <c r="O937">
        <v>9155</v>
      </c>
      <c r="P937">
        <v>57.79</v>
      </c>
    </row>
    <row r="938" spans="1:16" hidden="1" x14ac:dyDescent="0.3">
      <c r="A938" t="s">
        <v>1429</v>
      </c>
      <c r="B938" t="s">
        <v>41</v>
      </c>
      <c r="C938" t="s">
        <v>25</v>
      </c>
      <c r="D938">
        <v>3.15</v>
      </c>
      <c r="E938">
        <v>3.3</v>
      </c>
      <c r="F938">
        <v>3.3</v>
      </c>
      <c r="G938">
        <v>3</v>
      </c>
      <c r="H938">
        <v>3</v>
      </c>
      <c r="I938" s="1">
        <v>3.1</v>
      </c>
      <c r="J938">
        <v>3.07</v>
      </c>
      <c r="K938">
        <v>67905</v>
      </c>
      <c r="L938" s="2">
        <v>2.09</v>
      </c>
      <c r="M938">
        <v>136</v>
      </c>
      <c r="N938" s="3">
        <f t="shared" si="14"/>
        <v>499.3014705882353</v>
      </c>
      <c r="O938" t="s">
        <v>42</v>
      </c>
      <c r="P938" t="s">
        <v>42</v>
      </c>
    </row>
    <row r="939" spans="1:16" hidden="1" x14ac:dyDescent="0.3">
      <c r="A939" t="s">
        <v>304</v>
      </c>
      <c r="B939" t="s">
        <v>24</v>
      </c>
      <c r="C939" t="s">
        <v>25</v>
      </c>
      <c r="D939">
        <v>138.25</v>
      </c>
      <c r="E939">
        <v>136.1</v>
      </c>
      <c r="F939">
        <v>142.25</v>
      </c>
      <c r="G939">
        <v>131.1</v>
      </c>
      <c r="H939">
        <v>134.9</v>
      </c>
      <c r="I939" s="1">
        <v>135.75</v>
      </c>
      <c r="J939">
        <v>138.36000000000001</v>
      </c>
      <c r="K939">
        <v>6291258</v>
      </c>
      <c r="L939" s="2">
        <v>8704.8799999999992</v>
      </c>
      <c r="M939">
        <v>61845</v>
      </c>
      <c r="N939" s="3">
        <f t="shared" si="14"/>
        <v>101.72621877273829</v>
      </c>
      <c r="O939">
        <v>1183460</v>
      </c>
      <c r="P939">
        <v>18.809999999999999</v>
      </c>
    </row>
    <row r="940" spans="1:16" hidden="1" x14ac:dyDescent="0.3">
      <c r="A940" t="s">
        <v>739</v>
      </c>
      <c r="B940" t="s">
        <v>24</v>
      </c>
      <c r="C940" t="s">
        <v>25</v>
      </c>
      <c r="D940">
        <v>46.95</v>
      </c>
      <c r="E940">
        <v>46.5</v>
      </c>
      <c r="F940">
        <v>47.1</v>
      </c>
      <c r="G940">
        <v>43.9</v>
      </c>
      <c r="H940">
        <v>44.7</v>
      </c>
      <c r="I940" s="1">
        <v>44.35</v>
      </c>
      <c r="J940">
        <v>44.99</v>
      </c>
      <c r="K940">
        <v>257218</v>
      </c>
      <c r="L940" s="2">
        <v>115.73</v>
      </c>
      <c r="M940">
        <v>3057</v>
      </c>
      <c r="N940" s="3">
        <f t="shared" si="14"/>
        <v>84.140660778541047</v>
      </c>
      <c r="O940">
        <v>187517</v>
      </c>
      <c r="P940">
        <v>72.900000000000006</v>
      </c>
    </row>
    <row r="941" spans="1:16" hidden="1" x14ac:dyDescent="0.3">
      <c r="A941" t="s">
        <v>882</v>
      </c>
      <c r="B941" t="s">
        <v>24</v>
      </c>
      <c r="C941" t="s">
        <v>25</v>
      </c>
      <c r="D941">
        <v>222</v>
      </c>
      <c r="E941">
        <v>224.4</v>
      </c>
      <c r="F941">
        <v>224.4</v>
      </c>
      <c r="G941">
        <v>215.05</v>
      </c>
      <c r="H941">
        <v>217</v>
      </c>
      <c r="I941" s="1">
        <v>217.7</v>
      </c>
      <c r="J941">
        <v>218.99</v>
      </c>
      <c r="K941">
        <v>21238</v>
      </c>
      <c r="L941" s="2">
        <v>46.51</v>
      </c>
      <c r="M941">
        <v>1158</v>
      </c>
      <c r="N941" s="3">
        <f t="shared" si="14"/>
        <v>18.340241796200345</v>
      </c>
      <c r="O941">
        <v>12645</v>
      </c>
      <c r="P941">
        <v>59.54</v>
      </c>
    </row>
    <row r="942" spans="1:16" hidden="1" x14ac:dyDescent="0.3">
      <c r="A942" t="s">
        <v>216</v>
      </c>
      <c r="B942" t="s">
        <v>24</v>
      </c>
      <c r="C942" t="s">
        <v>25</v>
      </c>
      <c r="D942">
        <v>199.6</v>
      </c>
      <c r="E942">
        <v>200.5</v>
      </c>
      <c r="F942">
        <v>200.5</v>
      </c>
      <c r="G942">
        <v>195.15</v>
      </c>
      <c r="H942">
        <v>195.8</v>
      </c>
      <c r="I942" s="1">
        <v>196.4</v>
      </c>
      <c r="J942">
        <v>197.26</v>
      </c>
      <c r="K942">
        <v>22645709</v>
      </c>
      <c r="L942" s="2">
        <v>44670.46</v>
      </c>
      <c r="M942">
        <v>122751</v>
      </c>
      <c r="N942" s="3">
        <f t="shared" si="14"/>
        <v>184.48492476639703</v>
      </c>
      <c r="O942">
        <v>6657722</v>
      </c>
      <c r="P942">
        <v>29.4</v>
      </c>
    </row>
    <row r="943" spans="1:16" hidden="1" x14ac:dyDescent="0.3">
      <c r="A943" t="s">
        <v>1509</v>
      </c>
      <c r="B943" t="s">
        <v>41</v>
      </c>
      <c r="C943" t="s">
        <v>25</v>
      </c>
      <c r="D943">
        <v>5</v>
      </c>
      <c r="E943">
        <v>5</v>
      </c>
      <c r="F943">
        <v>5</v>
      </c>
      <c r="G943">
        <v>4.75</v>
      </c>
      <c r="H943">
        <v>4.75</v>
      </c>
      <c r="I943" s="1">
        <v>4.75</v>
      </c>
      <c r="J943">
        <v>4.79</v>
      </c>
      <c r="K943">
        <v>21486</v>
      </c>
      <c r="L943" s="2">
        <v>1.03</v>
      </c>
      <c r="M943">
        <v>40</v>
      </c>
      <c r="N943" s="3">
        <f t="shared" si="14"/>
        <v>537.15</v>
      </c>
      <c r="O943" t="s">
        <v>42</v>
      </c>
      <c r="P943" t="s">
        <v>42</v>
      </c>
    </row>
    <row r="944" spans="1:16" hidden="1" x14ac:dyDescent="0.3">
      <c r="A944" t="s">
        <v>1330</v>
      </c>
      <c r="B944" t="s">
        <v>41</v>
      </c>
      <c r="C944" t="s">
        <v>25</v>
      </c>
      <c r="D944">
        <v>69.45</v>
      </c>
      <c r="E944">
        <v>69</v>
      </c>
      <c r="F944">
        <v>69</v>
      </c>
      <c r="G944">
        <v>66</v>
      </c>
      <c r="H944">
        <v>67.5</v>
      </c>
      <c r="I944" s="1">
        <v>66.95</v>
      </c>
      <c r="J944">
        <v>66.92</v>
      </c>
      <c r="K944">
        <v>8315</v>
      </c>
      <c r="L944" s="2">
        <v>5.56</v>
      </c>
      <c r="M944">
        <v>116</v>
      </c>
      <c r="N944" s="3">
        <f t="shared" si="14"/>
        <v>71.681034482758619</v>
      </c>
      <c r="O944" t="s">
        <v>42</v>
      </c>
      <c r="P944" t="s">
        <v>42</v>
      </c>
    </row>
    <row r="945" spans="1:16" hidden="1" x14ac:dyDescent="0.3">
      <c r="A945" t="s">
        <v>65</v>
      </c>
      <c r="B945" t="s">
        <v>24</v>
      </c>
      <c r="C945" t="s">
        <v>25</v>
      </c>
      <c r="D945">
        <v>537.6</v>
      </c>
      <c r="E945">
        <v>535</v>
      </c>
      <c r="F945">
        <v>544</v>
      </c>
      <c r="G945">
        <v>478.9</v>
      </c>
      <c r="H945">
        <v>493</v>
      </c>
      <c r="I945" s="1">
        <v>486.85</v>
      </c>
      <c r="J945">
        <v>495.95</v>
      </c>
      <c r="K945">
        <v>1472208</v>
      </c>
      <c r="L945" s="14">
        <v>7301.35</v>
      </c>
      <c r="M945">
        <v>37998</v>
      </c>
      <c r="N945" s="3">
        <f t="shared" si="14"/>
        <v>38.744354966050842</v>
      </c>
      <c r="O945">
        <v>589355</v>
      </c>
      <c r="P945">
        <v>40.03</v>
      </c>
    </row>
    <row r="946" spans="1:16" hidden="1" x14ac:dyDescent="0.3">
      <c r="A946" t="s">
        <v>344</v>
      </c>
      <c r="B946" t="s">
        <v>24</v>
      </c>
      <c r="C946" t="s">
        <v>25</v>
      </c>
      <c r="D946">
        <v>1357.85</v>
      </c>
      <c r="E946">
        <v>1358</v>
      </c>
      <c r="F946">
        <v>1361.05</v>
      </c>
      <c r="G946">
        <v>1342.05</v>
      </c>
      <c r="H946">
        <v>1344.8</v>
      </c>
      <c r="I946" s="1">
        <v>1344.85</v>
      </c>
      <c r="J946">
        <v>1347.3</v>
      </c>
      <c r="K946">
        <v>320916</v>
      </c>
      <c r="L946" s="2">
        <v>4323.6899999999996</v>
      </c>
      <c r="M946">
        <v>22045</v>
      </c>
      <c r="N946" s="3">
        <f t="shared" si="14"/>
        <v>14.557314583805852</v>
      </c>
      <c r="O946">
        <v>115410</v>
      </c>
      <c r="P946">
        <v>35.96</v>
      </c>
    </row>
    <row r="947" spans="1:16" hidden="1" x14ac:dyDescent="0.3">
      <c r="A947" t="s">
        <v>387</v>
      </c>
      <c r="B947" t="s">
        <v>24</v>
      </c>
      <c r="C947" t="s">
        <v>25</v>
      </c>
      <c r="D947">
        <v>93.55</v>
      </c>
      <c r="E947">
        <v>94</v>
      </c>
      <c r="F947">
        <v>96.8</v>
      </c>
      <c r="G947">
        <v>92.6</v>
      </c>
      <c r="H947">
        <v>93.95</v>
      </c>
      <c r="I947" s="1">
        <v>93.95</v>
      </c>
      <c r="J947">
        <v>94.86</v>
      </c>
      <c r="K947">
        <v>1827121</v>
      </c>
      <c r="L947" s="2">
        <v>1733.23</v>
      </c>
      <c r="M947">
        <v>11527</v>
      </c>
      <c r="N947" s="3">
        <f t="shared" si="14"/>
        <v>158.50793788496574</v>
      </c>
      <c r="O947">
        <v>554178</v>
      </c>
      <c r="P947">
        <v>30.33</v>
      </c>
    </row>
    <row r="948" spans="1:16" hidden="1" x14ac:dyDescent="0.3">
      <c r="A948" t="s">
        <v>364</v>
      </c>
      <c r="B948" t="s">
        <v>24</v>
      </c>
      <c r="C948" t="s">
        <v>25</v>
      </c>
      <c r="D948">
        <v>122.55</v>
      </c>
      <c r="E948">
        <v>123.5</v>
      </c>
      <c r="F948">
        <v>125.3</v>
      </c>
      <c r="G948">
        <v>121.5</v>
      </c>
      <c r="H948">
        <v>122</v>
      </c>
      <c r="I948" s="1">
        <v>121.95</v>
      </c>
      <c r="J948">
        <v>123.06</v>
      </c>
      <c r="K948">
        <v>2160945</v>
      </c>
      <c r="L948" s="2">
        <v>2659.25</v>
      </c>
      <c r="M948">
        <v>15885</v>
      </c>
      <c r="N948" s="3">
        <f t="shared" si="14"/>
        <v>136.03682719546742</v>
      </c>
      <c r="O948">
        <v>820885</v>
      </c>
      <c r="P948">
        <v>37.99</v>
      </c>
    </row>
    <row r="949" spans="1:16" hidden="1" x14ac:dyDescent="0.3">
      <c r="A949" t="s">
        <v>359</v>
      </c>
      <c r="B949" t="s">
        <v>24</v>
      </c>
      <c r="C949" t="s">
        <v>25</v>
      </c>
      <c r="D949">
        <v>1782.75</v>
      </c>
      <c r="E949">
        <v>1784</v>
      </c>
      <c r="F949">
        <v>1790</v>
      </c>
      <c r="G949">
        <v>1730</v>
      </c>
      <c r="H949">
        <v>1738</v>
      </c>
      <c r="I949" s="1">
        <v>1738.25</v>
      </c>
      <c r="J949">
        <v>1746.44</v>
      </c>
      <c r="K949">
        <v>166497</v>
      </c>
      <c r="L949" s="2">
        <v>2907.76</v>
      </c>
      <c r="M949">
        <v>15284</v>
      </c>
      <c r="N949" s="3">
        <f t="shared" si="14"/>
        <v>10.893548809212248</v>
      </c>
      <c r="O949">
        <v>99714</v>
      </c>
      <c r="P949">
        <v>59.89</v>
      </c>
    </row>
    <row r="950" spans="1:16" hidden="1" x14ac:dyDescent="0.3">
      <c r="A950" t="s">
        <v>317</v>
      </c>
      <c r="B950" t="s">
        <v>24</v>
      </c>
      <c r="C950" t="s">
        <v>25</v>
      </c>
      <c r="D950">
        <v>739.6</v>
      </c>
      <c r="E950">
        <v>749</v>
      </c>
      <c r="F950">
        <v>752.9</v>
      </c>
      <c r="G950">
        <v>717.15</v>
      </c>
      <c r="H950">
        <v>721</v>
      </c>
      <c r="I950" s="1">
        <v>723</v>
      </c>
      <c r="J950">
        <v>730.38</v>
      </c>
      <c r="K950">
        <v>899443</v>
      </c>
      <c r="L950" s="2">
        <v>6569.39</v>
      </c>
      <c r="M950">
        <v>30661</v>
      </c>
      <c r="N950" s="3">
        <f t="shared" si="14"/>
        <v>29.335083656762663</v>
      </c>
      <c r="O950">
        <v>322709</v>
      </c>
      <c r="P950">
        <v>35.880000000000003</v>
      </c>
    </row>
    <row r="951" spans="1:16" hidden="1" x14ac:dyDescent="0.3">
      <c r="A951" t="s">
        <v>221</v>
      </c>
      <c r="B951" t="s">
        <v>24</v>
      </c>
      <c r="C951" t="s">
        <v>25</v>
      </c>
      <c r="D951">
        <v>92.8</v>
      </c>
      <c r="E951">
        <v>93.6</v>
      </c>
      <c r="F951">
        <v>95.65</v>
      </c>
      <c r="G951">
        <v>91.4</v>
      </c>
      <c r="H951">
        <v>93.5</v>
      </c>
      <c r="I951" s="1">
        <v>93.75</v>
      </c>
      <c r="J951">
        <v>94.2</v>
      </c>
      <c r="K951">
        <v>39139215</v>
      </c>
      <c r="L951" s="2">
        <v>36867.919999999998</v>
      </c>
      <c r="M951">
        <v>102982</v>
      </c>
      <c r="N951" s="3">
        <f t="shared" si="14"/>
        <v>380.05879668291544</v>
      </c>
      <c r="O951">
        <v>5419148</v>
      </c>
      <c r="P951">
        <v>13.85</v>
      </c>
    </row>
    <row r="952" spans="1:16" hidden="1" x14ac:dyDescent="0.3">
      <c r="A952" t="s">
        <v>632</v>
      </c>
      <c r="B952" t="s">
        <v>24</v>
      </c>
      <c r="C952" t="s">
        <v>25</v>
      </c>
      <c r="D952">
        <v>10.7</v>
      </c>
      <c r="E952">
        <v>10.8</v>
      </c>
      <c r="F952">
        <v>10.85</v>
      </c>
      <c r="G952">
        <v>10.3</v>
      </c>
      <c r="H952">
        <v>10.4</v>
      </c>
      <c r="I952" s="1">
        <v>10.35</v>
      </c>
      <c r="J952">
        <v>10.42</v>
      </c>
      <c r="K952">
        <v>2304273</v>
      </c>
      <c r="L952" s="2">
        <v>240.17</v>
      </c>
      <c r="M952">
        <v>2996</v>
      </c>
      <c r="N952" s="3">
        <f t="shared" si="14"/>
        <v>769.11648865153541</v>
      </c>
      <c r="O952">
        <v>1311355</v>
      </c>
      <c r="P952">
        <v>56.91</v>
      </c>
    </row>
    <row r="953" spans="1:16" hidden="1" x14ac:dyDescent="0.3">
      <c r="A953" t="s">
        <v>1117</v>
      </c>
      <c r="B953" t="s">
        <v>24</v>
      </c>
      <c r="C953" t="s">
        <v>25</v>
      </c>
      <c r="D953">
        <v>16.75</v>
      </c>
      <c r="E953">
        <v>17</v>
      </c>
      <c r="F953">
        <v>17</v>
      </c>
      <c r="G953">
        <v>16.75</v>
      </c>
      <c r="H953">
        <v>16.850000000000001</v>
      </c>
      <c r="I953" s="1">
        <v>16.850000000000001</v>
      </c>
      <c r="J953">
        <v>16.899999999999999</v>
      </c>
      <c r="K953">
        <v>20598</v>
      </c>
      <c r="L953" s="2">
        <v>3.48</v>
      </c>
      <c r="M953">
        <v>43</v>
      </c>
      <c r="N953" s="3">
        <f t="shared" si="14"/>
        <v>479.02325581395348</v>
      </c>
      <c r="O953">
        <v>6596</v>
      </c>
      <c r="P953">
        <v>32.020000000000003</v>
      </c>
    </row>
    <row r="954" spans="1:16" hidden="1" x14ac:dyDescent="0.3">
      <c r="A954" t="s">
        <v>1367</v>
      </c>
      <c r="B954" t="s">
        <v>24</v>
      </c>
      <c r="C954" t="s">
        <v>25</v>
      </c>
      <c r="D954">
        <v>31.65</v>
      </c>
      <c r="E954">
        <v>32.9</v>
      </c>
      <c r="F954">
        <v>33.200000000000003</v>
      </c>
      <c r="G954">
        <v>31.7</v>
      </c>
      <c r="H954">
        <v>33.200000000000003</v>
      </c>
      <c r="I954" s="1">
        <v>33.200000000000003</v>
      </c>
      <c r="J954">
        <v>32.950000000000003</v>
      </c>
      <c r="K954">
        <v>11384</v>
      </c>
      <c r="L954" s="2">
        <v>3.75</v>
      </c>
      <c r="M954">
        <v>123</v>
      </c>
      <c r="N954" s="3">
        <f t="shared" si="14"/>
        <v>92.552845528455279</v>
      </c>
      <c r="O954">
        <v>8274</v>
      </c>
      <c r="P954">
        <v>72.680000000000007</v>
      </c>
    </row>
    <row r="955" spans="1:16" hidden="1" x14ac:dyDescent="0.3">
      <c r="A955" t="s">
        <v>648</v>
      </c>
      <c r="B955" t="s">
        <v>24</v>
      </c>
      <c r="C955" t="s">
        <v>25</v>
      </c>
      <c r="D955">
        <v>150</v>
      </c>
      <c r="E955">
        <v>148</v>
      </c>
      <c r="F955">
        <v>148.44999999999999</v>
      </c>
      <c r="G955">
        <v>142.5</v>
      </c>
      <c r="H955">
        <v>142.5</v>
      </c>
      <c r="I955" s="1">
        <v>142.5</v>
      </c>
      <c r="J955">
        <v>143.47</v>
      </c>
      <c r="K955">
        <v>150508</v>
      </c>
      <c r="L955" s="2">
        <v>215.93</v>
      </c>
      <c r="M955">
        <v>833</v>
      </c>
      <c r="N955" s="3">
        <f t="shared" si="14"/>
        <v>180.68187274909965</v>
      </c>
      <c r="O955">
        <v>141474</v>
      </c>
      <c r="P955">
        <v>94</v>
      </c>
    </row>
    <row r="956" spans="1:16" hidden="1" x14ac:dyDescent="0.3">
      <c r="A956" t="s">
        <v>1588</v>
      </c>
      <c r="B956" t="s">
        <v>41</v>
      </c>
      <c r="C956" t="s">
        <v>25</v>
      </c>
      <c r="D956">
        <v>1.45</v>
      </c>
      <c r="E956">
        <v>1.5</v>
      </c>
      <c r="F956">
        <v>1.5</v>
      </c>
      <c r="G956">
        <v>1.5</v>
      </c>
      <c r="H956">
        <v>1.5</v>
      </c>
      <c r="I956" s="1">
        <v>1.5</v>
      </c>
      <c r="J956">
        <v>1.5</v>
      </c>
      <c r="K956">
        <v>20650</v>
      </c>
      <c r="L956" s="2">
        <v>0.31</v>
      </c>
      <c r="M956">
        <v>11</v>
      </c>
      <c r="N956" s="3">
        <f t="shared" si="14"/>
        <v>1877.2727272727273</v>
      </c>
      <c r="O956" t="s">
        <v>42</v>
      </c>
      <c r="P956" t="s">
        <v>42</v>
      </c>
    </row>
    <row r="957" spans="1:16" hidden="1" x14ac:dyDescent="0.3">
      <c r="A957" t="s">
        <v>1419</v>
      </c>
      <c r="B957" t="s">
        <v>24</v>
      </c>
      <c r="C957" t="s">
        <v>25</v>
      </c>
      <c r="D957">
        <v>28.6</v>
      </c>
      <c r="E957">
        <v>28.95</v>
      </c>
      <c r="F957">
        <v>28.95</v>
      </c>
      <c r="G957">
        <v>25.8</v>
      </c>
      <c r="H957">
        <v>26.7</v>
      </c>
      <c r="I957" s="1">
        <v>26.55</v>
      </c>
      <c r="J957">
        <v>26.55</v>
      </c>
      <c r="K957">
        <v>8685</v>
      </c>
      <c r="L957" s="2">
        <v>2.31</v>
      </c>
      <c r="M957">
        <v>153</v>
      </c>
      <c r="N957" s="3">
        <f t="shared" si="14"/>
        <v>56.764705882352942</v>
      </c>
      <c r="O957">
        <v>5739</v>
      </c>
      <c r="P957">
        <v>66.08</v>
      </c>
    </row>
    <row r="958" spans="1:16" hidden="1" x14ac:dyDescent="0.3">
      <c r="A958" t="s">
        <v>710</v>
      </c>
      <c r="B958" t="s">
        <v>24</v>
      </c>
      <c r="C958" t="s">
        <v>25</v>
      </c>
      <c r="D958">
        <v>436.95</v>
      </c>
      <c r="E958">
        <v>441</v>
      </c>
      <c r="F958">
        <v>443.05</v>
      </c>
      <c r="G958">
        <v>427.2</v>
      </c>
      <c r="H958">
        <v>429</v>
      </c>
      <c r="I958" s="1">
        <v>428.55</v>
      </c>
      <c r="J958">
        <v>430.92</v>
      </c>
      <c r="K958">
        <v>31318</v>
      </c>
      <c r="L958" s="2">
        <v>134.96</v>
      </c>
      <c r="M958">
        <v>2114</v>
      </c>
      <c r="N958" s="3">
        <f t="shared" si="14"/>
        <v>14.814569536423841</v>
      </c>
      <c r="O958">
        <v>13454</v>
      </c>
      <c r="P958">
        <v>42.96</v>
      </c>
    </row>
    <row r="959" spans="1:16" hidden="1" x14ac:dyDescent="0.3">
      <c r="A959" t="s">
        <v>1009</v>
      </c>
      <c r="B959" t="s">
        <v>24</v>
      </c>
      <c r="C959" t="s">
        <v>25</v>
      </c>
      <c r="D959">
        <v>36.25</v>
      </c>
      <c r="E959">
        <v>36.299999999999997</v>
      </c>
      <c r="F959">
        <v>36.9</v>
      </c>
      <c r="G959">
        <v>36.1</v>
      </c>
      <c r="H959">
        <v>36.5</v>
      </c>
      <c r="I959" s="1">
        <v>36.25</v>
      </c>
      <c r="J959">
        <v>36.380000000000003</v>
      </c>
      <c r="K959">
        <v>57798</v>
      </c>
      <c r="L959" s="2">
        <v>21.02</v>
      </c>
      <c r="M959">
        <v>427</v>
      </c>
      <c r="N959" s="3">
        <f t="shared" si="14"/>
        <v>135.35831381733021</v>
      </c>
      <c r="O959">
        <v>27034</v>
      </c>
      <c r="P959">
        <v>46.77</v>
      </c>
    </row>
    <row r="960" spans="1:16" hidden="1" x14ac:dyDescent="0.3">
      <c r="A960" t="s">
        <v>64</v>
      </c>
      <c r="B960" t="s">
        <v>24</v>
      </c>
      <c r="C960" t="s">
        <v>25</v>
      </c>
      <c r="D960">
        <v>239.9</v>
      </c>
      <c r="E960">
        <v>250.1</v>
      </c>
      <c r="F960">
        <v>267.64999999999998</v>
      </c>
      <c r="G960">
        <v>250.1</v>
      </c>
      <c r="H960">
        <v>254.75</v>
      </c>
      <c r="I960" s="1">
        <v>253.7</v>
      </c>
      <c r="J960">
        <v>258.93</v>
      </c>
      <c r="K960">
        <v>3217384</v>
      </c>
      <c r="L960" s="14">
        <v>8330.73</v>
      </c>
      <c r="M960">
        <v>55480</v>
      </c>
      <c r="N960" s="3">
        <f t="shared" si="14"/>
        <v>57.991780821917807</v>
      </c>
      <c r="O960">
        <v>963764</v>
      </c>
      <c r="P960">
        <v>29.95</v>
      </c>
    </row>
    <row r="961" spans="1:16" hidden="1" x14ac:dyDescent="0.3">
      <c r="A961" t="s">
        <v>912</v>
      </c>
      <c r="B961" t="s">
        <v>24</v>
      </c>
      <c r="C961" t="s">
        <v>25</v>
      </c>
      <c r="D961">
        <v>620.35</v>
      </c>
      <c r="E961">
        <v>613</v>
      </c>
      <c r="F961">
        <v>620.35</v>
      </c>
      <c r="G961">
        <v>605</v>
      </c>
      <c r="H961">
        <v>609</v>
      </c>
      <c r="I961" s="1">
        <v>610.15</v>
      </c>
      <c r="J961">
        <v>611.79</v>
      </c>
      <c r="K961">
        <v>6403</v>
      </c>
      <c r="L961" s="2">
        <v>39.17</v>
      </c>
      <c r="M961">
        <v>664</v>
      </c>
      <c r="N961" s="3">
        <f t="shared" si="14"/>
        <v>9.6430722891566258</v>
      </c>
      <c r="O961">
        <v>3721</v>
      </c>
      <c r="P961">
        <v>58.11</v>
      </c>
    </row>
    <row r="962" spans="1:16" hidden="1" x14ac:dyDescent="0.3">
      <c r="A962" t="s">
        <v>200</v>
      </c>
      <c r="B962" t="s">
        <v>24</v>
      </c>
      <c r="C962" t="s">
        <v>25</v>
      </c>
      <c r="D962">
        <v>922.85</v>
      </c>
      <c r="E962">
        <v>921.55</v>
      </c>
      <c r="F962">
        <v>952.8</v>
      </c>
      <c r="G962">
        <v>918.65</v>
      </c>
      <c r="H962">
        <v>947.15</v>
      </c>
      <c r="I962" s="1">
        <v>948.45</v>
      </c>
      <c r="J962">
        <v>939.16</v>
      </c>
      <c r="K962">
        <v>16828218</v>
      </c>
      <c r="L962" s="2">
        <v>158044.37</v>
      </c>
      <c r="M962">
        <v>278528</v>
      </c>
      <c r="N962" s="3">
        <f t="shared" ref="N962:N1025" si="15">K962/M962</f>
        <v>60.418406767003674</v>
      </c>
      <c r="O962">
        <v>5906860</v>
      </c>
      <c r="P962">
        <v>35.1</v>
      </c>
    </row>
    <row r="963" spans="1:16" hidden="1" x14ac:dyDescent="0.3">
      <c r="A963" t="s">
        <v>285</v>
      </c>
      <c r="B963" t="s">
        <v>24</v>
      </c>
      <c r="C963" t="s">
        <v>25</v>
      </c>
      <c r="D963">
        <v>195.7</v>
      </c>
      <c r="E963">
        <v>197.15</v>
      </c>
      <c r="F963">
        <v>197.25</v>
      </c>
      <c r="G963">
        <v>191</v>
      </c>
      <c r="H963">
        <v>193.6</v>
      </c>
      <c r="I963" s="1">
        <v>194.25</v>
      </c>
      <c r="J963">
        <v>194.15</v>
      </c>
      <c r="K963">
        <v>5531292</v>
      </c>
      <c r="L963" s="2">
        <v>10738.79</v>
      </c>
      <c r="M963">
        <v>35292</v>
      </c>
      <c r="N963" s="3">
        <f t="shared" si="15"/>
        <v>156.72934376062562</v>
      </c>
      <c r="O963">
        <v>1295198</v>
      </c>
      <c r="P963">
        <v>23.42</v>
      </c>
    </row>
    <row r="964" spans="1:16" hidden="1" x14ac:dyDescent="0.3">
      <c r="A964" t="s">
        <v>1062</v>
      </c>
      <c r="B964" t="s">
        <v>24</v>
      </c>
      <c r="C964" t="s">
        <v>25</v>
      </c>
      <c r="D964">
        <v>321.14999999999998</v>
      </c>
      <c r="E964">
        <v>321.20999999999998</v>
      </c>
      <c r="F964">
        <v>326.89999999999998</v>
      </c>
      <c r="G964">
        <v>317.77</v>
      </c>
      <c r="H964">
        <v>320.01</v>
      </c>
      <c r="I964" s="1">
        <v>320.01</v>
      </c>
      <c r="J964">
        <v>320.13</v>
      </c>
      <c r="K964">
        <v>328</v>
      </c>
      <c r="L964" s="2">
        <v>1.05</v>
      </c>
      <c r="M964">
        <v>30</v>
      </c>
      <c r="N964" s="3">
        <f t="shared" si="15"/>
        <v>10.933333333333334</v>
      </c>
      <c r="O964">
        <v>271</v>
      </c>
      <c r="P964">
        <v>82.62</v>
      </c>
    </row>
    <row r="965" spans="1:16" hidden="1" x14ac:dyDescent="0.3">
      <c r="A965" t="s">
        <v>1018</v>
      </c>
      <c r="B965" t="s">
        <v>41</v>
      </c>
      <c r="C965" t="s">
        <v>25</v>
      </c>
      <c r="D965">
        <v>3.95</v>
      </c>
      <c r="E965">
        <v>3.95</v>
      </c>
      <c r="F965">
        <v>4.0999999999999996</v>
      </c>
      <c r="G965">
        <v>3.8</v>
      </c>
      <c r="H965">
        <v>3.8</v>
      </c>
      <c r="I965" s="1">
        <v>3.8</v>
      </c>
      <c r="J965">
        <v>3.91</v>
      </c>
      <c r="K965">
        <v>17233</v>
      </c>
      <c r="L965" s="2">
        <v>0.67</v>
      </c>
      <c r="M965">
        <v>31</v>
      </c>
      <c r="N965" s="3">
        <f t="shared" si="15"/>
        <v>555.90322580645159</v>
      </c>
      <c r="O965" t="s">
        <v>42</v>
      </c>
      <c r="P965" t="s">
        <v>42</v>
      </c>
    </row>
    <row r="966" spans="1:16" hidden="1" x14ac:dyDescent="0.3">
      <c r="A966" t="s">
        <v>1293</v>
      </c>
      <c r="B966" t="s">
        <v>24</v>
      </c>
      <c r="C966" t="s">
        <v>25</v>
      </c>
      <c r="D966">
        <v>89.25</v>
      </c>
      <c r="E966">
        <v>91.6</v>
      </c>
      <c r="F966">
        <v>91.6</v>
      </c>
      <c r="G966">
        <v>88.95</v>
      </c>
      <c r="H966">
        <v>90.9</v>
      </c>
      <c r="I966" s="1">
        <v>90.75</v>
      </c>
      <c r="J966">
        <v>90.15</v>
      </c>
      <c r="K966">
        <v>8183</v>
      </c>
      <c r="L966" s="2">
        <v>7.38</v>
      </c>
      <c r="M966">
        <v>232</v>
      </c>
      <c r="N966" s="3">
        <f t="shared" si="15"/>
        <v>35.271551724137929</v>
      </c>
      <c r="O966">
        <v>7267</v>
      </c>
      <c r="P966">
        <v>88.81</v>
      </c>
    </row>
    <row r="967" spans="1:16" hidden="1" x14ac:dyDescent="0.3">
      <c r="A967" t="s">
        <v>110</v>
      </c>
      <c r="B967" t="s">
        <v>24</v>
      </c>
      <c r="C967" t="s">
        <v>25</v>
      </c>
      <c r="D967">
        <v>73.7</v>
      </c>
      <c r="E967">
        <v>73.5</v>
      </c>
      <c r="F967">
        <v>75.25</v>
      </c>
      <c r="G967">
        <v>72</v>
      </c>
      <c r="H967">
        <v>75.2</v>
      </c>
      <c r="I967" s="1">
        <v>74.900000000000006</v>
      </c>
      <c r="J967">
        <v>74.73</v>
      </c>
      <c r="K967">
        <v>4035479</v>
      </c>
      <c r="L967" s="15">
        <v>3015.67</v>
      </c>
      <c r="M967">
        <v>3863</v>
      </c>
      <c r="N967" s="3">
        <f t="shared" si="15"/>
        <v>1044.6489774786435</v>
      </c>
      <c r="O967">
        <v>3599722</v>
      </c>
      <c r="P967">
        <v>89.2</v>
      </c>
    </row>
    <row r="968" spans="1:16" hidden="1" x14ac:dyDescent="0.3">
      <c r="A968" t="s">
        <v>31</v>
      </c>
      <c r="B968" t="s">
        <v>24</v>
      </c>
      <c r="C968" t="s">
        <v>25</v>
      </c>
      <c r="D968">
        <v>700.4</v>
      </c>
      <c r="E968">
        <v>560.35</v>
      </c>
      <c r="F968">
        <v>609.9</v>
      </c>
      <c r="G968">
        <v>560.35</v>
      </c>
      <c r="H968">
        <v>560.35</v>
      </c>
      <c r="I968" s="1">
        <v>560.35</v>
      </c>
      <c r="J968">
        <v>576.29</v>
      </c>
      <c r="K968">
        <v>381463</v>
      </c>
      <c r="L968" s="8">
        <v>2198.3200000000002</v>
      </c>
      <c r="M968">
        <v>9499</v>
      </c>
      <c r="N968" s="3">
        <f t="shared" si="15"/>
        <v>40.158227181808613</v>
      </c>
      <c r="O968">
        <v>161573</v>
      </c>
      <c r="P968">
        <v>42.36</v>
      </c>
    </row>
    <row r="969" spans="1:16" hidden="1" x14ac:dyDescent="0.3">
      <c r="A969" t="s">
        <v>209</v>
      </c>
      <c r="B969" t="s">
        <v>24</v>
      </c>
      <c r="C969" t="s">
        <v>25</v>
      </c>
      <c r="D969">
        <v>522.25</v>
      </c>
      <c r="E969">
        <v>522.54999999999995</v>
      </c>
      <c r="F969">
        <v>523.85</v>
      </c>
      <c r="G969">
        <v>505</v>
      </c>
      <c r="H969">
        <v>506.95</v>
      </c>
      <c r="I969" s="1">
        <v>506.65</v>
      </c>
      <c r="J969">
        <v>510.12</v>
      </c>
      <c r="K969">
        <v>12280579</v>
      </c>
      <c r="L969" s="2">
        <v>62645.96</v>
      </c>
      <c r="M969">
        <v>151425</v>
      </c>
      <c r="N969" s="3">
        <f t="shared" si="15"/>
        <v>81.100075945187385</v>
      </c>
      <c r="O969">
        <v>1937360</v>
      </c>
      <c r="P969">
        <v>15.78</v>
      </c>
    </row>
    <row r="970" spans="1:16" hidden="1" x14ac:dyDescent="0.3">
      <c r="A970" t="s">
        <v>872</v>
      </c>
      <c r="B970" t="s">
        <v>24</v>
      </c>
      <c r="C970" t="s">
        <v>25</v>
      </c>
      <c r="D970">
        <v>29.35</v>
      </c>
      <c r="E970">
        <v>29.65</v>
      </c>
      <c r="F970">
        <v>29.65</v>
      </c>
      <c r="G970">
        <v>27.95</v>
      </c>
      <c r="H970">
        <v>28.25</v>
      </c>
      <c r="I970" s="1">
        <v>28.15</v>
      </c>
      <c r="J970">
        <v>28.39</v>
      </c>
      <c r="K970">
        <v>175640</v>
      </c>
      <c r="L970" s="2">
        <v>49.87</v>
      </c>
      <c r="M970">
        <v>801</v>
      </c>
      <c r="N970" s="3">
        <f t="shared" si="15"/>
        <v>219.27590511860174</v>
      </c>
      <c r="O970">
        <v>141125</v>
      </c>
      <c r="P970">
        <v>80.349999999999994</v>
      </c>
    </row>
    <row r="971" spans="1:16" hidden="1" x14ac:dyDescent="0.3">
      <c r="A971" t="s">
        <v>1654</v>
      </c>
      <c r="B971" t="s">
        <v>41</v>
      </c>
      <c r="C971" t="s">
        <v>25</v>
      </c>
      <c r="D971">
        <v>2.5499999999999998</v>
      </c>
      <c r="E971">
        <v>2.4500000000000002</v>
      </c>
      <c r="F971">
        <v>2.5499999999999998</v>
      </c>
      <c r="G971">
        <v>2.4500000000000002</v>
      </c>
      <c r="H971">
        <v>2.5499999999999998</v>
      </c>
      <c r="I971" s="1">
        <v>2.5499999999999998</v>
      </c>
      <c r="J971">
        <v>2.4900000000000002</v>
      </c>
      <c r="K971">
        <v>1600</v>
      </c>
      <c r="L971" s="2">
        <v>0.04</v>
      </c>
      <c r="M971">
        <v>7</v>
      </c>
      <c r="N971" s="3">
        <f t="shared" si="15"/>
        <v>228.57142857142858</v>
      </c>
      <c r="O971" t="s">
        <v>42</v>
      </c>
      <c r="P971" t="s">
        <v>42</v>
      </c>
    </row>
    <row r="972" spans="1:16" hidden="1" x14ac:dyDescent="0.3">
      <c r="A972" t="s">
        <v>115</v>
      </c>
      <c r="B972" t="s">
        <v>24</v>
      </c>
      <c r="C972" t="s">
        <v>25</v>
      </c>
      <c r="D972">
        <v>36.049999999999997</v>
      </c>
      <c r="E972">
        <v>37.85</v>
      </c>
      <c r="F972">
        <v>37.85</v>
      </c>
      <c r="G972">
        <v>34.25</v>
      </c>
      <c r="H972">
        <v>34.25</v>
      </c>
      <c r="I972" s="1">
        <v>34.25</v>
      </c>
      <c r="J972">
        <v>35.71</v>
      </c>
      <c r="K972">
        <v>113535</v>
      </c>
      <c r="L972" s="15">
        <v>40.54</v>
      </c>
      <c r="M972">
        <v>421</v>
      </c>
      <c r="N972" s="3">
        <f t="shared" si="15"/>
        <v>269.6793349168646</v>
      </c>
      <c r="O972">
        <v>67155</v>
      </c>
      <c r="P972">
        <v>59.15</v>
      </c>
    </row>
    <row r="973" spans="1:16" hidden="1" x14ac:dyDescent="0.3">
      <c r="A973" t="s">
        <v>777</v>
      </c>
      <c r="B973" t="s">
        <v>24</v>
      </c>
      <c r="C973" t="s">
        <v>25</v>
      </c>
      <c r="D973">
        <v>49.6</v>
      </c>
      <c r="E973">
        <v>50</v>
      </c>
      <c r="F973">
        <v>50.75</v>
      </c>
      <c r="G973">
        <v>49.5</v>
      </c>
      <c r="H973">
        <v>49.5</v>
      </c>
      <c r="I973" s="1">
        <v>49.65</v>
      </c>
      <c r="J973">
        <v>50.07</v>
      </c>
      <c r="K973">
        <v>188299</v>
      </c>
      <c r="L973" s="2">
        <v>94.28</v>
      </c>
      <c r="M973">
        <v>1453</v>
      </c>
      <c r="N973" s="3">
        <f t="shared" si="15"/>
        <v>129.59325533379214</v>
      </c>
      <c r="O973">
        <v>109768</v>
      </c>
      <c r="P973">
        <v>58.29</v>
      </c>
    </row>
    <row r="974" spans="1:16" hidden="1" x14ac:dyDescent="0.3">
      <c r="A974" t="s">
        <v>1591</v>
      </c>
      <c r="B974" t="s">
        <v>41</v>
      </c>
      <c r="C974" t="s">
        <v>25</v>
      </c>
      <c r="D974">
        <v>3.25</v>
      </c>
      <c r="E974">
        <v>3.25</v>
      </c>
      <c r="F974">
        <v>3.3</v>
      </c>
      <c r="G974">
        <v>3.1</v>
      </c>
      <c r="H974">
        <v>3.25</v>
      </c>
      <c r="I974" s="1">
        <v>3.15</v>
      </c>
      <c r="J974">
        <v>3.14</v>
      </c>
      <c r="K974">
        <v>9101</v>
      </c>
      <c r="L974" s="2">
        <v>0.28999999999999998</v>
      </c>
      <c r="M974">
        <v>53</v>
      </c>
      <c r="N974" s="3">
        <f t="shared" si="15"/>
        <v>171.71698113207546</v>
      </c>
      <c r="O974" t="s">
        <v>42</v>
      </c>
      <c r="P974" t="s">
        <v>42</v>
      </c>
    </row>
    <row r="975" spans="1:16" hidden="1" x14ac:dyDescent="0.3">
      <c r="A975" t="s">
        <v>1537</v>
      </c>
      <c r="B975" t="s">
        <v>41</v>
      </c>
      <c r="C975" t="s">
        <v>25</v>
      </c>
      <c r="D975">
        <v>17.899999999999999</v>
      </c>
      <c r="E975">
        <v>17.2</v>
      </c>
      <c r="F975">
        <v>18.45</v>
      </c>
      <c r="G975">
        <v>17.05</v>
      </c>
      <c r="H975">
        <v>17.5</v>
      </c>
      <c r="I975" s="1">
        <v>17.5</v>
      </c>
      <c r="J975">
        <v>17.47</v>
      </c>
      <c r="K975">
        <v>3964</v>
      </c>
      <c r="L975" s="2">
        <v>0.69</v>
      </c>
      <c r="M975">
        <v>43</v>
      </c>
      <c r="N975" s="3">
        <f t="shared" si="15"/>
        <v>92.186046511627907</v>
      </c>
      <c r="O975" t="s">
        <v>42</v>
      </c>
      <c r="P975" t="s">
        <v>42</v>
      </c>
    </row>
    <row r="976" spans="1:16" hidden="1" x14ac:dyDescent="0.3">
      <c r="A976" t="s">
        <v>1511</v>
      </c>
      <c r="B976" t="s">
        <v>24</v>
      </c>
      <c r="C976" t="s">
        <v>25</v>
      </c>
      <c r="D976">
        <v>94.5</v>
      </c>
      <c r="E976">
        <v>92.35</v>
      </c>
      <c r="F976">
        <v>95.95</v>
      </c>
      <c r="G976">
        <v>92.3</v>
      </c>
      <c r="H976">
        <v>93</v>
      </c>
      <c r="I976" s="1">
        <v>93.45</v>
      </c>
      <c r="J976">
        <v>93.81</v>
      </c>
      <c r="K976">
        <v>1053</v>
      </c>
      <c r="L976" s="2">
        <v>0.99</v>
      </c>
      <c r="M976">
        <v>117</v>
      </c>
      <c r="N976" s="3">
        <f t="shared" si="15"/>
        <v>9</v>
      </c>
      <c r="O976">
        <v>520</v>
      </c>
      <c r="P976">
        <v>49.38</v>
      </c>
    </row>
    <row r="977" spans="1:16" hidden="1" x14ac:dyDescent="0.3">
      <c r="A977" t="s">
        <v>991</v>
      </c>
      <c r="B977" t="s">
        <v>24</v>
      </c>
      <c r="C977" t="s">
        <v>25</v>
      </c>
      <c r="D977">
        <v>265.3</v>
      </c>
      <c r="E977">
        <v>265</v>
      </c>
      <c r="F977">
        <v>269.55</v>
      </c>
      <c r="G977">
        <v>260.10000000000002</v>
      </c>
      <c r="H977">
        <v>261.10000000000002</v>
      </c>
      <c r="I977" s="1">
        <v>260.89999999999998</v>
      </c>
      <c r="J977">
        <v>262.31</v>
      </c>
      <c r="K977">
        <v>9025</v>
      </c>
      <c r="L977" s="2">
        <v>23.67</v>
      </c>
      <c r="M977">
        <v>1390</v>
      </c>
      <c r="N977" s="3">
        <f t="shared" si="15"/>
        <v>6.4928057553956835</v>
      </c>
      <c r="O977">
        <v>6265</v>
      </c>
      <c r="P977">
        <v>69.42</v>
      </c>
    </row>
    <row r="978" spans="1:16" hidden="1" x14ac:dyDescent="0.3">
      <c r="A978" t="s">
        <v>1086</v>
      </c>
      <c r="B978" t="s">
        <v>24</v>
      </c>
      <c r="C978" t="s">
        <v>25</v>
      </c>
      <c r="D978">
        <v>15.7</v>
      </c>
      <c r="E978">
        <v>15.25</v>
      </c>
      <c r="F978">
        <v>15.95</v>
      </c>
      <c r="G978">
        <v>14.95</v>
      </c>
      <c r="H978">
        <v>14.95</v>
      </c>
      <c r="I978" s="1">
        <v>14.95</v>
      </c>
      <c r="J978">
        <v>15.17</v>
      </c>
      <c r="K978">
        <v>42404</v>
      </c>
      <c r="L978" s="2">
        <v>6.43</v>
      </c>
      <c r="M978">
        <v>239</v>
      </c>
      <c r="N978" s="3">
        <f t="shared" si="15"/>
        <v>177.42259414225941</v>
      </c>
      <c r="O978">
        <v>26628</v>
      </c>
      <c r="P978">
        <v>62.8</v>
      </c>
    </row>
    <row r="979" spans="1:16" hidden="1" x14ac:dyDescent="0.3">
      <c r="A979" t="s">
        <v>838</v>
      </c>
      <c r="B979" t="s">
        <v>24</v>
      </c>
      <c r="C979" t="s">
        <v>25</v>
      </c>
      <c r="D979">
        <v>207.7</v>
      </c>
      <c r="E979">
        <v>209.5</v>
      </c>
      <c r="F979">
        <v>209.7</v>
      </c>
      <c r="G979">
        <v>200.95</v>
      </c>
      <c r="H979">
        <v>203.9</v>
      </c>
      <c r="I979" s="1">
        <v>202.8</v>
      </c>
      <c r="J979">
        <v>203.55</v>
      </c>
      <c r="K979">
        <v>31000</v>
      </c>
      <c r="L979" s="2">
        <v>63.1</v>
      </c>
      <c r="M979">
        <v>1086</v>
      </c>
      <c r="N979" s="3">
        <f t="shared" si="15"/>
        <v>28.545119705340699</v>
      </c>
      <c r="O979">
        <v>15415</v>
      </c>
      <c r="P979">
        <v>49.73</v>
      </c>
    </row>
    <row r="980" spans="1:16" hidden="1" x14ac:dyDescent="0.3">
      <c r="A980" t="s">
        <v>977</v>
      </c>
      <c r="B980" t="s">
        <v>24</v>
      </c>
      <c r="C980" t="s">
        <v>25</v>
      </c>
      <c r="D980">
        <v>269.60000000000002</v>
      </c>
      <c r="E980">
        <v>271</v>
      </c>
      <c r="F980">
        <v>272.05</v>
      </c>
      <c r="G980">
        <v>266</v>
      </c>
      <c r="H980">
        <v>269.85000000000002</v>
      </c>
      <c r="I980" s="1">
        <v>267.25</v>
      </c>
      <c r="J980">
        <v>268.74</v>
      </c>
      <c r="K980">
        <v>9747</v>
      </c>
      <c r="L980" s="2">
        <v>26.19</v>
      </c>
      <c r="M980">
        <v>478</v>
      </c>
      <c r="N980" s="3">
        <f t="shared" si="15"/>
        <v>20.39121338912134</v>
      </c>
      <c r="O980">
        <v>6903</v>
      </c>
      <c r="P980">
        <v>70.819999999999993</v>
      </c>
    </row>
    <row r="981" spans="1:16" hidden="1" x14ac:dyDescent="0.3">
      <c r="A981" t="s">
        <v>1615</v>
      </c>
      <c r="B981" t="s">
        <v>41</v>
      </c>
      <c r="C981" t="s">
        <v>25</v>
      </c>
      <c r="D981">
        <v>13</v>
      </c>
      <c r="E981">
        <v>13</v>
      </c>
      <c r="F981">
        <v>13.6</v>
      </c>
      <c r="G981">
        <v>12.35</v>
      </c>
      <c r="H981">
        <v>13.4</v>
      </c>
      <c r="I981" s="1">
        <v>13.4</v>
      </c>
      <c r="J981">
        <v>12.89</v>
      </c>
      <c r="K981">
        <v>1409</v>
      </c>
      <c r="L981" s="2">
        <v>0.18</v>
      </c>
      <c r="M981">
        <v>16</v>
      </c>
      <c r="N981" s="3">
        <f t="shared" si="15"/>
        <v>88.0625</v>
      </c>
      <c r="O981" t="s">
        <v>42</v>
      </c>
      <c r="P981" t="s">
        <v>42</v>
      </c>
    </row>
    <row r="982" spans="1:16" hidden="1" x14ac:dyDescent="0.3">
      <c r="A982" t="s">
        <v>239</v>
      </c>
      <c r="B982" t="s">
        <v>24</v>
      </c>
      <c r="C982" t="s">
        <v>25</v>
      </c>
      <c r="D982">
        <v>948.25</v>
      </c>
      <c r="E982">
        <v>946.45</v>
      </c>
      <c r="F982">
        <v>946.45</v>
      </c>
      <c r="G982">
        <v>898.4</v>
      </c>
      <c r="H982">
        <v>903</v>
      </c>
      <c r="I982" s="1">
        <v>902.4</v>
      </c>
      <c r="J982">
        <v>911.13</v>
      </c>
      <c r="K982">
        <v>2456842</v>
      </c>
      <c r="L982" s="2">
        <v>22384.94</v>
      </c>
      <c r="M982">
        <v>81423</v>
      </c>
      <c r="N982" s="3">
        <f t="shared" si="15"/>
        <v>30.173808383380617</v>
      </c>
      <c r="O982">
        <v>526922</v>
      </c>
      <c r="P982">
        <v>21.45</v>
      </c>
    </row>
    <row r="983" spans="1:16" hidden="1" x14ac:dyDescent="0.3">
      <c r="A983" t="s">
        <v>817</v>
      </c>
      <c r="B983" t="s">
        <v>24</v>
      </c>
      <c r="C983" t="s">
        <v>25</v>
      </c>
      <c r="D983">
        <v>176.45</v>
      </c>
      <c r="E983">
        <v>178</v>
      </c>
      <c r="F983">
        <v>178</v>
      </c>
      <c r="G983">
        <v>171.2</v>
      </c>
      <c r="H983">
        <v>172.45</v>
      </c>
      <c r="I983" s="1">
        <v>171.6</v>
      </c>
      <c r="J983">
        <v>172.64</v>
      </c>
      <c r="K983">
        <v>43121</v>
      </c>
      <c r="L983" s="2">
        <v>74.44</v>
      </c>
      <c r="M983">
        <v>1504</v>
      </c>
      <c r="N983" s="3">
        <f t="shared" si="15"/>
        <v>28.670877659574469</v>
      </c>
      <c r="O983">
        <v>24006</v>
      </c>
      <c r="P983">
        <v>55.67</v>
      </c>
    </row>
    <row r="984" spans="1:16" hidden="1" x14ac:dyDescent="0.3">
      <c r="A984" t="s">
        <v>1634</v>
      </c>
      <c r="B984" t="s">
        <v>24</v>
      </c>
      <c r="C984" t="s">
        <v>25</v>
      </c>
      <c r="D984">
        <v>91.35</v>
      </c>
      <c r="E984">
        <v>91</v>
      </c>
      <c r="F984">
        <v>91</v>
      </c>
      <c r="G984">
        <v>89</v>
      </c>
      <c r="H984">
        <v>90.95</v>
      </c>
      <c r="I984" s="1">
        <v>90.95</v>
      </c>
      <c r="J984">
        <v>89.64</v>
      </c>
      <c r="K984">
        <v>115</v>
      </c>
      <c r="L984" s="2">
        <v>0.1</v>
      </c>
      <c r="M984">
        <v>18</v>
      </c>
      <c r="N984" s="3">
        <f t="shared" si="15"/>
        <v>6.3888888888888893</v>
      </c>
      <c r="O984">
        <v>95</v>
      </c>
      <c r="P984">
        <v>82.61</v>
      </c>
    </row>
    <row r="985" spans="1:16" hidden="1" x14ac:dyDescent="0.3">
      <c r="A985" t="s">
        <v>437</v>
      </c>
      <c r="B985" t="s">
        <v>24</v>
      </c>
      <c r="C985" t="s">
        <v>25</v>
      </c>
      <c r="D985">
        <v>60.1</v>
      </c>
      <c r="E985">
        <v>59.85</v>
      </c>
      <c r="F985">
        <v>60.1</v>
      </c>
      <c r="G985">
        <v>57.05</v>
      </c>
      <c r="H985">
        <v>57.5</v>
      </c>
      <c r="I985" s="1">
        <v>57.45</v>
      </c>
      <c r="J985">
        <v>58.17</v>
      </c>
      <c r="K985">
        <v>1861147</v>
      </c>
      <c r="L985" s="2">
        <v>1082.68</v>
      </c>
      <c r="M985">
        <v>14198</v>
      </c>
      <c r="N985" s="3">
        <f t="shared" si="15"/>
        <v>131.08515283842794</v>
      </c>
      <c r="O985">
        <v>891286</v>
      </c>
      <c r="P985">
        <v>47.89</v>
      </c>
    </row>
    <row r="986" spans="1:16" hidden="1" x14ac:dyDescent="0.3">
      <c r="A986" t="s">
        <v>338</v>
      </c>
      <c r="B986" t="s">
        <v>24</v>
      </c>
      <c r="C986" t="s">
        <v>25</v>
      </c>
      <c r="D986">
        <v>2455.35</v>
      </c>
      <c r="E986">
        <v>2475</v>
      </c>
      <c r="F986">
        <v>2484.9499999999998</v>
      </c>
      <c r="G986">
        <v>2420</v>
      </c>
      <c r="H986">
        <v>2444.5500000000002</v>
      </c>
      <c r="I986" s="1">
        <v>2442.35</v>
      </c>
      <c r="J986">
        <v>2448.29</v>
      </c>
      <c r="K986">
        <v>187680</v>
      </c>
      <c r="L986" s="2">
        <v>4594.9399999999996</v>
      </c>
      <c r="M986">
        <v>16023</v>
      </c>
      <c r="N986" s="3">
        <f t="shared" si="15"/>
        <v>11.713162329151844</v>
      </c>
      <c r="O986">
        <v>115911</v>
      </c>
      <c r="P986">
        <v>61.76</v>
      </c>
    </row>
    <row r="987" spans="1:16" hidden="1" x14ac:dyDescent="0.3">
      <c r="A987" t="s">
        <v>450</v>
      </c>
      <c r="B987" t="s">
        <v>24</v>
      </c>
      <c r="C987" t="s">
        <v>25</v>
      </c>
      <c r="D987">
        <v>276.7</v>
      </c>
      <c r="E987">
        <v>277.7</v>
      </c>
      <c r="F987">
        <v>278.7</v>
      </c>
      <c r="G987">
        <v>272.85000000000002</v>
      </c>
      <c r="H987">
        <v>273.45</v>
      </c>
      <c r="I987" s="1">
        <v>273.89999999999998</v>
      </c>
      <c r="J987">
        <v>274.98</v>
      </c>
      <c r="K987">
        <v>347764</v>
      </c>
      <c r="L987" s="2">
        <v>956.28</v>
      </c>
      <c r="M987">
        <v>10182</v>
      </c>
      <c r="N987" s="3">
        <f t="shared" si="15"/>
        <v>34.154782950304458</v>
      </c>
      <c r="O987">
        <v>43347</v>
      </c>
      <c r="P987">
        <v>12.46</v>
      </c>
    </row>
    <row r="988" spans="1:16" hidden="1" x14ac:dyDescent="0.3">
      <c r="A988" t="s">
        <v>70</v>
      </c>
      <c r="B988" t="s">
        <v>24</v>
      </c>
      <c r="C988" t="s">
        <v>25</v>
      </c>
      <c r="D988">
        <v>118</v>
      </c>
      <c r="E988">
        <v>119</v>
      </c>
      <c r="F988">
        <v>122.3</v>
      </c>
      <c r="G988">
        <v>115.25</v>
      </c>
      <c r="H988">
        <v>115.4</v>
      </c>
      <c r="I988" s="1">
        <v>116.2</v>
      </c>
      <c r="J988">
        <v>118.82</v>
      </c>
      <c r="K988">
        <v>3545179</v>
      </c>
      <c r="L988" s="14">
        <v>4212.47</v>
      </c>
      <c r="M988">
        <v>26130</v>
      </c>
      <c r="N988" s="3">
        <f t="shared" si="15"/>
        <v>135.67466513585916</v>
      </c>
      <c r="O988">
        <v>775219</v>
      </c>
      <c r="P988">
        <v>21.87</v>
      </c>
    </row>
    <row r="989" spans="1:16" hidden="1" x14ac:dyDescent="0.3">
      <c r="A989" t="s">
        <v>468</v>
      </c>
      <c r="B989" t="s">
        <v>24</v>
      </c>
      <c r="C989" t="s">
        <v>25</v>
      </c>
      <c r="D989">
        <v>79.150000000000006</v>
      </c>
      <c r="E989">
        <v>79.45</v>
      </c>
      <c r="F989">
        <v>80.05</v>
      </c>
      <c r="G989">
        <v>78.3</v>
      </c>
      <c r="H989">
        <v>78.349999999999994</v>
      </c>
      <c r="I989" s="1">
        <v>78.400000000000006</v>
      </c>
      <c r="J989">
        <v>79.09</v>
      </c>
      <c r="K989">
        <v>1078984</v>
      </c>
      <c r="L989" s="2">
        <v>853.34</v>
      </c>
      <c r="M989">
        <v>6957</v>
      </c>
      <c r="N989" s="3">
        <f t="shared" si="15"/>
        <v>155.09328733649562</v>
      </c>
      <c r="O989">
        <v>536201</v>
      </c>
      <c r="P989">
        <v>49.69</v>
      </c>
    </row>
    <row r="990" spans="1:16" hidden="1" x14ac:dyDescent="0.3">
      <c r="A990" t="s">
        <v>1501</v>
      </c>
      <c r="B990" t="s">
        <v>24</v>
      </c>
      <c r="C990" t="s">
        <v>25</v>
      </c>
      <c r="D990">
        <v>6.75</v>
      </c>
      <c r="E990">
        <v>6.75</v>
      </c>
      <c r="F990">
        <v>6.85</v>
      </c>
      <c r="G990">
        <v>6.65</v>
      </c>
      <c r="H990">
        <v>6.8</v>
      </c>
      <c r="I990" s="1">
        <v>6.7</v>
      </c>
      <c r="J990">
        <v>6.75</v>
      </c>
      <c r="K990">
        <v>15804</v>
      </c>
      <c r="L990" s="2">
        <v>1.07</v>
      </c>
      <c r="M990">
        <v>128</v>
      </c>
      <c r="N990" s="3">
        <f t="shared" si="15"/>
        <v>123.46875</v>
      </c>
      <c r="O990">
        <v>14037</v>
      </c>
      <c r="P990">
        <v>88.82</v>
      </c>
    </row>
    <row r="991" spans="1:16" hidden="1" x14ac:dyDescent="0.3">
      <c r="A991" t="s">
        <v>1549</v>
      </c>
      <c r="B991" t="s">
        <v>41</v>
      </c>
      <c r="C991" t="s">
        <v>25</v>
      </c>
      <c r="D991">
        <v>0.95</v>
      </c>
      <c r="E991">
        <v>1</v>
      </c>
      <c r="F991">
        <v>1</v>
      </c>
      <c r="G991">
        <v>0.9</v>
      </c>
      <c r="H991">
        <v>1</v>
      </c>
      <c r="I991" s="1">
        <v>1</v>
      </c>
      <c r="J991">
        <v>0.99</v>
      </c>
      <c r="K991">
        <v>58492</v>
      </c>
      <c r="L991" s="2">
        <v>0.57999999999999996</v>
      </c>
      <c r="M991">
        <v>78</v>
      </c>
      <c r="N991" s="3">
        <f t="shared" si="15"/>
        <v>749.89743589743591</v>
      </c>
      <c r="O991" t="s">
        <v>42</v>
      </c>
      <c r="P991" t="s">
        <v>42</v>
      </c>
    </row>
    <row r="992" spans="1:16" hidden="1" x14ac:dyDescent="0.3">
      <c r="A992" t="s">
        <v>1084</v>
      </c>
      <c r="B992" t="s">
        <v>24</v>
      </c>
      <c r="C992" t="s">
        <v>25</v>
      </c>
      <c r="D992">
        <v>517.95000000000005</v>
      </c>
      <c r="E992">
        <v>520.45000000000005</v>
      </c>
      <c r="F992">
        <v>529.85</v>
      </c>
      <c r="G992">
        <v>510.55</v>
      </c>
      <c r="H992">
        <v>520</v>
      </c>
      <c r="I992" s="1">
        <v>518.79999999999995</v>
      </c>
      <c r="J992">
        <v>517.78</v>
      </c>
      <c r="K992">
        <v>2520</v>
      </c>
      <c r="L992" s="2">
        <v>13.05</v>
      </c>
      <c r="M992">
        <v>224</v>
      </c>
      <c r="N992" s="3">
        <f t="shared" si="15"/>
        <v>11.25</v>
      </c>
      <c r="O992">
        <v>2190</v>
      </c>
      <c r="P992">
        <v>86.9</v>
      </c>
    </row>
    <row r="993" spans="1:16" hidden="1" x14ac:dyDescent="0.3">
      <c r="A993" t="s">
        <v>98</v>
      </c>
      <c r="B993" t="s">
        <v>24</v>
      </c>
      <c r="C993" t="s">
        <v>25</v>
      </c>
      <c r="D993">
        <v>168.6</v>
      </c>
      <c r="E993">
        <v>169.85</v>
      </c>
      <c r="F993">
        <v>182.95</v>
      </c>
      <c r="G993">
        <v>159.94999999999999</v>
      </c>
      <c r="H993">
        <v>169.8</v>
      </c>
      <c r="I993" s="1">
        <v>174.2</v>
      </c>
      <c r="J993">
        <v>171.57</v>
      </c>
      <c r="K993">
        <v>40339</v>
      </c>
      <c r="L993" s="14">
        <v>69.209999999999994</v>
      </c>
      <c r="M993">
        <v>1207</v>
      </c>
      <c r="N993" s="3">
        <f t="shared" si="15"/>
        <v>33.420878210439106</v>
      </c>
      <c r="O993">
        <v>16539</v>
      </c>
      <c r="P993">
        <v>41</v>
      </c>
    </row>
    <row r="994" spans="1:16" hidden="1" x14ac:dyDescent="0.3">
      <c r="A994" t="s">
        <v>1472</v>
      </c>
      <c r="B994" t="s">
        <v>41</v>
      </c>
      <c r="C994" t="s">
        <v>25</v>
      </c>
      <c r="D994">
        <v>4.8</v>
      </c>
      <c r="E994">
        <v>4.9000000000000004</v>
      </c>
      <c r="F994">
        <v>4.9000000000000004</v>
      </c>
      <c r="G994">
        <v>4.5999999999999996</v>
      </c>
      <c r="H994">
        <v>4.75</v>
      </c>
      <c r="I994" s="1">
        <v>4.75</v>
      </c>
      <c r="J994">
        <v>4.6500000000000004</v>
      </c>
      <c r="K994">
        <v>31475</v>
      </c>
      <c r="L994" s="2">
        <v>1.46</v>
      </c>
      <c r="M994">
        <v>116</v>
      </c>
      <c r="N994" s="3">
        <f t="shared" si="15"/>
        <v>271.33620689655174</v>
      </c>
      <c r="O994" t="s">
        <v>42</v>
      </c>
      <c r="P994" t="s">
        <v>42</v>
      </c>
    </row>
    <row r="995" spans="1:16" hidden="1" x14ac:dyDescent="0.3">
      <c r="A995" t="s">
        <v>1551</v>
      </c>
      <c r="B995" t="s">
        <v>24</v>
      </c>
      <c r="C995" t="s">
        <v>25</v>
      </c>
      <c r="D995">
        <v>56</v>
      </c>
      <c r="E995">
        <v>53.6</v>
      </c>
      <c r="F995">
        <v>56</v>
      </c>
      <c r="G995">
        <v>53.35</v>
      </c>
      <c r="H995">
        <v>53.35</v>
      </c>
      <c r="I995" s="1">
        <v>54.15</v>
      </c>
      <c r="J995">
        <v>54.26</v>
      </c>
      <c r="K995">
        <v>1043</v>
      </c>
      <c r="L995" s="2">
        <v>0.56999999999999995</v>
      </c>
      <c r="M995">
        <v>18</v>
      </c>
      <c r="N995" s="3">
        <f t="shared" si="15"/>
        <v>57.944444444444443</v>
      </c>
      <c r="O995">
        <v>489</v>
      </c>
      <c r="P995">
        <v>46.88</v>
      </c>
    </row>
    <row r="996" spans="1:16" hidden="1" x14ac:dyDescent="0.3">
      <c r="A996" t="s">
        <v>172</v>
      </c>
      <c r="B996" t="s">
        <v>24</v>
      </c>
      <c r="C996" t="s">
        <v>25</v>
      </c>
      <c r="D996">
        <v>985.1</v>
      </c>
      <c r="E996">
        <v>965</v>
      </c>
      <c r="F996">
        <v>988.35</v>
      </c>
      <c r="G996">
        <v>965</v>
      </c>
      <c r="H996">
        <v>980.05</v>
      </c>
      <c r="I996" s="1">
        <v>980.55</v>
      </c>
      <c r="J996">
        <v>979.15</v>
      </c>
      <c r="K996">
        <v>17174</v>
      </c>
      <c r="L996" s="2">
        <v>168.16</v>
      </c>
      <c r="M996">
        <v>1529</v>
      </c>
      <c r="N996" s="3">
        <f t="shared" si="15"/>
        <v>11.232177894048398</v>
      </c>
      <c r="O996">
        <v>14159</v>
      </c>
      <c r="P996">
        <v>82.44</v>
      </c>
    </row>
    <row r="997" spans="1:16" hidden="1" x14ac:dyDescent="0.3">
      <c r="A997" t="s">
        <v>518</v>
      </c>
      <c r="B997" t="s">
        <v>24</v>
      </c>
      <c r="C997" t="s">
        <v>25</v>
      </c>
      <c r="D997">
        <v>43.7</v>
      </c>
      <c r="E997">
        <v>43.2</v>
      </c>
      <c r="F997">
        <v>43.4</v>
      </c>
      <c r="G997">
        <v>39.700000000000003</v>
      </c>
      <c r="H997">
        <v>40.6</v>
      </c>
      <c r="I997" s="1">
        <v>40.65</v>
      </c>
      <c r="J997">
        <v>41.12</v>
      </c>
      <c r="K997">
        <v>1449079</v>
      </c>
      <c r="L997" s="2">
        <v>595.85</v>
      </c>
      <c r="M997">
        <v>6191</v>
      </c>
      <c r="N997" s="3">
        <f t="shared" si="15"/>
        <v>234.06218704571151</v>
      </c>
      <c r="O997">
        <v>856861</v>
      </c>
      <c r="P997">
        <v>59.13</v>
      </c>
    </row>
    <row r="998" spans="1:16" hidden="1" x14ac:dyDescent="0.3">
      <c r="A998" t="s">
        <v>618</v>
      </c>
      <c r="B998" t="s">
        <v>24</v>
      </c>
      <c r="C998" t="s">
        <v>25</v>
      </c>
      <c r="D998">
        <v>73.7</v>
      </c>
      <c r="E998">
        <v>73.099999999999994</v>
      </c>
      <c r="F998">
        <v>73.849999999999994</v>
      </c>
      <c r="G998">
        <v>71</v>
      </c>
      <c r="H998">
        <v>71.3</v>
      </c>
      <c r="I998" s="1">
        <v>71.25</v>
      </c>
      <c r="J998">
        <v>71.819999999999993</v>
      </c>
      <c r="K998">
        <v>379388</v>
      </c>
      <c r="L998" s="2">
        <v>272.45999999999998</v>
      </c>
      <c r="M998">
        <v>2691</v>
      </c>
      <c r="N998" s="3">
        <f t="shared" si="15"/>
        <v>140.98402081010778</v>
      </c>
      <c r="O998">
        <v>245084</v>
      </c>
      <c r="P998">
        <v>64.599999999999994</v>
      </c>
    </row>
    <row r="999" spans="1:16" hidden="1" x14ac:dyDescent="0.3">
      <c r="A999" t="s">
        <v>896</v>
      </c>
      <c r="B999" t="s">
        <v>24</v>
      </c>
      <c r="C999" t="s">
        <v>25</v>
      </c>
      <c r="D999">
        <v>158.30000000000001</v>
      </c>
      <c r="E999">
        <v>153.65</v>
      </c>
      <c r="F999">
        <v>163.44999999999999</v>
      </c>
      <c r="G999">
        <v>152</v>
      </c>
      <c r="H999">
        <v>154.4</v>
      </c>
      <c r="I999" s="1">
        <v>154.6</v>
      </c>
      <c r="J999">
        <v>157.31</v>
      </c>
      <c r="K999">
        <v>27597</v>
      </c>
      <c r="L999" s="2">
        <v>43.41</v>
      </c>
      <c r="M999">
        <v>970</v>
      </c>
      <c r="N999" s="3">
        <f t="shared" si="15"/>
        <v>28.450515463917526</v>
      </c>
      <c r="O999">
        <v>16806</v>
      </c>
      <c r="P999">
        <v>60.9</v>
      </c>
    </row>
    <row r="1000" spans="1:16" hidden="1" x14ac:dyDescent="0.3">
      <c r="A1000" t="s">
        <v>267</v>
      </c>
      <c r="B1000" t="s">
        <v>24</v>
      </c>
      <c r="C1000" t="s">
        <v>25</v>
      </c>
      <c r="D1000">
        <v>407.55</v>
      </c>
      <c r="E1000">
        <v>410</v>
      </c>
      <c r="F1000">
        <v>410.5</v>
      </c>
      <c r="G1000">
        <v>400</v>
      </c>
      <c r="H1000">
        <v>401.5</v>
      </c>
      <c r="I1000" s="1">
        <v>402.3</v>
      </c>
      <c r="J1000">
        <v>403.05</v>
      </c>
      <c r="K1000">
        <v>3355110</v>
      </c>
      <c r="L1000" s="2">
        <v>13522.65</v>
      </c>
      <c r="M1000">
        <v>52846</v>
      </c>
      <c r="N1000" s="3">
        <f t="shared" si="15"/>
        <v>63.488438103167695</v>
      </c>
      <c r="O1000">
        <v>1320799</v>
      </c>
      <c r="P1000">
        <v>39.369999999999997</v>
      </c>
    </row>
    <row r="1001" spans="1:16" hidden="1" x14ac:dyDescent="0.3">
      <c r="A1001" t="s">
        <v>792</v>
      </c>
      <c r="B1001" t="s">
        <v>24</v>
      </c>
      <c r="C1001" t="s">
        <v>25</v>
      </c>
      <c r="D1001">
        <v>263.8</v>
      </c>
      <c r="E1001">
        <v>265.14999999999998</v>
      </c>
      <c r="F1001">
        <v>266.7</v>
      </c>
      <c r="G1001">
        <v>257.3</v>
      </c>
      <c r="H1001">
        <v>257.95</v>
      </c>
      <c r="I1001" s="1">
        <v>258.10000000000002</v>
      </c>
      <c r="J1001">
        <v>259.11</v>
      </c>
      <c r="K1001">
        <v>33092</v>
      </c>
      <c r="L1001" s="2">
        <v>85.75</v>
      </c>
      <c r="M1001">
        <v>1468</v>
      </c>
      <c r="N1001" s="3">
        <f t="shared" si="15"/>
        <v>22.542234332425068</v>
      </c>
      <c r="O1001">
        <v>20284</v>
      </c>
      <c r="P1001">
        <v>61.3</v>
      </c>
    </row>
    <row r="1002" spans="1:16" hidden="1" x14ac:dyDescent="0.3">
      <c r="A1002" t="s">
        <v>1393</v>
      </c>
      <c r="B1002" t="s">
        <v>24</v>
      </c>
      <c r="C1002" t="s">
        <v>25</v>
      </c>
      <c r="D1002">
        <v>120.45</v>
      </c>
      <c r="E1002">
        <v>125.8</v>
      </c>
      <c r="F1002">
        <v>125.8</v>
      </c>
      <c r="G1002">
        <v>112.2</v>
      </c>
      <c r="H1002">
        <v>112.65</v>
      </c>
      <c r="I1002" s="1">
        <v>113.8</v>
      </c>
      <c r="J1002">
        <v>115.89</v>
      </c>
      <c r="K1002">
        <v>2656</v>
      </c>
      <c r="L1002" s="2">
        <v>3.08</v>
      </c>
      <c r="M1002">
        <v>214</v>
      </c>
      <c r="N1002" s="3">
        <f t="shared" si="15"/>
        <v>12.411214953271028</v>
      </c>
      <c r="O1002">
        <v>2079</v>
      </c>
      <c r="P1002">
        <v>78.28</v>
      </c>
    </row>
    <row r="1003" spans="1:16" hidden="1" x14ac:dyDescent="0.3">
      <c r="A1003" t="s">
        <v>775</v>
      </c>
      <c r="B1003" t="s">
        <v>24</v>
      </c>
      <c r="C1003" t="s">
        <v>25</v>
      </c>
      <c r="D1003">
        <v>6.55</v>
      </c>
      <c r="E1003">
        <v>6.55</v>
      </c>
      <c r="F1003">
        <v>6.7</v>
      </c>
      <c r="G1003">
        <v>6.25</v>
      </c>
      <c r="H1003">
        <v>6.35</v>
      </c>
      <c r="I1003" s="1">
        <v>6.35</v>
      </c>
      <c r="J1003">
        <v>6.4</v>
      </c>
      <c r="K1003">
        <v>1496375</v>
      </c>
      <c r="L1003" s="2">
        <v>95.77</v>
      </c>
      <c r="M1003">
        <v>83840</v>
      </c>
      <c r="N1003" s="3">
        <f t="shared" si="15"/>
        <v>17.847984255725191</v>
      </c>
      <c r="O1003">
        <v>885013</v>
      </c>
      <c r="P1003">
        <v>59.14</v>
      </c>
    </row>
    <row r="1004" spans="1:16" hidden="1" x14ac:dyDescent="0.3">
      <c r="A1004" t="s">
        <v>840</v>
      </c>
      <c r="B1004" t="s">
        <v>24</v>
      </c>
      <c r="C1004" t="s">
        <v>25</v>
      </c>
      <c r="D1004">
        <v>379.15</v>
      </c>
      <c r="E1004">
        <v>383.5</v>
      </c>
      <c r="F1004">
        <v>383.5</v>
      </c>
      <c r="G1004">
        <v>371</v>
      </c>
      <c r="H1004">
        <v>374.15</v>
      </c>
      <c r="I1004" s="1">
        <v>372.7</v>
      </c>
      <c r="J1004">
        <v>373.95</v>
      </c>
      <c r="K1004">
        <v>16357</v>
      </c>
      <c r="L1004" s="2">
        <v>61.17</v>
      </c>
      <c r="M1004">
        <v>1460</v>
      </c>
      <c r="N1004" s="3">
        <f t="shared" si="15"/>
        <v>11.203424657534246</v>
      </c>
      <c r="O1004">
        <v>11346</v>
      </c>
      <c r="P1004">
        <v>69.36</v>
      </c>
    </row>
    <row r="1005" spans="1:16" hidden="1" x14ac:dyDescent="0.3">
      <c r="A1005" t="s">
        <v>1082</v>
      </c>
      <c r="B1005" t="s">
        <v>24</v>
      </c>
      <c r="C1005" t="s">
        <v>25</v>
      </c>
      <c r="D1005">
        <v>283.75</v>
      </c>
      <c r="E1005">
        <v>280.25</v>
      </c>
      <c r="F1005">
        <v>289.14999999999998</v>
      </c>
      <c r="G1005">
        <v>276.85000000000002</v>
      </c>
      <c r="H1005">
        <v>282.5</v>
      </c>
      <c r="I1005" s="1">
        <v>281.60000000000002</v>
      </c>
      <c r="J1005">
        <v>283.48</v>
      </c>
      <c r="K1005">
        <v>6483</v>
      </c>
      <c r="L1005" s="2">
        <v>18.38</v>
      </c>
      <c r="M1005">
        <v>395</v>
      </c>
      <c r="N1005" s="3">
        <f t="shared" si="15"/>
        <v>16.412658227848102</v>
      </c>
      <c r="O1005">
        <v>1888</v>
      </c>
      <c r="P1005">
        <v>29.12</v>
      </c>
    </row>
    <row r="1006" spans="1:16" hidden="1" x14ac:dyDescent="0.3">
      <c r="A1006" t="s">
        <v>526</v>
      </c>
      <c r="B1006" t="s">
        <v>24</v>
      </c>
      <c r="C1006" t="s">
        <v>25</v>
      </c>
      <c r="D1006">
        <v>174.9</v>
      </c>
      <c r="E1006">
        <v>175.75</v>
      </c>
      <c r="F1006">
        <v>175.75</v>
      </c>
      <c r="G1006">
        <v>171.7</v>
      </c>
      <c r="H1006">
        <v>173.45</v>
      </c>
      <c r="I1006" s="1">
        <v>173.25</v>
      </c>
      <c r="J1006">
        <v>173.66</v>
      </c>
      <c r="K1006">
        <v>324569</v>
      </c>
      <c r="L1006" s="2">
        <v>563.66</v>
      </c>
      <c r="M1006">
        <v>4099</v>
      </c>
      <c r="N1006" s="3">
        <f t="shared" si="15"/>
        <v>79.182483532568924</v>
      </c>
      <c r="O1006">
        <v>197570</v>
      </c>
      <c r="P1006">
        <v>60.87</v>
      </c>
    </row>
    <row r="1007" spans="1:16" hidden="1" x14ac:dyDescent="0.3">
      <c r="A1007" t="s">
        <v>1658</v>
      </c>
      <c r="B1007" t="s">
        <v>24</v>
      </c>
      <c r="C1007" t="s">
        <v>25</v>
      </c>
      <c r="D1007">
        <v>117.81</v>
      </c>
      <c r="E1007">
        <v>114</v>
      </c>
      <c r="F1007">
        <v>118</v>
      </c>
      <c r="G1007">
        <v>114</v>
      </c>
      <c r="H1007">
        <v>118</v>
      </c>
      <c r="I1007" s="1">
        <v>118</v>
      </c>
      <c r="J1007">
        <v>117.11</v>
      </c>
      <c r="K1007">
        <v>14</v>
      </c>
      <c r="L1007" s="2">
        <v>0.02</v>
      </c>
      <c r="M1007">
        <v>3</v>
      </c>
      <c r="N1007" s="3">
        <f t="shared" si="15"/>
        <v>4.666666666666667</v>
      </c>
      <c r="O1007">
        <v>7</v>
      </c>
      <c r="P1007">
        <v>50</v>
      </c>
    </row>
    <row r="1008" spans="1:16" hidden="1" x14ac:dyDescent="0.3">
      <c r="A1008" t="s">
        <v>275</v>
      </c>
      <c r="B1008" t="s">
        <v>24</v>
      </c>
      <c r="C1008" t="s">
        <v>25</v>
      </c>
      <c r="D1008">
        <v>28.45</v>
      </c>
      <c r="E1008">
        <v>28.8</v>
      </c>
      <c r="F1008">
        <v>28.8</v>
      </c>
      <c r="G1008">
        <v>27.25</v>
      </c>
      <c r="H1008">
        <v>27.5</v>
      </c>
      <c r="I1008" s="1">
        <v>27.35</v>
      </c>
      <c r="J1008">
        <v>27.67</v>
      </c>
      <c r="K1008">
        <v>44907663</v>
      </c>
      <c r="L1008" s="2">
        <v>12427.51</v>
      </c>
      <c r="M1008">
        <v>68198</v>
      </c>
      <c r="N1008" s="3">
        <f t="shared" si="15"/>
        <v>658.48944250564534</v>
      </c>
      <c r="O1008">
        <v>10041762</v>
      </c>
      <c r="P1008">
        <v>22.36</v>
      </c>
    </row>
    <row r="1009" spans="1:16" hidden="1" x14ac:dyDescent="0.3">
      <c r="A1009" t="s">
        <v>443</v>
      </c>
      <c r="B1009" t="s">
        <v>24</v>
      </c>
      <c r="C1009" t="s">
        <v>25</v>
      </c>
      <c r="D1009">
        <v>19.149999999999999</v>
      </c>
      <c r="E1009">
        <v>19.25</v>
      </c>
      <c r="F1009">
        <v>19.350000000000001</v>
      </c>
      <c r="G1009">
        <v>18.55</v>
      </c>
      <c r="H1009">
        <v>18.55</v>
      </c>
      <c r="I1009" s="1">
        <v>18.649999999999999</v>
      </c>
      <c r="J1009">
        <v>18.760000000000002</v>
      </c>
      <c r="K1009">
        <v>5374370</v>
      </c>
      <c r="L1009" s="2">
        <v>1008.48</v>
      </c>
      <c r="M1009">
        <v>8681</v>
      </c>
      <c r="N1009" s="3">
        <f t="shared" si="15"/>
        <v>619.09572629881347</v>
      </c>
      <c r="O1009">
        <v>2045331</v>
      </c>
      <c r="P1009">
        <v>38.06</v>
      </c>
    </row>
    <row r="1010" spans="1:16" hidden="1" x14ac:dyDescent="0.3">
      <c r="A1010" t="s">
        <v>265</v>
      </c>
      <c r="B1010" t="s">
        <v>24</v>
      </c>
      <c r="C1010" t="s">
        <v>25</v>
      </c>
      <c r="D1010">
        <v>8.4</v>
      </c>
      <c r="E1010">
        <v>8.1999999999999993</v>
      </c>
      <c r="F1010">
        <v>8.4499999999999993</v>
      </c>
      <c r="G1010">
        <v>8</v>
      </c>
      <c r="H1010">
        <v>8.0500000000000007</v>
      </c>
      <c r="I1010" s="1">
        <v>8.0500000000000007</v>
      </c>
      <c r="J1010">
        <v>8.14</v>
      </c>
      <c r="K1010">
        <v>177640255</v>
      </c>
      <c r="L1010" s="2">
        <v>14465.12</v>
      </c>
      <c r="M1010">
        <v>143034</v>
      </c>
      <c r="N1010" s="3">
        <f t="shared" si="15"/>
        <v>1241.9442580085854</v>
      </c>
      <c r="O1010">
        <v>73808878</v>
      </c>
      <c r="P1010">
        <v>41.55</v>
      </c>
    </row>
    <row r="1011" spans="1:16" hidden="1" x14ac:dyDescent="0.3">
      <c r="A1011" t="s">
        <v>1188</v>
      </c>
      <c r="B1011" t="s">
        <v>24</v>
      </c>
      <c r="C1011" t="s">
        <v>25</v>
      </c>
      <c r="D1011">
        <v>4700.25</v>
      </c>
      <c r="E1011">
        <v>4733</v>
      </c>
      <c r="F1011">
        <v>4844</v>
      </c>
      <c r="G1011">
        <v>4725</v>
      </c>
      <c r="H1011">
        <v>4792.05</v>
      </c>
      <c r="I1011" s="1">
        <v>4815.3999999999996</v>
      </c>
      <c r="J1011">
        <v>4775.67</v>
      </c>
      <c r="K1011">
        <v>337</v>
      </c>
      <c r="L1011" s="2">
        <v>16.09</v>
      </c>
      <c r="M1011">
        <v>104</v>
      </c>
      <c r="N1011" s="3">
        <f t="shared" si="15"/>
        <v>3.2403846153846154</v>
      </c>
      <c r="O1011">
        <v>229</v>
      </c>
      <c r="P1011">
        <v>67.95</v>
      </c>
    </row>
    <row r="1012" spans="1:16" hidden="1" x14ac:dyDescent="0.3">
      <c r="A1012" t="s">
        <v>449</v>
      </c>
      <c r="B1012" t="s">
        <v>24</v>
      </c>
      <c r="C1012" t="s">
        <v>25</v>
      </c>
      <c r="D1012">
        <v>38.450000000000003</v>
      </c>
      <c r="E1012">
        <v>39.5</v>
      </c>
      <c r="F1012">
        <v>39.5</v>
      </c>
      <c r="G1012">
        <v>36.549999999999997</v>
      </c>
      <c r="H1012">
        <v>36.85</v>
      </c>
      <c r="I1012" s="1">
        <v>36.85</v>
      </c>
      <c r="J1012">
        <v>37.33</v>
      </c>
      <c r="K1012">
        <v>2563865</v>
      </c>
      <c r="L1012" s="2">
        <v>956.97</v>
      </c>
      <c r="M1012">
        <v>12198</v>
      </c>
      <c r="N1012" s="3">
        <f t="shared" si="15"/>
        <v>210.1873257911133</v>
      </c>
      <c r="O1012">
        <v>1272554</v>
      </c>
      <c r="P1012">
        <v>49.63</v>
      </c>
    </row>
    <row r="1013" spans="1:16" hidden="1" x14ac:dyDescent="0.3">
      <c r="A1013" t="s">
        <v>653</v>
      </c>
      <c r="B1013" t="s">
        <v>24</v>
      </c>
      <c r="C1013" t="s">
        <v>25</v>
      </c>
      <c r="D1013">
        <v>2543.5500000000002</v>
      </c>
      <c r="E1013">
        <v>2526.35</v>
      </c>
      <c r="F1013">
        <v>2538.1999999999998</v>
      </c>
      <c r="G1013">
        <v>2510.1</v>
      </c>
      <c r="H1013">
        <v>2515</v>
      </c>
      <c r="I1013" s="1">
        <v>2513.6999999999998</v>
      </c>
      <c r="J1013">
        <v>2515.25</v>
      </c>
      <c r="K1013">
        <v>8389</v>
      </c>
      <c r="L1013" s="2">
        <v>211</v>
      </c>
      <c r="M1013">
        <v>232</v>
      </c>
      <c r="N1013" s="3">
        <f t="shared" si="15"/>
        <v>36.15948275862069</v>
      </c>
      <c r="O1013">
        <v>8205</v>
      </c>
      <c r="P1013">
        <v>97.81</v>
      </c>
    </row>
    <row r="1014" spans="1:16" hidden="1" x14ac:dyDescent="0.3">
      <c r="A1014" t="s">
        <v>416</v>
      </c>
      <c r="B1014" t="s">
        <v>24</v>
      </c>
      <c r="C1014" t="s">
        <v>25</v>
      </c>
      <c r="D1014">
        <v>63.45</v>
      </c>
      <c r="E1014">
        <v>69.75</v>
      </c>
      <c r="F1014">
        <v>69.75</v>
      </c>
      <c r="G1014">
        <v>63.55</v>
      </c>
      <c r="H1014">
        <v>69.75</v>
      </c>
      <c r="I1014" s="1">
        <v>69.75</v>
      </c>
      <c r="J1014">
        <v>68.94</v>
      </c>
      <c r="K1014">
        <v>1883524</v>
      </c>
      <c r="L1014" s="2">
        <v>1298.48</v>
      </c>
      <c r="M1014">
        <v>4693</v>
      </c>
      <c r="N1014" s="3">
        <f t="shared" si="15"/>
        <v>401.34753888770507</v>
      </c>
      <c r="O1014">
        <v>1376936</v>
      </c>
      <c r="P1014">
        <v>73.099999999999994</v>
      </c>
    </row>
    <row r="1015" spans="1:16" hidden="1" x14ac:dyDescent="0.3">
      <c r="A1015" t="s">
        <v>1408</v>
      </c>
      <c r="B1015" t="s">
        <v>24</v>
      </c>
      <c r="C1015" t="s">
        <v>25</v>
      </c>
      <c r="D1015">
        <v>405.99</v>
      </c>
      <c r="E1015">
        <v>404.7</v>
      </c>
      <c r="F1015">
        <v>409.9</v>
      </c>
      <c r="G1015">
        <v>402.7</v>
      </c>
      <c r="H1015">
        <v>409.9</v>
      </c>
      <c r="I1015" s="1">
        <v>409.65</v>
      </c>
      <c r="J1015">
        <v>407.76</v>
      </c>
      <c r="K1015">
        <v>662</v>
      </c>
      <c r="L1015" s="2">
        <v>2.7</v>
      </c>
      <c r="M1015">
        <v>102</v>
      </c>
      <c r="N1015" s="3">
        <f t="shared" si="15"/>
        <v>6.4901960784313726</v>
      </c>
      <c r="O1015">
        <v>359</v>
      </c>
      <c r="P1015">
        <v>54.23</v>
      </c>
    </row>
    <row r="1016" spans="1:16" hidden="1" x14ac:dyDescent="0.3">
      <c r="A1016" t="s">
        <v>264</v>
      </c>
      <c r="B1016" t="s">
        <v>24</v>
      </c>
      <c r="C1016" t="s">
        <v>25</v>
      </c>
      <c r="D1016">
        <v>440</v>
      </c>
      <c r="E1016">
        <v>440.1</v>
      </c>
      <c r="F1016">
        <v>461</v>
      </c>
      <c r="G1016">
        <v>434.45</v>
      </c>
      <c r="H1016">
        <v>458.3</v>
      </c>
      <c r="I1016" s="1">
        <v>457.75</v>
      </c>
      <c r="J1016">
        <v>449.5</v>
      </c>
      <c r="K1016">
        <v>3352089</v>
      </c>
      <c r="L1016" s="2">
        <v>15067.68</v>
      </c>
      <c r="M1016">
        <v>54538</v>
      </c>
      <c r="N1016" s="3">
        <f t="shared" si="15"/>
        <v>61.463364993215741</v>
      </c>
      <c r="O1016">
        <v>921606</v>
      </c>
      <c r="P1016">
        <v>27.49</v>
      </c>
    </row>
    <row r="1017" spans="1:16" hidden="1" x14ac:dyDescent="0.3">
      <c r="A1017" t="s">
        <v>1423</v>
      </c>
      <c r="B1017" t="s">
        <v>24</v>
      </c>
      <c r="C1017" t="s">
        <v>25</v>
      </c>
      <c r="D1017">
        <v>26.5</v>
      </c>
      <c r="E1017">
        <v>26.5</v>
      </c>
      <c r="F1017">
        <v>27.67</v>
      </c>
      <c r="G1017">
        <v>26.2</v>
      </c>
      <c r="H1017">
        <v>26.38</v>
      </c>
      <c r="I1017" s="1">
        <v>26.57</v>
      </c>
      <c r="J1017">
        <v>26.49</v>
      </c>
      <c r="K1017">
        <v>8419</v>
      </c>
      <c r="L1017" s="2">
        <v>2.23</v>
      </c>
      <c r="M1017">
        <v>152</v>
      </c>
      <c r="N1017" s="3">
        <f t="shared" si="15"/>
        <v>55.388157894736842</v>
      </c>
      <c r="O1017">
        <v>7082</v>
      </c>
      <c r="P1017">
        <v>84.12</v>
      </c>
    </row>
    <row r="1018" spans="1:16" hidden="1" x14ac:dyDescent="0.3">
      <c r="A1018" t="s">
        <v>1041</v>
      </c>
      <c r="B1018" t="s">
        <v>24</v>
      </c>
      <c r="C1018" t="s">
        <v>25</v>
      </c>
      <c r="D1018">
        <v>56.06</v>
      </c>
      <c r="E1018">
        <v>57</v>
      </c>
      <c r="F1018">
        <v>58</v>
      </c>
      <c r="G1018">
        <v>55.65</v>
      </c>
      <c r="H1018">
        <v>56.73</v>
      </c>
      <c r="I1018" s="1">
        <v>56.5</v>
      </c>
      <c r="J1018">
        <v>56.03</v>
      </c>
      <c r="K1018">
        <v>20306</v>
      </c>
      <c r="L1018" s="2">
        <v>11.38</v>
      </c>
      <c r="M1018">
        <v>396</v>
      </c>
      <c r="N1018" s="3">
        <f t="shared" si="15"/>
        <v>51.277777777777779</v>
      </c>
      <c r="O1018">
        <v>3857</v>
      </c>
      <c r="P1018">
        <v>18.989999999999998</v>
      </c>
    </row>
    <row r="1019" spans="1:16" hidden="1" x14ac:dyDescent="0.3">
      <c r="A1019" t="s">
        <v>542</v>
      </c>
      <c r="B1019" t="s">
        <v>24</v>
      </c>
      <c r="C1019" t="s">
        <v>25</v>
      </c>
      <c r="D1019">
        <v>118.18</v>
      </c>
      <c r="E1019">
        <v>118.18</v>
      </c>
      <c r="F1019">
        <v>118.5</v>
      </c>
      <c r="G1019">
        <v>117.21</v>
      </c>
      <c r="H1019">
        <v>117.46</v>
      </c>
      <c r="I1019" s="1">
        <v>117.54</v>
      </c>
      <c r="J1019">
        <v>117.45</v>
      </c>
      <c r="K1019">
        <v>410531</v>
      </c>
      <c r="L1019" s="2">
        <v>482.17</v>
      </c>
      <c r="M1019">
        <v>6919</v>
      </c>
      <c r="N1019" s="3">
        <f t="shared" si="15"/>
        <v>59.333863275039747</v>
      </c>
      <c r="O1019">
        <v>364609</v>
      </c>
      <c r="P1019">
        <v>88.81</v>
      </c>
    </row>
    <row r="1020" spans="1:16" hidden="1" x14ac:dyDescent="0.3">
      <c r="A1020" t="s">
        <v>1449</v>
      </c>
      <c r="B1020" t="s">
        <v>24</v>
      </c>
      <c r="C1020" t="s">
        <v>25</v>
      </c>
      <c r="D1020">
        <v>120.62</v>
      </c>
      <c r="E1020">
        <v>120</v>
      </c>
      <c r="F1020">
        <v>121.82</v>
      </c>
      <c r="G1020">
        <v>120</v>
      </c>
      <c r="H1020">
        <v>121.3</v>
      </c>
      <c r="I1020" s="1">
        <v>121.28</v>
      </c>
      <c r="J1020">
        <v>121.11</v>
      </c>
      <c r="K1020">
        <v>1481</v>
      </c>
      <c r="L1020" s="2">
        <v>1.79</v>
      </c>
      <c r="M1020">
        <v>116</v>
      </c>
      <c r="N1020" s="3">
        <f t="shared" si="15"/>
        <v>12.767241379310345</v>
      </c>
      <c r="O1020">
        <v>1416</v>
      </c>
      <c r="P1020">
        <v>95.61</v>
      </c>
    </row>
    <row r="1021" spans="1:16" hidden="1" x14ac:dyDescent="0.3">
      <c r="A1021" t="s">
        <v>1316</v>
      </c>
      <c r="B1021" t="s">
        <v>24</v>
      </c>
      <c r="C1021" t="s">
        <v>25</v>
      </c>
      <c r="D1021">
        <v>58.89</v>
      </c>
      <c r="E1021">
        <v>63</v>
      </c>
      <c r="F1021">
        <v>63</v>
      </c>
      <c r="G1021">
        <v>57.63</v>
      </c>
      <c r="H1021">
        <v>58</v>
      </c>
      <c r="I1021" s="1">
        <v>57.96</v>
      </c>
      <c r="J1021">
        <v>57.93</v>
      </c>
      <c r="K1021">
        <v>10612</v>
      </c>
      <c r="L1021" s="2">
        <v>6.15</v>
      </c>
      <c r="M1021">
        <v>168</v>
      </c>
      <c r="N1021" s="3">
        <f t="shared" si="15"/>
        <v>63.166666666666664</v>
      </c>
      <c r="O1021">
        <v>7582</v>
      </c>
      <c r="P1021">
        <v>71.45</v>
      </c>
    </row>
    <row r="1022" spans="1:16" hidden="1" x14ac:dyDescent="0.3">
      <c r="A1022" t="s">
        <v>1102</v>
      </c>
      <c r="B1022" t="s">
        <v>24</v>
      </c>
      <c r="C1022" t="s">
        <v>25</v>
      </c>
      <c r="D1022">
        <v>59.5</v>
      </c>
      <c r="E1022">
        <v>59.3</v>
      </c>
      <c r="F1022">
        <v>59.3</v>
      </c>
      <c r="G1022">
        <v>58.48</v>
      </c>
      <c r="H1022">
        <v>58.65</v>
      </c>
      <c r="I1022" s="1">
        <v>58.88</v>
      </c>
      <c r="J1022">
        <v>58.54</v>
      </c>
      <c r="K1022">
        <v>1601</v>
      </c>
      <c r="L1022" s="2">
        <v>0.94</v>
      </c>
      <c r="M1022">
        <v>13</v>
      </c>
      <c r="N1022" s="3">
        <f t="shared" si="15"/>
        <v>123.15384615384616</v>
      </c>
      <c r="O1022">
        <v>1431</v>
      </c>
      <c r="P1022">
        <v>89.38</v>
      </c>
    </row>
    <row r="1023" spans="1:16" hidden="1" x14ac:dyDescent="0.3">
      <c r="A1023" t="s">
        <v>36</v>
      </c>
      <c r="B1023" t="s">
        <v>24</v>
      </c>
      <c r="C1023" t="s">
        <v>25</v>
      </c>
      <c r="D1023">
        <v>91.78</v>
      </c>
      <c r="E1023">
        <v>93.5</v>
      </c>
      <c r="F1023">
        <v>93.5</v>
      </c>
      <c r="G1023">
        <v>91.32</v>
      </c>
      <c r="H1023">
        <v>92</v>
      </c>
      <c r="I1023" s="1">
        <v>91.84</v>
      </c>
      <c r="J1023">
        <v>92.05</v>
      </c>
      <c r="K1023">
        <v>659621</v>
      </c>
      <c r="L1023" s="8">
        <v>607.20000000000005</v>
      </c>
      <c r="M1023">
        <v>276</v>
      </c>
      <c r="N1023" s="3">
        <f t="shared" si="15"/>
        <v>2389.93115942029</v>
      </c>
      <c r="O1023">
        <v>602741</v>
      </c>
      <c r="P1023">
        <v>91.38</v>
      </c>
    </row>
    <row r="1024" spans="1:16" hidden="1" x14ac:dyDescent="0.3">
      <c r="A1024" t="s">
        <v>880</v>
      </c>
      <c r="B1024" t="s">
        <v>24</v>
      </c>
      <c r="C1024" t="s">
        <v>25</v>
      </c>
      <c r="D1024">
        <v>999.99</v>
      </c>
      <c r="E1024">
        <v>999.95</v>
      </c>
      <c r="F1024">
        <v>1000</v>
      </c>
      <c r="G1024">
        <v>999.95</v>
      </c>
      <c r="H1024">
        <v>1000</v>
      </c>
      <c r="I1024" s="1">
        <v>999.99</v>
      </c>
      <c r="J1024">
        <v>1000</v>
      </c>
      <c r="K1024">
        <v>4776</v>
      </c>
      <c r="L1024" s="2">
        <v>47.76</v>
      </c>
      <c r="M1024">
        <v>35</v>
      </c>
      <c r="N1024" s="3">
        <f t="shared" si="15"/>
        <v>136.45714285714286</v>
      </c>
      <c r="O1024">
        <v>3930</v>
      </c>
      <c r="P1024">
        <v>82.29</v>
      </c>
    </row>
    <row r="1025" spans="1:16" hidden="1" x14ac:dyDescent="0.3">
      <c r="A1025" t="s">
        <v>84</v>
      </c>
      <c r="B1025" t="s">
        <v>24</v>
      </c>
      <c r="C1025" t="s">
        <v>25</v>
      </c>
      <c r="D1025">
        <v>45.79</v>
      </c>
      <c r="E1025">
        <v>47.95</v>
      </c>
      <c r="F1025">
        <v>48.83</v>
      </c>
      <c r="G1025">
        <v>46.01</v>
      </c>
      <c r="H1025">
        <v>47.19</v>
      </c>
      <c r="I1025" s="1">
        <v>47.13</v>
      </c>
      <c r="J1025">
        <v>46.92</v>
      </c>
      <c r="K1025">
        <v>1579127</v>
      </c>
      <c r="L1025" s="14">
        <v>741</v>
      </c>
      <c r="M1025">
        <v>9948</v>
      </c>
      <c r="N1025" s="3">
        <f t="shared" si="15"/>
        <v>158.73813831926014</v>
      </c>
      <c r="O1025">
        <v>1437279</v>
      </c>
      <c r="P1025">
        <v>91.02</v>
      </c>
    </row>
    <row r="1026" spans="1:16" hidden="1" x14ac:dyDescent="0.3">
      <c r="A1026" t="s">
        <v>342</v>
      </c>
      <c r="B1026" t="s">
        <v>24</v>
      </c>
      <c r="C1026" t="s">
        <v>25</v>
      </c>
      <c r="D1026">
        <v>1297.55</v>
      </c>
      <c r="E1026">
        <v>1300.95</v>
      </c>
      <c r="F1026">
        <v>1320</v>
      </c>
      <c r="G1026">
        <v>1286.55</v>
      </c>
      <c r="H1026">
        <v>1310.55</v>
      </c>
      <c r="I1026" s="1">
        <v>1306.55</v>
      </c>
      <c r="J1026">
        <v>1307.57</v>
      </c>
      <c r="K1026">
        <v>338361</v>
      </c>
      <c r="L1026" s="2">
        <v>4424.3</v>
      </c>
      <c r="M1026">
        <v>23977</v>
      </c>
      <c r="N1026" s="3">
        <f t="shared" ref="N1026:N1089" si="16">K1026/M1026</f>
        <v>14.111898903115486</v>
      </c>
      <c r="O1026">
        <v>205876</v>
      </c>
      <c r="P1026">
        <v>60.85</v>
      </c>
    </row>
    <row r="1027" spans="1:16" hidden="1" x14ac:dyDescent="0.3">
      <c r="A1027" t="s">
        <v>119</v>
      </c>
      <c r="B1027" t="s">
        <v>24</v>
      </c>
      <c r="C1027" t="s">
        <v>25</v>
      </c>
      <c r="D1027">
        <v>123.28</v>
      </c>
      <c r="E1027">
        <v>123.6</v>
      </c>
      <c r="F1027">
        <v>123.9</v>
      </c>
      <c r="G1027">
        <v>118.54</v>
      </c>
      <c r="H1027">
        <v>118.58</v>
      </c>
      <c r="I1027" s="1">
        <v>119.01</v>
      </c>
      <c r="J1027">
        <v>119.86</v>
      </c>
      <c r="K1027">
        <v>17325</v>
      </c>
      <c r="L1027" s="15">
        <v>20.77</v>
      </c>
      <c r="M1027">
        <v>244</v>
      </c>
      <c r="N1027" s="3">
        <f t="shared" si="16"/>
        <v>71.004098360655732</v>
      </c>
      <c r="O1027">
        <v>9703</v>
      </c>
      <c r="P1027">
        <v>56.01</v>
      </c>
    </row>
    <row r="1028" spans="1:16" hidden="1" x14ac:dyDescent="0.3">
      <c r="A1028" t="s">
        <v>901</v>
      </c>
      <c r="B1028" t="s">
        <v>24</v>
      </c>
      <c r="C1028" t="s">
        <v>25</v>
      </c>
      <c r="D1028">
        <v>224.95</v>
      </c>
      <c r="E1028">
        <v>233.9</v>
      </c>
      <c r="F1028">
        <v>245.2</v>
      </c>
      <c r="G1028">
        <v>217</v>
      </c>
      <c r="H1028">
        <v>218</v>
      </c>
      <c r="I1028" s="1">
        <v>217.66</v>
      </c>
      <c r="J1028">
        <v>219.74</v>
      </c>
      <c r="K1028">
        <v>18571</v>
      </c>
      <c r="L1028" s="2">
        <v>40.81</v>
      </c>
      <c r="M1028">
        <v>673</v>
      </c>
      <c r="N1028" s="3">
        <f t="shared" si="16"/>
        <v>27.594353640416049</v>
      </c>
      <c r="O1028">
        <v>7144</v>
      </c>
      <c r="P1028">
        <v>38.47</v>
      </c>
    </row>
    <row r="1029" spans="1:16" hidden="1" x14ac:dyDescent="0.3">
      <c r="A1029" t="s">
        <v>197</v>
      </c>
      <c r="B1029" t="s">
        <v>24</v>
      </c>
      <c r="C1029" t="s">
        <v>25</v>
      </c>
      <c r="D1029">
        <v>381.8</v>
      </c>
      <c r="E1029">
        <v>385</v>
      </c>
      <c r="F1029">
        <v>385.8</v>
      </c>
      <c r="G1029">
        <v>356.6</v>
      </c>
      <c r="H1029">
        <v>358.7</v>
      </c>
      <c r="I1029" s="1">
        <v>358.5</v>
      </c>
      <c r="J1029">
        <v>364.96</v>
      </c>
      <c r="K1029">
        <v>73276759</v>
      </c>
      <c r="L1029" s="2">
        <v>267429.57</v>
      </c>
      <c r="M1029">
        <v>730212</v>
      </c>
      <c r="N1029" s="3">
        <f t="shared" si="16"/>
        <v>100.34997918412735</v>
      </c>
      <c r="O1029">
        <v>18112356</v>
      </c>
      <c r="P1029">
        <v>24.72</v>
      </c>
    </row>
    <row r="1030" spans="1:16" hidden="1" x14ac:dyDescent="0.3">
      <c r="A1030" t="s">
        <v>831</v>
      </c>
      <c r="B1030" t="s">
        <v>24</v>
      </c>
      <c r="C1030" t="s">
        <v>25</v>
      </c>
      <c r="D1030">
        <v>26.26</v>
      </c>
      <c r="E1030">
        <v>26.26</v>
      </c>
      <c r="F1030">
        <v>26.26</v>
      </c>
      <c r="G1030">
        <v>25.95</v>
      </c>
      <c r="H1030">
        <v>26.05</v>
      </c>
      <c r="I1030" s="1">
        <v>25.98</v>
      </c>
      <c r="J1030">
        <v>26.05</v>
      </c>
      <c r="K1030">
        <v>258008</v>
      </c>
      <c r="L1030" s="2">
        <v>67.209999999999994</v>
      </c>
      <c r="M1030">
        <v>32881</v>
      </c>
      <c r="N1030" s="3">
        <f t="shared" si="16"/>
        <v>7.8467199902679363</v>
      </c>
      <c r="O1030">
        <v>182438</v>
      </c>
      <c r="P1030">
        <v>70.709999999999994</v>
      </c>
    </row>
    <row r="1031" spans="1:16" hidden="1" x14ac:dyDescent="0.3">
      <c r="A1031" t="s">
        <v>50</v>
      </c>
      <c r="B1031" t="s">
        <v>24</v>
      </c>
      <c r="C1031" t="s">
        <v>25</v>
      </c>
      <c r="D1031">
        <v>147.22999999999999</v>
      </c>
      <c r="E1031">
        <v>147</v>
      </c>
      <c r="F1031">
        <v>147.6</v>
      </c>
      <c r="G1031">
        <v>146.1</v>
      </c>
      <c r="H1031">
        <v>147.5</v>
      </c>
      <c r="I1031" s="1">
        <v>147.4</v>
      </c>
      <c r="J1031">
        <v>147.1</v>
      </c>
      <c r="K1031">
        <v>71553</v>
      </c>
      <c r="L1031" s="8">
        <v>105.25</v>
      </c>
      <c r="M1031">
        <v>102</v>
      </c>
      <c r="N1031" s="3">
        <f t="shared" si="16"/>
        <v>701.5</v>
      </c>
      <c r="O1031">
        <v>71035</v>
      </c>
      <c r="P1031">
        <v>99.28</v>
      </c>
    </row>
    <row r="1032" spans="1:16" hidden="1" x14ac:dyDescent="0.3">
      <c r="A1032" t="s">
        <v>431</v>
      </c>
      <c r="B1032" t="s">
        <v>24</v>
      </c>
      <c r="C1032" t="s">
        <v>25</v>
      </c>
      <c r="D1032">
        <v>115.4</v>
      </c>
      <c r="E1032">
        <v>113</v>
      </c>
      <c r="F1032">
        <v>115</v>
      </c>
      <c r="G1032">
        <v>109.65</v>
      </c>
      <c r="H1032">
        <v>109.7</v>
      </c>
      <c r="I1032" s="1">
        <v>109.95</v>
      </c>
      <c r="J1032">
        <v>110.45</v>
      </c>
      <c r="K1032">
        <v>1034905</v>
      </c>
      <c r="L1032" s="2">
        <v>1143.08</v>
      </c>
      <c r="M1032">
        <v>7555</v>
      </c>
      <c r="N1032" s="3">
        <f t="shared" si="16"/>
        <v>136.98279285241563</v>
      </c>
      <c r="O1032">
        <v>602575</v>
      </c>
      <c r="P1032">
        <v>58.23</v>
      </c>
    </row>
    <row r="1033" spans="1:16" hidden="1" x14ac:dyDescent="0.3">
      <c r="A1033" t="s">
        <v>963</v>
      </c>
      <c r="B1033" t="s">
        <v>41</v>
      </c>
      <c r="C1033" t="s">
        <v>25</v>
      </c>
      <c r="D1033">
        <v>45.5</v>
      </c>
      <c r="E1033">
        <v>43.25</v>
      </c>
      <c r="F1033">
        <v>45</v>
      </c>
      <c r="G1033">
        <v>43.25</v>
      </c>
      <c r="H1033">
        <v>43.25</v>
      </c>
      <c r="I1033" s="1">
        <v>43.25</v>
      </c>
      <c r="J1033">
        <v>43.49</v>
      </c>
      <c r="K1033">
        <v>65310</v>
      </c>
      <c r="L1033" s="2">
        <v>28.41</v>
      </c>
      <c r="M1033">
        <v>430</v>
      </c>
      <c r="N1033" s="3">
        <f t="shared" si="16"/>
        <v>151.88372093023256</v>
      </c>
      <c r="O1033" t="s">
        <v>42</v>
      </c>
      <c r="P1033" t="s">
        <v>42</v>
      </c>
    </row>
    <row r="1034" spans="1:16" hidden="1" x14ac:dyDescent="0.3">
      <c r="A1034" t="s">
        <v>261</v>
      </c>
      <c r="B1034" t="s">
        <v>24</v>
      </c>
      <c r="C1034" t="s">
        <v>25</v>
      </c>
      <c r="D1034">
        <v>216.1</v>
      </c>
      <c r="E1034">
        <v>217</v>
      </c>
      <c r="F1034">
        <v>217.5</v>
      </c>
      <c r="G1034">
        <v>211.5</v>
      </c>
      <c r="H1034">
        <v>211.8</v>
      </c>
      <c r="I1034" s="1">
        <v>212.3</v>
      </c>
      <c r="J1034">
        <v>213.49</v>
      </c>
      <c r="K1034">
        <v>7802497</v>
      </c>
      <c r="L1034" s="2">
        <v>16657.169999999998</v>
      </c>
      <c r="M1034">
        <v>84105</v>
      </c>
      <c r="N1034" s="3">
        <f t="shared" si="16"/>
        <v>92.770905415849242</v>
      </c>
      <c r="O1034">
        <v>1902162</v>
      </c>
      <c r="P1034">
        <v>24.38</v>
      </c>
    </row>
    <row r="1035" spans="1:16" hidden="1" x14ac:dyDescent="0.3">
      <c r="A1035" t="s">
        <v>478</v>
      </c>
      <c r="B1035" t="s">
        <v>24</v>
      </c>
      <c r="C1035" t="s">
        <v>25</v>
      </c>
      <c r="D1035">
        <v>52.95</v>
      </c>
      <c r="E1035">
        <v>53.15</v>
      </c>
      <c r="F1035">
        <v>54.7</v>
      </c>
      <c r="G1035">
        <v>50.9</v>
      </c>
      <c r="H1035">
        <v>53.65</v>
      </c>
      <c r="I1035" s="1">
        <v>53.25</v>
      </c>
      <c r="J1035">
        <v>52.59</v>
      </c>
      <c r="K1035">
        <v>1477341</v>
      </c>
      <c r="L1035" s="2">
        <v>776.96</v>
      </c>
      <c r="M1035">
        <v>7607</v>
      </c>
      <c r="N1035" s="3">
        <f t="shared" si="16"/>
        <v>194.20809780465362</v>
      </c>
      <c r="O1035">
        <v>776738</v>
      </c>
      <c r="P1035">
        <v>52.58</v>
      </c>
    </row>
    <row r="1036" spans="1:16" hidden="1" x14ac:dyDescent="0.3">
      <c r="A1036" t="s">
        <v>1574</v>
      </c>
      <c r="B1036" t="s">
        <v>24</v>
      </c>
      <c r="C1036" t="s">
        <v>25</v>
      </c>
      <c r="D1036">
        <v>115.66</v>
      </c>
      <c r="E1036">
        <v>115</v>
      </c>
      <c r="F1036">
        <v>118</v>
      </c>
      <c r="G1036">
        <v>114.1</v>
      </c>
      <c r="H1036">
        <v>114.1</v>
      </c>
      <c r="I1036" s="1">
        <v>114.96</v>
      </c>
      <c r="J1036">
        <v>115.41</v>
      </c>
      <c r="K1036">
        <v>394</v>
      </c>
      <c r="L1036" s="2">
        <v>0.45</v>
      </c>
      <c r="M1036">
        <v>38</v>
      </c>
      <c r="N1036" s="3">
        <f t="shared" si="16"/>
        <v>10.368421052631579</v>
      </c>
      <c r="O1036">
        <v>237</v>
      </c>
      <c r="P1036">
        <v>60.15</v>
      </c>
    </row>
    <row r="1037" spans="1:16" hidden="1" x14ac:dyDescent="0.3">
      <c r="A1037" t="s">
        <v>560</v>
      </c>
      <c r="B1037" t="s">
        <v>24</v>
      </c>
      <c r="C1037" t="s">
        <v>25</v>
      </c>
      <c r="D1037">
        <v>34.75</v>
      </c>
      <c r="E1037">
        <v>35</v>
      </c>
      <c r="F1037">
        <v>35</v>
      </c>
      <c r="G1037">
        <v>33.700000000000003</v>
      </c>
      <c r="H1037">
        <v>33.85</v>
      </c>
      <c r="I1037" s="1">
        <v>33.85</v>
      </c>
      <c r="J1037">
        <v>34.04</v>
      </c>
      <c r="K1037">
        <v>1205791</v>
      </c>
      <c r="L1037" s="2">
        <v>410.49</v>
      </c>
      <c r="M1037">
        <v>4079</v>
      </c>
      <c r="N1037" s="3">
        <f t="shared" si="16"/>
        <v>295.6094631037019</v>
      </c>
      <c r="O1037">
        <v>468261</v>
      </c>
      <c r="P1037">
        <v>38.83</v>
      </c>
    </row>
    <row r="1038" spans="1:16" hidden="1" x14ac:dyDescent="0.3">
      <c r="A1038" t="s">
        <v>1359</v>
      </c>
      <c r="B1038" t="s">
        <v>24</v>
      </c>
      <c r="C1038" t="s">
        <v>25</v>
      </c>
      <c r="D1038">
        <v>10.9</v>
      </c>
      <c r="E1038">
        <v>11.2</v>
      </c>
      <c r="F1038">
        <v>11.2</v>
      </c>
      <c r="G1038">
        <v>10.5</v>
      </c>
      <c r="H1038">
        <v>10.7</v>
      </c>
      <c r="I1038" s="1">
        <v>10.7</v>
      </c>
      <c r="J1038">
        <v>10.79</v>
      </c>
      <c r="K1038">
        <v>37990</v>
      </c>
      <c r="L1038" s="2">
        <v>4.0999999999999996</v>
      </c>
      <c r="M1038">
        <v>140</v>
      </c>
      <c r="N1038" s="3">
        <f t="shared" si="16"/>
        <v>271.35714285714283</v>
      </c>
      <c r="O1038">
        <v>28990</v>
      </c>
      <c r="P1038">
        <v>76.31</v>
      </c>
    </row>
    <row r="1039" spans="1:16" hidden="1" x14ac:dyDescent="0.3">
      <c r="A1039" t="s">
        <v>1326</v>
      </c>
      <c r="B1039" t="s">
        <v>24</v>
      </c>
      <c r="C1039" t="s">
        <v>25</v>
      </c>
      <c r="D1039">
        <v>12.65</v>
      </c>
      <c r="E1039">
        <v>12.8</v>
      </c>
      <c r="F1039">
        <v>12.8</v>
      </c>
      <c r="G1039">
        <v>12.25</v>
      </c>
      <c r="H1039">
        <v>12.6</v>
      </c>
      <c r="I1039" s="1">
        <v>12.6</v>
      </c>
      <c r="J1039">
        <v>12.49</v>
      </c>
      <c r="K1039">
        <v>45786</v>
      </c>
      <c r="L1039" s="2">
        <v>5.72</v>
      </c>
      <c r="M1039">
        <v>124</v>
      </c>
      <c r="N1039" s="3">
        <f t="shared" si="16"/>
        <v>369.24193548387098</v>
      </c>
      <c r="O1039">
        <v>24668</v>
      </c>
      <c r="P1039">
        <v>53.88</v>
      </c>
    </row>
    <row r="1040" spans="1:16" hidden="1" x14ac:dyDescent="0.3">
      <c r="A1040" t="s">
        <v>151</v>
      </c>
      <c r="B1040" t="s">
        <v>24</v>
      </c>
      <c r="C1040" t="s">
        <v>25</v>
      </c>
      <c r="D1040">
        <v>56</v>
      </c>
      <c r="E1040">
        <v>55.55</v>
      </c>
      <c r="F1040">
        <v>59.5</v>
      </c>
      <c r="G1040">
        <v>53.4</v>
      </c>
      <c r="H1040">
        <v>58.4</v>
      </c>
      <c r="I1040" s="1">
        <v>58.6</v>
      </c>
      <c r="J1040">
        <v>57.59</v>
      </c>
      <c r="K1040">
        <v>1627718</v>
      </c>
      <c r="L1040" s="2">
        <v>937.43</v>
      </c>
      <c r="M1040">
        <v>9196</v>
      </c>
      <c r="N1040" s="3">
        <f t="shared" si="16"/>
        <v>177.00282731622445</v>
      </c>
      <c r="O1040">
        <v>592197</v>
      </c>
      <c r="P1040">
        <v>36.380000000000003</v>
      </c>
    </row>
    <row r="1041" spans="1:16" hidden="1" x14ac:dyDescent="0.3">
      <c r="A1041" t="s">
        <v>589</v>
      </c>
      <c r="B1041" t="s">
        <v>24</v>
      </c>
      <c r="C1041" t="s">
        <v>25</v>
      </c>
      <c r="D1041">
        <v>45.5</v>
      </c>
      <c r="E1041">
        <v>45.85</v>
      </c>
      <c r="F1041">
        <v>45.85</v>
      </c>
      <c r="G1041">
        <v>43.65</v>
      </c>
      <c r="H1041">
        <v>44.15</v>
      </c>
      <c r="I1041" s="1">
        <v>43.9</v>
      </c>
      <c r="J1041">
        <v>44.19</v>
      </c>
      <c r="K1041">
        <v>766566</v>
      </c>
      <c r="L1041" s="2">
        <v>338.72</v>
      </c>
      <c r="M1041">
        <v>4573</v>
      </c>
      <c r="N1041" s="3">
        <f t="shared" si="16"/>
        <v>167.62869013776515</v>
      </c>
      <c r="O1041">
        <v>410852</v>
      </c>
      <c r="P1041">
        <v>53.6</v>
      </c>
    </row>
    <row r="1042" spans="1:16" hidden="1" x14ac:dyDescent="0.3">
      <c r="A1042" t="s">
        <v>930</v>
      </c>
      <c r="B1042" t="s">
        <v>24</v>
      </c>
      <c r="C1042" t="s">
        <v>25</v>
      </c>
      <c r="D1042">
        <v>33.4</v>
      </c>
      <c r="E1042">
        <v>34</v>
      </c>
      <c r="F1042">
        <v>34</v>
      </c>
      <c r="G1042">
        <v>31.75</v>
      </c>
      <c r="H1042">
        <v>31.75</v>
      </c>
      <c r="I1042" s="1">
        <v>31.8</v>
      </c>
      <c r="J1042">
        <v>31.95</v>
      </c>
      <c r="K1042">
        <v>109756</v>
      </c>
      <c r="L1042" s="2">
        <v>35.07</v>
      </c>
      <c r="M1042">
        <v>914</v>
      </c>
      <c r="N1042" s="3">
        <f t="shared" si="16"/>
        <v>120.08315098468272</v>
      </c>
      <c r="O1042">
        <v>79112</v>
      </c>
      <c r="P1042">
        <v>72.08</v>
      </c>
    </row>
    <row r="1043" spans="1:16" hidden="1" x14ac:dyDescent="0.3">
      <c r="A1043" t="s">
        <v>1336</v>
      </c>
      <c r="B1043" t="s">
        <v>24</v>
      </c>
      <c r="C1043" t="s">
        <v>25</v>
      </c>
      <c r="D1043">
        <v>41.2</v>
      </c>
      <c r="E1043">
        <v>40.950000000000003</v>
      </c>
      <c r="F1043">
        <v>42</v>
      </c>
      <c r="G1043">
        <v>39.15</v>
      </c>
      <c r="H1043">
        <v>39.200000000000003</v>
      </c>
      <c r="I1043" s="1">
        <v>39.25</v>
      </c>
      <c r="J1043">
        <v>40.19</v>
      </c>
      <c r="K1043">
        <v>13201</v>
      </c>
      <c r="L1043" s="2">
        <v>5.31</v>
      </c>
      <c r="M1043">
        <v>163</v>
      </c>
      <c r="N1043" s="3">
        <f t="shared" si="16"/>
        <v>80.987730061349694</v>
      </c>
      <c r="O1043">
        <v>7932</v>
      </c>
      <c r="P1043">
        <v>60.09</v>
      </c>
    </row>
    <row r="1044" spans="1:16" hidden="1" x14ac:dyDescent="0.3">
      <c r="A1044" t="s">
        <v>1655</v>
      </c>
      <c r="B1044" t="s">
        <v>41</v>
      </c>
      <c r="C1044" t="s">
        <v>25</v>
      </c>
      <c r="D1044">
        <v>1.1000000000000001</v>
      </c>
      <c r="E1044">
        <v>1.1000000000000001</v>
      </c>
      <c r="F1044">
        <v>1.1499999999999999</v>
      </c>
      <c r="G1044">
        <v>1.05</v>
      </c>
      <c r="H1044">
        <v>1.05</v>
      </c>
      <c r="I1044" s="1">
        <v>1.05</v>
      </c>
      <c r="J1044">
        <v>1.06</v>
      </c>
      <c r="K1044">
        <v>2624</v>
      </c>
      <c r="L1044" s="2">
        <v>0.03</v>
      </c>
      <c r="M1044">
        <v>13</v>
      </c>
      <c r="N1044" s="3">
        <f t="shared" si="16"/>
        <v>201.84615384615384</v>
      </c>
      <c r="O1044" t="s">
        <v>42</v>
      </c>
      <c r="P1044" t="s">
        <v>42</v>
      </c>
    </row>
    <row r="1045" spans="1:16" hidden="1" x14ac:dyDescent="0.3">
      <c r="A1045" t="s">
        <v>965</v>
      </c>
      <c r="B1045" t="s">
        <v>24</v>
      </c>
      <c r="C1045" t="s">
        <v>25</v>
      </c>
      <c r="D1045">
        <v>1007.35</v>
      </c>
      <c r="E1045">
        <v>1015</v>
      </c>
      <c r="F1045">
        <v>1015</v>
      </c>
      <c r="G1045">
        <v>995</v>
      </c>
      <c r="H1045">
        <v>995</v>
      </c>
      <c r="I1045" s="1">
        <v>996.35</v>
      </c>
      <c r="J1045">
        <v>999.91</v>
      </c>
      <c r="K1045">
        <v>2825</v>
      </c>
      <c r="L1045" s="2">
        <v>28.25</v>
      </c>
      <c r="M1045">
        <v>268</v>
      </c>
      <c r="N1045" s="3">
        <f t="shared" si="16"/>
        <v>10.541044776119403</v>
      </c>
      <c r="O1045">
        <v>2025</v>
      </c>
      <c r="P1045">
        <v>71.680000000000007</v>
      </c>
    </row>
    <row r="1046" spans="1:16" hidden="1" x14ac:dyDescent="0.3">
      <c r="A1046" t="s">
        <v>373</v>
      </c>
      <c r="B1046" t="s">
        <v>24</v>
      </c>
      <c r="C1046" t="s">
        <v>25</v>
      </c>
      <c r="D1046">
        <v>27725.9</v>
      </c>
      <c r="E1046">
        <v>27700.05</v>
      </c>
      <c r="F1046">
        <v>28028</v>
      </c>
      <c r="G1046">
        <v>27350.05</v>
      </c>
      <c r="H1046">
        <v>27375</v>
      </c>
      <c r="I1046" s="1">
        <v>27390.95</v>
      </c>
      <c r="J1046">
        <v>27426.44</v>
      </c>
      <c r="K1046">
        <v>7664</v>
      </c>
      <c r="L1046" s="2">
        <v>2101.96</v>
      </c>
      <c r="M1046">
        <v>1273</v>
      </c>
      <c r="N1046" s="3">
        <f t="shared" si="16"/>
        <v>6.0204241948153969</v>
      </c>
      <c r="O1046">
        <v>1366</v>
      </c>
      <c r="P1046">
        <v>17.82</v>
      </c>
    </row>
    <row r="1047" spans="1:16" hidden="1" x14ac:dyDescent="0.3">
      <c r="A1047" t="s">
        <v>1500</v>
      </c>
      <c r="B1047" t="s">
        <v>24</v>
      </c>
      <c r="C1047" t="s">
        <v>25</v>
      </c>
      <c r="D1047">
        <v>351.17</v>
      </c>
      <c r="E1047">
        <v>351</v>
      </c>
      <c r="F1047">
        <v>351</v>
      </c>
      <c r="G1047">
        <v>343.01</v>
      </c>
      <c r="H1047">
        <v>346.5</v>
      </c>
      <c r="I1047" s="1">
        <v>346.53</v>
      </c>
      <c r="J1047">
        <v>348.22</v>
      </c>
      <c r="K1047">
        <v>306</v>
      </c>
      <c r="L1047" s="2">
        <v>1.07</v>
      </c>
      <c r="M1047">
        <v>34</v>
      </c>
      <c r="N1047" s="3">
        <f t="shared" si="16"/>
        <v>9</v>
      </c>
      <c r="O1047">
        <v>229</v>
      </c>
      <c r="P1047">
        <v>74.84</v>
      </c>
    </row>
    <row r="1048" spans="1:16" hidden="1" x14ac:dyDescent="0.3">
      <c r="A1048" t="s">
        <v>581</v>
      </c>
      <c r="B1048" t="s">
        <v>24</v>
      </c>
      <c r="C1048" t="s">
        <v>25</v>
      </c>
      <c r="D1048">
        <v>683.1</v>
      </c>
      <c r="E1048">
        <v>689.7</v>
      </c>
      <c r="F1048">
        <v>719</v>
      </c>
      <c r="G1048">
        <v>676</v>
      </c>
      <c r="H1048">
        <v>710</v>
      </c>
      <c r="I1048" s="1">
        <v>702.85</v>
      </c>
      <c r="J1048">
        <v>699.34</v>
      </c>
      <c r="K1048">
        <v>49724</v>
      </c>
      <c r="L1048" s="2">
        <v>347.74</v>
      </c>
      <c r="M1048">
        <v>3055</v>
      </c>
      <c r="N1048" s="3">
        <f t="shared" si="16"/>
        <v>16.276268412438625</v>
      </c>
      <c r="O1048">
        <v>24136</v>
      </c>
      <c r="P1048">
        <v>48.54</v>
      </c>
    </row>
    <row r="1049" spans="1:16" hidden="1" x14ac:dyDescent="0.3">
      <c r="A1049" t="s">
        <v>1235</v>
      </c>
      <c r="B1049" t="s">
        <v>24</v>
      </c>
      <c r="C1049" t="s">
        <v>25</v>
      </c>
      <c r="D1049">
        <v>49.6</v>
      </c>
      <c r="E1049">
        <v>50.35</v>
      </c>
      <c r="F1049">
        <v>50.4</v>
      </c>
      <c r="G1049">
        <v>48</v>
      </c>
      <c r="H1049">
        <v>48.25</v>
      </c>
      <c r="I1049" s="1">
        <v>48.1</v>
      </c>
      <c r="J1049">
        <v>48.58</v>
      </c>
      <c r="K1049">
        <v>23702</v>
      </c>
      <c r="L1049" s="2">
        <v>11.51</v>
      </c>
      <c r="M1049">
        <v>355</v>
      </c>
      <c r="N1049" s="3">
        <f t="shared" si="16"/>
        <v>66.766197183098598</v>
      </c>
      <c r="O1049">
        <v>14756</v>
      </c>
      <c r="P1049">
        <v>62.26</v>
      </c>
    </row>
    <row r="1050" spans="1:16" hidden="1" x14ac:dyDescent="0.3">
      <c r="A1050" t="s">
        <v>1328</v>
      </c>
      <c r="B1050" t="s">
        <v>24</v>
      </c>
      <c r="C1050" t="s">
        <v>25</v>
      </c>
      <c r="D1050">
        <v>4.75</v>
      </c>
      <c r="E1050">
        <v>4.9000000000000004</v>
      </c>
      <c r="F1050">
        <v>4.9000000000000004</v>
      </c>
      <c r="G1050">
        <v>4.55</v>
      </c>
      <c r="H1050">
        <v>4.55</v>
      </c>
      <c r="I1050" s="1">
        <v>4.5999999999999996</v>
      </c>
      <c r="J1050">
        <v>4.62</v>
      </c>
      <c r="K1050">
        <v>122405</v>
      </c>
      <c r="L1050" s="2">
        <v>5.66</v>
      </c>
      <c r="M1050">
        <v>163</v>
      </c>
      <c r="N1050" s="3">
        <f t="shared" si="16"/>
        <v>750.95092024539872</v>
      </c>
      <c r="O1050">
        <v>89634</v>
      </c>
      <c r="P1050">
        <v>73.23</v>
      </c>
    </row>
    <row r="1051" spans="1:16" hidden="1" x14ac:dyDescent="0.3">
      <c r="A1051" t="s">
        <v>1364</v>
      </c>
      <c r="B1051" t="s">
        <v>24</v>
      </c>
      <c r="C1051" t="s">
        <v>25</v>
      </c>
      <c r="D1051">
        <v>106.75</v>
      </c>
      <c r="E1051">
        <v>106.95</v>
      </c>
      <c r="F1051">
        <v>109</v>
      </c>
      <c r="G1051">
        <v>102</v>
      </c>
      <c r="H1051">
        <v>104</v>
      </c>
      <c r="I1051" s="1">
        <v>104</v>
      </c>
      <c r="J1051">
        <v>103.71</v>
      </c>
      <c r="K1051">
        <v>3800</v>
      </c>
      <c r="L1051" s="2">
        <v>3.94</v>
      </c>
      <c r="M1051">
        <v>62</v>
      </c>
      <c r="N1051" s="3">
        <f t="shared" si="16"/>
        <v>61.29032258064516</v>
      </c>
      <c r="O1051">
        <v>3173</v>
      </c>
      <c r="P1051">
        <v>83.5</v>
      </c>
    </row>
    <row r="1052" spans="1:16" hidden="1" x14ac:dyDescent="0.3">
      <c r="A1052" t="s">
        <v>1513</v>
      </c>
      <c r="B1052" t="s">
        <v>24</v>
      </c>
      <c r="C1052" t="s">
        <v>25</v>
      </c>
      <c r="D1052">
        <v>75.3</v>
      </c>
      <c r="E1052">
        <v>75.3</v>
      </c>
      <c r="F1052">
        <v>77.45</v>
      </c>
      <c r="G1052">
        <v>75.25</v>
      </c>
      <c r="H1052">
        <v>75.25</v>
      </c>
      <c r="I1052" s="1">
        <v>75.3</v>
      </c>
      <c r="J1052">
        <v>75.599999999999994</v>
      </c>
      <c r="K1052">
        <v>1266</v>
      </c>
      <c r="L1052" s="2">
        <v>0.96</v>
      </c>
      <c r="M1052">
        <v>18</v>
      </c>
      <c r="N1052" s="3">
        <f t="shared" si="16"/>
        <v>70.333333333333329</v>
      </c>
      <c r="O1052">
        <v>1021</v>
      </c>
      <c r="P1052">
        <v>80.650000000000006</v>
      </c>
    </row>
    <row r="1053" spans="1:16" hidden="1" x14ac:dyDescent="0.3">
      <c r="A1053" t="s">
        <v>1403</v>
      </c>
      <c r="B1053" t="s">
        <v>24</v>
      </c>
      <c r="C1053" t="s">
        <v>25</v>
      </c>
      <c r="D1053">
        <v>110.15</v>
      </c>
      <c r="E1053">
        <v>110.6</v>
      </c>
      <c r="F1053">
        <v>110.6</v>
      </c>
      <c r="G1053">
        <v>107.1</v>
      </c>
      <c r="H1053">
        <v>108</v>
      </c>
      <c r="I1053" s="1">
        <v>108</v>
      </c>
      <c r="J1053">
        <v>109.12</v>
      </c>
      <c r="K1053">
        <v>2610</v>
      </c>
      <c r="L1053" s="2">
        <v>2.85</v>
      </c>
      <c r="M1053">
        <v>40</v>
      </c>
      <c r="N1053" s="3">
        <f t="shared" si="16"/>
        <v>65.25</v>
      </c>
      <c r="O1053">
        <v>2576</v>
      </c>
      <c r="P1053">
        <v>98.7</v>
      </c>
    </row>
    <row r="1054" spans="1:16" hidden="1" x14ac:dyDescent="0.3">
      <c r="A1054" t="s">
        <v>1443</v>
      </c>
      <c r="B1054" t="s">
        <v>24</v>
      </c>
      <c r="C1054" t="s">
        <v>25</v>
      </c>
      <c r="D1054">
        <v>64.3</v>
      </c>
      <c r="E1054">
        <v>64.8</v>
      </c>
      <c r="F1054">
        <v>64.8</v>
      </c>
      <c r="G1054">
        <v>62.65</v>
      </c>
      <c r="H1054">
        <v>62.85</v>
      </c>
      <c r="I1054" s="1">
        <v>63.4</v>
      </c>
      <c r="J1054">
        <v>63.31</v>
      </c>
      <c r="K1054">
        <v>2889</v>
      </c>
      <c r="L1054" s="2">
        <v>1.83</v>
      </c>
      <c r="M1054">
        <v>80</v>
      </c>
      <c r="N1054" s="3">
        <f t="shared" si="16"/>
        <v>36.112499999999997</v>
      </c>
      <c r="O1054">
        <v>1415</v>
      </c>
      <c r="P1054">
        <v>48.98</v>
      </c>
    </row>
    <row r="1055" spans="1:16" hidden="1" x14ac:dyDescent="0.3">
      <c r="A1055" t="s">
        <v>117</v>
      </c>
      <c r="B1055" t="s">
        <v>24</v>
      </c>
      <c r="C1055" t="s">
        <v>25</v>
      </c>
      <c r="D1055">
        <v>118.1</v>
      </c>
      <c r="E1055">
        <v>117.2</v>
      </c>
      <c r="F1055">
        <v>119.5</v>
      </c>
      <c r="G1055">
        <v>117</v>
      </c>
      <c r="H1055">
        <v>119.5</v>
      </c>
      <c r="I1055" s="1">
        <v>118.75</v>
      </c>
      <c r="J1055">
        <v>118.27</v>
      </c>
      <c r="K1055">
        <v>28647</v>
      </c>
      <c r="L1055" s="15">
        <v>33.880000000000003</v>
      </c>
      <c r="M1055">
        <v>343</v>
      </c>
      <c r="N1055" s="3">
        <f t="shared" si="16"/>
        <v>83.518950437317784</v>
      </c>
      <c r="O1055">
        <v>20345</v>
      </c>
      <c r="P1055">
        <v>71.02</v>
      </c>
    </row>
    <row r="1056" spans="1:16" hidden="1" x14ac:dyDescent="0.3">
      <c r="A1056" t="s">
        <v>323</v>
      </c>
      <c r="B1056" t="s">
        <v>24</v>
      </c>
      <c r="C1056" t="s">
        <v>25</v>
      </c>
      <c r="D1056">
        <v>200.2</v>
      </c>
      <c r="E1056">
        <v>205</v>
      </c>
      <c r="F1056">
        <v>211.9</v>
      </c>
      <c r="G1056">
        <v>201.2</v>
      </c>
      <c r="H1056">
        <v>207.25</v>
      </c>
      <c r="I1056" s="1">
        <v>206.8</v>
      </c>
      <c r="J1056">
        <v>207.15</v>
      </c>
      <c r="K1056">
        <v>3052922</v>
      </c>
      <c r="L1056" s="2">
        <v>6323.98</v>
      </c>
      <c r="M1056">
        <v>37982</v>
      </c>
      <c r="N1056" s="3">
        <f t="shared" si="16"/>
        <v>80.378126480964667</v>
      </c>
      <c r="O1056">
        <v>1262986</v>
      </c>
      <c r="P1056">
        <v>41.37</v>
      </c>
    </row>
    <row r="1057" spans="1:16" hidden="1" x14ac:dyDescent="0.3">
      <c r="A1057" t="s">
        <v>214</v>
      </c>
      <c r="B1057" t="s">
        <v>24</v>
      </c>
      <c r="C1057" t="s">
        <v>25</v>
      </c>
      <c r="D1057">
        <v>2209.3000000000002</v>
      </c>
      <c r="E1057">
        <v>2217.75</v>
      </c>
      <c r="F1057">
        <v>2235.9499999999998</v>
      </c>
      <c r="G1057">
        <v>2184.75</v>
      </c>
      <c r="H1057">
        <v>2221.5</v>
      </c>
      <c r="I1057" s="1">
        <v>2221.5</v>
      </c>
      <c r="J1057">
        <v>2217.25</v>
      </c>
      <c r="K1057">
        <v>2209431</v>
      </c>
      <c r="L1057" s="2">
        <v>48988.69</v>
      </c>
      <c r="M1057">
        <v>97258</v>
      </c>
      <c r="N1057" s="3">
        <f t="shared" si="16"/>
        <v>22.717216064488269</v>
      </c>
      <c r="O1057">
        <v>713553</v>
      </c>
      <c r="P1057">
        <v>32.299999999999997</v>
      </c>
    </row>
    <row r="1058" spans="1:16" hidden="1" x14ac:dyDescent="0.3">
      <c r="A1058" t="s">
        <v>234</v>
      </c>
      <c r="B1058" t="s">
        <v>24</v>
      </c>
      <c r="C1058" t="s">
        <v>25</v>
      </c>
      <c r="D1058">
        <v>228.4</v>
      </c>
      <c r="E1058">
        <v>230.4</v>
      </c>
      <c r="F1058">
        <v>240.7</v>
      </c>
      <c r="G1058">
        <v>223.4</v>
      </c>
      <c r="H1058">
        <v>231.4</v>
      </c>
      <c r="I1058" s="1">
        <v>231.8</v>
      </c>
      <c r="J1058">
        <v>233.83</v>
      </c>
      <c r="K1058">
        <v>12319186</v>
      </c>
      <c r="L1058" s="2">
        <v>28806.01</v>
      </c>
      <c r="M1058">
        <v>89846</v>
      </c>
      <c r="N1058" s="3">
        <f t="shared" si="16"/>
        <v>137.1144625247646</v>
      </c>
      <c r="O1058">
        <v>2255551</v>
      </c>
      <c r="P1058">
        <v>18.309999999999999</v>
      </c>
    </row>
    <row r="1059" spans="1:16" hidden="1" x14ac:dyDescent="0.3">
      <c r="A1059" t="s">
        <v>719</v>
      </c>
      <c r="B1059" t="s">
        <v>24</v>
      </c>
      <c r="C1059" t="s">
        <v>25</v>
      </c>
      <c r="D1059">
        <v>68.650000000000006</v>
      </c>
      <c r="E1059">
        <v>69.5</v>
      </c>
      <c r="F1059">
        <v>70</v>
      </c>
      <c r="G1059">
        <v>65.25</v>
      </c>
      <c r="H1059">
        <v>65.650000000000006</v>
      </c>
      <c r="I1059" s="1">
        <v>65.599999999999994</v>
      </c>
      <c r="J1059">
        <v>66.67</v>
      </c>
      <c r="K1059">
        <v>191525</v>
      </c>
      <c r="L1059" s="2">
        <v>127.69</v>
      </c>
      <c r="M1059">
        <v>1892</v>
      </c>
      <c r="N1059" s="3">
        <f t="shared" si="16"/>
        <v>101.22885835095137</v>
      </c>
      <c r="O1059">
        <v>137995</v>
      </c>
      <c r="P1059">
        <v>72.05</v>
      </c>
    </row>
    <row r="1060" spans="1:16" hidden="1" x14ac:dyDescent="0.3">
      <c r="A1060" t="s">
        <v>1630</v>
      </c>
      <c r="B1060" t="s">
        <v>41</v>
      </c>
      <c r="C1060" t="s">
        <v>25</v>
      </c>
      <c r="D1060">
        <v>31</v>
      </c>
      <c r="E1060">
        <v>30.4</v>
      </c>
      <c r="F1060">
        <v>30.95</v>
      </c>
      <c r="G1060">
        <v>30.4</v>
      </c>
      <c r="H1060">
        <v>30.5</v>
      </c>
      <c r="I1060" s="1">
        <v>30.5</v>
      </c>
      <c r="J1060">
        <v>30.56</v>
      </c>
      <c r="K1060">
        <v>355</v>
      </c>
      <c r="L1060" s="2">
        <v>0.11</v>
      </c>
      <c r="M1060">
        <v>7</v>
      </c>
      <c r="N1060" s="3">
        <f t="shared" si="16"/>
        <v>50.714285714285715</v>
      </c>
      <c r="O1060" t="s">
        <v>42</v>
      </c>
      <c r="P1060" t="s">
        <v>42</v>
      </c>
    </row>
    <row r="1061" spans="1:16" hidden="1" x14ac:dyDescent="0.3">
      <c r="A1061" t="s">
        <v>1317</v>
      </c>
      <c r="B1061" t="s">
        <v>24</v>
      </c>
      <c r="C1061" t="s">
        <v>25</v>
      </c>
      <c r="D1061">
        <v>5.6</v>
      </c>
      <c r="E1061">
        <v>5.7</v>
      </c>
      <c r="F1061">
        <v>5.8</v>
      </c>
      <c r="G1061">
        <v>5.45</v>
      </c>
      <c r="H1061">
        <v>5.5</v>
      </c>
      <c r="I1061" s="1">
        <v>5.5</v>
      </c>
      <c r="J1061">
        <v>5.52</v>
      </c>
      <c r="K1061">
        <v>110956</v>
      </c>
      <c r="L1061" s="2">
        <v>6.13</v>
      </c>
      <c r="M1061">
        <v>284</v>
      </c>
      <c r="N1061" s="3">
        <f t="shared" si="16"/>
        <v>390.6901408450704</v>
      </c>
      <c r="O1061">
        <v>86910</v>
      </c>
      <c r="P1061">
        <v>78.33</v>
      </c>
    </row>
    <row r="1062" spans="1:16" hidden="1" x14ac:dyDescent="0.3">
      <c r="A1062" t="s">
        <v>617</v>
      </c>
      <c r="B1062" t="s">
        <v>24</v>
      </c>
      <c r="C1062" t="s">
        <v>25</v>
      </c>
      <c r="D1062">
        <v>36.15</v>
      </c>
      <c r="E1062">
        <v>36.200000000000003</v>
      </c>
      <c r="F1062">
        <v>36.299999999999997</v>
      </c>
      <c r="G1062">
        <v>35.1</v>
      </c>
      <c r="H1062">
        <v>35.15</v>
      </c>
      <c r="I1062" s="1">
        <v>35.200000000000003</v>
      </c>
      <c r="J1062">
        <v>35.549999999999997</v>
      </c>
      <c r="K1062">
        <v>768911</v>
      </c>
      <c r="L1062" s="2">
        <v>273.35000000000002</v>
      </c>
      <c r="M1062">
        <v>2898</v>
      </c>
      <c r="N1062" s="3">
        <f t="shared" si="16"/>
        <v>265.32470669427192</v>
      </c>
      <c r="O1062">
        <v>356074</v>
      </c>
      <c r="P1062">
        <v>46.31</v>
      </c>
    </row>
    <row r="1063" spans="1:16" hidden="1" x14ac:dyDescent="0.3">
      <c r="A1063" t="s">
        <v>1508</v>
      </c>
      <c r="B1063" t="s">
        <v>24</v>
      </c>
      <c r="C1063" t="s">
        <v>25</v>
      </c>
      <c r="D1063">
        <v>165</v>
      </c>
      <c r="E1063">
        <v>165</v>
      </c>
      <c r="F1063">
        <v>168.35</v>
      </c>
      <c r="G1063">
        <v>162.4</v>
      </c>
      <c r="H1063">
        <v>164.65</v>
      </c>
      <c r="I1063" s="1">
        <v>165.8</v>
      </c>
      <c r="J1063">
        <v>165.12</v>
      </c>
      <c r="K1063">
        <v>621</v>
      </c>
      <c r="L1063" s="2">
        <v>1.03</v>
      </c>
      <c r="M1063">
        <v>101</v>
      </c>
      <c r="N1063" s="3">
        <f t="shared" si="16"/>
        <v>6.1485148514851486</v>
      </c>
      <c r="O1063">
        <v>425</v>
      </c>
      <c r="P1063">
        <v>68.44</v>
      </c>
    </row>
    <row r="1064" spans="1:16" hidden="1" x14ac:dyDescent="0.3">
      <c r="A1064" t="s">
        <v>250</v>
      </c>
      <c r="B1064" t="s">
        <v>24</v>
      </c>
      <c r="C1064" t="s">
        <v>25</v>
      </c>
      <c r="D1064">
        <v>156.19999999999999</v>
      </c>
      <c r="E1064">
        <v>157</v>
      </c>
      <c r="F1064">
        <v>159.80000000000001</v>
      </c>
      <c r="G1064">
        <v>154.6</v>
      </c>
      <c r="H1064">
        <v>157.85</v>
      </c>
      <c r="I1064" s="1">
        <v>158.19999999999999</v>
      </c>
      <c r="J1064">
        <v>158.01</v>
      </c>
      <c r="K1064">
        <v>12745526</v>
      </c>
      <c r="L1064" s="2">
        <v>20139.060000000001</v>
      </c>
      <c r="M1064">
        <v>60026</v>
      </c>
      <c r="N1064" s="3">
        <f t="shared" si="16"/>
        <v>212.33342218372039</v>
      </c>
      <c r="O1064">
        <v>1924574</v>
      </c>
      <c r="P1064">
        <v>15.1</v>
      </c>
    </row>
    <row r="1065" spans="1:16" hidden="1" x14ac:dyDescent="0.3">
      <c r="A1065" t="s">
        <v>727</v>
      </c>
      <c r="B1065" t="s">
        <v>24</v>
      </c>
      <c r="C1065" t="s">
        <v>25</v>
      </c>
      <c r="D1065">
        <v>64.5</v>
      </c>
      <c r="E1065">
        <v>64.599999999999994</v>
      </c>
      <c r="F1065">
        <v>65.099999999999994</v>
      </c>
      <c r="G1065">
        <v>61</v>
      </c>
      <c r="H1065">
        <v>61.6</v>
      </c>
      <c r="I1065" s="1">
        <v>61.55</v>
      </c>
      <c r="J1065">
        <v>62.37</v>
      </c>
      <c r="K1065">
        <v>196195</v>
      </c>
      <c r="L1065" s="2">
        <v>122.36</v>
      </c>
      <c r="M1065">
        <v>1674</v>
      </c>
      <c r="N1065" s="3">
        <f t="shared" si="16"/>
        <v>117.20131421744325</v>
      </c>
      <c r="O1065">
        <v>129140</v>
      </c>
      <c r="P1065">
        <v>65.819999999999993</v>
      </c>
    </row>
    <row r="1066" spans="1:16" hidden="1" x14ac:dyDescent="0.3">
      <c r="A1066" t="s">
        <v>1557</v>
      </c>
      <c r="B1066" t="s">
        <v>24</v>
      </c>
      <c r="C1066" t="s">
        <v>25</v>
      </c>
      <c r="D1066">
        <v>9.3000000000000007</v>
      </c>
      <c r="E1066">
        <v>9.6999999999999993</v>
      </c>
      <c r="F1066">
        <v>9.6999999999999993</v>
      </c>
      <c r="G1066">
        <v>8.85</v>
      </c>
      <c r="H1066">
        <v>9.0500000000000007</v>
      </c>
      <c r="I1066" s="1">
        <v>9.1</v>
      </c>
      <c r="J1066">
        <v>9.18</v>
      </c>
      <c r="K1066">
        <v>5907</v>
      </c>
      <c r="L1066" s="2">
        <v>0.54</v>
      </c>
      <c r="M1066">
        <v>45</v>
      </c>
      <c r="N1066" s="3">
        <f t="shared" si="16"/>
        <v>131.26666666666668</v>
      </c>
      <c r="O1066">
        <v>3860</v>
      </c>
      <c r="P1066">
        <v>65.349999999999994</v>
      </c>
    </row>
    <row r="1067" spans="1:16" hidden="1" x14ac:dyDescent="0.3">
      <c r="A1067" t="s">
        <v>689</v>
      </c>
      <c r="B1067" t="s">
        <v>24</v>
      </c>
      <c r="C1067" t="s">
        <v>25</v>
      </c>
      <c r="D1067">
        <v>1264.8499999999999</v>
      </c>
      <c r="E1067">
        <v>1256.1500000000001</v>
      </c>
      <c r="F1067">
        <v>1276.8</v>
      </c>
      <c r="G1067">
        <v>1226</v>
      </c>
      <c r="H1067">
        <v>1228.55</v>
      </c>
      <c r="I1067" s="1">
        <v>1233.95</v>
      </c>
      <c r="J1067">
        <v>1244.98</v>
      </c>
      <c r="K1067">
        <v>12645</v>
      </c>
      <c r="L1067" s="2">
        <v>157.43</v>
      </c>
      <c r="M1067">
        <v>1720</v>
      </c>
      <c r="N1067" s="3">
        <f t="shared" si="16"/>
        <v>7.3517441860465116</v>
      </c>
      <c r="O1067">
        <v>7433</v>
      </c>
      <c r="P1067">
        <v>58.78</v>
      </c>
    </row>
    <row r="1068" spans="1:16" hidden="1" x14ac:dyDescent="0.3">
      <c r="A1068" t="s">
        <v>318</v>
      </c>
      <c r="B1068" t="s">
        <v>24</v>
      </c>
      <c r="C1068" t="s">
        <v>25</v>
      </c>
      <c r="D1068">
        <v>137.5</v>
      </c>
      <c r="E1068">
        <v>137.94999999999999</v>
      </c>
      <c r="F1068">
        <v>147</v>
      </c>
      <c r="G1068">
        <v>135.19999999999999</v>
      </c>
      <c r="H1068">
        <v>142.15</v>
      </c>
      <c r="I1068" s="1">
        <v>142.19999999999999</v>
      </c>
      <c r="J1068">
        <v>142.47999999999999</v>
      </c>
      <c r="K1068">
        <v>4514785</v>
      </c>
      <c r="L1068" s="2">
        <v>6432.81</v>
      </c>
      <c r="M1068">
        <v>42310</v>
      </c>
      <c r="N1068" s="3">
        <f t="shared" si="16"/>
        <v>106.70727960293075</v>
      </c>
      <c r="O1068">
        <v>1349998</v>
      </c>
      <c r="P1068">
        <v>29.9</v>
      </c>
    </row>
    <row r="1069" spans="1:16" hidden="1" x14ac:dyDescent="0.3">
      <c r="A1069" t="s">
        <v>768</v>
      </c>
      <c r="B1069" t="s">
        <v>24</v>
      </c>
      <c r="C1069" t="s">
        <v>25</v>
      </c>
      <c r="D1069">
        <v>715.3</v>
      </c>
      <c r="E1069">
        <v>719</v>
      </c>
      <c r="F1069">
        <v>725</v>
      </c>
      <c r="G1069">
        <v>695</v>
      </c>
      <c r="H1069">
        <v>697</v>
      </c>
      <c r="I1069" s="1">
        <v>700</v>
      </c>
      <c r="J1069">
        <v>712.68</v>
      </c>
      <c r="K1069">
        <v>13710</v>
      </c>
      <c r="L1069" s="2">
        <v>97.71</v>
      </c>
      <c r="M1069">
        <v>1074</v>
      </c>
      <c r="N1069" s="3">
        <f t="shared" si="16"/>
        <v>12.76536312849162</v>
      </c>
      <c r="O1069">
        <v>6124</v>
      </c>
      <c r="P1069">
        <v>44.67</v>
      </c>
    </row>
    <row r="1070" spans="1:16" hidden="1" x14ac:dyDescent="0.3">
      <c r="A1070" t="s">
        <v>858</v>
      </c>
      <c r="B1070" t="s">
        <v>24</v>
      </c>
      <c r="C1070" t="s">
        <v>25</v>
      </c>
      <c r="D1070">
        <v>188.2</v>
      </c>
      <c r="E1070">
        <v>190.85</v>
      </c>
      <c r="F1070">
        <v>190.85</v>
      </c>
      <c r="G1070">
        <v>183.05</v>
      </c>
      <c r="H1070">
        <v>184.95</v>
      </c>
      <c r="I1070" s="1">
        <v>185.75</v>
      </c>
      <c r="J1070">
        <v>185.6</v>
      </c>
      <c r="K1070">
        <v>29260</v>
      </c>
      <c r="L1070" s="2">
        <v>54.31</v>
      </c>
      <c r="M1070">
        <v>1208</v>
      </c>
      <c r="N1070" s="3">
        <f t="shared" si="16"/>
        <v>24.221854304635762</v>
      </c>
      <c r="O1070">
        <v>15670</v>
      </c>
      <c r="P1070">
        <v>53.55</v>
      </c>
    </row>
    <row r="1071" spans="1:16" hidden="1" x14ac:dyDescent="0.3">
      <c r="A1071" t="s">
        <v>623</v>
      </c>
      <c r="B1071" t="s">
        <v>24</v>
      </c>
      <c r="C1071" t="s">
        <v>25</v>
      </c>
      <c r="D1071">
        <v>12.4</v>
      </c>
      <c r="E1071">
        <v>12.4</v>
      </c>
      <c r="F1071">
        <v>12.45</v>
      </c>
      <c r="G1071">
        <v>11.8</v>
      </c>
      <c r="H1071">
        <v>11.9</v>
      </c>
      <c r="I1071" s="1">
        <v>11.85</v>
      </c>
      <c r="J1071">
        <v>11.97</v>
      </c>
      <c r="K1071">
        <v>2160368</v>
      </c>
      <c r="L1071" s="2">
        <v>258.57</v>
      </c>
      <c r="M1071">
        <v>3132</v>
      </c>
      <c r="N1071" s="3">
        <f t="shared" si="16"/>
        <v>689.77266922094509</v>
      </c>
      <c r="O1071">
        <v>1340628</v>
      </c>
      <c r="P1071">
        <v>62.06</v>
      </c>
    </row>
    <row r="1072" spans="1:16" hidden="1" x14ac:dyDescent="0.3">
      <c r="A1072" t="s">
        <v>330</v>
      </c>
      <c r="B1072" t="s">
        <v>24</v>
      </c>
      <c r="C1072" t="s">
        <v>25</v>
      </c>
      <c r="D1072">
        <v>358.7</v>
      </c>
      <c r="E1072">
        <v>361.8</v>
      </c>
      <c r="F1072">
        <v>374.75</v>
      </c>
      <c r="G1072">
        <v>361.8</v>
      </c>
      <c r="H1072">
        <v>369</v>
      </c>
      <c r="I1072" s="1">
        <v>371.15</v>
      </c>
      <c r="J1072">
        <v>370.13</v>
      </c>
      <c r="K1072">
        <v>1550574</v>
      </c>
      <c r="L1072" s="2">
        <v>5739.17</v>
      </c>
      <c r="M1072">
        <v>18774</v>
      </c>
      <c r="N1072" s="3">
        <f t="shared" si="16"/>
        <v>82.591562799616497</v>
      </c>
      <c r="O1072">
        <v>781710</v>
      </c>
      <c r="P1072">
        <v>50.41</v>
      </c>
    </row>
    <row r="1073" spans="1:16" hidden="1" x14ac:dyDescent="0.3">
      <c r="A1073" t="s">
        <v>1450</v>
      </c>
      <c r="B1073" t="s">
        <v>41</v>
      </c>
      <c r="C1073" t="s">
        <v>25</v>
      </c>
      <c r="D1073">
        <v>18.850000000000001</v>
      </c>
      <c r="E1073">
        <v>19.7</v>
      </c>
      <c r="F1073">
        <v>19.7</v>
      </c>
      <c r="G1073">
        <v>18.3</v>
      </c>
      <c r="H1073">
        <v>18.7</v>
      </c>
      <c r="I1073" s="1">
        <v>18.75</v>
      </c>
      <c r="J1073">
        <v>18.920000000000002</v>
      </c>
      <c r="K1073">
        <v>9280</v>
      </c>
      <c r="L1073" s="2">
        <v>1.76</v>
      </c>
      <c r="M1073">
        <v>41</v>
      </c>
      <c r="N1073" s="3">
        <f t="shared" si="16"/>
        <v>226.34146341463415</v>
      </c>
      <c r="O1073" t="s">
        <v>42</v>
      </c>
      <c r="P1073" t="s">
        <v>42</v>
      </c>
    </row>
    <row r="1074" spans="1:16" hidden="1" x14ac:dyDescent="0.3">
      <c r="A1074" t="s">
        <v>847</v>
      </c>
      <c r="B1074" t="s">
        <v>24</v>
      </c>
      <c r="C1074" t="s">
        <v>25</v>
      </c>
      <c r="D1074">
        <v>1298</v>
      </c>
      <c r="E1074">
        <v>1309.9000000000001</v>
      </c>
      <c r="F1074">
        <v>1312.8</v>
      </c>
      <c r="G1074">
        <v>1267.5</v>
      </c>
      <c r="H1074">
        <v>1270.05</v>
      </c>
      <c r="I1074" s="1">
        <v>1276</v>
      </c>
      <c r="J1074">
        <v>1281.1099999999999</v>
      </c>
      <c r="K1074">
        <v>4584</v>
      </c>
      <c r="L1074" s="2">
        <v>58.73</v>
      </c>
      <c r="M1074">
        <v>657</v>
      </c>
      <c r="N1074" s="3">
        <f t="shared" si="16"/>
        <v>6.9771689497716896</v>
      </c>
      <c r="O1074">
        <v>2472</v>
      </c>
      <c r="P1074">
        <v>53.93</v>
      </c>
    </row>
    <row r="1075" spans="1:16" hidden="1" x14ac:dyDescent="0.3">
      <c r="A1075" t="s">
        <v>257</v>
      </c>
      <c r="B1075" t="s">
        <v>24</v>
      </c>
      <c r="C1075" t="s">
        <v>25</v>
      </c>
      <c r="D1075">
        <v>2740.7</v>
      </c>
      <c r="E1075">
        <v>2759</v>
      </c>
      <c r="F1075">
        <v>2759</v>
      </c>
      <c r="G1075">
        <v>2688.4</v>
      </c>
      <c r="H1075">
        <v>2740</v>
      </c>
      <c r="I1075" s="1">
        <v>2743.6</v>
      </c>
      <c r="J1075">
        <v>2722.93</v>
      </c>
      <c r="K1075">
        <v>662841</v>
      </c>
      <c r="L1075" s="2">
        <v>18048.669999999998</v>
      </c>
      <c r="M1075">
        <v>32878</v>
      </c>
      <c r="N1075" s="3">
        <f t="shared" si="16"/>
        <v>20.160624125555081</v>
      </c>
      <c r="O1075">
        <v>176512</v>
      </c>
      <c r="P1075">
        <v>26.63</v>
      </c>
    </row>
    <row r="1076" spans="1:16" hidden="1" x14ac:dyDescent="0.3">
      <c r="A1076" t="s">
        <v>744</v>
      </c>
      <c r="B1076" t="s">
        <v>24</v>
      </c>
      <c r="C1076" t="s">
        <v>25</v>
      </c>
      <c r="D1076">
        <v>309.14999999999998</v>
      </c>
      <c r="E1076">
        <v>311</v>
      </c>
      <c r="F1076">
        <v>311</v>
      </c>
      <c r="G1076">
        <v>293.7</v>
      </c>
      <c r="H1076">
        <v>293.7</v>
      </c>
      <c r="I1076" s="1">
        <v>293.7</v>
      </c>
      <c r="J1076">
        <v>294.83</v>
      </c>
      <c r="K1076">
        <v>37972</v>
      </c>
      <c r="L1076" s="2">
        <v>111.95</v>
      </c>
      <c r="M1076">
        <v>733</v>
      </c>
      <c r="N1076" s="3">
        <f t="shared" si="16"/>
        <v>51.803547066848566</v>
      </c>
      <c r="O1076">
        <v>34220</v>
      </c>
      <c r="P1076">
        <v>90.12</v>
      </c>
    </row>
    <row r="1077" spans="1:16" hidden="1" x14ac:dyDescent="0.3">
      <c r="A1077" t="s">
        <v>911</v>
      </c>
      <c r="B1077" t="s">
        <v>24</v>
      </c>
      <c r="C1077" t="s">
        <v>25</v>
      </c>
      <c r="D1077">
        <v>79.8</v>
      </c>
      <c r="E1077">
        <v>79.5</v>
      </c>
      <c r="F1077">
        <v>81.900000000000006</v>
      </c>
      <c r="G1077">
        <v>78.400000000000006</v>
      </c>
      <c r="H1077">
        <v>79.150000000000006</v>
      </c>
      <c r="I1077" s="1">
        <v>79.099999999999994</v>
      </c>
      <c r="J1077">
        <v>79.91</v>
      </c>
      <c r="K1077">
        <v>49220</v>
      </c>
      <c r="L1077" s="2">
        <v>39.33</v>
      </c>
      <c r="M1077">
        <v>1253</v>
      </c>
      <c r="N1077" s="3">
        <f t="shared" si="16"/>
        <v>39.28172386272945</v>
      </c>
      <c r="O1077">
        <v>20800</v>
      </c>
      <c r="P1077">
        <v>42.26</v>
      </c>
    </row>
    <row r="1078" spans="1:16" hidden="1" x14ac:dyDescent="0.3">
      <c r="A1078" t="s">
        <v>561</v>
      </c>
      <c r="B1078" t="s">
        <v>24</v>
      </c>
      <c r="C1078" t="s">
        <v>25</v>
      </c>
      <c r="D1078">
        <v>173.35</v>
      </c>
      <c r="E1078">
        <v>173.65</v>
      </c>
      <c r="F1078">
        <v>175.75</v>
      </c>
      <c r="G1078">
        <v>172</v>
      </c>
      <c r="H1078">
        <v>172</v>
      </c>
      <c r="I1078" s="1">
        <v>172.8</v>
      </c>
      <c r="J1078">
        <v>174.44</v>
      </c>
      <c r="K1078">
        <v>234150</v>
      </c>
      <c r="L1078" s="2">
        <v>408.45</v>
      </c>
      <c r="M1078">
        <v>5808</v>
      </c>
      <c r="N1078" s="3">
        <f t="shared" si="16"/>
        <v>40.315082644628099</v>
      </c>
      <c r="O1078">
        <v>106385</v>
      </c>
      <c r="P1078">
        <v>45.43</v>
      </c>
    </row>
    <row r="1079" spans="1:16" hidden="1" x14ac:dyDescent="0.3">
      <c r="A1079" t="s">
        <v>400</v>
      </c>
      <c r="B1079" t="s">
        <v>24</v>
      </c>
      <c r="C1079" t="s">
        <v>25</v>
      </c>
      <c r="D1079">
        <v>801.65</v>
      </c>
      <c r="E1079">
        <v>806.8</v>
      </c>
      <c r="F1079">
        <v>806.95</v>
      </c>
      <c r="G1079">
        <v>776.05</v>
      </c>
      <c r="H1079">
        <v>779.4</v>
      </c>
      <c r="I1079" s="1">
        <v>781.45</v>
      </c>
      <c r="J1079">
        <v>782.92</v>
      </c>
      <c r="K1079">
        <v>186803</v>
      </c>
      <c r="L1079" s="2">
        <v>1462.51</v>
      </c>
      <c r="M1079">
        <v>10338</v>
      </c>
      <c r="N1079" s="3">
        <f t="shared" si="16"/>
        <v>18.06954923582898</v>
      </c>
      <c r="O1079">
        <v>51077</v>
      </c>
      <c r="P1079">
        <v>27.34</v>
      </c>
    </row>
    <row r="1080" spans="1:16" hidden="1" x14ac:dyDescent="0.3">
      <c r="A1080" t="s">
        <v>1357</v>
      </c>
      <c r="B1080" t="s">
        <v>24</v>
      </c>
      <c r="C1080" t="s">
        <v>25</v>
      </c>
      <c r="D1080">
        <v>3982.59</v>
      </c>
      <c r="E1080">
        <v>3959.71</v>
      </c>
      <c r="F1080">
        <v>4039.98</v>
      </c>
      <c r="G1080">
        <v>3893.33</v>
      </c>
      <c r="H1080">
        <v>3983</v>
      </c>
      <c r="I1080" s="1">
        <v>3983.43</v>
      </c>
      <c r="J1080">
        <v>3981.78</v>
      </c>
      <c r="K1080">
        <v>105</v>
      </c>
      <c r="L1080" s="2">
        <v>4.18</v>
      </c>
      <c r="M1080">
        <v>33</v>
      </c>
      <c r="N1080" s="3">
        <f t="shared" si="16"/>
        <v>3.1818181818181817</v>
      </c>
      <c r="O1080">
        <v>76</v>
      </c>
      <c r="P1080">
        <v>72.38</v>
      </c>
    </row>
    <row r="1081" spans="1:16" hidden="1" x14ac:dyDescent="0.3">
      <c r="A1081" t="s">
        <v>118</v>
      </c>
      <c r="B1081" t="s">
        <v>24</v>
      </c>
      <c r="C1081" t="s">
        <v>25</v>
      </c>
      <c r="D1081">
        <v>1160.3599999999999</v>
      </c>
      <c r="E1081">
        <v>1160</v>
      </c>
      <c r="F1081">
        <v>1167.93</v>
      </c>
      <c r="G1081">
        <v>1154</v>
      </c>
      <c r="H1081">
        <v>1157.47</v>
      </c>
      <c r="I1081" s="1">
        <v>1157.49</v>
      </c>
      <c r="J1081">
        <v>1159.55</v>
      </c>
      <c r="K1081">
        <v>2687</v>
      </c>
      <c r="L1081" s="15">
        <v>31.16</v>
      </c>
      <c r="M1081">
        <v>127</v>
      </c>
      <c r="N1081" s="3">
        <f t="shared" si="16"/>
        <v>21.15748031496063</v>
      </c>
      <c r="O1081">
        <v>2286</v>
      </c>
      <c r="P1081">
        <v>85.08</v>
      </c>
    </row>
    <row r="1082" spans="1:16" hidden="1" x14ac:dyDescent="0.3">
      <c r="A1082" t="s">
        <v>74</v>
      </c>
      <c r="B1082" t="s">
        <v>24</v>
      </c>
      <c r="C1082" t="s">
        <v>25</v>
      </c>
      <c r="D1082">
        <v>4593.6000000000004</v>
      </c>
      <c r="E1082">
        <v>4699</v>
      </c>
      <c r="F1082">
        <v>4748</v>
      </c>
      <c r="G1082">
        <v>4652</v>
      </c>
      <c r="H1082">
        <v>4726</v>
      </c>
      <c r="I1082" s="1">
        <v>4724.3</v>
      </c>
      <c r="J1082">
        <v>4698.3</v>
      </c>
      <c r="K1082">
        <v>48714</v>
      </c>
      <c r="L1082" s="14">
        <v>2288.73</v>
      </c>
      <c r="M1082">
        <v>2653</v>
      </c>
      <c r="N1082" s="3">
        <f t="shared" si="16"/>
        <v>18.361854504334715</v>
      </c>
      <c r="O1082">
        <v>34536</v>
      </c>
      <c r="P1082">
        <v>70.900000000000006</v>
      </c>
    </row>
    <row r="1083" spans="1:16" hidden="1" x14ac:dyDescent="0.3">
      <c r="A1083" t="s">
        <v>247</v>
      </c>
      <c r="B1083" t="s">
        <v>24</v>
      </c>
      <c r="C1083" t="s">
        <v>25</v>
      </c>
      <c r="D1083">
        <v>622.4</v>
      </c>
      <c r="E1083">
        <v>624.6</v>
      </c>
      <c r="F1083">
        <v>637.5</v>
      </c>
      <c r="G1083">
        <v>613.5</v>
      </c>
      <c r="H1083">
        <v>637.35</v>
      </c>
      <c r="I1083" s="1">
        <v>633.45000000000005</v>
      </c>
      <c r="J1083">
        <v>625.15</v>
      </c>
      <c r="K1083">
        <v>3344053</v>
      </c>
      <c r="L1083" s="2">
        <v>20905.43</v>
      </c>
      <c r="M1083">
        <v>71363</v>
      </c>
      <c r="N1083" s="3">
        <f t="shared" si="16"/>
        <v>46.859759258999759</v>
      </c>
      <c r="O1083">
        <v>1836929</v>
      </c>
      <c r="P1083">
        <v>54.93</v>
      </c>
    </row>
    <row r="1084" spans="1:16" hidden="1" x14ac:dyDescent="0.3">
      <c r="A1084" t="s">
        <v>199</v>
      </c>
      <c r="B1084" t="s">
        <v>24</v>
      </c>
      <c r="C1084" t="s">
        <v>25</v>
      </c>
      <c r="D1084">
        <v>1119.0999999999999</v>
      </c>
      <c r="E1084">
        <v>1099.8499999999999</v>
      </c>
      <c r="F1084">
        <v>1103</v>
      </c>
      <c r="G1084">
        <v>1075.3499999999999</v>
      </c>
      <c r="H1084">
        <v>1079.95</v>
      </c>
      <c r="I1084" s="1">
        <v>1079.5</v>
      </c>
      <c r="J1084">
        <v>1084.25</v>
      </c>
      <c r="K1084">
        <v>18985167</v>
      </c>
      <c r="L1084" s="2">
        <v>205845.76000000001</v>
      </c>
      <c r="M1084">
        <v>312366</v>
      </c>
      <c r="N1084" s="3">
        <f t="shared" si="16"/>
        <v>60.77859626207718</v>
      </c>
      <c r="O1084">
        <v>9728035</v>
      </c>
      <c r="P1084">
        <v>51.24</v>
      </c>
    </row>
    <row r="1085" spans="1:16" hidden="1" x14ac:dyDescent="0.3">
      <c r="A1085" t="s">
        <v>308</v>
      </c>
      <c r="B1085" t="s">
        <v>24</v>
      </c>
      <c r="C1085" t="s">
        <v>25</v>
      </c>
      <c r="D1085">
        <v>2465.25</v>
      </c>
      <c r="E1085">
        <v>2459.9</v>
      </c>
      <c r="F1085">
        <v>2462.4499999999998</v>
      </c>
      <c r="G1085">
        <v>2411</v>
      </c>
      <c r="H1085">
        <v>2412</v>
      </c>
      <c r="I1085" s="1">
        <v>2417.5</v>
      </c>
      <c r="J1085">
        <v>2422.59</v>
      </c>
      <c r="K1085">
        <v>339542</v>
      </c>
      <c r="L1085" s="2">
        <v>8225.7199999999993</v>
      </c>
      <c r="M1085">
        <v>24367</v>
      </c>
      <c r="N1085" s="3">
        <f t="shared" si="16"/>
        <v>13.934501580005746</v>
      </c>
      <c r="O1085">
        <v>243265</v>
      </c>
      <c r="P1085">
        <v>71.650000000000006</v>
      </c>
    </row>
    <row r="1086" spans="1:16" hidden="1" x14ac:dyDescent="0.3">
      <c r="A1086" t="s">
        <v>208</v>
      </c>
      <c r="B1086" t="s">
        <v>24</v>
      </c>
      <c r="C1086" t="s">
        <v>25</v>
      </c>
      <c r="D1086">
        <v>1841.3</v>
      </c>
      <c r="E1086">
        <v>1841.3</v>
      </c>
      <c r="F1086">
        <v>1861.95</v>
      </c>
      <c r="G1086">
        <v>1824</v>
      </c>
      <c r="H1086">
        <v>1853</v>
      </c>
      <c r="I1086" s="1">
        <v>1850.75</v>
      </c>
      <c r="J1086">
        <v>1842.36</v>
      </c>
      <c r="K1086">
        <v>3724639</v>
      </c>
      <c r="L1086" s="2">
        <v>68621.350000000006</v>
      </c>
      <c r="M1086">
        <v>166745</v>
      </c>
      <c r="N1086" s="3">
        <f t="shared" si="16"/>
        <v>22.337335452337403</v>
      </c>
      <c r="O1086">
        <v>1718505</v>
      </c>
      <c r="P1086">
        <v>46.14</v>
      </c>
    </row>
    <row r="1087" spans="1:16" hidden="1" x14ac:dyDescent="0.3">
      <c r="A1087" t="s">
        <v>206</v>
      </c>
      <c r="B1087" t="s">
        <v>24</v>
      </c>
      <c r="C1087" t="s">
        <v>25</v>
      </c>
      <c r="D1087">
        <v>679.95</v>
      </c>
      <c r="E1087">
        <v>684</v>
      </c>
      <c r="F1087">
        <v>704.4</v>
      </c>
      <c r="G1087">
        <v>676.5</v>
      </c>
      <c r="H1087">
        <v>700.85</v>
      </c>
      <c r="I1087" s="1">
        <v>701.1</v>
      </c>
      <c r="J1087">
        <v>693.12</v>
      </c>
      <c r="K1087">
        <v>11349061</v>
      </c>
      <c r="L1087" s="2">
        <v>78662.399999999994</v>
      </c>
      <c r="M1087">
        <v>206079</v>
      </c>
      <c r="N1087" s="3">
        <f t="shared" si="16"/>
        <v>55.071409508004209</v>
      </c>
      <c r="O1087">
        <v>2637998</v>
      </c>
      <c r="P1087">
        <v>23.24</v>
      </c>
    </row>
    <row r="1088" spans="1:16" hidden="1" x14ac:dyDescent="0.3">
      <c r="A1088" t="s">
        <v>1219</v>
      </c>
      <c r="B1088" t="s">
        <v>41</v>
      </c>
      <c r="C1088" t="s">
        <v>25</v>
      </c>
      <c r="D1088">
        <v>9.0500000000000007</v>
      </c>
      <c r="E1088">
        <v>9.0500000000000007</v>
      </c>
      <c r="F1088">
        <v>9.15</v>
      </c>
      <c r="G1088">
        <v>8.65</v>
      </c>
      <c r="H1088">
        <v>8.8000000000000007</v>
      </c>
      <c r="I1088" s="1">
        <v>8.65</v>
      </c>
      <c r="J1088">
        <v>8.7899999999999991</v>
      </c>
      <c r="K1088">
        <v>150069</v>
      </c>
      <c r="L1088" s="2">
        <v>13.19</v>
      </c>
      <c r="M1088">
        <v>463</v>
      </c>
      <c r="N1088" s="3">
        <f t="shared" si="16"/>
        <v>324.12311015118792</v>
      </c>
      <c r="O1088" t="s">
        <v>42</v>
      </c>
      <c r="P1088" t="s">
        <v>42</v>
      </c>
    </row>
    <row r="1089" spans="1:16" hidden="1" x14ac:dyDescent="0.3">
      <c r="A1089" t="s">
        <v>852</v>
      </c>
      <c r="B1089" t="s">
        <v>24</v>
      </c>
      <c r="C1089" t="s">
        <v>25</v>
      </c>
      <c r="D1089">
        <v>124.65</v>
      </c>
      <c r="E1089">
        <v>126.5</v>
      </c>
      <c r="F1089">
        <v>126.5</v>
      </c>
      <c r="G1089">
        <v>124.3</v>
      </c>
      <c r="H1089">
        <v>124.7</v>
      </c>
      <c r="I1089" s="1">
        <v>124.65</v>
      </c>
      <c r="J1089">
        <v>124.62</v>
      </c>
      <c r="K1089">
        <v>45962</v>
      </c>
      <c r="L1089" s="2">
        <v>57.28</v>
      </c>
      <c r="M1089">
        <v>4120</v>
      </c>
      <c r="N1089" s="3">
        <f t="shared" si="16"/>
        <v>11.155825242718446</v>
      </c>
      <c r="O1089">
        <v>41838</v>
      </c>
      <c r="P1089">
        <v>91.03</v>
      </c>
    </row>
    <row r="1090" spans="1:16" hidden="1" x14ac:dyDescent="0.3">
      <c r="A1090" t="s">
        <v>130</v>
      </c>
      <c r="B1090" t="s">
        <v>24</v>
      </c>
      <c r="C1090" t="s">
        <v>25</v>
      </c>
      <c r="D1090">
        <v>5.9</v>
      </c>
      <c r="E1090">
        <v>5.9</v>
      </c>
      <c r="F1090">
        <v>5.95</v>
      </c>
      <c r="G1090">
        <v>5.65</v>
      </c>
      <c r="H1090">
        <v>5.65</v>
      </c>
      <c r="I1090" s="1">
        <v>5.65</v>
      </c>
      <c r="J1090">
        <v>5.69</v>
      </c>
      <c r="K1090">
        <v>3741887</v>
      </c>
      <c r="L1090" s="15">
        <v>212.94</v>
      </c>
      <c r="M1090">
        <v>2495</v>
      </c>
      <c r="N1090" s="3">
        <f t="shared" ref="N1090:N1153" si="17">K1090/M1090</f>
        <v>1499.7543086172345</v>
      </c>
      <c r="O1090">
        <v>2123448</v>
      </c>
      <c r="P1090">
        <v>56.75</v>
      </c>
    </row>
    <row r="1091" spans="1:16" hidden="1" x14ac:dyDescent="0.3">
      <c r="A1091" t="s">
        <v>839</v>
      </c>
      <c r="B1091" t="s">
        <v>24</v>
      </c>
      <c r="C1091" t="s">
        <v>25</v>
      </c>
      <c r="D1091">
        <v>15.5</v>
      </c>
      <c r="E1091">
        <v>15.65</v>
      </c>
      <c r="F1091">
        <v>15.8</v>
      </c>
      <c r="G1091">
        <v>15.05</v>
      </c>
      <c r="H1091">
        <v>15.25</v>
      </c>
      <c r="I1091" s="1">
        <v>15.25</v>
      </c>
      <c r="J1091">
        <v>15.4</v>
      </c>
      <c r="K1091">
        <v>405760</v>
      </c>
      <c r="L1091" s="2">
        <v>62.48</v>
      </c>
      <c r="M1091">
        <v>1068</v>
      </c>
      <c r="N1091" s="3">
        <f t="shared" si="17"/>
        <v>379.92509363295881</v>
      </c>
      <c r="O1091">
        <v>152953</v>
      </c>
      <c r="P1091">
        <v>37.700000000000003</v>
      </c>
    </row>
    <row r="1092" spans="1:16" hidden="1" x14ac:dyDescent="0.3">
      <c r="A1092" t="s">
        <v>1608</v>
      </c>
      <c r="B1092" t="s">
        <v>41</v>
      </c>
      <c r="C1092" t="s">
        <v>25</v>
      </c>
      <c r="D1092">
        <v>0.65</v>
      </c>
      <c r="E1092">
        <v>0.7</v>
      </c>
      <c r="F1092">
        <v>0.7</v>
      </c>
      <c r="G1092">
        <v>0.6</v>
      </c>
      <c r="H1092">
        <v>0.65</v>
      </c>
      <c r="I1092" s="1">
        <v>0.65</v>
      </c>
      <c r="J1092">
        <v>0.66</v>
      </c>
      <c r="K1092">
        <v>32578</v>
      </c>
      <c r="L1092" s="2">
        <v>0.22</v>
      </c>
      <c r="M1092">
        <v>38</v>
      </c>
      <c r="N1092" s="3">
        <f t="shared" si="17"/>
        <v>857.31578947368416</v>
      </c>
      <c r="O1092" t="s">
        <v>42</v>
      </c>
      <c r="P1092" t="s">
        <v>42</v>
      </c>
    </row>
    <row r="1093" spans="1:16" hidden="1" x14ac:dyDescent="0.3">
      <c r="A1093" t="s">
        <v>237</v>
      </c>
      <c r="B1093" t="s">
        <v>24</v>
      </c>
      <c r="C1093" t="s">
        <v>25</v>
      </c>
      <c r="D1093">
        <v>606.70000000000005</v>
      </c>
      <c r="E1093">
        <v>606.70000000000005</v>
      </c>
      <c r="F1093">
        <v>609.79999999999995</v>
      </c>
      <c r="G1093">
        <v>587.6</v>
      </c>
      <c r="H1093">
        <v>596</v>
      </c>
      <c r="I1093" s="1">
        <v>595.20000000000005</v>
      </c>
      <c r="J1093">
        <v>598.35</v>
      </c>
      <c r="K1093">
        <v>3781883</v>
      </c>
      <c r="L1093" s="2">
        <v>22629</v>
      </c>
      <c r="M1093">
        <v>71130</v>
      </c>
      <c r="N1093" s="3">
        <f t="shared" si="17"/>
        <v>53.168606776325042</v>
      </c>
      <c r="O1093">
        <v>651886</v>
      </c>
      <c r="P1093">
        <v>17.239999999999998</v>
      </c>
    </row>
    <row r="1094" spans="1:16" hidden="1" x14ac:dyDescent="0.3">
      <c r="A1094" t="s">
        <v>805</v>
      </c>
      <c r="B1094" t="s">
        <v>24</v>
      </c>
      <c r="C1094" t="s">
        <v>25</v>
      </c>
      <c r="D1094">
        <v>666.35</v>
      </c>
      <c r="E1094">
        <v>668</v>
      </c>
      <c r="F1094">
        <v>674.8</v>
      </c>
      <c r="G1094">
        <v>650.29999999999995</v>
      </c>
      <c r="H1094">
        <v>667</v>
      </c>
      <c r="I1094" s="1">
        <v>667.1</v>
      </c>
      <c r="J1094">
        <v>662.21</v>
      </c>
      <c r="K1094">
        <v>12104</v>
      </c>
      <c r="L1094" s="2">
        <v>80.150000000000006</v>
      </c>
      <c r="M1094">
        <v>1098</v>
      </c>
      <c r="N1094" s="3">
        <f t="shared" si="17"/>
        <v>11.02367941712204</v>
      </c>
      <c r="O1094">
        <v>6699</v>
      </c>
      <c r="P1094">
        <v>55.35</v>
      </c>
    </row>
    <row r="1095" spans="1:16" hidden="1" x14ac:dyDescent="0.3">
      <c r="A1095" t="s">
        <v>887</v>
      </c>
      <c r="B1095" t="s">
        <v>41</v>
      </c>
      <c r="C1095" t="s">
        <v>25</v>
      </c>
      <c r="D1095">
        <v>48.95</v>
      </c>
      <c r="E1095">
        <v>46.55</v>
      </c>
      <c r="F1095">
        <v>46.55</v>
      </c>
      <c r="G1095">
        <v>46.55</v>
      </c>
      <c r="H1095">
        <v>46.55</v>
      </c>
      <c r="I1095" s="1">
        <v>46.55</v>
      </c>
      <c r="J1095">
        <v>46.55</v>
      </c>
      <c r="K1095">
        <v>97041</v>
      </c>
      <c r="L1095" s="2">
        <v>45.17</v>
      </c>
      <c r="M1095">
        <v>1246</v>
      </c>
      <c r="N1095" s="3">
        <f t="shared" si="17"/>
        <v>77.882022471910119</v>
      </c>
      <c r="O1095" t="s">
        <v>42</v>
      </c>
      <c r="P1095" t="s">
        <v>42</v>
      </c>
    </row>
    <row r="1096" spans="1:16" hidden="1" x14ac:dyDescent="0.3">
      <c r="A1096" t="s">
        <v>978</v>
      </c>
      <c r="B1096" t="s">
        <v>24</v>
      </c>
      <c r="C1096" t="s">
        <v>25</v>
      </c>
      <c r="D1096">
        <v>83.25</v>
      </c>
      <c r="E1096">
        <v>83.6</v>
      </c>
      <c r="F1096">
        <v>84.4</v>
      </c>
      <c r="G1096">
        <v>81</v>
      </c>
      <c r="H1096">
        <v>81.05</v>
      </c>
      <c r="I1096" s="1">
        <v>81.95</v>
      </c>
      <c r="J1096">
        <v>82.38</v>
      </c>
      <c r="K1096">
        <v>30954</v>
      </c>
      <c r="L1096" s="2">
        <v>25.5</v>
      </c>
      <c r="M1096">
        <v>559</v>
      </c>
      <c r="N1096" s="3">
        <f t="shared" si="17"/>
        <v>55.373881932021469</v>
      </c>
      <c r="O1096">
        <v>15325</v>
      </c>
      <c r="P1096">
        <v>49.51</v>
      </c>
    </row>
    <row r="1097" spans="1:16" hidden="1" x14ac:dyDescent="0.3">
      <c r="A1097" t="s">
        <v>1003</v>
      </c>
      <c r="B1097" t="s">
        <v>24</v>
      </c>
      <c r="C1097" t="s">
        <v>25</v>
      </c>
      <c r="D1097">
        <v>387.95</v>
      </c>
      <c r="E1097">
        <v>388</v>
      </c>
      <c r="F1097">
        <v>400</v>
      </c>
      <c r="G1097">
        <v>374</v>
      </c>
      <c r="H1097">
        <v>376.45</v>
      </c>
      <c r="I1097" s="1">
        <v>381.05</v>
      </c>
      <c r="J1097">
        <v>385.53</v>
      </c>
      <c r="K1097">
        <v>5747</v>
      </c>
      <c r="L1097" s="2">
        <v>22.16</v>
      </c>
      <c r="M1097">
        <v>1008</v>
      </c>
      <c r="N1097" s="3">
        <f t="shared" si="17"/>
        <v>5.7013888888888893</v>
      </c>
      <c r="O1097">
        <v>2425</v>
      </c>
      <c r="P1097">
        <v>42.2</v>
      </c>
    </row>
    <row r="1098" spans="1:16" hidden="1" x14ac:dyDescent="0.3">
      <c r="A1098" t="s">
        <v>347</v>
      </c>
      <c r="B1098" t="s">
        <v>24</v>
      </c>
      <c r="C1098" t="s">
        <v>25</v>
      </c>
      <c r="D1098">
        <v>909.7</v>
      </c>
      <c r="E1098">
        <v>912</v>
      </c>
      <c r="F1098">
        <v>917.4</v>
      </c>
      <c r="G1098">
        <v>883.05</v>
      </c>
      <c r="H1098">
        <v>886.85</v>
      </c>
      <c r="I1098" s="1">
        <v>890.5</v>
      </c>
      <c r="J1098">
        <v>898.01</v>
      </c>
      <c r="K1098">
        <v>435327</v>
      </c>
      <c r="L1098" s="2">
        <v>3909.3</v>
      </c>
      <c r="M1098">
        <v>17801</v>
      </c>
      <c r="N1098" s="3">
        <f t="shared" si="17"/>
        <v>24.455199146115387</v>
      </c>
      <c r="O1098">
        <v>66328</v>
      </c>
      <c r="P1098">
        <v>15.24</v>
      </c>
    </row>
    <row r="1099" spans="1:16" hidden="1" x14ac:dyDescent="0.3">
      <c r="A1099" t="s">
        <v>795</v>
      </c>
      <c r="B1099" t="s">
        <v>24</v>
      </c>
      <c r="C1099" t="s">
        <v>25</v>
      </c>
      <c r="D1099">
        <v>2.35</v>
      </c>
      <c r="E1099">
        <v>2.2999999999999998</v>
      </c>
      <c r="F1099">
        <v>2.35</v>
      </c>
      <c r="G1099">
        <v>2.25</v>
      </c>
      <c r="H1099">
        <v>2.25</v>
      </c>
      <c r="I1099" s="1">
        <v>2.25</v>
      </c>
      <c r="J1099">
        <v>2.2599999999999998</v>
      </c>
      <c r="K1099">
        <v>3712181</v>
      </c>
      <c r="L1099" s="2">
        <v>83.97</v>
      </c>
      <c r="M1099">
        <v>1416</v>
      </c>
      <c r="N1099" s="3">
        <f t="shared" si="17"/>
        <v>2621.5967514124295</v>
      </c>
      <c r="O1099">
        <v>2616652</v>
      </c>
      <c r="P1099">
        <v>70.489999999999995</v>
      </c>
    </row>
    <row r="1100" spans="1:16" hidden="1" x14ac:dyDescent="0.3">
      <c r="A1100" t="s">
        <v>987</v>
      </c>
      <c r="B1100" t="s">
        <v>24</v>
      </c>
      <c r="C1100" t="s">
        <v>25</v>
      </c>
      <c r="D1100">
        <v>36</v>
      </c>
      <c r="E1100">
        <v>36.049999999999997</v>
      </c>
      <c r="F1100">
        <v>37.799999999999997</v>
      </c>
      <c r="G1100">
        <v>35.6</v>
      </c>
      <c r="H1100">
        <v>37.35</v>
      </c>
      <c r="I1100" s="1">
        <v>37.049999999999997</v>
      </c>
      <c r="J1100">
        <v>36.76</v>
      </c>
      <c r="K1100">
        <v>65262</v>
      </c>
      <c r="L1100" s="2">
        <v>23.99</v>
      </c>
      <c r="M1100">
        <v>490</v>
      </c>
      <c r="N1100" s="3">
        <f t="shared" si="17"/>
        <v>133.18775510204082</v>
      </c>
      <c r="O1100">
        <v>53101</v>
      </c>
      <c r="P1100">
        <v>81.37</v>
      </c>
    </row>
    <row r="1101" spans="1:16" hidden="1" x14ac:dyDescent="0.3">
      <c r="A1101" t="s">
        <v>1244</v>
      </c>
      <c r="B1101" t="s">
        <v>24</v>
      </c>
      <c r="C1101" t="s">
        <v>25</v>
      </c>
      <c r="D1101">
        <v>43.2</v>
      </c>
      <c r="E1101">
        <v>43.3</v>
      </c>
      <c r="F1101">
        <v>43.7</v>
      </c>
      <c r="G1101">
        <v>42.1</v>
      </c>
      <c r="H1101">
        <v>42.45</v>
      </c>
      <c r="I1101" s="1">
        <v>42.2</v>
      </c>
      <c r="J1101">
        <v>42.68</v>
      </c>
      <c r="K1101">
        <v>24988</v>
      </c>
      <c r="L1101" s="2">
        <v>10.66</v>
      </c>
      <c r="M1101">
        <v>424</v>
      </c>
      <c r="N1101" s="3">
        <f t="shared" si="17"/>
        <v>58.933962264150942</v>
      </c>
      <c r="O1101">
        <v>17999</v>
      </c>
      <c r="P1101">
        <v>72.03</v>
      </c>
    </row>
    <row r="1102" spans="1:16" hidden="1" x14ac:dyDescent="0.3">
      <c r="A1102" t="s">
        <v>178</v>
      </c>
      <c r="B1102" t="s">
        <v>24</v>
      </c>
      <c r="C1102" t="s">
        <v>25</v>
      </c>
      <c r="D1102">
        <v>583.04999999999995</v>
      </c>
      <c r="E1102">
        <v>586.6</v>
      </c>
      <c r="F1102">
        <v>587.9</v>
      </c>
      <c r="G1102">
        <v>570.25</v>
      </c>
      <c r="H1102">
        <v>585</v>
      </c>
      <c r="I1102" s="1">
        <v>585.35</v>
      </c>
      <c r="J1102">
        <v>579.09</v>
      </c>
      <c r="K1102">
        <v>15574</v>
      </c>
      <c r="L1102" s="2">
        <v>90.19</v>
      </c>
      <c r="M1102">
        <v>1334</v>
      </c>
      <c r="N1102" s="3">
        <f t="shared" si="17"/>
        <v>11.674662668665666</v>
      </c>
      <c r="O1102">
        <v>10491</v>
      </c>
      <c r="P1102">
        <v>67.36</v>
      </c>
    </row>
    <row r="1103" spans="1:16" hidden="1" x14ac:dyDescent="0.3">
      <c r="A1103" t="s">
        <v>1667</v>
      </c>
      <c r="B1103" t="s">
        <v>41</v>
      </c>
      <c r="C1103" t="s">
        <v>25</v>
      </c>
      <c r="D1103">
        <v>10.199999999999999</v>
      </c>
      <c r="E1103">
        <v>9.9</v>
      </c>
      <c r="F1103">
        <v>9.9</v>
      </c>
      <c r="G1103">
        <v>9.9</v>
      </c>
      <c r="H1103">
        <v>9.9</v>
      </c>
      <c r="I1103" s="1">
        <v>9.9</v>
      </c>
      <c r="J1103">
        <v>9.9</v>
      </c>
      <c r="K1103">
        <v>70</v>
      </c>
      <c r="L1103" s="2">
        <v>0.01</v>
      </c>
      <c r="M1103">
        <v>1</v>
      </c>
      <c r="N1103" s="3">
        <f t="shared" si="17"/>
        <v>70</v>
      </c>
      <c r="O1103" t="s">
        <v>42</v>
      </c>
      <c r="P1103" t="s">
        <v>42</v>
      </c>
    </row>
    <row r="1104" spans="1:16" hidden="1" x14ac:dyDescent="0.3">
      <c r="A1104" t="s">
        <v>376</v>
      </c>
      <c r="B1104" t="s">
        <v>24</v>
      </c>
      <c r="C1104" t="s">
        <v>25</v>
      </c>
      <c r="D1104">
        <v>293.7</v>
      </c>
      <c r="E1104">
        <v>294.7</v>
      </c>
      <c r="F1104">
        <v>296</v>
      </c>
      <c r="G1104">
        <v>282.2</v>
      </c>
      <c r="H1104">
        <v>286.5</v>
      </c>
      <c r="I1104" s="1">
        <v>286.39999999999998</v>
      </c>
      <c r="J1104">
        <v>286.52</v>
      </c>
      <c r="K1104">
        <v>699275</v>
      </c>
      <c r="L1104" s="2">
        <v>2003.55</v>
      </c>
      <c r="M1104">
        <v>13919</v>
      </c>
      <c r="N1104" s="3">
        <f t="shared" si="17"/>
        <v>50.238882103599394</v>
      </c>
      <c r="O1104">
        <v>429388</v>
      </c>
      <c r="P1104">
        <v>61.4</v>
      </c>
    </row>
    <row r="1105" spans="1:16" hidden="1" x14ac:dyDescent="0.3">
      <c r="A1105" t="s">
        <v>1352</v>
      </c>
      <c r="B1105" t="s">
        <v>24</v>
      </c>
      <c r="C1105" t="s">
        <v>25</v>
      </c>
      <c r="D1105">
        <v>172.15</v>
      </c>
      <c r="E1105">
        <v>174.95</v>
      </c>
      <c r="F1105">
        <v>175</v>
      </c>
      <c r="G1105">
        <v>168.5</v>
      </c>
      <c r="H1105">
        <v>170.8</v>
      </c>
      <c r="I1105" s="1">
        <v>170.1</v>
      </c>
      <c r="J1105">
        <v>171.07</v>
      </c>
      <c r="K1105">
        <v>2590</v>
      </c>
      <c r="L1105" s="2">
        <v>4.43</v>
      </c>
      <c r="M1105">
        <v>412</v>
      </c>
      <c r="N1105" s="3">
        <f t="shared" si="17"/>
        <v>6.2864077669902914</v>
      </c>
      <c r="O1105">
        <v>1728</v>
      </c>
      <c r="P1105">
        <v>66.72</v>
      </c>
    </row>
    <row r="1106" spans="1:16" hidden="1" x14ac:dyDescent="0.3">
      <c r="A1106" t="s">
        <v>714</v>
      </c>
      <c r="B1106" t="s">
        <v>24</v>
      </c>
      <c r="C1106" t="s">
        <v>25</v>
      </c>
      <c r="D1106">
        <v>327</v>
      </c>
      <c r="E1106">
        <v>327.8</v>
      </c>
      <c r="F1106">
        <v>328.95</v>
      </c>
      <c r="G1106">
        <v>316.05</v>
      </c>
      <c r="H1106">
        <v>318.45</v>
      </c>
      <c r="I1106" s="1">
        <v>319.25</v>
      </c>
      <c r="J1106">
        <v>321.75</v>
      </c>
      <c r="K1106">
        <v>40807</v>
      </c>
      <c r="L1106" s="2">
        <v>131.30000000000001</v>
      </c>
      <c r="M1106">
        <v>2326</v>
      </c>
      <c r="N1106" s="3">
        <f t="shared" si="17"/>
        <v>17.543852106620808</v>
      </c>
      <c r="O1106">
        <v>25896</v>
      </c>
      <c r="P1106">
        <v>63.46</v>
      </c>
    </row>
    <row r="1107" spans="1:16" hidden="1" x14ac:dyDescent="0.3">
      <c r="A1107" t="s">
        <v>612</v>
      </c>
      <c r="B1107" t="s">
        <v>24</v>
      </c>
      <c r="C1107" t="s">
        <v>25</v>
      </c>
      <c r="D1107">
        <v>90.1</v>
      </c>
      <c r="E1107">
        <v>90.9</v>
      </c>
      <c r="F1107">
        <v>93.75</v>
      </c>
      <c r="G1107">
        <v>86.45</v>
      </c>
      <c r="H1107">
        <v>86.5</v>
      </c>
      <c r="I1107" s="1">
        <v>86.85</v>
      </c>
      <c r="J1107">
        <v>89.31</v>
      </c>
      <c r="K1107">
        <v>316470</v>
      </c>
      <c r="L1107" s="2">
        <v>282.64999999999998</v>
      </c>
      <c r="M1107">
        <v>3582</v>
      </c>
      <c r="N1107" s="3">
        <f t="shared" si="17"/>
        <v>88.350083752093809</v>
      </c>
      <c r="O1107">
        <v>151427</v>
      </c>
      <c r="P1107">
        <v>47.85</v>
      </c>
    </row>
    <row r="1108" spans="1:16" hidden="1" x14ac:dyDescent="0.3">
      <c r="A1108" t="s">
        <v>614</v>
      </c>
      <c r="B1108" t="s">
        <v>24</v>
      </c>
      <c r="C1108" t="s">
        <v>25</v>
      </c>
      <c r="D1108">
        <v>94.6</v>
      </c>
      <c r="E1108">
        <v>95.8</v>
      </c>
      <c r="F1108">
        <v>96</v>
      </c>
      <c r="G1108">
        <v>89.9</v>
      </c>
      <c r="H1108">
        <v>89.9</v>
      </c>
      <c r="I1108" s="1">
        <v>89.9</v>
      </c>
      <c r="J1108">
        <v>92.08</v>
      </c>
      <c r="K1108">
        <v>300541</v>
      </c>
      <c r="L1108" s="2">
        <v>276.74</v>
      </c>
      <c r="M1108">
        <v>3363</v>
      </c>
      <c r="N1108" s="3">
        <f t="shared" si="17"/>
        <v>89.366934284864698</v>
      </c>
      <c r="O1108">
        <v>163253</v>
      </c>
      <c r="P1108">
        <v>54.32</v>
      </c>
    </row>
    <row r="1109" spans="1:16" hidden="1" x14ac:dyDescent="0.3">
      <c r="A1109" t="s">
        <v>1666</v>
      </c>
      <c r="B1109" t="s">
        <v>41</v>
      </c>
      <c r="C1109" t="s">
        <v>25</v>
      </c>
      <c r="D1109">
        <v>8.15</v>
      </c>
      <c r="E1109">
        <v>7.75</v>
      </c>
      <c r="F1109">
        <v>8.15</v>
      </c>
      <c r="G1109">
        <v>7.75</v>
      </c>
      <c r="H1109">
        <v>7.75</v>
      </c>
      <c r="I1109" s="1">
        <v>7.75</v>
      </c>
      <c r="J1109">
        <v>7.8</v>
      </c>
      <c r="K1109">
        <v>170</v>
      </c>
      <c r="L1109" s="2">
        <v>0.01</v>
      </c>
      <c r="M1109">
        <v>3</v>
      </c>
      <c r="N1109" s="3">
        <f t="shared" si="17"/>
        <v>56.666666666666664</v>
      </c>
      <c r="O1109" t="s">
        <v>42</v>
      </c>
      <c r="P1109" t="s">
        <v>42</v>
      </c>
    </row>
    <row r="1110" spans="1:16" hidden="1" x14ac:dyDescent="0.3">
      <c r="A1110" t="s">
        <v>997</v>
      </c>
      <c r="B1110" t="s">
        <v>24</v>
      </c>
      <c r="C1110" t="s">
        <v>25</v>
      </c>
      <c r="D1110">
        <v>0.9</v>
      </c>
      <c r="E1110">
        <v>0.85</v>
      </c>
      <c r="F1110">
        <v>0.9</v>
      </c>
      <c r="G1110">
        <v>0.85</v>
      </c>
      <c r="H1110">
        <v>0.85</v>
      </c>
      <c r="I1110" s="1">
        <v>0.85</v>
      </c>
      <c r="J1110">
        <v>0.85</v>
      </c>
      <c r="K1110">
        <v>2705935</v>
      </c>
      <c r="L1110" s="2">
        <v>23</v>
      </c>
      <c r="M1110">
        <v>783</v>
      </c>
      <c r="N1110" s="3">
        <f t="shared" si="17"/>
        <v>3455.8556832694762</v>
      </c>
      <c r="O1110">
        <v>1596815</v>
      </c>
      <c r="P1110">
        <v>59.01</v>
      </c>
    </row>
    <row r="1111" spans="1:16" hidden="1" x14ac:dyDescent="0.3">
      <c r="A1111" t="s">
        <v>1023</v>
      </c>
      <c r="B1111" t="s">
        <v>41</v>
      </c>
      <c r="C1111" t="s">
        <v>25</v>
      </c>
      <c r="D1111">
        <v>1.8</v>
      </c>
      <c r="E1111">
        <v>1.8</v>
      </c>
      <c r="F1111">
        <v>1.8</v>
      </c>
      <c r="G1111">
        <v>1.75</v>
      </c>
      <c r="H1111">
        <v>1.75</v>
      </c>
      <c r="I1111" s="1">
        <v>1.75</v>
      </c>
      <c r="J1111">
        <v>1.76</v>
      </c>
      <c r="K1111">
        <v>4026</v>
      </c>
      <c r="L1111" s="2">
        <v>7.0000000000000007E-2</v>
      </c>
      <c r="M1111">
        <v>14</v>
      </c>
      <c r="N1111" s="3">
        <f t="shared" si="17"/>
        <v>287.57142857142856</v>
      </c>
      <c r="O1111" t="s">
        <v>42</v>
      </c>
      <c r="P1111" t="s">
        <v>42</v>
      </c>
    </row>
    <row r="1112" spans="1:16" hidden="1" x14ac:dyDescent="0.3">
      <c r="A1112" t="s">
        <v>1313</v>
      </c>
      <c r="B1112" t="s">
        <v>24</v>
      </c>
      <c r="C1112" t="s">
        <v>25</v>
      </c>
      <c r="D1112">
        <v>22.6</v>
      </c>
      <c r="E1112">
        <v>21.2</v>
      </c>
      <c r="F1112">
        <v>22.75</v>
      </c>
      <c r="G1112">
        <v>21.15</v>
      </c>
      <c r="H1112">
        <v>21.5</v>
      </c>
      <c r="I1112" s="1">
        <v>21.5</v>
      </c>
      <c r="J1112">
        <v>21.58</v>
      </c>
      <c r="K1112">
        <v>28850</v>
      </c>
      <c r="L1112" s="2">
        <v>6.23</v>
      </c>
      <c r="M1112">
        <v>218</v>
      </c>
      <c r="N1112" s="3">
        <f t="shared" si="17"/>
        <v>132.33944954128441</v>
      </c>
      <c r="O1112">
        <v>21402</v>
      </c>
      <c r="P1112">
        <v>74.180000000000007</v>
      </c>
    </row>
    <row r="1113" spans="1:16" hidden="1" x14ac:dyDescent="0.3">
      <c r="A1113" t="s">
        <v>82</v>
      </c>
      <c r="B1113" t="s">
        <v>24</v>
      </c>
      <c r="C1113" t="s">
        <v>25</v>
      </c>
      <c r="D1113">
        <v>210.9</v>
      </c>
      <c r="E1113">
        <v>213.3</v>
      </c>
      <c r="F1113">
        <v>213.3</v>
      </c>
      <c r="G1113">
        <v>206.55</v>
      </c>
      <c r="H1113">
        <v>207.3</v>
      </c>
      <c r="I1113" s="1">
        <v>207.2</v>
      </c>
      <c r="J1113">
        <v>208.43</v>
      </c>
      <c r="K1113">
        <v>495562</v>
      </c>
      <c r="L1113" s="14">
        <v>1032.9000000000001</v>
      </c>
      <c r="M1113">
        <v>8097</v>
      </c>
      <c r="N1113" s="3">
        <f t="shared" si="17"/>
        <v>61.203161664814125</v>
      </c>
      <c r="O1113">
        <v>393996</v>
      </c>
      <c r="P1113">
        <v>79.5</v>
      </c>
    </row>
    <row r="1114" spans="1:16" hidden="1" x14ac:dyDescent="0.3">
      <c r="A1114" t="s">
        <v>532</v>
      </c>
      <c r="B1114" t="s">
        <v>24</v>
      </c>
      <c r="C1114" t="s">
        <v>25</v>
      </c>
      <c r="D1114">
        <v>60.1</v>
      </c>
      <c r="E1114">
        <v>60.05</v>
      </c>
      <c r="F1114">
        <v>60.3</v>
      </c>
      <c r="G1114">
        <v>58.2</v>
      </c>
      <c r="H1114">
        <v>58.8</v>
      </c>
      <c r="I1114" s="1">
        <v>58.9</v>
      </c>
      <c r="J1114">
        <v>59.12</v>
      </c>
      <c r="K1114">
        <v>887970</v>
      </c>
      <c r="L1114" s="2">
        <v>525.01</v>
      </c>
      <c r="M1114">
        <v>4373</v>
      </c>
      <c r="N1114" s="3">
        <f t="shared" si="17"/>
        <v>203.05739766750514</v>
      </c>
      <c r="O1114">
        <v>365676</v>
      </c>
      <c r="P1114">
        <v>41.18</v>
      </c>
    </row>
    <row r="1115" spans="1:16" hidden="1" x14ac:dyDescent="0.3">
      <c r="A1115" t="s">
        <v>879</v>
      </c>
      <c r="B1115" t="s">
        <v>24</v>
      </c>
      <c r="C1115" t="s">
        <v>25</v>
      </c>
      <c r="D1115">
        <v>30.15</v>
      </c>
      <c r="E1115">
        <v>30.8</v>
      </c>
      <c r="F1115">
        <v>30.8</v>
      </c>
      <c r="G1115">
        <v>29.35</v>
      </c>
      <c r="H1115">
        <v>29.55</v>
      </c>
      <c r="I1115" s="1">
        <v>29.5</v>
      </c>
      <c r="J1115">
        <v>29.74</v>
      </c>
      <c r="K1115">
        <v>161848</v>
      </c>
      <c r="L1115" s="2">
        <v>48.13</v>
      </c>
      <c r="M1115">
        <v>1119</v>
      </c>
      <c r="N1115" s="3">
        <f t="shared" si="17"/>
        <v>144.63628239499553</v>
      </c>
      <c r="O1115">
        <v>111807</v>
      </c>
      <c r="P1115">
        <v>69.08</v>
      </c>
    </row>
    <row r="1116" spans="1:16" hidden="1" x14ac:dyDescent="0.3">
      <c r="A1116" t="s">
        <v>465</v>
      </c>
      <c r="B1116" t="s">
        <v>24</v>
      </c>
      <c r="C1116" t="s">
        <v>25</v>
      </c>
      <c r="D1116">
        <v>201.85</v>
      </c>
      <c r="E1116">
        <v>203.6</v>
      </c>
      <c r="F1116">
        <v>208.8</v>
      </c>
      <c r="G1116">
        <v>200</v>
      </c>
      <c r="H1116">
        <v>202.1</v>
      </c>
      <c r="I1116" s="1">
        <v>203.5</v>
      </c>
      <c r="J1116">
        <v>204.95</v>
      </c>
      <c r="K1116">
        <v>425144</v>
      </c>
      <c r="L1116" s="2">
        <v>871.35</v>
      </c>
      <c r="M1116">
        <v>8646</v>
      </c>
      <c r="N1116" s="3">
        <f t="shared" si="17"/>
        <v>49.172334027295861</v>
      </c>
      <c r="O1116">
        <v>81724</v>
      </c>
      <c r="P1116">
        <v>19.22</v>
      </c>
    </row>
    <row r="1117" spans="1:16" hidden="1" x14ac:dyDescent="0.3">
      <c r="A1117" t="s">
        <v>1186</v>
      </c>
      <c r="B1117" t="s">
        <v>24</v>
      </c>
      <c r="C1117" t="s">
        <v>25</v>
      </c>
      <c r="D1117">
        <v>714.45</v>
      </c>
      <c r="E1117">
        <v>749.8</v>
      </c>
      <c r="F1117">
        <v>749.8</v>
      </c>
      <c r="G1117">
        <v>680</v>
      </c>
      <c r="H1117">
        <v>693</v>
      </c>
      <c r="I1117" s="1">
        <v>705.35</v>
      </c>
      <c r="J1117">
        <v>707.89</v>
      </c>
      <c r="K1117">
        <v>2294</v>
      </c>
      <c r="L1117" s="2">
        <v>16.239999999999998</v>
      </c>
      <c r="M1117">
        <v>383</v>
      </c>
      <c r="N1117" s="3">
        <f t="shared" si="17"/>
        <v>5.9895561357702354</v>
      </c>
      <c r="O1117">
        <v>915</v>
      </c>
      <c r="P1117">
        <v>39.89</v>
      </c>
    </row>
    <row r="1118" spans="1:16" hidden="1" x14ac:dyDescent="0.3">
      <c r="A1118" t="s">
        <v>43</v>
      </c>
      <c r="B1118" t="s">
        <v>24</v>
      </c>
      <c r="C1118" t="s">
        <v>25</v>
      </c>
      <c r="D1118">
        <v>482.3</v>
      </c>
      <c r="E1118">
        <v>482</v>
      </c>
      <c r="F1118">
        <v>490</v>
      </c>
      <c r="G1118">
        <v>480.05</v>
      </c>
      <c r="H1118">
        <v>485</v>
      </c>
      <c r="I1118" s="1">
        <v>484.95</v>
      </c>
      <c r="J1118">
        <v>483.97</v>
      </c>
      <c r="K1118">
        <v>62132</v>
      </c>
      <c r="L1118" s="8">
        <v>300.7</v>
      </c>
      <c r="M1118">
        <v>973</v>
      </c>
      <c r="N1118" s="3">
        <f t="shared" si="17"/>
        <v>63.856115107913666</v>
      </c>
      <c r="O1118">
        <v>55356</v>
      </c>
      <c r="P1118">
        <v>89.09</v>
      </c>
    </row>
    <row r="1119" spans="1:16" hidden="1" x14ac:dyDescent="0.3">
      <c r="A1119" t="s">
        <v>942</v>
      </c>
      <c r="B1119" t="s">
        <v>24</v>
      </c>
      <c r="C1119" t="s">
        <v>25</v>
      </c>
      <c r="D1119">
        <v>2.15</v>
      </c>
      <c r="E1119">
        <v>2.15</v>
      </c>
      <c r="F1119">
        <v>2.2000000000000002</v>
      </c>
      <c r="G1119">
        <v>2.1</v>
      </c>
      <c r="H1119">
        <v>2.1</v>
      </c>
      <c r="I1119" s="1">
        <v>2.1</v>
      </c>
      <c r="J1119">
        <v>2.13</v>
      </c>
      <c r="K1119">
        <v>1556783</v>
      </c>
      <c r="L1119" s="2">
        <v>33.090000000000003</v>
      </c>
      <c r="M1119">
        <v>864</v>
      </c>
      <c r="N1119" s="3">
        <f t="shared" si="17"/>
        <v>1801.8321759259259</v>
      </c>
      <c r="O1119">
        <v>991534</v>
      </c>
      <c r="P1119">
        <v>63.69</v>
      </c>
    </row>
    <row r="1120" spans="1:16" hidden="1" x14ac:dyDescent="0.3">
      <c r="A1120" t="s">
        <v>825</v>
      </c>
      <c r="B1120" t="s">
        <v>24</v>
      </c>
      <c r="C1120" t="s">
        <v>25</v>
      </c>
      <c r="D1120">
        <v>85.5</v>
      </c>
      <c r="E1120">
        <v>86.45</v>
      </c>
      <c r="F1120">
        <v>86.45</v>
      </c>
      <c r="G1120">
        <v>84.1</v>
      </c>
      <c r="H1120">
        <v>84.8</v>
      </c>
      <c r="I1120" s="1">
        <v>84.5</v>
      </c>
      <c r="J1120">
        <v>84.9</v>
      </c>
      <c r="K1120">
        <v>81503</v>
      </c>
      <c r="L1120" s="2">
        <v>69.2</v>
      </c>
      <c r="M1120">
        <v>1411</v>
      </c>
      <c r="N1120" s="3">
        <f t="shared" si="17"/>
        <v>57.762579730687456</v>
      </c>
      <c r="O1120">
        <v>41918</v>
      </c>
      <c r="P1120">
        <v>51.43</v>
      </c>
    </row>
    <row r="1121" spans="1:16" hidden="1" x14ac:dyDescent="0.3">
      <c r="A1121" t="s">
        <v>51</v>
      </c>
      <c r="B1121" t="s">
        <v>41</v>
      </c>
      <c r="C1121" t="s">
        <v>25</v>
      </c>
      <c r="D1121">
        <v>38.299999999999997</v>
      </c>
      <c r="E1121">
        <v>36.799999999999997</v>
      </c>
      <c r="F1121">
        <v>38.25</v>
      </c>
      <c r="G1121">
        <v>36.6</v>
      </c>
      <c r="H1121">
        <v>37.5</v>
      </c>
      <c r="I1121" s="1">
        <v>37.5</v>
      </c>
      <c r="J1121">
        <v>37.549999999999997</v>
      </c>
      <c r="K1121">
        <v>190589</v>
      </c>
      <c r="L1121" s="8">
        <v>71.56</v>
      </c>
      <c r="M1121">
        <v>209</v>
      </c>
      <c r="N1121" s="3">
        <f t="shared" si="17"/>
        <v>911.90909090909088</v>
      </c>
      <c r="O1121" t="s">
        <v>42</v>
      </c>
      <c r="P1121" t="s">
        <v>42</v>
      </c>
    </row>
    <row r="1122" spans="1:16" hidden="1" x14ac:dyDescent="0.3">
      <c r="A1122" t="s">
        <v>1204</v>
      </c>
      <c r="B1122" t="s">
        <v>24</v>
      </c>
      <c r="C1122" t="s">
        <v>25</v>
      </c>
      <c r="D1122">
        <v>708.9</v>
      </c>
      <c r="E1122">
        <v>715</v>
      </c>
      <c r="F1122">
        <v>732</v>
      </c>
      <c r="G1122">
        <v>702.95</v>
      </c>
      <c r="H1122">
        <v>723.8</v>
      </c>
      <c r="I1122" s="1">
        <v>719.3</v>
      </c>
      <c r="J1122">
        <v>721.11</v>
      </c>
      <c r="K1122">
        <v>2036</v>
      </c>
      <c r="L1122" s="2">
        <v>14.68</v>
      </c>
      <c r="M1122">
        <v>372</v>
      </c>
      <c r="N1122" s="3">
        <f t="shared" si="17"/>
        <v>5.4731182795698921</v>
      </c>
      <c r="O1122">
        <v>1345</v>
      </c>
      <c r="P1122">
        <v>66.06</v>
      </c>
    </row>
    <row r="1123" spans="1:16" hidden="1" x14ac:dyDescent="0.3">
      <c r="A1123" t="s">
        <v>677</v>
      </c>
      <c r="B1123" t="s">
        <v>24</v>
      </c>
      <c r="C1123" t="s">
        <v>25</v>
      </c>
      <c r="D1123">
        <v>84.7</v>
      </c>
      <c r="E1123">
        <v>84.5</v>
      </c>
      <c r="F1123">
        <v>85.7</v>
      </c>
      <c r="G1123">
        <v>83</v>
      </c>
      <c r="H1123">
        <v>83.6</v>
      </c>
      <c r="I1123" s="1">
        <v>83.5</v>
      </c>
      <c r="J1123">
        <v>84.11</v>
      </c>
      <c r="K1123">
        <v>209143</v>
      </c>
      <c r="L1123" s="2">
        <v>175.9</v>
      </c>
      <c r="M1123">
        <v>2733</v>
      </c>
      <c r="N1123" s="3">
        <f t="shared" si="17"/>
        <v>76.525064032199055</v>
      </c>
      <c r="O1123">
        <v>130996</v>
      </c>
      <c r="P1123">
        <v>62.63</v>
      </c>
    </row>
    <row r="1124" spans="1:16" hidden="1" x14ac:dyDescent="0.3">
      <c r="A1124" t="s">
        <v>967</v>
      </c>
      <c r="B1124" t="s">
        <v>24</v>
      </c>
      <c r="C1124" t="s">
        <v>25</v>
      </c>
      <c r="D1124">
        <v>51.1</v>
      </c>
      <c r="E1124">
        <v>51.5</v>
      </c>
      <c r="F1124">
        <v>51.5</v>
      </c>
      <c r="G1124">
        <v>49.7</v>
      </c>
      <c r="H1124">
        <v>50.05</v>
      </c>
      <c r="I1124" s="1">
        <v>49.9</v>
      </c>
      <c r="J1124">
        <v>50.3</v>
      </c>
      <c r="K1124">
        <v>55447</v>
      </c>
      <c r="L1124" s="2">
        <v>27.89</v>
      </c>
      <c r="M1124">
        <v>500</v>
      </c>
      <c r="N1124" s="3">
        <f t="shared" si="17"/>
        <v>110.89400000000001</v>
      </c>
      <c r="O1124">
        <v>31244</v>
      </c>
      <c r="P1124">
        <v>56.35</v>
      </c>
    </row>
    <row r="1125" spans="1:16" hidden="1" x14ac:dyDescent="0.3">
      <c r="A1125" t="s">
        <v>274</v>
      </c>
      <c r="B1125" t="s">
        <v>24</v>
      </c>
      <c r="C1125" t="s">
        <v>25</v>
      </c>
      <c r="D1125">
        <v>582.70000000000005</v>
      </c>
      <c r="E1125">
        <v>585</v>
      </c>
      <c r="F1125">
        <v>585</v>
      </c>
      <c r="G1125">
        <v>568.45000000000005</v>
      </c>
      <c r="H1125">
        <v>570.54999999999995</v>
      </c>
      <c r="I1125" s="1">
        <v>570.79999999999995</v>
      </c>
      <c r="J1125">
        <v>573.89</v>
      </c>
      <c r="K1125">
        <v>2216687</v>
      </c>
      <c r="L1125" s="2">
        <v>12721.43</v>
      </c>
      <c r="M1125">
        <v>41844</v>
      </c>
      <c r="N1125" s="3">
        <f t="shared" si="17"/>
        <v>52.975026288117768</v>
      </c>
      <c r="O1125">
        <v>641579</v>
      </c>
      <c r="P1125">
        <v>28.94</v>
      </c>
    </row>
    <row r="1126" spans="1:16" hidden="1" x14ac:dyDescent="0.3">
      <c r="A1126" t="s">
        <v>533</v>
      </c>
      <c r="B1126" t="s">
        <v>24</v>
      </c>
      <c r="C1126" t="s">
        <v>25</v>
      </c>
      <c r="D1126">
        <v>173.2</v>
      </c>
      <c r="E1126">
        <v>174.95</v>
      </c>
      <c r="F1126">
        <v>174.95</v>
      </c>
      <c r="G1126">
        <v>167.25</v>
      </c>
      <c r="H1126">
        <v>168.8</v>
      </c>
      <c r="I1126" s="1">
        <v>168.65</v>
      </c>
      <c r="J1126">
        <v>168.84</v>
      </c>
      <c r="K1126">
        <v>304609</v>
      </c>
      <c r="L1126" s="2">
        <v>514.29999999999995</v>
      </c>
      <c r="M1126">
        <v>11472</v>
      </c>
      <c r="N1126" s="3">
        <f t="shared" si="17"/>
        <v>26.552388423988841</v>
      </c>
      <c r="O1126">
        <v>155153</v>
      </c>
      <c r="P1126">
        <v>50.94</v>
      </c>
    </row>
    <row r="1127" spans="1:16" hidden="1" x14ac:dyDescent="0.3">
      <c r="A1127" t="s">
        <v>230</v>
      </c>
      <c r="B1127" t="s">
        <v>24</v>
      </c>
      <c r="C1127" t="s">
        <v>25</v>
      </c>
      <c r="D1127">
        <v>303.39999999999998</v>
      </c>
      <c r="E1127">
        <v>301.5</v>
      </c>
      <c r="F1127">
        <v>308.8</v>
      </c>
      <c r="G1127">
        <v>282.25</v>
      </c>
      <c r="H1127">
        <v>293.7</v>
      </c>
      <c r="I1127" s="1">
        <v>294.10000000000002</v>
      </c>
      <c r="J1127">
        <v>297.27999999999997</v>
      </c>
      <c r="K1127">
        <v>9928338</v>
      </c>
      <c r="L1127" s="2">
        <v>29514.7</v>
      </c>
      <c r="M1127">
        <v>106825</v>
      </c>
      <c r="N1127" s="3">
        <f t="shared" si="17"/>
        <v>92.940210624853734</v>
      </c>
      <c r="O1127">
        <v>1841843</v>
      </c>
      <c r="P1127">
        <v>18.55</v>
      </c>
    </row>
    <row r="1128" spans="1:16" hidden="1" x14ac:dyDescent="0.3">
      <c r="A1128" t="s">
        <v>1223</v>
      </c>
      <c r="B1128" t="s">
        <v>24</v>
      </c>
      <c r="C1128" t="s">
        <v>25</v>
      </c>
      <c r="D1128">
        <v>26.1</v>
      </c>
      <c r="E1128">
        <v>26.7</v>
      </c>
      <c r="F1128">
        <v>26.7</v>
      </c>
      <c r="G1128">
        <v>24.95</v>
      </c>
      <c r="H1128">
        <v>25.5</v>
      </c>
      <c r="I1128" s="1">
        <v>25.6</v>
      </c>
      <c r="J1128">
        <v>25.41</v>
      </c>
      <c r="K1128">
        <v>49932</v>
      </c>
      <c r="L1128" s="2">
        <v>12.69</v>
      </c>
      <c r="M1128">
        <v>292</v>
      </c>
      <c r="N1128" s="3">
        <f t="shared" si="17"/>
        <v>171</v>
      </c>
      <c r="O1128">
        <v>32039</v>
      </c>
      <c r="P1128">
        <v>64.17</v>
      </c>
    </row>
    <row r="1129" spans="1:16" hidden="1" x14ac:dyDescent="0.3">
      <c r="A1129" t="s">
        <v>644</v>
      </c>
      <c r="B1129" t="s">
        <v>24</v>
      </c>
      <c r="C1129" t="s">
        <v>25</v>
      </c>
      <c r="D1129">
        <v>80.45</v>
      </c>
      <c r="E1129">
        <v>81.45</v>
      </c>
      <c r="F1129">
        <v>81.5</v>
      </c>
      <c r="G1129">
        <v>78.55</v>
      </c>
      <c r="H1129">
        <v>79.75</v>
      </c>
      <c r="I1129" s="1">
        <v>79</v>
      </c>
      <c r="J1129">
        <v>79.849999999999994</v>
      </c>
      <c r="K1129">
        <v>277129</v>
      </c>
      <c r="L1129" s="2">
        <v>221.29</v>
      </c>
      <c r="M1129">
        <v>4870</v>
      </c>
      <c r="N1129" s="3">
        <f t="shared" si="17"/>
        <v>56.905338809034909</v>
      </c>
      <c r="O1129">
        <v>185620</v>
      </c>
      <c r="P1129">
        <v>66.98</v>
      </c>
    </row>
    <row r="1130" spans="1:16" hidden="1" x14ac:dyDescent="0.3">
      <c r="A1130" t="s">
        <v>743</v>
      </c>
      <c r="B1130" t="s">
        <v>24</v>
      </c>
      <c r="C1130" t="s">
        <v>25</v>
      </c>
      <c r="D1130">
        <v>171.9</v>
      </c>
      <c r="E1130">
        <v>173.4</v>
      </c>
      <c r="F1130">
        <v>173.4</v>
      </c>
      <c r="G1130">
        <v>165.05</v>
      </c>
      <c r="H1130">
        <v>167</v>
      </c>
      <c r="I1130" s="1">
        <v>166.8</v>
      </c>
      <c r="J1130">
        <v>168.04</v>
      </c>
      <c r="K1130">
        <v>67366</v>
      </c>
      <c r="L1130" s="2">
        <v>113.2</v>
      </c>
      <c r="M1130">
        <v>1508</v>
      </c>
      <c r="N1130" s="3">
        <f t="shared" si="17"/>
        <v>44.672413793103445</v>
      </c>
      <c r="O1130">
        <v>37738</v>
      </c>
      <c r="P1130">
        <v>56.02</v>
      </c>
    </row>
    <row r="1131" spans="1:16" hidden="1" x14ac:dyDescent="0.3">
      <c r="A1131" t="s">
        <v>1250</v>
      </c>
      <c r="B1131" t="s">
        <v>24</v>
      </c>
      <c r="C1131" t="s">
        <v>25</v>
      </c>
      <c r="D1131">
        <v>38.950000000000003</v>
      </c>
      <c r="E1131">
        <v>38.299999999999997</v>
      </c>
      <c r="F1131">
        <v>38.75</v>
      </c>
      <c r="G1131">
        <v>37.35</v>
      </c>
      <c r="H1131">
        <v>37.6</v>
      </c>
      <c r="I1131" s="1">
        <v>37.5</v>
      </c>
      <c r="J1131">
        <v>37.770000000000003</v>
      </c>
      <c r="K1131">
        <v>27043</v>
      </c>
      <c r="L1131" s="2">
        <v>10.210000000000001</v>
      </c>
      <c r="M1131">
        <v>345</v>
      </c>
      <c r="N1131" s="3">
        <f t="shared" si="17"/>
        <v>78.385507246376818</v>
      </c>
      <c r="O1131">
        <v>23339</v>
      </c>
      <c r="P1131">
        <v>86.3</v>
      </c>
    </row>
    <row r="1132" spans="1:16" hidden="1" x14ac:dyDescent="0.3">
      <c r="A1132" t="s">
        <v>1483</v>
      </c>
      <c r="B1132" t="s">
        <v>24</v>
      </c>
      <c r="C1132" t="s">
        <v>25</v>
      </c>
      <c r="D1132">
        <v>7.9</v>
      </c>
      <c r="E1132">
        <v>8.25</v>
      </c>
      <c r="F1132">
        <v>8.25</v>
      </c>
      <c r="G1132">
        <v>7.75</v>
      </c>
      <c r="H1132">
        <v>7.8</v>
      </c>
      <c r="I1132" s="1">
        <v>7.85</v>
      </c>
      <c r="J1132">
        <v>7.89</v>
      </c>
      <c r="K1132">
        <v>16393</v>
      </c>
      <c r="L1132" s="2">
        <v>1.29</v>
      </c>
      <c r="M1132">
        <v>105</v>
      </c>
      <c r="N1132" s="3">
        <f t="shared" si="17"/>
        <v>156.12380952380951</v>
      </c>
      <c r="O1132">
        <v>10827</v>
      </c>
      <c r="P1132">
        <v>66.05</v>
      </c>
    </row>
    <row r="1133" spans="1:16" hidden="1" x14ac:dyDescent="0.3">
      <c r="A1133" t="s">
        <v>86</v>
      </c>
      <c r="B1133" t="s">
        <v>24</v>
      </c>
      <c r="C1133" t="s">
        <v>25</v>
      </c>
      <c r="D1133">
        <v>4632.1499999999996</v>
      </c>
      <c r="E1133">
        <v>4799.1000000000004</v>
      </c>
      <c r="F1133">
        <v>4950</v>
      </c>
      <c r="G1133">
        <v>4632</v>
      </c>
      <c r="H1133">
        <v>4760.1000000000004</v>
      </c>
      <c r="I1133" s="1">
        <v>4773.5</v>
      </c>
      <c r="J1133">
        <v>4769.59</v>
      </c>
      <c r="K1133">
        <v>8447</v>
      </c>
      <c r="L1133" s="14">
        <v>402.89</v>
      </c>
      <c r="M1133">
        <v>1752</v>
      </c>
      <c r="N1133" s="3">
        <f t="shared" si="17"/>
        <v>4.8213470319634704</v>
      </c>
      <c r="O1133">
        <v>4487</v>
      </c>
      <c r="P1133">
        <v>53.12</v>
      </c>
    </row>
    <row r="1134" spans="1:16" hidden="1" x14ac:dyDescent="0.3">
      <c r="A1134" t="s">
        <v>99</v>
      </c>
      <c r="B1134" t="s">
        <v>24</v>
      </c>
      <c r="C1134" t="s">
        <v>25</v>
      </c>
      <c r="D1134">
        <v>112.1</v>
      </c>
      <c r="E1134">
        <v>114.5</v>
      </c>
      <c r="F1134">
        <v>114.8</v>
      </c>
      <c r="G1134">
        <v>110.5</v>
      </c>
      <c r="H1134">
        <v>110.6</v>
      </c>
      <c r="I1134" s="1">
        <v>112.1</v>
      </c>
      <c r="J1134">
        <v>113.2</v>
      </c>
      <c r="K1134">
        <v>59675</v>
      </c>
      <c r="L1134" s="14">
        <v>67.55</v>
      </c>
      <c r="M1134">
        <v>1465</v>
      </c>
      <c r="N1134" s="3">
        <f t="shared" si="17"/>
        <v>40.733788395904433</v>
      </c>
      <c r="O1134">
        <v>22751</v>
      </c>
      <c r="P1134">
        <v>38.119999999999997</v>
      </c>
    </row>
    <row r="1135" spans="1:16" hidden="1" x14ac:dyDescent="0.3">
      <c r="A1135" t="s">
        <v>1480</v>
      </c>
      <c r="B1135" t="s">
        <v>24</v>
      </c>
      <c r="C1135" t="s">
        <v>25</v>
      </c>
      <c r="D1135">
        <v>23</v>
      </c>
      <c r="E1135">
        <v>23</v>
      </c>
      <c r="F1135">
        <v>23.5</v>
      </c>
      <c r="G1135">
        <v>22.5</v>
      </c>
      <c r="H1135">
        <v>22.5</v>
      </c>
      <c r="I1135" s="1">
        <v>22.5</v>
      </c>
      <c r="J1135">
        <v>22.82</v>
      </c>
      <c r="K1135">
        <v>5951</v>
      </c>
      <c r="L1135" s="2">
        <v>1.36</v>
      </c>
      <c r="M1135">
        <v>125</v>
      </c>
      <c r="N1135" s="3">
        <f t="shared" si="17"/>
        <v>47.607999999999997</v>
      </c>
      <c r="O1135">
        <v>5815</v>
      </c>
      <c r="P1135">
        <v>97.71</v>
      </c>
    </row>
    <row r="1136" spans="1:16" hidden="1" x14ac:dyDescent="0.3">
      <c r="A1136" t="s">
        <v>140</v>
      </c>
      <c r="B1136" t="s">
        <v>24</v>
      </c>
      <c r="C1136" t="s">
        <v>25</v>
      </c>
      <c r="D1136">
        <v>44.92</v>
      </c>
      <c r="E1136">
        <v>45.25</v>
      </c>
      <c r="F1136">
        <v>46.74</v>
      </c>
      <c r="G1136">
        <v>45.25</v>
      </c>
      <c r="H1136">
        <v>46.39</v>
      </c>
      <c r="I1136" s="1">
        <v>46.45</v>
      </c>
      <c r="J1136">
        <v>46.06</v>
      </c>
      <c r="K1136">
        <v>12586691</v>
      </c>
      <c r="L1136" s="2">
        <v>5796.91</v>
      </c>
      <c r="M1136">
        <v>18378</v>
      </c>
      <c r="N1136" s="3">
        <f t="shared" si="17"/>
        <v>684.87816955054961</v>
      </c>
      <c r="O1136">
        <v>10616580</v>
      </c>
      <c r="P1136">
        <v>84.35</v>
      </c>
    </row>
    <row r="1137" spans="1:16" hidden="1" x14ac:dyDescent="0.3">
      <c r="A1137" t="s">
        <v>1140</v>
      </c>
      <c r="B1137" t="s">
        <v>24</v>
      </c>
      <c r="C1137" t="s">
        <v>25</v>
      </c>
      <c r="D1137">
        <v>15.85</v>
      </c>
      <c r="E1137">
        <v>16.600000000000001</v>
      </c>
      <c r="F1137">
        <v>16.600000000000001</v>
      </c>
      <c r="G1137">
        <v>16.350000000000001</v>
      </c>
      <c r="H1137">
        <v>16.600000000000001</v>
      </c>
      <c r="I1137" s="1">
        <v>16.600000000000001</v>
      </c>
      <c r="J1137">
        <v>16.579999999999998</v>
      </c>
      <c r="K1137">
        <v>64766</v>
      </c>
      <c r="L1137" s="2">
        <v>10.74</v>
      </c>
      <c r="M1137">
        <v>232</v>
      </c>
      <c r="N1137" s="3">
        <f t="shared" si="17"/>
        <v>279.16379310344826</v>
      </c>
      <c r="O1137">
        <v>56311</v>
      </c>
      <c r="P1137">
        <v>86.95</v>
      </c>
    </row>
    <row r="1138" spans="1:16" hidden="1" x14ac:dyDescent="0.3">
      <c r="A1138" t="s">
        <v>1365</v>
      </c>
      <c r="B1138" t="s">
        <v>24</v>
      </c>
      <c r="C1138" t="s">
        <v>25</v>
      </c>
      <c r="D1138">
        <v>16.100000000000001</v>
      </c>
      <c r="E1138">
        <v>16.850000000000001</v>
      </c>
      <c r="F1138">
        <v>16.899999999999999</v>
      </c>
      <c r="G1138">
        <v>16.399999999999999</v>
      </c>
      <c r="H1138">
        <v>16.8</v>
      </c>
      <c r="I1138" s="1">
        <v>16.899999999999999</v>
      </c>
      <c r="J1138">
        <v>16.739999999999998</v>
      </c>
      <c r="K1138">
        <v>23193</v>
      </c>
      <c r="L1138" s="2">
        <v>3.88</v>
      </c>
      <c r="M1138">
        <v>167</v>
      </c>
      <c r="N1138" s="3">
        <f t="shared" si="17"/>
        <v>138.88023952095807</v>
      </c>
      <c r="O1138">
        <v>17617</v>
      </c>
      <c r="P1138">
        <v>75.959999999999994</v>
      </c>
    </row>
    <row r="1139" spans="1:16" hidden="1" x14ac:dyDescent="0.3">
      <c r="A1139" t="s">
        <v>495</v>
      </c>
      <c r="B1139" t="s">
        <v>24</v>
      </c>
      <c r="C1139" t="s">
        <v>25</v>
      </c>
      <c r="D1139">
        <v>48.05</v>
      </c>
      <c r="E1139">
        <v>49.4</v>
      </c>
      <c r="F1139">
        <v>51.3</v>
      </c>
      <c r="G1139">
        <v>43.65</v>
      </c>
      <c r="H1139">
        <v>44.6</v>
      </c>
      <c r="I1139" s="1">
        <v>45.2</v>
      </c>
      <c r="J1139">
        <v>48.02</v>
      </c>
      <c r="K1139">
        <v>1438822</v>
      </c>
      <c r="L1139" s="2">
        <v>690.88</v>
      </c>
      <c r="M1139">
        <v>10187</v>
      </c>
      <c r="N1139" s="3">
        <f t="shared" si="17"/>
        <v>141.24099342299007</v>
      </c>
      <c r="O1139">
        <v>473335</v>
      </c>
      <c r="P1139">
        <v>32.9</v>
      </c>
    </row>
    <row r="1140" spans="1:16" hidden="1" x14ac:dyDescent="0.3">
      <c r="A1140" t="s">
        <v>392</v>
      </c>
      <c r="B1140" t="s">
        <v>24</v>
      </c>
      <c r="C1140" t="s">
        <v>25</v>
      </c>
      <c r="D1140">
        <v>895.9</v>
      </c>
      <c r="E1140">
        <v>896</v>
      </c>
      <c r="F1140">
        <v>902</v>
      </c>
      <c r="G1140">
        <v>870</v>
      </c>
      <c r="H1140">
        <v>871.45</v>
      </c>
      <c r="I1140" s="1">
        <v>871.5</v>
      </c>
      <c r="J1140">
        <v>878.5</v>
      </c>
      <c r="K1140">
        <v>187145</v>
      </c>
      <c r="L1140" s="2">
        <v>1644.06</v>
      </c>
      <c r="M1140">
        <v>13175</v>
      </c>
      <c r="N1140" s="3">
        <f t="shared" si="17"/>
        <v>14.204554079696395</v>
      </c>
      <c r="O1140">
        <v>58372</v>
      </c>
      <c r="P1140">
        <v>31.19</v>
      </c>
    </row>
    <row r="1141" spans="1:16" hidden="1" x14ac:dyDescent="0.3">
      <c r="A1141" t="s">
        <v>613</v>
      </c>
      <c r="B1141" t="s">
        <v>24</v>
      </c>
      <c r="C1141" t="s">
        <v>25</v>
      </c>
      <c r="D1141">
        <v>365.4</v>
      </c>
      <c r="E1141">
        <v>368</v>
      </c>
      <c r="F1141">
        <v>368</v>
      </c>
      <c r="G1141">
        <v>355.05</v>
      </c>
      <c r="H1141">
        <v>355.1</v>
      </c>
      <c r="I1141" s="1">
        <v>357.2</v>
      </c>
      <c r="J1141">
        <v>358.48</v>
      </c>
      <c r="K1141">
        <v>78129</v>
      </c>
      <c r="L1141" s="2">
        <v>280.07</v>
      </c>
      <c r="M1141">
        <v>3175</v>
      </c>
      <c r="N1141" s="3">
        <f t="shared" si="17"/>
        <v>24.607559055118109</v>
      </c>
      <c r="O1141">
        <v>36086</v>
      </c>
      <c r="P1141">
        <v>46.19</v>
      </c>
    </row>
    <row r="1142" spans="1:16" hidden="1" x14ac:dyDescent="0.3">
      <c r="A1142" t="s">
        <v>339</v>
      </c>
      <c r="B1142" t="s">
        <v>24</v>
      </c>
      <c r="C1142" t="s">
        <v>25</v>
      </c>
      <c r="D1142">
        <v>680</v>
      </c>
      <c r="E1142">
        <v>680.15</v>
      </c>
      <c r="F1142">
        <v>680.9</v>
      </c>
      <c r="G1142">
        <v>663.5</v>
      </c>
      <c r="H1142">
        <v>667.15</v>
      </c>
      <c r="I1142" s="1">
        <v>666.9</v>
      </c>
      <c r="J1142">
        <v>669.17</v>
      </c>
      <c r="K1142">
        <v>677161</v>
      </c>
      <c r="L1142" s="2">
        <v>4531.34</v>
      </c>
      <c r="M1142">
        <v>19843</v>
      </c>
      <c r="N1142" s="3">
        <f t="shared" si="17"/>
        <v>34.125938618152496</v>
      </c>
      <c r="O1142">
        <v>240062</v>
      </c>
      <c r="P1142">
        <v>35.450000000000003</v>
      </c>
    </row>
    <row r="1143" spans="1:16" hidden="1" x14ac:dyDescent="0.3">
      <c r="A1143" t="s">
        <v>530</v>
      </c>
      <c r="B1143" t="s">
        <v>24</v>
      </c>
      <c r="C1143" t="s">
        <v>25</v>
      </c>
      <c r="D1143">
        <v>455.05</v>
      </c>
      <c r="E1143">
        <v>455.05</v>
      </c>
      <c r="F1143">
        <v>456.85</v>
      </c>
      <c r="G1143">
        <v>440.25</v>
      </c>
      <c r="H1143">
        <v>454.95</v>
      </c>
      <c r="I1143" s="1">
        <v>453.2</v>
      </c>
      <c r="J1143">
        <v>448.4</v>
      </c>
      <c r="K1143">
        <v>120242</v>
      </c>
      <c r="L1143" s="2">
        <v>539.16</v>
      </c>
      <c r="M1143">
        <v>5781</v>
      </c>
      <c r="N1143" s="3">
        <f t="shared" si="17"/>
        <v>20.799515654731014</v>
      </c>
      <c r="O1143">
        <v>53989</v>
      </c>
      <c r="P1143">
        <v>44.9</v>
      </c>
    </row>
    <row r="1144" spans="1:16" hidden="1" x14ac:dyDescent="0.3">
      <c r="A1144" t="s">
        <v>493</v>
      </c>
      <c r="B1144" t="s">
        <v>24</v>
      </c>
      <c r="C1144" t="s">
        <v>25</v>
      </c>
      <c r="D1144">
        <v>908.8</v>
      </c>
      <c r="E1144">
        <v>915</v>
      </c>
      <c r="F1144">
        <v>931</v>
      </c>
      <c r="G1144">
        <v>901.55</v>
      </c>
      <c r="H1144">
        <v>922.55</v>
      </c>
      <c r="I1144" s="1">
        <v>923.6</v>
      </c>
      <c r="J1144">
        <v>916.97</v>
      </c>
      <c r="K1144">
        <v>76703</v>
      </c>
      <c r="L1144" s="2">
        <v>703.35</v>
      </c>
      <c r="M1144">
        <v>5410</v>
      </c>
      <c r="N1144" s="3">
        <f t="shared" si="17"/>
        <v>14.178003696857671</v>
      </c>
      <c r="O1144">
        <v>23004</v>
      </c>
      <c r="P1144">
        <v>29.99</v>
      </c>
    </row>
    <row r="1145" spans="1:16" hidden="1" x14ac:dyDescent="0.3">
      <c r="A1145" t="s">
        <v>1341</v>
      </c>
      <c r="B1145" t="s">
        <v>24</v>
      </c>
      <c r="C1145" t="s">
        <v>25</v>
      </c>
      <c r="D1145">
        <v>160.05000000000001</v>
      </c>
      <c r="E1145">
        <v>160.69999999999999</v>
      </c>
      <c r="F1145">
        <v>160.69999999999999</v>
      </c>
      <c r="G1145">
        <v>158</v>
      </c>
      <c r="H1145">
        <v>160</v>
      </c>
      <c r="I1145" s="1">
        <v>159.15</v>
      </c>
      <c r="J1145">
        <v>158.33000000000001</v>
      </c>
      <c r="K1145">
        <v>3111</v>
      </c>
      <c r="L1145" s="2">
        <v>4.93</v>
      </c>
      <c r="M1145">
        <v>94</v>
      </c>
      <c r="N1145" s="3">
        <f t="shared" si="17"/>
        <v>33.095744680851062</v>
      </c>
      <c r="O1145">
        <v>2846</v>
      </c>
      <c r="P1145">
        <v>91.48</v>
      </c>
    </row>
    <row r="1146" spans="1:16" hidden="1" x14ac:dyDescent="0.3">
      <c r="A1146" t="s">
        <v>954</v>
      </c>
      <c r="B1146" t="s">
        <v>24</v>
      </c>
      <c r="C1146" t="s">
        <v>25</v>
      </c>
      <c r="D1146">
        <v>218.25</v>
      </c>
      <c r="E1146">
        <v>220.35</v>
      </c>
      <c r="F1146">
        <v>220.35</v>
      </c>
      <c r="G1146">
        <v>212.1</v>
      </c>
      <c r="H1146">
        <v>213.5</v>
      </c>
      <c r="I1146" s="1">
        <v>213.2</v>
      </c>
      <c r="J1146">
        <v>214.32</v>
      </c>
      <c r="K1146">
        <v>14115</v>
      </c>
      <c r="L1146" s="2">
        <v>30.25</v>
      </c>
      <c r="M1146">
        <v>665</v>
      </c>
      <c r="N1146" s="3">
        <f t="shared" si="17"/>
        <v>21.225563909774436</v>
      </c>
      <c r="O1146">
        <v>9021</v>
      </c>
      <c r="P1146">
        <v>63.91</v>
      </c>
    </row>
    <row r="1147" spans="1:16" hidden="1" x14ac:dyDescent="0.3">
      <c r="A1147" t="s">
        <v>403</v>
      </c>
      <c r="B1147" t="s">
        <v>24</v>
      </c>
      <c r="C1147" t="s">
        <v>25</v>
      </c>
      <c r="D1147">
        <v>161.75</v>
      </c>
      <c r="E1147">
        <v>162.1</v>
      </c>
      <c r="F1147">
        <v>162.85</v>
      </c>
      <c r="G1147">
        <v>157.30000000000001</v>
      </c>
      <c r="H1147">
        <v>157.80000000000001</v>
      </c>
      <c r="I1147" s="1">
        <v>158.15</v>
      </c>
      <c r="J1147">
        <v>159</v>
      </c>
      <c r="K1147">
        <v>907541</v>
      </c>
      <c r="L1147" s="2">
        <v>1442.99</v>
      </c>
      <c r="M1147">
        <v>8672</v>
      </c>
      <c r="N1147" s="3">
        <f t="shared" si="17"/>
        <v>104.65186808118081</v>
      </c>
      <c r="O1147">
        <v>188596</v>
      </c>
      <c r="P1147">
        <v>20.78</v>
      </c>
    </row>
    <row r="1148" spans="1:16" hidden="1" x14ac:dyDescent="0.3">
      <c r="A1148" t="s">
        <v>917</v>
      </c>
      <c r="B1148" t="s">
        <v>24</v>
      </c>
      <c r="C1148" t="s">
        <v>25</v>
      </c>
      <c r="D1148">
        <v>175.7</v>
      </c>
      <c r="E1148">
        <v>176.95</v>
      </c>
      <c r="F1148">
        <v>177.1</v>
      </c>
      <c r="G1148">
        <v>172</v>
      </c>
      <c r="H1148">
        <v>172.35</v>
      </c>
      <c r="I1148" s="1">
        <v>172.55</v>
      </c>
      <c r="J1148">
        <v>173.33</v>
      </c>
      <c r="K1148">
        <v>22205</v>
      </c>
      <c r="L1148" s="2">
        <v>38.49</v>
      </c>
      <c r="M1148">
        <v>886</v>
      </c>
      <c r="N1148" s="3">
        <f t="shared" si="17"/>
        <v>25.062076749435665</v>
      </c>
      <c r="O1148">
        <v>13448</v>
      </c>
      <c r="P1148">
        <v>60.56</v>
      </c>
    </row>
    <row r="1149" spans="1:16" hidden="1" x14ac:dyDescent="0.3">
      <c r="A1149" t="s">
        <v>366</v>
      </c>
      <c r="B1149" t="s">
        <v>24</v>
      </c>
      <c r="C1149" t="s">
        <v>25</v>
      </c>
      <c r="D1149">
        <v>22.35</v>
      </c>
      <c r="E1149">
        <v>22.1</v>
      </c>
      <c r="F1149">
        <v>22.35</v>
      </c>
      <c r="G1149">
        <v>21.25</v>
      </c>
      <c r="H1149">
        <v>21.3</v>
      </c>
      <c r="I1149" s="1">
        <v>21.55</v>
      </c>
      <c r="J1149">
        <v>21.7</v>
      </c>
      <c r="K1149">
        <v>11258805</v>
      </c>
      <c r="L1149" s="2">
        <v>2443.6999999999998</v>
      </c>
      <c r="M1149">
        <v>12078</v>
      </c>
      <c r="N1149" s="3">
        <f t="shared" si="17"/>
        <v>932.17461500248385</v>
      </c>
      <c r="O1149">
        <v>3048267</v>
      </c>
      <c r="P1149">
        <v>27.07</v>
      </c>
    </row>
    <row r="1150" spans="1:16" hidden="1" x14ac:dyDescent="0.3">
      <c r="A1150" t="s">
        <v>76</v>
      </c>
      <c r="B1150" t="s">
        <v>24</v>
      </c>
      <c r="C1150" t="s">
        <v>25</v>
      </c>
      <c r="D1150">
        <v>3973.35</v>
      </c>
      <c r="E1150">
        <v>3975.1</v>
      </c>
      <c r="F1150">
        <v>4225</v>
      </c>
      <c r="G1150">
        <v>3963.4</v>
      </c>
      <c r="H1150">
        <v>4205</v>
      </c>
      <c r="I1150" s="1">
        <v>4193.05</v>
      </c>
      <c r="J1150">
        <v>4117.5200000000004</v>
      </c>
      <c r="K1150">
        <v>41671</v>
      </c>
      <c r="L1150" s="14">
        <v>1715.81</v>
      </c>
      <c r="M1150">
        <v>5855</v>
      </c>
      <c r="N1150" s="3">
        <f t="shared" si="17"/>
        <v>7.1171648163962429</v>
      </c>
      <c r="O1150">
        <v>21938</v>
      </c>
      <c r="P1150">
        <v>52.65</v>
      </c>
    </row>
    <row r="1151" spans="1:16" hidden="1" x14ac:dyDescent="0.3">
      <c r="A1151" t="s">
        <v>558</v>
      </c>
      <c r="B1151" t="s">
        <v>24</v>
      </c>
      <c r="C1151" t="s">
        <v>25</v>
      </c>
      <c r="D1151">
        <v>41.85</v>
      </c>
      <c r="E1151">
        <v>41.8</v>
      </c>
      <c r="F1151">
        <v>42</v>
      </c>
      <c r="G1151">
        <v>40.299999999999997</v>
      </c>
      <c r="H1151">
        <v>40.5</v>
      </c>
      <c r="I1151" s="1">
        <v>40.6</v>
      </c>
      <c r="J1151">
        <v>40.97</v>
      </c>
      <c r="K1151">
        <v>1011079</v>
      </c>
      <c r="L1151" s="2">
        <v>414.2</v>
      </c>
      <c r="M1151">
        <v>5118</v>
      </c>
      <c r="N1151" s="3">
        <f t="shared" si="17"/>
        <v>197.55353653771004</v>
      </c>
      <c r="O1151">
        <v>602520</v>
      </c>
      <c r="P1151">
        <v>59.59</v>
      </c>
    </row>
    <row r="1152" spans="1:16" hidden="1" x14ac:dyDescent="0.3">
      <c r="A1152" t="s">
        <v>854</v>
      </c>
      <c r="B1152" t="s">
        <v>24</v>
      </c>
      <c r="C1152" t="s">
        <v>25</v>
      </c>
      <c r="D1152">
        <v>385.95</v>
      </c>
      <c r="E1152">
        <v>383.8</v>
      </c>
      <c r="F1152">
        <v>385.05</v>
      </c>
      <c r="G1152">
        <v>378.2</v>
      </c>
      <c r="H1152">
        <v>379.15</v>
      </c>
      <c r="I1152" s="1">
        <v>380.3</v>
      </c>
      <c r="J1152">
        <v>380.71</v>
      </c>
      <c r="K1152">
        <v>14803</v>
      </c>
      <c r="L1152" s="2">
        <v>56.36</v>
      </c>
      <c r="M1152">
        <v>890</v>
      </c>
      <c r="N1152" s="3">
        <f t="shared" si="17"/>
        <v>16.632584269662921</v>
      </c>
      <c r="O1152">
        <v>8944</v>
      </c>
      <c r="P1152">
        <v>60.42</v>
      </c>
    </row>
    <row r="1153" spans="1:16" hidden="1" x14ac:dyDescent="0.3">
      <c r="A1153" t="s">
        <v>175</v>
      </c>
      <c r="B1153" t="s">
        <v>24</v>
      </c>
      <c r="C1153" t="s">
        <v>25</v>
      </c>
      <c r="D1153">
        <v>134.19999999999999</v>
      </c>
      <c r="E1153">
        <v>136</v>
      </c>
      <c r="F1153">
        <v>136</v>
      </c>
      <c r="G1153">
        <v>127.5</v>
      </c>
      <c r="H1153">
        <v>127.5</v>
      </c>
      <c r="I1153" s="1">
        <v>127.55</v>
      </c>
      <c r="J1153">
        <v>129.97999999999999</v>
      </c>
      <c r="K1153">
        <v>115526</v>
      </c>
      <c r="L1153" s="2">
        <v>150.16</v>
      </c>
      <c r="M1153">
        <v>2059</v>
      </c>
      <c r="N1153" s="3">
        <f t="shared" si="17"/>
        <v>56.107819329771736</v>
      </c>
      <c r="O1153">
        <v>85867</v>
      </c>
      <c r="P1153">
        <v>74.33</v>
      </c>
    </row>
    <row r="1154" spans="1:16" hidden="1" x14ac:dyDescent="0.3">
      <c r="A1154" t="s">
        <v>1649</v>
      </c>
      <c r="B1154" t="s">
        <v>41</v>
      </c>
      <c r="C1154" t="s">
        <v>25</v>
      </c>
      <c r="D1154">
        <v>4.6500000000000004</v>
      </c>
      <c r="E1154">
        <v>4.45</v>
      </c>
      <c r="F1154">
        <v>4.8499999999999996</v>
      </c>
      <c r="G1154">
        <v>4.45</v>
      </c>
      <c r="H1154">
        <v>4.8</v>
      </c>
      <c r="I1154" s="1">
        <v>4.8</v>
      </c>
      <c r="J1154">
        <v>4.54</v>
      </c>
      <c r="K1154">
        <v>1179</v>
      </c>
      <c r="L1154" s="2">
        <v>0.05</v>
      </c>
      <c r="M1154">
        <v>16</v>
      </c>
      <c r="N1154" s="3">
        <f t="shared" ref="N1154:N1217" si="18">K1154/M1154</f>
        <v>73.6875</v>
      </c>
      <c r="O1154" t="s">
        <v>42</v>
      </c>
      <c r="P1154" t="s">
        <v>42</v>
      </c>
    </row>
    <row r="1155" spans="1:16" hidden="1" x14ac:dyDescent="0.3">
      <c r="A1155" t="s">
        <v>1343</v>
      </c>
      <c r="B1155" t="s">
        <v>24</v>
      </c>
      <c r="C1155" t="s">
        <v>25</v>
      </c>
      <c r="D1155">
        <v>54.9</v>
      </c>
      <c r="E1155">
        <v>53.9</v>
      </c>
      <c r="F1155">
        <v>55.5</v>
      </c>
      <c r="G1155">
        <v>53.9</v>
      </c>
      <c r="H1155">
        <v>54</v>
      </c>
      <c r="I1155" s="1">
        <v>54.35</v>
      </c>
      <c r="J1155">
        <v>54.46</v>
      </c>
      <c r="K1155">
        <v>9010</v>
      </c>
      <c r="L1155" s="2">
        <v>4.91</v>
      </c>
      <c r="M1155">
        <v>229</v>
      </c>
      <c r="N1155" s="3">
        <f t="shared" si="18"/>
        <v>39.344978165938862</v>
      </c>
      <c r="O1155">
        <v>4684</v>
      </c>
      <c r="P1155">
        <v>51.99</v>
      </c>
    </row>
    <row r="1156" spans="1:16" hidden="1" x14ac:dyDescent="0.3">
      <c r="A1156" t="s">
        <v>287</v>
      </c>
      <c r="B1156" t="s">
        <v>24</v>
      </c>
      <c r="C1156" t="s">
        <v>25</v>
      </c>
      <c r="D1156">
        <v>425.2</v>
      </c>
      <c r="E1156">
        <v>425.2</v>
      </c>
      <c r="F1156">
        <v>427.55</v>
      </c>
      <c r="G1156">
        <v>414</v>
      </c>
      <c r="H1156">
        <v>425.25</v>
      </c>
      <c r="I1156" s="1">
        <v>425.45</v>
      </c>
      <c r="J1156">
        <v>420.91</v>
      </c>
      <c r="K1156">
        <v>2485441</v>
      </c>
      <c r="L1156" s="2">
        <v>10461.49</v>
      </c>
      <c r="M1156">
        <v>51050</v>
      </c>
      <c r="N1156" s="3">
        <f t="shared" si="18"/>
        <v>48.686405484818806</v>
      </c>
      <c r="O1156">
        <v>676155</v>
      </c>
      <c r="P1156">
        <v>27.2</v>
      </c>
    </row>
    <row r="1157" spans="1:16" hidden="1" x14ac:dyDescent="0.3">
      <c r="A1157" t="s">
        <v>587</v>
      </c>
      <c r="B1157" t="s">
        <v>24</v>
      </c>
      <c r="C1157" t="s">
        <v>25</v>
      </c>
      <c r="D1157">
        <v>1476.1</v>
      </c>
      <c r="E1157">
        <v>1477.05</v>
      </c>
      <c r="F1157">
        <v>1483</v>
      </c>
      <c r="G1157">
        <v>1451</v>
      </c>
      <c r="H1157">
        <v>1454.1</v>
      </c>
      <c r="I1157" s="1">
        <v>1455.75</v>
      </c>
      <c r="J1157">
        <v>1469.21</v>
      </c>
      <c r="K1157">
        <v>23138</v>
      </c>
      <c r="L1157" s="2">
        <v>339.95</v>
      </c>
      <c r="M1157">
        <v>3218</v>
      </c>
      <c r="N1157" s="3">
        <f t="shared" si="18"/>
        <v>7.1901802361715355</v>
      </c>
      <c r="O1157">
        <v>9634</v>
      </c>
      <c r="P1157">
        <v>41.64</v>
      </c>
    </row>
    <row r="1158" spans="1:16" hidden="1" x14ac:dyDescent="0.3">
      <c r="A1158" t="s">
        <v>1067</v>
      </c>
      <c r="B1158" t="s">
        <v>24</v>
      </c>
      <c r="C1158" t="s">
        <v>25</v>
      </c>
      <c r="D1158">
        <v>467.95</v>
      </c>
      <c r="E1158">
        <v>455.05</v>
      </c>
      <c r="F1158">
        <v>467.4</v>
      </c>
      <c r="G1158">
        <v>450</v>
      </c>
      <c r="H1158">
        <v>465.95</v>
      </c>
      <c r="I1158" s="1">
        <v>458.25</v>
      </c>
      <c r="J1158">
        <v>457.93</v>
      </c>
      <c r="K1158">
        <v>133</v>
      </c>
      <c r="L1158" s="2">
        <v>0.61</v>
      </c>
      <c r="M1158">
        <v>22</v>
      </c>
      <c r="N1158" s="3">
        <f t="shared" si="18"/>
        <v>6.0454545454545459</v>
      </c>
      <c r="O1158">
        <v>76</v>
      </c>
      <c r="P1158">
        <v>57.14</v>
      </c>
    </row>
    <row r="1159" spans="1:16" hidden="1" x14ac:dyDescent="0.3">
      <c r="A1159" t="s">
        <v>756</v>
      </c>
      <c r="B1159" t="s">
        <v>24</v>
      </c>
      <c r="C1159" t="s">
        <v>25</v>
      </c>
      <c r="D1159">
        <v>72.2</v>
      </c>
      <c r="E1159">
        <v>73.05</v>
      </c>
      <c r="F1159">
        <v>73.05</v>
      </c>
      <c r="G1159">
        <v>70.099999999999994</v>
      </c>
      <c r="H1159">
        <v>70.75</v>
      </c>
      <c r="I1159" s="1">
        <v>70.599999999999994</v>
      </c>
      <c r="J1159">
        <v>71.010000000000005</v>
      </c>
      <c r="K1159">
        <v>145378</v>
      </c>
      <c r="L1159" s="2">
        <v>103.24</v>
      </c>
      <c r="M1159">
        <v>3380</v>
      </c>
      <c r="N1159" s="3">
        <f t="shared" si="18"/>
        <v>43.011242603550293</v>
      </c>
      <c r="O1159">
        <v>79065</v>
      </c>
      <c r="P1159">
        <v>54.39</v>
      </c>
    </row>
    <row r="1160" spans="1:16" hidden="1" x14ac:dyDescent="0.3">
      <c r="A1160" t="s">
        <v>1374</v>
      </c>
      <c r="B1160" t="s">
        <v>41</v>
      </c>
      <c r="C1160" t="s">
        <v>25</v>
      </c>
      <c r="D1160">
        <v>10.45</v>
      </c>
      <c r="E1160">
        <v>10.9</v>
      </c>
      <c r="F1160">
        <v>10.9</v>
      </c>
      <c r="G1160">
        <v>10</v>
      </c>
      <c r="H1160">
        <v>10.15</v>
      </c>
      <c r="I1160" s="1">
        <v>10.15</v>
      </c>
      <c r="J1160">
        <v>10.32</v>
      </c>
      <c r="K1160">
        <v>34295</v>
      </c>
      <c r="L1160" s="2">
        <v>3.54</v>
      </c>
      <c r="M1160">
        <v>83</v>
      </c>
      <c r="N1160" s="3">
        <f t="shared" si="18"/>
        <v>413.19277108433732</v>
      </c>
      <c r="O1160" t="s">
        <v>42</v>
      </c>
      <c r="P1160" t="s">
        <v>42</v>
      </c>
    </row>
    <row r="1161" spans="1:16" hidden="1" x14ac:dyDescent="0.3">
      <c r="A1161" t="s">
        <v>398</v>
      </c>
      <c r="B1161" t="s">
        <v>24</v>
      </c>
      <c r="C1161" t="s">
        <v>25</v>
      </c>
      <c r="D1161">
        <v>5067.3500000000004</v>
      </c>
      <c r="E1161">
        <v>5073</v>
      </c>
      <c r="F1161">
        <v>5073</v>
      </c>
      <c r="G1161">
        <v>4996</v>
      </c>
      <c r="H1161">
        <v>5020</v>
      </c>
      <c r="I1161" s="1">
        <v>5049.25</v>
      </c>
      <c r="J1161">
        <v>5046.72</v>
      </c>
      <c r="K1161">
        <v>29294</v>
      </c>
      <c r="L1161" s="2">
        <v>1478.39</v>
      </c>
      <c r="M1161">
        <v>1806</v>
      </c>
      <c r="N1161" s="3">
        <f t="shared" si="18"/>
        <v>16.220376522702104</v>
      </c>
      <c r="O1161">
        <v>24982</v>
      </c>
      <c r="P1161">
        <v>85.28</v>
      </c>
    </row>
    <row r="1162" spans="1:16" hidden="1" x14ac:dyDescent="0.3">
      <c r="A1162" t="s">
        <v>1653</v>
      </c>
      <c r="B1162" t="s">
        <v>41</v>
      </c>
      <c r="C1162" t="s">
        <v>25</v>
      </c>
      <c r="D1162">
        <v>26.5</v>
      </c>
      <c r="E1162">
        <v>26.5</v>
      </c>
      <c r="F1162">
        <v>27.8</v>
      </c>
      <c r="G1162">
        <v>26</v>
      </c>
      <c r="H1162">
        <v>27.7</v>
      </c>
      <c r="I1162" s="1">
        <v>27.7</v>
      </c>
      <c r="J1162">
        <v>26.91</v>
      </c>
      <c r="K1162">
        <v>161</v>
      </c>
      <c r="L1162" s="2">
        <v>0.04</v>
      </c>
      <c r="M1162">
        <v>4</v>
      </c>
      <c r="N1162" s="3">
        <f t="shared" si="18"/>
        <v>40.25</v>
      </c>
      <c r="O1162" t="s">
        <v>42</v>
      </c>
      <c r="P1162" t="s">
        <v>42</v>
      </c>
    </row>
    <row r="1163" spans="1:16" hidden="1" x14ac:dyDescent="0.3">
      <c r="A1163" t="s">
        <v>551</v>
      </c>
      <c r="B1163" t="s">
        <v>24</v>
      </c>
      <c r="C1163" t="s">
        <v>25</v>
      </c>
      <c r="D1163">
        <v>153.5</v>
      </c>
      <c r="E1163">
        <v>153.80000000000001</v>
      </c>
      <c r="F1163">
        <v>154.80000000000001</v>
      </c>
      <c r="G1163">
        <v>148.5</v>
      </c>
      <c r="H1163">
        <v>148.80000000000001</v>
      </c>
      <c r="I1163" s="1">
        <v>148.85</v>
      </c>
      <c r="J1163">
        <v>150.87</v>
      </c>
      <c r="K1163">
        <v>293295</v>
      </c>
      <c r="L1163" s="2">
        <v>442.49</v>
      </c>
      <c r="M1163">
        <v>5004</v>
      </c>
      <c r="N1163" s="3">
        <f t="shared" si="18"/>
        <v>58.612110311750598</v>
      </c>
      <c r="O1163">
        <v>132168</v>
      </c>
      <c r="P1163">
        <v>45.06</v>
      </c>
    </row>
    <row r="1164" spans="1:16" hidden="1" x14ac:dyDescent="0.3">
      <c r="A1164" t="s">
        <v>620</v>
      </c>
      <c r="B1164" t="s">
        <v>24</v>
      </c>
      <c r="C1164" t="s">
        <v>25</v>
      </c>
      <c r="D1164">
        <v>94</v>
      </c>
      <c r="E1164">
        <v>93.25</v>
      </c>
      <c r="F1164">
        <v>93.95</v>
      </c>
      <c r="G1164">
        <v>90.7</v>
      </c>
      <c r="H1164">
        <v>90.75</v>
      </c>
      <c r="I1164" s="1">
        <v>91.2</v>
      </c>
      <c r="J1164">
        <v>91.97</v>
      </c>
      <c r="K1164">
        <v>290134</v>
      </c>
      <c r="L1164" s="2">
        <v>266.83</v>
      </c>
      <c r="M1164">
        <v>4211</v>
      </c>
      <c r="N1164" s="3">
        <f t="shared" si="18"/>
        <v>68.8990738541914</v>
      </c>
      <c r="O1164">
        <v>121304</v>
      </c>
      <c r="P1164">
        <v>41.81</v>
      </c>
    </row>
    <row r="1165" spans="1:16" hidden="1" x14ac:dyDescent="0.3">
      <c r="A1165" t="s">
        <v>528</v>
      </c>
      <c r="B1165" t="s">
        <v>24</v>
      </c>
      <c r="C1165" t="s">
        <v>25</v>
      </c>
      <c r="D1165">
        <v>152.05000000000001</v>
      </c>
      <c r="E1165">
        <v>149.44999999999999</v>
      </c>
      <c r="F1165">
        <v>149.44999999999999</v>
      </c>
      <c r="G1165">
        <v>142.05000000000001</v>
      </c>
      <c r="H1165">
        <v>142.9</v>
      </c>
      <c r="I1165" s="1">
        <v>143.15</v>
      </c>
      <c r="J1165">
        <v>144.84</v>
      </c>
      <c r="K1165">
        <v>377851</v>
      </c>
      <c r="L1165" s="2">
        <v>547.29</v>
      </c>
      <c r="M1165">
        <v>7431</v>
      </c>
      <c r="N1165" s="3">
        <f t="shared" si="18"/>
        <v>50.847934329161617</v>
      </c>
      <c r="O1165">
        <v>181174</v>
      </c>
      <c r="P1165">
        <v>47.95</v>
      </c>
    </row>
    <row r="1166" spans="1:16" hidden="1" x14ac:dyDescent="0.3">
      <c r="A1166" t="s">
        <v>1652</v>
      </c>
      <c r="B1166" t="s">
        <v>41</v>
      </c>
      <c r="C1166" t="s">
        <v>25</v>
      </c>
      <c r="D1166">
        <v>2.85</v>
      </c>
      <c r="E1166">
        <v>2.85</v>
      </c>
      <c r="F1166">
        <v>2.9</v>
      </c>
      <c r="G1166">
        <v>2.75</v>
      </c>
      <c r="H1166">
        <v>2.8</v>
      </c>
      <c r="I1166" s="1">
        <v>2.8</v>
      </c>
      <c r="J1166">
        <v>2.88</v>
      </c>
      <c r="K1166">
        <v>1230</v>
      </c>
      <c r="L1166" s="2">
        <v>0.04</v>
      </c>
      <c r="M1166">
        <v>9</v>
      </c>
      <c r="N1166" s="3">
        <f t="shared" si="18"/>
        <v>136.66666666666666</v>
      </c>
      <c r="O1166" t="s">
        <v>42</v>
      </c>
      <c r="P1166" t="s">
        <v>42</v>
      </c>
    </row>
    <row r="1167" spans="1:16" hidden="1" x14ac:dyDescent="0.3">
      <c r="A1167" t="s">
        <v>186</v>
      </c>
      <c r="B1167" t="s">
        <v>24</v>
      </c>
      <c r="C1167" t="s">
        <v>25</v>
      </c>
      <c r="D1167">
        <v>92.75</v>
      </c>
      <c r="E1167">
        <v>93</v>
      </c>
      <c r="F1167">
        <v>96.95</v>
      </c>
      <c r="G1167">
        <v>92.9</v>
      </c>
      <c r="H1167">
        <v>95</v>
      </c>
      <c r="I1167" s="1">
        <v>94.3</v>
      </c>
      <c r="J1167">
        <v>94.8</v>
      </c>
      <c r="K1167">
        <v>37230</v>
      </c>
      <c r="L1167" s="2">
        <v>35.29</v>
      </c>
      <c r="M1167">
        <v>654</v>
      </c>
      <c r="N1167" s="3">
        <f t="shared" si="18"/>
        <v>56.926605504587158</v>
      </c>
      <c r="O1167">
        <v>26562</v>
      </c>
      <c r="P1167">
        <v>71.349999999999994</v>
      </c>
    </row>
    <row r="1168" spans="1:16" hidden="1" x14ac:dyDescent="0.3">
      <c r="A1168" t="s">
        <v>844</v>
      </c>
      <c r="B1168" t="s">
        <v>24</v>
      </c>
      <c r="C1168" t="s">
        <v>25</v>
      </c>
      <c r="D1168">
        <v>84.1</v>
      </c>
      <c r="E1168">
        <v>84.65</v>
      </c>
      <c r="F1168">
        <v>84.65</v>
      </c>
      <c r="G1168">
        <v>81.400000000000006</v>
      </c>
      <c r="H1168">
        <v>83.25</v>
      </c>
      <c r="I1168" s="1">
        <v>83.85</v>
      </c>
      <c r="J1168">
        <v>83.21</v>
      </c>
      <c r="K1168">
        <v>71427</v>
      </c>
      <c r="L1168" s="2">
        <v>59.43</v>
      </c>
      <c r="M1168">
        <v>1041</v>
      </c>
      <c r="N1168" s="3">
        <f t="shared" si="18"/>
        <v>68.61383285302594</v>
      </c>
      <c r="O1168">
        <v>49004</v>
      </c>
      <c r="P1168">
        <v>68.61</v>
      </c>
    </row>
    <row r="1169" spans="1:16" hidden="1" x14ac:dyDescent="0.3">
      <c r="A1169" t="s">
        <v>496</v>
      </c>
      <c r="B1169" t="s">
        <v>24</v>
      </c>
      <c r="C1169" t="s">
        <v>25</v>
      </c>
      <c r="D1169">
        <v>215.1</v>
      </c>
      <c r="E1169">
        <v>216</v>
      </c>
      <c r="F1169">
        <v>217.5</v>
      </c>
      <c r="G1169">
        <v>211.6</v>
      </c>
      <c r="H1169">
        <v>214</v>
      </c>
      <c r="I1169" s="1">
        <v>215.55</v>
      </c>
      <c r="J1169">
        <v>215.71</v>
      </c>
      <c r="K1169">
        <v>319358</v>
      </c>
      <c r="L1169" s="2">
        <v>688.88</v>
      </c>
      <c r="M1169">
        <v>6874</v>
      </c>
      <c r="N1169" s="3">
        <f t="shared" si="18"/>
        <v>46.458830375327324</v>
      </c>
      <c r="O1169">
        <v>216354</v>
      </c>
      <c r="P1169">
        <v>67.75</v>
      </c>
    </row>
    <row r="1170" spans="1:16" hidden="1" x14ac:dyDescent="0.3">
      <c r="A1170" t="s">
        <v>857</v>
      </c>
      <c r="B1170" t="s">
        <v>24</v>
      </c>
      <c r="C1170" t="s">
        <v>25</v>
      </c>
      <c r="D1170">
        <v>486.4</v>
      </c>
      <c r="E1170">
        <v>492.45</v>
      </c>
      <c r="F1170">
        <v>492.45</v>
      </c>
      <c r="G1170">
        <v>472.2</v>
      </c>
      <c r="H1170">
        <v>481</v>
      </c>
      <c r="I1170" s="1">
        <v>481</v>
      </c>
      <c r="J1170">
        <v>478.73</v>
      </c>
      <c r="K1170">
        <v>11385</v>
      </c>
      <c r="L1170" s="2">
        <v>54.5</v>
      </c>
      <c r="M1170">
        <v>1136</v>
      </c>
      <c r="N1170" s="3">
        <f t="shared" si="18"/>
        <v>10.022007042253522</v>
      </c>
      <c r="O1170">
        <v>5503</v>
      </c>
      <c r="P1170">
        <v>48.34</v>
      </c>
    </row>
    <row r="1171" spans="1:16" hidden="1" x14ac:dyDescent="0.3">
      <c r="A1171" t="s">
        <v>160</v>
      </c>
      <c r="B1171" t="s">
        <v>24</v>
      </c>
      <c r="C1171" t="s">
        <v>25</v>
      </c>
      <c r="D1171">
        <v>39.200000000000003</v>
      </c>
      <c r="E1171">
        <v>39.200000000000003</v>
      </c>
      <c r="F1171">
        <v>39.299999999999997</v>
      </c>
      <c r="G1171">
        <v>35.299999999999997</v>
      </c>
      <c r="H1171">
        <v>35.450000000000003</v>
      </c>
      <c r="I1171" s="1">
        <v>35.65</v>
      </c>
      <c r="J1171">
        <v>36.36</v>
      </c>
      <c r="K1171">
        <v>802435</v>
      </c>
      <c r="L1171" s="2">
        <v>291.77999999999997</v>
      </c>
      <c r="M1171">
        <v>3747</v>
      </c>
      <c r="N1171" s="3">
        <f t="shared" si="18"/>
        <v>214.1539898585535</v>
      </c>
      <c r="O1171">
        <v>546803</v>
      </c>
      <c r="P1171">
        <v>68.14</v>
      </c>
    </row>
    <row r="1172" spans="1:16" hidden="1" x14ac:dyDescent="0.3">
      <c r="A1172" t="s">
        <v>941</v>
      </c>
      <c r="B1172" t="s">
        <v>24</v>
      </c>
      <c r="C1172" t="s">
        <v>25</v>
      </c>
      <c r="D1172">
        <v>23.65</v>
      </c>
      <c r="E1172">
        <v>24.3</v>
      </c>
      <c r="F1172">
        <v>24.3</v>
      </c>
      <c r="G1172">
        <v>22.8</v>
      </c>
      <c r="H1172">
        <v>22.8</v>
      </c>
      <c r="I1172" s="1">
        <v>22.95</v>
      </c>
      <c r="J1172">
        <v>23.19</v>
      </c>
      <c r="K1172">
        <v>143150</v>
      </c>
      <c r="L1172" s="2">
        <v>33.19</v>
      </c>
      <c r="M1172">
        <v>996</v>
      </c>
      <c r="N1172" s="3">
        <f t="shared" si="18"/>
        <v>143.72489959839356</v>
      </c>
      <c r="O1172">
        <v>71502</v>
      </c>
      <c r="P1172">
        <v>49.95</v>
      </c>
    </row>
    <row r="1173" spans="1:16" hidden="1" x14ac:dyDescent="0.3">
      <c r="A1173" t="s">
        <v>1300</v>
      </c>
      <c r="B1173" t="s">
        <v>24</v>
      </c>
      <c r="C1173" t="s">
        <v>25</v>
      </c>
      <c r="D1173">
        <v>5.0999999999999996</v>
      </c>
      <c r="E1173">
        <v>5.0999999999999996</v>
      </c>
      <c r="F1173">
        <v>5.0999999999999996</v>
      </c>
      <c r="G1173">
        <v>4.9000000000000004</v>
      </c>
      <c r="H1173">
        <v>4.9000000000000004</v>
      </c>
      <c r="I1173" s="1">
        <v>5</v>
      </c>
      <c r="J1173">
        <v>5.01</v>
      </c>
      <c r="K1173">
        <v>141313</v>
      </c>
      <c r="L1173" s="2">
        <v>7.07</v>
      </c>
      <c r="M1173">
        <v>215</v>
      </c>
      <c r="N1173" s="3">
        <f t="shared" si="18"/>
        <v>657.26976744186049</v>
      </c>
      <c r="O1173">
        <v>121180</v>
      </c>
      <c r="P1173">
        <v>85.75</v>
      </c>
    </row>
    <row r="1174" spans="1:16" hidden="1" x14ac:dyDescent="0.3">
      <c r="A1174" t="s">
        <v>1442</v>
      </c>
      <c r="B1174" t="s">
        <v>24</v>
      </c>
      <c r="C1174" t="s">
        <v>25</v>
      </c>
      <c r="D1174">
        <v>30.55</v>
      </c>
      <c r="E1174">
        <v>30.5</v>
      </c>
      <c r="F1174">
        <v>30.5</v>
      </c>
      <c r="G1174">
        <v>29.1</v>
      </c>
      <c r="H1174">
        <v>29.25</v>
      </c>
      <c r="I1174" s="1">
        <v>29.45</v>
      </c>
      <c r="J1174">
        <v>29.74</v>
      </c>
      <c r="K1174">
        <v>6168</v>
      </c>
      <c r="L1174" s="2">
        <v>1.83</v>
      </c>
      <c r="M1174">
        <v>125</v>
      </c>
      <c r="N1174" s="3">
        <f t="shared" si="18"/>
        <v>49.344000000000001</v>
      </c>
      <c r="O1174">
        <v>4350</v>
      </c>
      <c r="P1174">
        <v>70.53</v>
      </c>
    </row>
    <row r="1175" spans="1:16" hidden="1" x14ac:dyDescent="0.3">
      <c r="A1175" t="s">
        <v>1114</v>
      </c>
      <c r="B1175" t="s">
        <v>24</v>
      </c>
      <c r="C1175" t="s">
        <v>25</v>
      </c>
      <c r="D1175">
        <v>86.75</v>
      </c>
      <c r="E1175">
        <v>86.75</v>
      </c>
      <c r="F1175">
        <v>89.85</v>
      </c>
      <c r="G1175">
        <v>85</v>
      </c>
      <c r="H1175">
        <v>88</v>
      </c>
      <c r="I1175" s="1">
        <v>88.6</v>
      </c>
      <c r="J1175">
        <v>87.21</v>
      </c>
      <c r="K1175">
        <v>8607</v>
      </c>
      <c r="L1175" s="2">
        <v>7.51</v>
      </c>
      <c r="M1175">
        <v>58</v>
      </c>
      <c r="N1175" s="3">
        <f t="shared" si="18"/>
        <v>148.39655172413794</v>
      </c>
      <c r="O1175">
        <v>4990</v>
      </c>
      <c r="P1175">
        <v>57.98</v>
      </c>
    </row>
    <row r="1176" spans="1:16" hidden="1" x14ac:dyDescent="0.3">
      <c r="A1176" t="s">
        <v>1485</v>
      </c>
      <c r="B1176" t="s">
        <v>24</v>
      </c>
      <c r="C1176" t="s">
        <v>25</v>
      </c>
      <c r="D1176">
        <v>67.3</v>
      </c>
      <c r="E1176">
        <v>67.2</v>
      </c>
      <c r="F1176">
        <v>69.5</v>
      </c>
      <c r="G1176">
        <v>67.2</v>
      </c>
      <c r="H1176">
        <v>67.900000000000006</v>
      </c>
      <c r="I1176" s="1">
        <v>67.5</v>
      </c>
      <c r="J1176">
        <v>67.37</v>
      </c>
      <c r="K1176">
        <v>1861</v>
      </c>
      <c r="L1176" s="2">
        <v>1.25</v>
      </c>
      <c r="M1176">
        <v>77</v>
      </c>
      <c r="N1176" s="3">
        <f t="shared" si="18"/>
        <v>24.168831168831169</v>
      </c>
      <c r="O1176">
        <v>1636</v>
      </c>
      <c r="P1176">
        <v>87.91</v>
      </c>
    </row>
    <row r="1177" spans="1:16" hidden="1" x14ac:dyDescent="0.3">
      <c r="A1177" t="s">
        <v>922</v>
      </c>
      <c r="B1177" t="s">
        <v>24</v>
      </c>
      <c r="C1177" t="s">
        <v>25</v>
      </c>
      <c r="D1177">
        <v>85.1</v>
      </c>
      <c r="E1177">
        <v>85</v>
      </c>
      <c r="F1177">
        <v>85.05</v>
      </c>
      <c r="G1177">
        <v>82.1</v>
      </c>
      <c r="H1177">
        <v>82.2</v>
      </c>
      <c r="I1177" s="1">
        <v>82.35</v>
      </c>
      <c r="J1177">
        <v>82.84</v>
      </c>
      <c r="K1177">
        <v>44554</v>
      </c>
      <c r="L1177" s="2">
        <v>36.909999999999997</v>
      </c>
      <c r="M1177">
        <v>852</v>
      </c>
      <c r="N1177" s="3">
        <f t="shared" si="18"/>
        <v>52.293427230046952</v>
      </c>
      <c r="O1177">
        <v>29527</v>
      </c>
      <c r="P1177">
        <v>66.27</v>
      </c>
    </row>
    <row r="1178" spans="1:16" hidden="1" x14ac:dyDescent="0.3">
      <c r="A1178" t="s">
        <v>1621</v>
      </c>
      <c r="B1178" t="s">
        <v>41</v>
      </c>
      <c r="C1178" t="s">
        <v>25</v>
      </c>
      <c r="D1178">
        <v>4.8</v>
      </c>
      <c r="E1178">
        <v>4.95</v>
      </c>
      <c r="F1178">
        <v>4.95</v>
      </c>
      <c r="G1178">
        <v>4.5999999999999996</v>
      </c>
      <c r="H1178">
        <v>4.5999999999999996</v>
      </c>
      <c r="I1178" s="1">
        <v>4.7</v>
      </c>
      <c r="J1178">
        <v>4.87</v>
      </c>
      <c r="K1178">
        <v>3068</v>
      </c>
      <c r="L1178" s="2">
        <v>0.15</v>
      </c>
      <c r="M1178">
        <v>22</v>
      </c>
      <c r="N1178" s="3">
        <f t="shared" si="18"/>
        <v>139.45454545454547</v>
      </c>
      <c r="O1178" t="s">
        <v>42</v>
      </c>
      <c r="P1178" t="s">
        <v>42</v>
      </c>
    </row>
    <row r="1179" spans="1:16" hidden="1" x14ac:dyDescent="0.3">
      <c r="A1179" t="s">
        <v>983</v>
      </c>
      <c r="B1179" t="s">
        <v>41</v>
      </c>
      <c r="C1179" t="s">
        <v>25</v>
      </c>
      <c r="D1179">
        <v>15.8</v>
      </c>
      <c r="E1179">
        <v>15.25</v>
      </c>
      <c r="F1179">
        <v>16.100000000000001</v>
      </c>
      <c r="G1179">
        <v>15.25</v>
      </c>
      <c r="H1179">
        <v>16</v>
      </c>
      <c r="I1179" s="1">
        <v>15.95</v>
      </c>
      <c r="J1179">
        <v>15.83</v>
      </c>
      <c r="K1179">
        <v>156336</v>
      </c>
      <c r="L1179" s="2">
        <v>24.74</v>
      </c>
      <c r="M1179">
        <v>333</v>
      </c>
      <c r="N1179" s="3">
        <f t="shared" si="18"/>
        <v>469.47747747747746</v>
      </c>
      <c r="O1179" t="s">
        <v>42</v>
      </c>
      <c r="P1179" t="s">
        <v>42</v>
      </c>
    </row>
    <row r="1180" spans="1:16" hidden="1" x14ac:dyDescent="0.3">
      <c r="A1180" t="s">
        <v>1339</v>
      </c>
      <c r="B1180" t="s">
        <v>41</v>
      </c>
      <c r="C1180" t="s">
        <v>25</v>
      </c>
      <c r="D1180">
        <v>0.4</v>
      </c>
      <c r="E1180">
        <v>0.4</v>
      </c>
      <c r="F1180">
        <v>0.45</v>
      </c>
      <c r="G1180">
        <v>0.4</v>
      </c>
      <c r="H1180">
        <v>0.45</v>
      </c>
      <c r="I1180" s="1">
        <v>0.45</v>
      </c>
      <c r="J1180">
        <v>0.43</v>
      </c>
      <c r="K1180">
        <v>1178246</v>
      </c>
      <c r="L1180" s="2">
        <v>5.07</v>
      </c>
      <c r="M1180">
        <v>274</v>
      </c>
      <c r="N1180" s="3">
        <f t="shared" si="18"/>
        <v>4300.1678832116786</v>
      </c>
      <c r="O1180" t="s">
        <v>42</v>
      </c>
      <c r="P1180" t="s">
        <v>42</v>
      </c>
    </row>
    <row r="1181" spans="1:16" hidden="1" x14ac:dyDescent="0.3">
      <c r="A1181" t="s">
        <v>726</v>
      </c>
      <c r="B1181" t="s">
        <v>24</v>
      </c>
      <c r="C1181" t="s">
        <v>25</v>
      </c>
      <c r="D1181">
        <v>45.8</v>
      </c>
      <c r="E1181">
        <v>46</v>
      </c>
      <c r="F1181">
        <v>46.8</v>
      </c>
      <c r="G1181">
        <v>44.65</v>
      </c>
      <c r="H1181">
        <v>45</v>
      </c>
      <c r="I1181" s="1">
        <v>44.9</v>
      </c>
      <c r="J1181">
        <v>45.53</v>
      </c>
      <c r="K1181">
        <v>268801</v>
      </c>
      <c r="L1181" s="2">
        <v>122.38</v>
      </c>
      <c r="M1181">
        <v>2135</v>
      </c>
      <c r="N1181" s="3">
        <f t="shared" si="18"/>
        <v>125.90210772833724</v>
      </c>
      <c r="O1181">
        <v>173858</v>
      </c>
      <c r="P1181">
        <v>64.680000000000007</v>
      </c>
    </row>
    <row r="1182" spans="1:16" hidden="1" x14ac:dyDescent="0.3">
      <c r="A1182" t="s">
        <v>652</v>
      </c>
      <c r="B1182" t="s">
        <v>24</v>
      </c>
      <c r="C1182" t="s">
        <v>25</v>
      </c>
      <c r="D1182">
        <v>1680.95</v>
      </c>
      <c r="E1182">
        <v>1709.8</v>
      </c>
      <c r="F1182">
        <v>1710</v>
      </c>
      <c r="G1182">
        <v>1650.65</v>
      </c>
      <c r="H1182">
        <v>1699.95</v>
      </c>
      <c r="I1182" s="1">
        <v>1699.35</v>
      </c>
      <c r="J1182">
        <v>1696.66</v>
      </c>
      <c r="K1182">
        <v>12440</v>
      </c>
      <c r="L1182" s="2">
        <v>211.06</v>
      </c>
      <c r="M1182">
        <v>1515</v>
      </c>
      <c r="N1182" s="3">
        <f t="shared" si="18"/>
        <v>8.211221122112212</v>
      </c>
      <c r="O1182">
        <v>8845</v>
      </c>
      <c r="P1182">
        <v>71.099999999999994</v>
      </c>
    </row>
    <row r="1183" spans="1:16" hidden="1" x14ac:dyDescent="0.3">
      <c r="A1183" t="s">
        <v>1536</v>
      </c>
      <c r="B1183" t="s">
        <v>41</v>
      </c>
      <c r="C1183" t="s">
        <v>25</v>
      </c>
      <c r="D1183">
        <v>10.35</v>
      </c>
      <c r="E1183">
        <v>10.85</v>
      </c>
      <c r="F1183">
        <v>10.85</v>
      </c>
      <c r="G1183">
        <v>10.85</v>
      </c>
      <c r="H1183">
        <v>10.85</v>
      </c>
      <c r="I1183" s="1">
        <v>10.85</v>
      </c>
      <c r="J1183">
        <v>10.85</v>
      </c>
      <c r="K1183">
        <v>6650</v>
      </c>
      <c r="L1183" s="2">
        <v>0.72</v>
      </c>
      <c r="M1183">
        <v>30</v>
      </c>
      <c r="N1183" s="3">
        <f t="shared" si="18"/>
        <v>221.66666666666666</v>
      </c>
      <c r="O1183" t="s">
        <v>42</v>
      </c>
      <c r="P1183" t="s">
        <v>42</v>
      </c>
    </row>
    <row r="1184" spans="1:16" hidden="1" x14ac:dyDescent="0.3">
      <c r="A1184" t="s">
        <v>1600</v>
      </c>
      <c r="B1184" t="s">
        <v>24</v>
      </c>
      <c r="C1184" t="s">
        <v>25</v>
      </c>
      <c r="D1184">
        <v>31.1</v>
      </c>
      <c r="E1184">
        <v>31</v>
      </c>
      <c r="F1184">
        <v>32.450000000000003</v>
      </c>
      <c r="G1184">
        <v>30.6</v>
      </c>
      <c r="H1184">
        <v>31.2</v>
      </c>
      <c r="I1184" s="1">
        <v>31.7</v>
      </c>
      <c r="J1184">
        <v>31.33</v>
      </c>
      <c r="K1184">
        <v>819</v>
      </c>
      <c r="L1184" s="2">
        <v>0.26</v>
      </c>
      <c r="M1184">
        <v>39</v>
      </c>
      <c r="N1184" s="3">
        <f t="shared" si="18"/>
        <v>21</v>
      </c>
      <c r="O1184">
        <v>589</v>
      </c>
      <c r="P1184">
        <v>71.92</v>
      </c>
    </row>
    <row r="1185" spans="1:16" hidden="1" x14ac:dyDescent="0.3">
      <c r="A1185" t="s">
        <v>1451</v>
      </c>
      <c r="B1185" t="s">
        <v>41</v>
      </c>
      <c r="C1185" t="s">
        <v>25</v>
      </c>
      <c r="D1185">
        <v>24.4</v>
      </c>
      <c r="E1185">
        <v>24.5</v>
      </c>
      <c r="F1185">
        <v>24.5</v>
      </c>
      <c r="G1185">
        <v>23.4</v>
      </c>
      <c r="H1185">
        <v>23.85</v>
      </c>
      <c r="I1185" s="1">
        <v>23.85</v>
      </c>
      <c r="J1185">
        <v>24.04</v>
      </c>
      <c r="K1185">
        <v>7290</v>
      </c>
      <c r="L1185" s="2">
        <v>1.75</v>
      </c>
      <c r="M1185">
        <v>59</v>
      </c>
      <c r="N1185" s="3">
        <f t="shared" si="18"/>
        <v>123.55932203389831</v>
      </c>
      <c r="O1185" t="s">
        <v>42</v>
      </c>
      <c r="P1185" t="s">
        <v>42</v>
      </c>
    </row>
    <row r="1186" spans="1:16" hidden="1" x14ac:dyDescent="0.3">
      <c r="A1186" t="s">
        <v>1211</v>
      </c>
      <c r="B1186" t="s">
        <v>24</v>
      </c>
      <c r="C1186" t="s">
        <v>25</v>
      </c>
      <c r="D1186">
        <v>217.85</v>
      </c>
      <c r="E1186">
        <v>217.1</v>
      </c>
      <c r="F1186">
        <v>226.9</v>
      </c>
      <c r="G1186">
        <v>214.9</v>
      </c>
      <c r="H1186">
        <v>225.05</v>
      </c>
      <c r="I1186" s="1">
        <v>225.3</v>
      </c>
      <c r="J1186">
        <v>221.34</v>
      </c>
      <c r="K1186">
        <v>6248</v>
      </c>
      <c r="L1186" s="2">
        <v>13.83</v>
      </c>
      <c r="M1186">
        <v>375</v>
      </c>
      <c r="N1186" s="3">
        <f t="shared" si="18"/>
        <v>16.661333333333335</v>
      </c>
      <c r="O1186">
        <v>3618</v>
      </c>
      <c r="P1186">
        <v>57.91</v>
      </c>
    </row>
    <row r="1187" spans="1:16" hidden="1" x14ac:dyDescent="0.3">
      <c r="A1187" t="s">
        <v>1368</v>
      </c>
      <c r="B1187" t="s">
        <v>24</v>
      </c>
      <c r="C1187" t="s">
        <v>25</v>
      </c>
      <c r="D1187">
        <v>194.25</v>
      </c>
      <c r="E1187">
        <v>193.65</v>
      </c>
      <c r="F1187">
        <v>195</v>
      </c>
      <c r="G1187">
        <v>190.2</v>
      </c>
      <c r="H1187">
        <v>192</v>
      </c>
      <c r="I1187" s="1">
        <v>191.95</v>
      </c>
      <c r="J1187">
        <v>192.25</v>
      </c>
      <c r="K1187">
        <v>1933</v>
      </c>
      <c r="L1187" s="2">
        <v>3.72</v>
      </c>
      <c r="M1187">
        <v>116</v>
      </c>
      <c r="N1187" s="3">
        <f t="shared" si="18"/>
        <v>16.663793103448278</v>
      </c>
      <c r="O1187">
        <v>1666</v>
      </c>
      <c r="P1187">
        <v>86.19</v>
      </c>
    </row>
    <row r="1188" spans="1:16" hidden="1" x14ac:dyDescent="0.3">
      <c r="A1188" t="s">
        <v>1249</v>
      </c>
      <c r="B1188" t="s">
        <v>41</v>
      </c>
      <c r="C1188" t="s">
        <v>25</v>
      </c>
      <c r="D1188">
        <v>0.8</v>
      </c>
      <c r="E1188">
        <v>0.75</v>
      </c>
      <c r="F1188">
        <v>0.8</v>
      </c>
      <c r="G1188">
        <v>0.75</v>
      </c>
      <c r="H1188">
        <v>0.8</v>
      </c>
      <c r="I1188" s="1">
        <v>0.75</v>
      </c>
      <c r="J1188">
        <v>0.76</v>
      </c>
      <c r="K1188">
        <v>1348821</v>
      </c>
      <c r="L1188" s="2">
        <v>10.28</v>
      </c>
      <c r="M1188">
        <v>496</v>
      </c>
      <c r="N1188" s="3">
        <f t="shared" si="18"/>
        <v>2719.3971774193546</v>
      </c>
      <c r="O1188" t="s">
        <v>42</v>
      </c>
      <c r="P1188" t="s">
        <v>42</v>
      </c>
    </row>
    <row r="1189" spans="1:16" hidden="1" x14ac:dyDescent="0.3">
      <c r="A1189" t="s">
        <v>1083</v>
      </c>
      <c r="B1189" t="s">
        <v>24</v>
      </c>
      <c r="C1189" t="s">
        <v>25</v>
      </c>
      <c r="D1189">
        <v>28.05</v>
      </c>
      <c r="E1189">
        <v>28.45</v>
      </c>
      <c r="F1189">
        <v>28.45</v>
      </c>
      <c r="G1189">
        <v>26.45</v>
      </c>
      <c r="H1189">
        <v>28.2</v>
      </c>
      <c r="I1189" s="1">
        <v>27.7</v>
      </c>
      <c r="J1189">
        <v>27.32</v>
      </c>
      <c r="K1189">
        <v>48864</v>
      </c>
      <c r="L1189" s="2">
        <v>13.35</v>
      </c>
      <c r="M1189">
        <v>439</v>
      </c>
      <c r="N1189" s="3">
        <f t="shared" si="18"/>
        <v>111.30751708428247</v>
      </c>
      <c r="O1189">
        <v>31877</v>
      </c>
      <c r="P1189">
        <v>65.239999999999995</v>
      </c>
    </row>
    <row r="1190" spans="1:16" hidden="1" x14ac:dyDescent="0.3">
      <c r="A1190" t="s">
        <v>1370</v>
      </c>
      <c r="B1190" t="s">
        <v>24</v>
      </c>
      <c r="C1190" t="s">
        <v>25</v>
      </c>
      <c r="D1190">
        <v>30.95</v>
      </c>
      <c r="E1190">
        <v>30.65</v>
      </c>
      <c r="F1190">
        <v>30.95</v>
      </c>
      <c r="G1190">
        <v>29.9</v>
      </c>
      <c r="H1190">
        <v>30.1</v>
      </c>
      <c r="I1190" s="1">
        <v>30.05</v>
      </c>
      <c r="J1190">
        <v>30.16</v>
      </c>
      <c r="K1190">
        <v>12156</v>
      </c>
      <c r="L1190" s="2">
        <v>3.67</v>
      </c>
      <c r="M1190">
        <v>129</v>
      </c>
      <c r="N1190" s="3">
        <f t="shared" si="18"/>
        <v>94.232558139534888</v>
      </c>
      <c r="O1190">
        <v>9125</v>
      </c>
      <c r="P1190">
        <v>75.069999999999993</v>
      </c>
    </row>
    <row r="1191" spans="1:16" hidden="1" x14ac:dyDescent="0.3">
      <c r="A1191" t="s">
        <v>602</v>
      </c>
      <c r="B1191" t="s">
        <v>24</v>
      </c>
      <c r="C1191" t="s">
        <v>25</v>
      </c>
      <c r="D1191">
        <v>1628.35</v>
      </c>
      <c r="E1191">
        <v>1643.9</v>
      </c>
      <c r="F1191">
        <v>1665</v>
      </c>
      <c r="G1191">
        <v>1603</v>
      </c>
      <c r="H1191">
        <v>1608.5</v>
      </c>
      <c r="I1191" s="1">
        <v>1611.05</v>
      </c>
      <c r="J1191">
        <v>1627.21</v>
      </c>
      <c r="K1191">
        <v>19734</v>
      </c>
      <c r="L1191" s="2">
        <v>321.11</v>
      </c>
      <c r="M1191">
        <v>2806</v>
      </c>
      <c r="N1191" s="3">
        <f t="shared" si="18"/>
        <v>7.0327868852459012</v>
      </c>
      <c r="O1191">
        <v>9195</v>
      </c>
      <c r="P1191">
        <v>46.59</v>
      </c>
    </row>
    <row r="1192" spans="1:16" hidden="1" x14ac:dyDescent="0.3">
      <c r="A1192" t="s">
        <v>1576</v>
      </c>
      <c r="B1192" t="s">
        <v>41</v>
      </c>
      <c r="C1192" t="s">
        <v>25</v>
      </c>
      <c r="D1192">
        <v>2.75</v>
      </c>
      <c r="E1192">
        <v>2.75</v>
      </c>
      <c r="F1192">
        <v>2.85</v>
      </c>
      <c r="G1192">
        <v>2.65</v>
      </c>
      <c r="H1192">
        <v>2.85</v>
      </c>
      <c r="I1192" s="1">
        <v>2.85</v>
      </c>
      <c r="J1192">
        <v>2.78</v>
      </c>
      <c r="K1192">
        <v>15425</v>
      </c>
      <c r="L1192" s="2">
        <v>0.43</v>
      </c>
      <c r="M1192">
        <v>51</v>
      </c>
      <c r="N1192" s="3">
        <f t="shared" si="18"/>
        <v>302.45098039215685</v>
      </c>
      <c r="O1192" t="s">
        <v>42</v>
      </c>
      <c r="P1192" t="s">
        <v>42</v>
      </c>
    </row>
    <row r="1193" spans="1:16" hidden="1" x14ac:dyDescent="0.3">
      <c r="A1193" t="s">
        <v>299</v>
      </c>
      <c r="B1193" t="s">
        <v>24</v>
      </c>
      <c r="C1193" t="s">
        <v>25</v>
      </c>
      <c r="D1193">
        <v>99.55</v>
      </c>
      <c r="E1193">
        <v>100.2</v>
      </c>
      <c r="F1193">
        <v>100.75</v>
      </c>
      <c r="G1193">
        <v>97.25</v>
      </c>
      <c r="H1193">
        <v>97.5</v>
      </c>
      <c r="I1193" s="1">
        <v>97.5</v>
      </c>
      <c r="J1193">
        <v>98.25</v>
      </c>
      <c r="K1193">
        <v>9178371</v>
      </c>
      <c r="L1193" s="2">
        <v>9017.61</v>
      </c>
      <c r="M1193">
        <v>45354</v>
      </c>
      <c r="N1193" s="3">
        <f t="shared" si="18"/>
        <v>202.37180844026989</v>
      </c>
      <c r="O1193">
        <v>2849345</v>
      </c>
      <c r="P1193">
        <v>31.04</v>
      </c>
    </row>
    <row r="1194" spans="1:16" hidden="1" x14ac:dyDescent="0.3">
      <c r="A1194" t="s">
        <v>146</v>
      </c>
      <c r="B1194" t="s">
        <v>24</v>
      </c>
      <c r="C1194" t="s">
        <v>25</v>
      </c>
      <c r="D1194">
        <v>158.94999999999999</v>
      </c>
      <c r="E1194">
        <v>168.5</v>
      </c>
      <c r="F1194">
        <v>184.15</v>
      </c>
      <c r="G1194">
        <v>160</v>
      </c>
      <c r="H1194">
        <v>180</v>
      </c>
      <c r="I1194" s="1">
        <v>175.75</v>
      </c>
      <c r="J1194">
        <v>173.95</v>
      </c>
      <c r="K1194">
        <v>748072</v>
      </c>
      <c r="L1194" s="2">
        <v>1301.27</v>
      </c>
      <c r="M1194">
        <v>14827</v>
      </c>
      <c r="N1194" s="3">
        <f t="shared" si="18"/>
        <v>50.453362109664802</v>
      </c>
      <c r="O1194">
        <v>220892</v>
      </c>
      <c r="P1194">
        <v>29.53</v>
      </c>
    </row>
    <row r="1195" spans="1:16" hidden="1" x14ac:dyDescent="0.3">
      <c r="A1195" t="s">
        <v>771</v>
      </c>
      <c r="B1195" t="s">
        <v>24</v>
      </c>
      <c r="C1195" t="s">
        <v>25</v>
      </c>
      <c r="D1195">
        <v>88.2</v>
      </c>
      <c r="E1195">
        <v>88.9</v>
      </c>
      <c r="F1195">
        <v>92</v>
      </c>
      <c r="G1195">
        <v>87</v>
      </c>
      <c r="H1195">
        <v>90</v>
      </c>
      <c r="I1195" s="1">
        <v>89.85</v>
      </c>
      <c r="J1195">
        <v>90.38</v>
      </c>
      <c r="K1195">
        <v>107372</v>
      </c>
      <c r="L1195" s="2">
        <v>97.04</v>
      </c>
      <c r="M1195">
        <v>2054</v>
      </c>
      <c r="N1195" s="3">
        <f t="shared" si="18"/>
        <v>52.274586173320351</v>
      </c>
      <c r="O1195">
        <v>56059</v>
      </c>
      <c r="P1195">
        <v>52.21</v>
      </c>
    </row>
    <row r="1196" spans="1:16" hidden="1" x14ac:dyDescent="0.3">
      <c r="A1196" t="s">
        <v>372</v>
      </c>
      <c r="B1196" t="s">
        <v>24</v>
      </c>
      <c r="C1196" t="s">
        <v>25</v>
      </c>
      <c r="D1196">
        <v>44.55</v>
      </c>
      <c r="E1196">
        <v>44.75</v>
      </c>
      <c r="F1196">
        <v>45.9</v>
      </c>
      <c r="G1196">
        <v>44.6</v>
      </c>
      <c r="H1196">
        <v>45.15</v>
      </c>
      <c r="I1196" s="1">
        <v>45.1</v>
      </c>
      <c r="J1196">
        <v>45.26</v>
      </c>
      <c r="K1196">
        <v>4674343</v>
      </c>
      <c r="L1196" s="2">
        <v>2115.42</v>
      </c>
      <c r="M1196">
        <v>15555</v>
      </c>
      <c r="N1196" s="3">
        <f t="shared" si="18"/>
        <v>300.50421086467372</v>
      </c>
      <c r="O1196">
        <v>1968643</v>
      </c>
      <c r="P1196">
        <v>42.12</v>
      </c>
    </row>
    <row r="1197" spans="1:16" hidden="1" x14ac:dyDescent="0.3">
      <c r="A1197" t="s">
        <v>158</v>
      </c>
      <c r="B1197" t="s">
        <v>24</v>
      </c>
      <c r="C1197" t="s">
        <v>25</v>
      </c>
      <c r="D1197">
        <v>130.25</v>
      </c>
      <c r="E1197">
        <v>135.6</v>
      </c>
      <c r="F1197">
        <v>136.75</v>
      </c>
      <c r="G1197">
        <v>132</v>
      </c>
      <c r="H1197">
        <v>136.75</v>
      </c>
      <c r="I1197" s="1">
        <v>136.69999999999999</v>
      </c>
      <c r="J1197">
        <v>136.68</v>
      </c>
      <c r="K1197">
        <v>288683</v>
      </c>
      <c r="L1197" s="2">
        <v>394.57</v>
      </c>
      <c r="M1197">
        <v>2835</v>
      </c>
      <c r="N1197" s="3">
        <f t="shared" si="18"/>
        <v>101.82821869488536</v>
      </c>
      <c r="O1197">
        <v>208422</v>
      </c>
      <c r="P1197">
        <v>72.2</v>
      </c>
    </row>
    <row r="1198" spans="1:16" hidden="1" x14ac:dyDescent="0.3">
      <c r="A1198" t="s">
        <v>139</v>
      </c>
      <c r="B1198" t="s">
        <v>24</v>
      </c>
      <c r="C1198" t="s">
        <v>25</v>
      </c>
      <c r="D1198">
        <v>95.45</v>
      </c>
      <c r="E1198">
        <v>99.8</v>
      </c>
      <c r="F1198">
        <v>100.2</v>
      </c>
      <c r="G1198">
        <v>97.4</v>
      </c>
      <c r="H1198">
        <v>100.2</v>
      </c>
      <c r="I1198" s="1">
        <v>100.2</v>
      </c>
      <c r="J1198">
        <v>99.92</v>
      </c>
      <c r="K1198">
        <v>7634307</v>
      </c>
      <c r="L1198" s="2">
        <v>7628.27</v>
      </c>
      <c r="M1198">
        <v>32124</v>
      </c>
      <c r="N1198" s="3">
        <f t="shared" si="18"/>
        <v>237.65119536794919</v>
      </c>
      <c r="O1198">
        <v>3665348</v>
      </c>
      <c r="P1198">
        <v>48.01</v>
      </c>
    </row>
    <row r="1199" spans="1:16" hidden="1" x14ac:dyDescent="0.3">
      <c r="A1199" t="s">
        <v>1294</v>
      </c>
      <c r="B1199" t="s">
        <v>24</v>
      </c>
      <c r="C1199" t="s">
        <v>25</v>
      </c>
      <c r="D1199">
        <v>1054.9000000000001</v>
      </c>
      <c r="E1199">
        <v>1060.2</v>
      </c>
      <c r="F1199">
        <v>1060.2</v>
      </c>
      <c r="G1199">
        <v>1027.4000000000001</v>
      </c>
      <c r="H1199">
        <v>1031.05</v>
      </c>
      <c r="I1199" s="1">
        <v>1039.8499999999999</v>
      </c>
      <c r="J1199">
        <v>1040.72</v>
      </c>
      <c r="K1199">
        <v>701</v>
      </c>
      <c r="L1199" s="2">
        <v>7.3</v>
      </c>
      <c r="M1199">
        <v>130</v>
      </c>
      <c r="N1199" s="3">
        <f t="shared" si="18"/>
        <v>5.3923076923076927</v>
      </c>
      <c r="O1199">
        <v>485</v>
      </c>
      <c r="P1199">
        <v>69.19</v>
      </c>
    </row>
    <row r="1200" spans="1:16" hidden="1" x14ac:dyDescent="0.3">
      <c r="A1200" t="s">
        <v>360</v>
      </c>
      <c r="B1200" t="s">
        <v>24</v>
      </c>
      <c r="C1200" t="s">
        <v>25</v>
      </c>
      <c r="D1200">
        <v>135.19999999999999</v>
      </c>
      <c r="E1200">
        <v>136.69999999999999</v>
      </c>
      <c r="F1200">
        <v>137.35</v>
      </c>
      <c r="G1200">
        <v>133.5</v>
      </c>
      <c r="H1200">
        <v>135.6</v>
      </c>
      <c r="I1200" s="1">
        <v>135.55000000000001</v>
      </c>
      <c r="J1200">
        <v>135.24</v>
      </c>
      <c r="K1200">
        <v>2146773</v>
      </c>
      <c r="L1200" s="2">
        <v>2903.25</v>
      </c>
      <c r="M1200">
        <v>7649</v>
      </c>
      <c r="N1200" s="3">
        <f t="shared" si="18"/>
        <v>280.66060922996468</v>
      </c>
      <c r="O1200">
        <v>1553862</v>
      </c>
      <c r="P1200">
        <v>72.38</v>
      </c>
    </row>
    <row r="1201" spans="1:16" hidden="1" x14ac:dyDescent="0.3">
      <c r="A1201" t="s">
        <v>730</v>
      </c>
      <c r="B1201" t="s">
        <v>24</v>
      </c>
      <c r="C1201" t="s">
        <v>25</v>
      </c>
      <c r="D1201">
        <v>907.4</v>
      </c>
      <c r="E1201">
        <v>908.95</v>
      </c>
      <c r="F1201">
        <v>912.85</v>
      </c>
      <c r="G1201">
        <v>891</v>
      </c>
      <c r="H1201">
        <v>893</v>
      </c>
      <c r="I1201" s="1">
        <v>894.8</v>
      </c>
      <c r="J1201">
        <v>897.69</v>
      </c>
      <c r="K1201">
        <v>13464</v>
      </c>
      <c r="L1201" s="2">
        <v>120.86</v>
      </c>
      <c r="M1201">
        <v>1243</v>
      </c>
      <c r="N1201" s="3">
        <f t="shared" si="18"/>
        <v>10.831858407079647</v>
      </c>
      <c r="O1201">
        <v>6845</v>
      </c>
      <c r="P1201">
        <v>50.84</v>
      </c>
    </row>
    <row r="1202" spans="1:16" hidden="1" x14ac:dyDescent="0.3">
      <c r="A1202" t="s">
        <v>1110</v>
      </c>
      <c r="B1202" t="s">
        <v>24</v>
      </c>
      <c r="C1202" t="s">
        <v>25</v>
      </c>
      <c r="D1202">
        <v>19.600000000000001</v>
      </c>
      <c r="E1202">
        <v>19.600000000000001</v>
      </c>
      <c r="F1202">
        <v>20.55</v>
      </c>
      <c r="G1202">
        <v>19.600000000000001</v>
      </c>
      <c r="H1202">
        <v>20.55</v>
      </c>
      <c r="I1202" s="1">
        <v>20.55</v>
      </c>
      <c r="J1202">
        <v>20.53</v>
      </c>
      <c r="K1202">
        <v>48558</v>
      </c>
      <c r="L1202" s="2">
        <v>9.9700000000000006</v>
      </c>
      <c r="M1202">
        <v>145</v>
      </c>
      <c r="N1202" s="3">
        <f t="shared" si="18"/>
        <v>334.88275862068963</v>
      </c>
      <c r="O1202">
        <v>26334</v>
      </c>
      <c r="P1202">
        <v>54.23</v>
      </c>
    </row>
    <row r="1203" spans="1:16" hidden="1" x14ac:dyDescent="0.3">
      <c r="A1203" t="s">
        <v>1355</v>
      </c>
      <c r="B1203" t="s">
        <v>24</v>
      </c>
      <c r="C1203" t="s">
        <v>25</v>
      </c>
      <c r="D1203">
        <v>350.35</v>
      </c>
      <c r="E1203">
        <v>348.05</v>
      </c>
      <c r="F1203">
        <v>354.4</v>
      </c>
      <c r="G1203">
        <v>341</v>
      </c>
      <c r="H1203">
        <v>341.05</v>
      </c>
      <c r="I1203" s="1">
        <v>343.7</v>
      </c>
      <c r="J1203">
        <v>344.25</v>
      </c>
      <c r="K1203">
        <v>1246</v>
      </c>
      <c r="L1203" s="2">
        <v>4.29</v>
      </c>
      <c r="M1203">
        <v>299</v>
      </c>
      <c r="N1203" s="3">
        <f t="shared" si="18"/>
        <v>4.1672240802675589</v>
      </c>
      <c r="O1203">
        <v>890</v>
      </c>
      <c r="P1203">
        <v>71.430000000000007</v>
      </c>
    </row>
    <row r="1204" spans="1:16" hidden="1" x14ac:dyDescent="0.3">
      <c r="A1204" t="s">
        <v>643</v>
      </c>
      <c r="B1204" t="s">
        <v>24</v>
      </c>
      <c r="C1204" t="s">
        <v>25</v>
      </c>
      <c r="D1204">
        <v>403.85</v>
      </c>
      <c r="E1204">
        <v>412</v>
      </c>
      <c r="F1204">
        <v>419.9</v>
      </c>
      <c r="G1204">
        <v>383.7</v>
      </c>
      <c r="H1204">
        <v>383.7</v>
      </c>
      <c r="I1204" s="1">
        <v>384.3</v>
      </c>
      <c r="J1204">
        <v>393.43</v>
      </c>
      <c r="K1204">
        <v>56803</v>
      </c>
      <c r="L1204" s="2">
        <v>223.48</v>
      </c>
      <c r="M1204">
        <v>1385</v>
      </c>
      <c r="N1204" s="3">
        <f t="shared" si="18"/>
        <v>41.012996389891697</v>
      </c>
      <c r="O1204">
        <v>33144</v>
      </c>
      <c r="P1204">
        <v>58.35</v>
      </c>
    </row>
    <row r="1205" spans="1:16" hidden="1" x14ac:dyDescent="0.3">
      <c r="A1205" t="s">
        <v>156</v>
      </c>
      <c r="B1205" t="s">
        <v>24</v>
      </c>
      <c r="C1205" t="s">
        <v>25</v>
      </c>
      <c r="D1205">
        <v>104</v>
      </c>
      <c r="E1205">
        <v>104.25</v>
      </c>
      <c r="F1205">
        <v>109</v>
      </c>
      <c r="G1205">
        <v>102.1</v>
      </c>
      <c r="H1205">
        <v>104.5</v>
      </c>
      <c r="I1205" s="1">
        <v>104.9</v>
      </c>
      <c r="J1205">
        <v>105.25</v>
      </c>
      <c r="K1205">
        <v>488131</v>
      </c>
      <c r="L1205" s="2">
        <v>513.75</v>
      </c>
      <c r="M1205">
        <v>6978</v>
      </c>
      <c r="N1205" s="3">
        <f t="shared" si="18"/>
        <v>69.952851820005733</v>
      </c>
      <c r="O1205">
        <v>262337</v>
      </c>
      <c r="P1205">
        <v>53.74</v>
      </c>
    </row>
    <row r="1206" spans="1:16" hidden="1" x14ac:dyDescent="0.3">
      <c r="A1206" t="s">
        <v>1594</v>
      </c>
      <c r="B1206" t="s">
        <v>41</v>
      </c>
      <c r="C1206" t="s">
        <v>25</v>
      </c>
      <c r="D1206">
        <v>7.5</v>
      </c>
      <c r="E1206">
        <v>7.85</v>
      </c>
      <c r="F1206">
        <v>7.85</v>
      </c>
      <c r="G1206">
        <v>7.15</v>
      </c>
      <c r="H1206">
        <v>7.15</v>
      </c>
      <c r="I1206" s="1">
        <v>7.45</v>
      </c>
      <c r="J1206">
        <v>7.56</v>
      </c>
      <c r="K1206">
        <v>3536</v>
      </c>
      <c r="L1206" s="2">
        <v>0.27</v>
      </c>
      <c r="M1206">
        <v>26</v>
      </c>
      <c r="N1206" s="3">
        <f t="shared" si="18"/>
        <v>136</v>
      </c>
      <c r="O1206" t="s">
        <v>42</v>
      </c>
      <c r="P1206" t="s">
        <v>42</v>
      </c>
    </row>
    <row r="1207" spans="1:16" hidden="1" x14ac:dyDescent="0.3">
      <c r="A1207" t="s">
        <v>790</v>
      </c>
      <c r="B1207" t="s">
        <v>24</v>
      </c>
      <c r="C1207" t="s">
        <v>25</v>
      </c>
      <c r="D1207">
        <v>458.65</v>
      </c>
      <c r="E1207">
        <v>460</v>
      </c>
      <c r="F1207">
        <v>463.15</v>
      </c>
      <c r="G1207">
        <v>453.6</v>
      </c>
      <c r="H1207">
        <v>454</v>
      </c>
      <c r="I1207" s="1">
        <v>454.65</v>
      </c>
      <c r="J1207">
        <v>456.16</v>
      </c>
      <c r="K1207">
        <v>18850</v>
      </c>
      <c r="L1207" s="2">
        <v>85.99</v>
      </c>
      <c r="M1207">
        <v>2422</v>
      </c>
      <c r="N1207" s="3">
        <f t="shared" si="18"/>
        <v>7.7828241123038815</v>
      </c>
      <c r="O1207">
        <v>12194</v>
      </c>
      <c r="P1207">
        <v>64.69</v>
      </c>
    </row>
    <row r="1208" spans="1:16" hidden="1" x14ac:dyDescent="0.3">
      <c r="A1208" t="s">
        <v>35</v>
      </c>
      <c r="B1208" t="s">
        <v>24</v>
      </c>
      <c r="C1208" t="s">
        <v>25</v>
      </c>
      <c r="D1208">
        <v>2034.9</v>
      </c>
      <c r="E1208">
        <v>2045</v>
      </c>
      <c r="F1208">
        <v>2104.9</v>
      </c>
      <c r="G1208">
        <v>2000</v>
      </c>
      <c r="H1208">
        <v>2100.0500000000002</v>
      </c>
      <c r="I1208" s="1">
        <v>2086.1</v>
      </c>
      <c r="J1208">
        <v>2039.42</v>
      </c>
      <c r="K1208">
        <v>31284</v>
      </c>
      <c r="L1208" s="8">
        <v>638.01</v>
      </c>
      <c r="M1208">
        <v>3400</v>
      </c>
      <c r="N1208" s="3">
        <f t="shared" si="18"/>
        <v>9.2011764705882353</v>
      </c>
      <c r="O1208">
        <v>18946</v>
      </c>
      <c r="P1208">
        <v>60.56</v>
      </c>
    </row>
    <row r="1209" spans="1:16" hidden="1" x14ac:dyDescent="0.3">
      <c r="A1209" t="s">
        <v>797</v>
      </c>
      <c r="B1209" t="s">
        <v>24</v>
      </c>
      <c r="C1209" t="s">
        <v>25</v>
      </c>
      <c r="D1209">
        <v>272.45</v>
      </c>
      <c r="E1209">
        <v>273</v>
      </c>
      <c r="F1209">
        <v>274.8</v>
      </c>
      <c r="G1209">
        <v>265.7</v>
      </c>
      <c r="H1209">
        <v>268.95</v>
      </c>
      <c r="I1209" s="1">
        <v>266.8</v>
      </c>
      <c r="J1209">
        <v>268.77</v>
      </c>
      <c r="K1209">
        <v>30917</v>
      </c>
      <c r="L1209" s="2">
        <v>83.1</v>
      </c>
      <c r="M1209">
        <v>1541</v>
      </c>
      <c r="N1209" s="3">
        <f t="shared" si="18"/>
        <v>20.062946138870863</v>
      </c>
      <c r="O1209">
        <v>18524</v>
      </c>
      <c r="P1209">
        <v>59.92</v>
      </c>
    </row>
    <row r="1210" spans="1:16" hidden="1" x14ac:dyDescent="0.3">
      <c r="A1210" t="s">
        <v>892</v>
      </c>
      <c r="B1210" t="s">
        <v>24</v>
      </c>
      <c r="C1210" t="s">
        <v>25</v>
      </c>
      <c r="D1210">
        <v>25.55</v>
      </c>
      <c r="E1210">
        <v>25.55</v>
      </c>
      <c r="F1210">
        <v>26.5</v>
      </c>
      <c r="G1210">
        <v>24.65</v>
      </c>
      <c r="H1210">
        <v>24.9</v>
      </c>
      <c r="I1210" s="1">
        <v>25.05</v>
      </c>
      <c r="J1210">
        <v>25.46</v>
      </c>
      <c r="K1210">
        <v>175887</v>
      </c>
      <c r="L1210" s="2">
        <v>44.78</v>
      </c>
      <c r="M1210">
        <v>688</v>
      </c>
      <c r="N1210" s="3">
        <f t="shared" si="18"/>
        <v>255.64970930232559</v>
      </c>
      <c r="O1210">
        <v>81399</v>
      </c>
      <c r="P1210">
        <v>46.28</v>
      </c>
    </row>
    <row r="1211" spans="1:16" hidden="1" x14ac:dyDescent="0.3">
      <c r="A1211" t="s">
        <v>878</v>
      </c>
      <c r="B1211" t="s">
        <v>24</v>
      </c>
      <c r="C1211" t="s">
        <v>25</v>
      </c>
      <c r="D1211">
        <v>429.15</v>
      </c>
      <c r="E1211">
        <v>432.75</v>
      </c>
      <c r="F1211">
        <v>432.75</v>
      </c>
      <c r="G1211">
        <v>417</v>
      </c>
      <c r="H1211">
        <v>418.2</v>
      </c>
      <c r="I1211" s="1">
        <v>419.5</v>
      </c>
      <c r="J1211">
        <v>423.71</v>
      </c>
      <c r="K1211">
        <v>11378</v>
      </c>
      <c r="L1211" s="2">
        <v>48.21</v>
      </c>
      <c r="M1211">
        <v>915</v>
      </c>
      <c r="N1211" s="3">
        <f t="shared" si="18"/>
        <v>12.434972677595628</v>
      </c>
      <c r="O1211">
        <v>6613</v>
      </c>
      <c r="P1211">
        <v>58.12</v>
      </c>
    </row>
    <row r="1212" spans="1:16" hidden="1" x14ac:dyDescent="0.3">
      <c r="A1212" t="s">
        <v>1322</v>
      </c>
      <c r="B1212" t="s">
        <v>24</v>
      </c>
      <c r="C1212" t="s">
        <v>25</v>
      </c>
      <c r="D1212">
        <v>13.4</v>
      </c>
      <c r="E1212">
        <v>14.05</v>
      </c>
      <c r="F1212">
        <v>14.05</v>
      </c>
      <c r="G1212">
        <v>14.05</v>
      </c>
      <c r="H1212">
        <v>14.05</v>
      </c>
      <c r="I1212" s="1">
        <v>14.05</v>
      </c>
      <c r="J1212">
        <v>14.05</v>
      </c>
      <c r="K1212">
        <v>41711</v>
      </c>
      <c r="L1212" s="2">
        <v>5.86</v>
      </c>
      <c r="M1212">
        <v>90</v>
      </c>
      <c r="N1212" s="3">
        <f t="shared" si="18"/>
        <v>463.45555555555558</v>
      </c>
      <c r="O1212">
        <v>34711</v>
      </c>
      <c r="P1212">
        <v>83.22</v>
      </c>
    </row>
    <row r="1213" spans="1:16" hidden="1" x14ac:dyDescent="0.3">
      <c r="A1213" t="s">
        <v>979</v>
      </c>
      <c r="B1213" t="s">
        <v>24</v>
      </c>
      <c r="C1213" t="s">
        <v>25</v>
      </c>
      <c r="D1213">
        <v>12.85</v>
      </c>
      <c r="E1213">
        <v>13.45</v>
      </c>
      <c r="F1213">
        <v>13.45</v>
      </c>
      <c r="G1213">
        <v>13.45</v>
      </c>
      <c r="H1213">
        <v>13.45</v>
      </c>
      <c r="I1213" s="1">
        <v>13.45</v>
      </c>
      <c r="J1213">
        <v>13.45</v>
      </c>
      <c r="K1213">
        <v>189442</v>
      </c>
      <c r="L1213" s="2">
        <v>25.48</v>
      </c>
      <c r="M1213">
        <v>217</v>
      </c>
      <c r="N1213" s="3">
        <f t="shared" si="18"/>
        <v>873.0046082949309</v>
      </c>
      <c r="O1213">
        <v>189442</v>
      </c>
      <c r="P1213">
        <v>100</v>
      </c>
    </row>
    <row r="1214" spans="1:16" hidden="1" x14ac:dyDescent="0.3">
      <c r="A1214" t="s">
        <v>244</v>
      </c>
      <c r="B1214" t="s">
        <v>24</v>
      </c>
      <c r="C1214" t="s">
        <v>25</v>
      </c>
      <c r="D1214">
        <v>57.55</v>
      </c>
      <c r="E1214">
        <v>57.55</v>
      </c>
      <c r="F1214">
        <v>57.65</v>
      </c>
      <c r="G1214">
        <v>55.05</v>
      </c>
      <c r="H1214">
        <v>55.75</v>
      </c>
      <c r="I1214" s="1">
        <v>55.9</v>
      </c>
      <c r="J1214">
        <v>56.26</v>
      </c>
      <c r="K1214">
        <v>37944040</v>
      </c>
      <c r="L1214" s="2">
        <v>21347.06</v>
      </c>
      <c r="M1214">
        <v>68585</v>
      </c>
      <c r="N1214" s="3">
        <f t="shared" si="18"/>
        <v>553.24108770139242</v>
      </c>
      <c r="O1214">
        <v>8565894</v>
      </c>
      <c r="P1214">
        <v>22.58</v>
      </c>
    </row>
    <row r="1215" spans="1:16" hidden="1" x14ac:dyDescent="0.3">
      <c r="A1215" t="s">
        <v>456</v>
      </c>
      <c r="B1215" t="s">
        <v>24</v>
      </c>
      <c r="C1215" t="s">
        <v>25</v>
      </c>
      <c r="D1215">
        <v>272.25</v>
      </c>
      <c r="E1215">
        <v>272.25</v>
      </c>
      <c r="F1215">
        <v>273.60000000000002</v>
      </c>
      <c r="G1215">
        <v>260</v>
      </c>
      <c r="H1215">
        <v>263</v>
      </c>
      <c r="I1215" s="1">
        <v>261.35000000000002</v>
      </c>
      <c r="J1215">
        <v>264.07</v>
      </c>
      <c r="K1215">
        <v>347177</v>
      </c>
      <c r="L1215" s="2">
        <v>916.79</v>
      </c>
      <c r="M1215">
        <v>11152</v>
      </c>
      <c r="N1215" s="3">
        <f t="shared" si="18"/>
        <v>31.131366571018653</v>
      </c>
      <c r="O1215">
        <v>205254</v>
      </c>
      <c r="P1215">
        <v>59.12</v>
      </c>
    </row>
    <row r="1216" spans="1:16" hidden="1" x14ac:dyDescent="0.3">
      <c r="A1216" t="s">
        <v>1263</v>
      </c>
      <c r="B1216" t="s">
        <v>41</v>
      </c>
      <c r="C1216" t="s">
        <v>25</v>
      </c>
      <c r="D1216">
        <v>0.45</v>
      </c>
      <c r="E1216">
        <v>0.5</v>
      </c>
      <c r="F1216">
        <v>0.5</v>
      </c>
      <c r="G1216">
        <v>0.45</v>
      </c>
      <c r="H1216">
        <v>0.5</v>
      </c>
      <c r="I1216" s="1">
        <v>0.5</v>
      </c>
      <c r="J1216">
        <v>0.48</v>
      </c>
      <c r="K1216">
        <v>1996670</v>
      </c>
      <c r="L1216" s="2">
        <v>9.6199999999999992</v>
      </c>
      <c r="M1216">
        <v>765</v>
      </c>
      <c r="N1216" s="3">
        <f t="shared" si="18"/>
        <v>2610.0261437908498</v>
      </c>
      <c r="O1216" t="s">
        <v>42</v>
      </c>
      <c r="P1216" t="s">
        <v>42</v>
      </c>
    </row>
    <row r="1217" spans="1:16" hidden="1" x14ac:dyDescent="0.3">
      <c r="A1217" t="s">
        <v>417</v>
      </c>
      <c r="B1217" t="s">
        <v>24</v>
      </c>
      <c r="C1217" t="s">
        <v>25</v>
      </c>
      <c r="D1217">
        <v>9.75</v>
      </c>
      <c r="E1217">
        <v>9.85</v>
      </c>
      <c r="F1217">
        <v>10</v>
      </c>
      <c r="G1217">
        <v>9.3000000000000007</v>
      </c>
      <c r="H1217">
        <v>9.3000000000000007</v>
      </c>
      <c r="I1217" s="1">
        <v>9.3000000000000007</v>
      </c>
      <c r="J1217">
        <v>9.51</v>
      </c>
      <c r="K1217">
        <v>13594945</v>
      </c>
      <c r="L1217" s="2">
        <v>1292.81</v>
      </c>
      <c r="M1217">
        <v>12010</v>
      </c>
      <c r="N1217" s="3">
        <f t="shared" si="18"/>
        <v>1131.9687760199834</v>
      </c>
      <c r="O1217">
        <v>9896300</v>
      </c>
      <c r="P1217">
        <v>72.790000000000006</v>
      </c>
    </row>
    <row r="1218" spans="1:16" hidden="1" x14ac:dyDescent="0.3">
      <c r="A1218" t="s">
        <v>169</v>
      </c>
      <c r="B1218" t="s">
        <v>24</v>
      </c>
      <c r="C1218" t="s">
        <v>25</v>
      </c>
      <c r="D1218">
        <v>28.6</v>
      </c>
      <c r="E1218">
        <v>29.7</v>
      </c>
      <c r="F1218">
        <v>30.7</v>
      </c>
      <c r="G1218">
        <v>29.15</v>
      </c>
      <c r="H1218">
        <v>30.6</v>
      </c>
      <c r="I1218" s="1">
        <v>30.4</v>
      </c>
      <c r="J1218">
        <v>30.24</v>
      </c>
      <c r="K1218">
        <v>691301</v>
      </c>
      <c r="L1218" s="2">
        <v>209.03</v>
      </c>
      <c r="M1218">
        <v>3336</v>
      </c>
      <c r="N1218" s="3">
        <f t="shared" ref="N1218:N1281" si="19">K1218/M1218</f>
        <v>207.22452038369303</v>
      </c>
      <c r="O1218">
        <v>403571</v>
      </c>
      <c r="P1218">
        <v>58.38</v>
      </c>
    </row>
    <row r="1219" spans="1:16" hidden="1" x14ac:dyDescent="0.3">
      <c r="A1219" t="s">
        <v>520</v>
      </c>
      <c r="B1219" t="s">
        <v>24</v>
      </c>
      <c r="C1219" t="s">
        <v>25</v>
      </c>
      <c r="D1219">
        <v>611.79999999999995</v>
      </c>
      <c r="E1219">
        <v>611.79999999999995</v>
      </c>
      <c r="F1219">
        <v>618.04999999999995</v>
      </c>
      <c r="G1219">
        <v>565.1</v>
      </c>
      <c r="H1219">
        <v>572</v>
      </c>
      <c r="I1219" s="1">
        <v>572.25</v>
      </c>
      <c r="J1219">
        <v>583.11</v>
      </c>
      <c r="K1219">
        <v>100473</v>
      </c>
      <c r="L1219" s="2">
        <v>585.87</v>
      </c>
      <c r="M1219">
        <v>4305</v>
      </c>
      <c r="N1219" s="3">
        <f t="shared" si="19"/>
        <v>23.338675958188155</v>
      </c>
      <c r="O1219">
        <v>59970</v>
      </c>
      <c r="P1219">
        <v>59.69</v>
      </c>
    </row>
    <row r="1220" spans="1:16" hidden="1" x14ac:dyDescent="0.3">
      <c r="A1220" t="s">
        <v>783</v>
      </c>
      <c r="B1220" t="s">
        <v>24</v>
      </c>
      <c r="C1220" t="s">
        <v>25</v>
      </c>
      <c r="D1220">
        <v>48.95</v>
      </c>
      <c r="E1220">
        <v>48.75</v>
      </c>
      <c r="F1220">
        <v>48.8</v>
      </c>
      <c r="G1220">
        <v>47.2</v>
      </c>
      <c r="H1220">
        <v>47.35</v>
      </c>
      <c r="I1220" s="1">
        <v>47.5</v>
      </c>
      <c r="J1220">
        <v>47.94</v>
      </c>
      <c r="K1220">
        <v>188514</v>
      </c>
      <c r="L1220" s="2">
        <v>90.37</v>
      </c>
      <c r="M1220">
        <v>1594</v>
      </c>
      <c r="N1220" s="3">
        <f t="shared" si="19"/>
        <v>118.26474278544542</v>
      </c>
      <c r="O1220">
        <v>71530</v>
      </c>
      <c r="P1220">
        <v>37.94</v>
      </c>
    </row>
    <row r="1221" spans="1:16" hidden="1" x14ac:dyDescent="0.3">
      <c r="A1221" t="s">
        <v>181</v>
      </c>
      <c r="B1221" t="s">
        <v>24</v>
      </c>
      <c r="C1221" t="s">
        <v>25</v>
      </c>
      <c r="D1221">
        <v>276.3</v>
      </c>
      <c r="E1221">
        <v>276.35000000000002</v>
      </c>
      <c r="F1221">
        <v>280.8</v>
      </c>
      <c r="G1221">
        <v>266.10000000000002</v>
      </c>
      <c r="H1221">
        <v>266.10000000000002</v>
      </c>
      <c r="I1221" s="1">
        <v>267.25</v>
      </c>
      <c r="J1221">
        <v>271.36</v>
      </c>
      <c r="K1221">
        <v>25234</v>
      </c>
      <c r="L1221" s="2">
        <v>68.48</v>
      </c>
      <c r="M1221">
        <v>575</v>
      </c>
      <c r="N1221" s="3">
        <f t="shared" si="19"/>
        <v>43.885217391304344</v>
      </c>
      <c r="O1221">
        <v>22743</v>
      </c>
      <c r="P1221">
        <v>90.13</v>
      </c>
    </row>
    <row r="1222" spans="1:16" hidden="1" x14ac:dyDescent="0.3">
      <c r="A1222" t="s">
        <v>348</v>
      </c>
      <c r="B1222" t="s">
        <v>24</v>
      </c>
      <c r="C1222" t="s">
        <v>25</v>
      </c>
      <c r="D1222">
        <v>158.15</v>
      </c>
      <c r="E1222">
        <v>158</v>
      </c>
      <c r="F1222">
        <v>158</v>
      </c>
      <c r="G1222">
        <v>151.19999999999999</v>
      </c>
      <c r="H1222">
        <v>152</v>
      </c>
      <c r="I1222" s="1">
        <v>153.5</v>
      </c>
      <c r="J1222">
        <v>154.80000000000001</v>
      </c>
      <c r="K1222">
        <v>2434278</v>
      </c>
      <c r="L1222" s="2">
        <v>3768.16</v>
      </c>
      <c r="M1222">
        <v>12256</v>
      </c>
      <c r="N1222" s="3">
        <f t="shared" si="19"/>
        <v>198.61928851174935</v>
      </c>
      <c r="O1222">
        <v>1226885</v>
      </c>
      <c r="P1222">
        <v>50.4</v>
      </c>
    </row>
    <row r="1223" spans="1:16" hidden="1" x14ac:dyDescent="0.3">
      <c r="A1223" t="s">
        <v>625</v>
      </c>
      <c r="B1223" t="s">
        <v>24</v>
      </c>
      <c r="C1223" t="s">
        <v>25</v>
      </c>
      <c r="D1223">
        <v>789.9</v>
      </c>
      <c r="E1223">
        <v>791.05</v>
      </c>
      <c r="F1223">
        <v>807.5</v>
      </c>
      <c r="G1223">
        <v>757</v>
      </c>
      <c r="H1223">
        <v>772.95</v>
      </c>
      <c r="I1223" s="1">
        <v>772.55</v>
      </c>
      <c r="J1223">
        <v>775.36</v>
      </c>
      <c r="K1223">
        <v>31768</v>
      </c>
      <c r="L1223" s="2">
        <v>246.32</v>
      </c>
      <c r="M1223">
        <v>3226</v>
      </c>
      <c r="N1223" s="3">
        <f t="shared" si="19"/>
        <v>9.8474891506509614</v>
      </c>
      <c r="O1223">
        <v>13902</v>
      </c>
      <c r="P1223">
        <v>43.76</v>
      </c>
    </row>
    <row r="1224" spans="1:16" hidden="1" x14ac:dyDescent="0.3">
      <c r="A1224" t="s">
        <v>757</v>
      </c>
      <c r="B1224" t="s">
        <v>24</v>
      </c>
      <c r="C1224" t="s">
        <v>25</v>
      </c>
      <c r="D1224">
        <v>209.45</v>
      </c>
      <c r="E1224">
        <v>209.5</v>
      </c>
      <c r="F1224">
        <v>210.1</v>
      </c>
      <c r="G1224">
        <v>203.4</v>
      </c>
      <c r="H1224">
        <v>204.5</v>
      </c>
      <c r="I1224" s="1">
        <v>204.3</v>
      </c>
      <c r="J1224">
        <v>206.64</v>
      </c>
      <c r="K1224">
        <v>49575</v>
      </c>
      <c r="L1224" s="2">
        <v>102.44</v>
      </c>
      <c r="M1224">
        <v>1729</v>
      </c>
      <c r="N1224" s="3">
        <f t="shared" si="19"/>
        <v>28.672643146327356</v>
      </c>
      <c r="O1224">
        <v>24921</v>
      </c>
      <c r="P1224">
        <v>50.27</v>
      </c>
    </row>
    <row r="1225" spans="1:16" hidden="1" x14ac:dyDescent="0.3">
      <c r="A1225" t="s">
        <v>409</v>
      </c>
      <c r="B1225" t="s">
        <v>24</v>
      </c>
      <c r="C1225" t="s">
        <v>25</v>
      </c>
      <c r="D1225">
        <v>120.75</v>
      </c>
      <c r="E1225">
        <v>121.5</v>
      </c>
      <c r="F1225">
        <v>124.9</v>
      </c>
      <c r="G1225">
        <v>116.1</v>
      </c>
      <c r="H1225">
        <v>119.15</v>
      </c>
      <c r="I1225" s="1">
        <v>118.5</v>
      </c>
      <c r="J1225">
        <v>120.81</v>
      </c>
      <c r="K1225">
        <v>1131098</v>
      </c>
      <c r="L1225" s="2">
        <v>1366.51</v>
      </c>
      <c r="M1225">
        <v>9793</v>
      </c>
      <c r="N1225" s="3">
        <f t="shared" si="19"/>
        <v>115.5006637394057</v>
      </c>
      <c r="O1225">
        <v>498387</v>
      </c>
      <c r="P1225">
        <v>44.06</v>
      </c>
    </row>
    <row r="1226" spans="1:16" hidden="1" x14ac:dyDescent="0.3">
      <c r="A1226" t="s">
        <v>1648</v>
      </c>
      <c r="B1226" t="s">
        <v>41</v>
      </c>
      <c r="C1226" t="s">
        <v>25</v>
      </c>
      <c r="D1226">
        <v>0.9</v>
      </c>
      <c r="E1226">
        <v>0.95</v>
      </c>
      <c r="F1226">
        <v>0.95</v>
      </c>
      <c r="G1226">
        <v>0.85</v>
      </c>
      <c r="H1226">
        <v>0.85</v>
      </c>
      <c r="I1226" s="1">
        <v>0.85</v>
      </c>
      <c r="J1226">
        <v>0.95</v>
      </c>
      <c r="K1226">
        <v>5223</v>
      </c>
      <c r="L1226" s="2">
        <v>0.05</v>
      </c>
      <c r="M1226">
        <v>20</v>
      </c>
      <c r="N1226" s="3">
        <f t="shared" si="19"/>
        <v>261.14999999999998</v>
      </c>
      <c r="O1226" t="s">
        <v>42</v>
      </c>
      <c r="P1226" t="s">
        <v>42</v>
      </c>
    </row>
    <row r="1227" spans="1:16" hidden="1" x14ac:dyDescent="0.3">
      <c r="A1227" t="s">
        <v>774</v>
      </c>
      <c r="B1227" t="s">
        <v>24</v>
      </c>
      <c r="C1227" t="s">
        <v>25</v>
      </c>
      <c r="D1227">
        <v>55.6</v>
      </c>
      <c r="E1227">
        <v>56.8</v>
      </c>
      <c r="F1227">
        <v>56.8</v>
      </c>
      <c r="G1227">
        <v>52.85</v>
      </c>
      <c r="H1227">
        <v>52.95</v>
      </c>
      <c r="I1227" s="1">
        <v>53.2</v>
      </c>
      <c r="J1227">
        <v>54.16</v>
      </c>
      <c r="K1227">
        <v>177038</v>
      </c>
      <c r="L1227" s="2">
        <v>95.89</v>
      </c>
      <c r="M1227">
        <v>1263</v>
      </c>
      <c r="N1227" s="3">
        <f t="shared" si="19"/>
        <v>140.17260490894697</v>
      </c>
      <c r="O1227">
        <v>135055</v>
      </c>
      <c r="P1227">
        <v>76.290000000000006</v>
      </c>
    </row>
    <row r="1228" spans="1:16" hidden="1" x14ac:dyDescent="0.3">
      <c r="A1228" t="s">
        <v>605</v>
      </c>
      <c r="B1228" t="s">
        <v>24</v>
      </c>
      <c r="C1228" t="s">
        <v>25</v>
      </c>
      <c r="D1228">
        <v>194.35</v>
      </c>
      <c r="E1228">
        <v>194.8</v>
      </c>
      <c r="F1228">
        <v>199.5</v>
      </c>
      <c r="G1228">
        <v>190.1</v>
      </c>
      <c r="H1228">
        <v>196.5</v>
      </c>
      <c r="I1228" s="1">
        <v>196.3</v>
      </c>
      <c r="J1228">
        <v>195.7</v>
      </c>
      <c r="K1228">
        <v>157636</v>
      </c>
      <c r="L1228" s="2">
        <v>308.5</v>
      </c>
      <c r="M1228">
        <v>4745</v>
      </c>
      <c r="N1228" s="3">
        <f t="shared" si="19"/>
        <v>33.221496311907273</v>
      </c>
      <c r="O1228">
        <v>82977</v>
      </c>
      <c r="P1228">
        <v>52.64</v>
      </c>
    </row>
    <row r="1229" spans="1:16" hidden="1" x14ac:dyDescent="0.3">
      <c r="A1229" t="s">
        <v>1437</v>
      </c>
      <c r="B1229" t="s">
        <v>24</v>
      </c>
      <c r="C1229" t="s">
        <v>25</v>
      </c>
      <c r="D1229">
        <v>7.05</v>
      </c>
      <c r="E1229">
        <v>7.05</v>
      </c>
      <c r="F1229">
        <v>7.15</v>
      </c>
      <c r="G1229">
        <v>6.95</v>
      </c>
      <c r="H1229">
        <v>6.95</v>
      </c>
      <c r="I1229" s="1">
        <v>6.95</v>
      </c>
      <c r="J1229">
        <v>7.02</v>
      </c>
      <c r="K1229">
        <v>27090</v>
      </c>
      <c r="L1229" s="2">
        <v>1.9</v>
      </c>
      <c r="M1229">
        <v>152</v>
      </c>
      <c r="N1229" s="3">
        <f t="shared" si="19"/>
        <v>178.22368421052633</v>
      </c>
      <c r="O1229">
        <v>24055</v>
      </c>
      <c r="P1229">
        <v>88.8</v>
      </c>
    </row>
    <row r="1230" spans="1:16" hidden="1" x14ac:dyDescent="0.3">
      <c r="A1230" t="s">
        <v>215</v>
      </c>
      <c r="B1230" t="s">
        <v>24</v>
      </c>
      <c r="C1230" t="s">
        <v>25</v>
      </c>
      <c r="D1230">
        <v>1128.25</v>
      </c>
      <c r="E1230">
        <v>1128.25</v>
      </c>
      <c r="F1230">
        <v>1151.9000000000001</v>
      </c>
      <c r="G1230">
        <v>1092.3</v>
      </c>
      <c r="H1230">
        <v>1098.5</v>
      </c>
      <c r="I1230" s="1">
        <v>1105.95</v>
      </c>
      <c r="J1230">
        <v>1119.06</v>
      </c>
      <c r="K1230">
        <v>4110902</v>
      </c>
      <c r="L1230" s="2">
        <v>46003.43</v>
      </c>
      <c r="M1230">
        <v>120390</v>
      </c>
      <c r="N1230" s="3">
        <f t="shared" si="19"/>
        <v>34.146540410333081</v>
      </c>
      <c r="O1230">
        <v>424859</v>
      </c>
      <c r="P1230">
        <v>10.33</v>
      </c>
    </row>
    <row r="1231" spans="1:16" hidden="1" x14ac:dyDescent="0.3">
      <c r="A1231" t="s">
        <v>193</v>
      </c>
      <c r="B1231" t="s">
        <v>24</v>
      </c>
      <c r="C1231" t="s">
        <v>25</v>
      </c>
      <c r="D1231">
        <v>1347.2</v>
      </c>
      <c r="E1231">
        <v>1373</v>
      </c>
      <c r="F1231">
        <v>1373</v>
      </c>
      <c r="G1231">
        <v>1320</v>
      </c>
      <c r="H1231">
        <v>1326</v>
      </c>
      <c r="I1231" s="1">
        <v>1328.5</v>
      </c>
      <c r="J1231">
        <v>1332.73</v>
      </c>
      <c r="K1231">
        <v>2155</v>
      </c>
      <c r="L1231" s="2">
        <v>28.72</v>
      </c>
      <c r="M1231">
        <v>508</v>
      </c>
      <c r="N1231" s="3">
        <f t="shared" si="19"/>
        <v>4.2421259842519685</v>
      </c>
      <c r="O1231">
        <v>1325</v>
      </c>
      <c r="P1231">
        <v>61.48</v>
      </c>
    </row>
    <row r="1232" spans="1:16" hidden="1" x14ac:dyDescent="0.3">
      <c r="A1232" t="s">
        <v>747</v>
      </c>
      <c r="B1232" t="s">
        <v>24</v>
      </c>
      <c r="C1232" t="s">
        <v>25</v>
      </c>
      <c r="D1232">
        <v>19.2</v>
      </c>
      <c r="E1232">
        <v>19.2</v>
      </c>
      <c r="F1232">
        <v>19.5</v>
      </c>
      <c r="G1232">
        <v>18.649999999999999</v>
      </c>
      <c r="H1232">
        <v>19.3</v>
      </c>
      <c r="I1232" s="1">
        <v>19.100000000000001</v>
      </c>
      <c r="J1232">
        <v>19.010000000000002</v>
      </c>
      <c r="K1232">
        <v>569991</v>
      </c>
      <c r="L1232" s="2">
        <v>108.38</v>
      </c>
      <c r="M1232">
        <v>1436</v>
      </c>
      <c r="N1232" s="3">
        <f t="shared" si="19"/>
        <v>396.92966573816153</v>
      </c>
      <c r="O1232">
        <v>404412</v>
      </c>
      <c r="P1232">
        <v>70.95</v>
      </c>
    </row>
    <row r="1233" spans="1:16" hidden="1" x14ac:dyDescent="0.3">
      <c r="A1233" t="s">
        <v>429</v>
      </c>
      <c r="B1233" t="s">
        <v>24</v>
      </c>
      <c r="C1233" t="s">
        <v>25</v>
      </c>
      <c r="D1233">
        <v>414.1</v>
      </c>
      <c r="E1233">
        <v>414</v>
      </c>
      <c r="F1233">
        <v>427.9</v>
      </c>
      <c r="G1233">
        <v>400.8</v>
      </c>
      <c r="H1233">
        <v>425</v>
      </c>
      <c r="I1233" s="1">
        <v>424.35</v>
      </c>
      <c r="J1233">
        <v>414.42</v>
      </c>
      <c r="K1233">
        <v>277573</v>
      </c>
      <c r="L1233" s="2">
        <v>1150.31</v>
      </c>
      <c r="M1233">
        <v>35687</v>
      </c>
      <c r="N1233" s="3">
        <f t="shared" si="19"/>
        <v>7.7779863815955386</v>
      </c>
      <c r="O1233">
        <v>171733</v>
      </c>
      <c r="P1233">
        <v>61.87</v>
      </c>
    </row>
    <row r="1234" spans="1:16" hidden="1" x14ac:dyDescent="0.3">
      <c r="A1234" t="s">
        <v>315</v>
      </c>
      <c r="B1234" t="s">
        <v>24</v>
      </c>
      <c r="C1234" t="s">
        <v>25</v>
      </c>
      <c r="D1234">
        <v>57</v>
      </c>
      <c r="E1234">
        <v>57.3</v>
      </c>
      <c r="F1234">
        <v>57.5</v>
      </c>
      <c r="G1234">
        <v>51.65</v>
      </c>
      <c r="H1234">
        <v>52.9</v>
      </c>
      <c r="I1234" s="1">
        <v>52.85</v>
      </c>
      <c r="J1234">
        <v>54.1</v>
      </c>
      <c r="K1234">
        <v>12720914</v>
      </c>
      <c r="L1234" s="2">
        <v>6882.13</v>
      </c>
      <c r="M1234">
        <v>38457</v>
      </c>
      <c r="N1234" s="3">
        <f t="shared" si="19"/>
        <v>330.78279636997166</v>
      </c>
      <c r="O1234">
        <v>3366935</v>
      </c>
      <c r="P1234">
        <v>26.47</v>
      </c>
    </row>
    <row r="1235" spans="1:16" hidden="1" x14ac:dyDescent="0.3">
      <c r="A1235" t="s">
        <v>1611</v>
      </c>
      <c r="B1235" t="s">
        <v>24</v>
      </c>
      <c r="C1235" t="s">
        <v>25</v>
      </c>
      <c r="D1235">
        <v>327.95</v>
      </c>
      <c r="E1235">
        <v>327</v>
      </c>
      <c r="F1235">
        <v>327</v>
      </c>
      <c r="G1235">
        <v>326</v>
      </c>
      <c r="H1235">
        <v>326</v>
      </c>
      <c r="I1235" s="1">
        <v>326</v>
      </c>
      <c r="J1235">
        <v>326.98</v>
      </c>
      <c r="K1235">
        <v>59</v>
      </c>
      <c r="L1235" s="2">
        <v>0.19</v>
      </c>
      <c r="M1235">
        <v>12</v>
      </c>
      <c r="N1235" s="3">
        <f t="shared" si="19"/>
        <v>4.916666666666667</v>
      </c>
      <c r="O1235">
        <v>58</v>
      </c>
      <c r="P1235">
        <v>98.31</v>
      </c>
    </row>
    <row r="1236" spans="1:16" hidden="1" x14ac:dyDescent="0.3">
      <c r="A1236" t="s">
        <v>1385</v>
      </c>
      <c r="B1236" t="s">
        <v>24</v>
      </c>
      <c r="C1236" t="s">
        <v>25</v>
      </c>
      <c r="D1236">
        <v>129.25</v>
      </c>
      <c r="E1236">
        <v>126.3</v>
      </c>
      <c r="F1236">
        <v>129.1</v>
      </c>
      <c r="G1236">
        <v>126</v>
      </c>
      <c r="H1236">
        <v>126.5</v>
      </c>
      <c r="I1236" s="1">
        <v>126.75</v>
      </c>
      <c r="J1236">
        <v>127.44</v>
      </c>
      <c r="K1236">
        <v>2516</v>
      </c>
      <c r="L1236" s="2">
        <v>3.21</v>
      </c>
      <c r="M1236">
        <v>151</v>
      </c>
      <c r="N1236" s="3">
        <f t="shared" si="19"/>
        <v>16.662251655629138</v>
      </c>
      <c r="O1236">
        <v>1459</v>
      </c>
      <c r="P1236">
        <v>57.99</v>
      </c>
    </row>
    <row r="1237" spans="1:16" hidden="1" x14ac:dyDescent="0.3">
      <c r="A1237" t="s">
        <v>440</v>
      </c>
      <c r="B1237" t="s">
        <v>24</v>
      </c>
      <c r="C1237" t="s">
        <v>25</v>
      </c>
      <c r="D1237">
        <v>69.7</v>
      </c>
      <c r="E1237">
        <v>69.8</v>
      </c>
      <c r="F1237">
        <v>70.05</v>
      </c>
      <c r="G1237">
        <v>67.25</v>
      </c>
      <c r="H1237">
        <v>67.5</v>
      </c>
      <c r="I1237" s="1">
        <v>67.5</v>
      </c>
      <c r="J1237">
        <v>68.25</v>
      </c>
      <c r="K1237">
        <v>1508342</v>
      </c>
      <c r="L1237" s="2">
        <v>1029.46</v>
      </c>
      <c r="M1237">
        <v>9757</v>
      </c>
      <c r="N1237" s="3">
        <f t="shared" si="19"/>
        <v>154.59075535512966</v>
      </c>
      <c r="O1237">
        <v>923606</v>
      </c>
      <c r="P1237">
        <v>61.23</v>
      </c>
    </row>
    <row r="1238" spans="1:16" hidden="1" x14ac:dyDescent="0.3">
      <c r="A1238" t="s">
        <v>1048</v>
      </c>
      <c r="B1238" t="s">
        <v>24</v>
      </c>
      <c r="C1238" t="s">
        <v>25</v>
      </c>
      <c r="D1238">
        <v>6.4</v>
      </c>
      <c r="E1238">
        <v>6.7</v>
      </c>
      <c r="F1238">
        <v>6.7</v>
      </c>
      <c r="G1238">
        <v>6.1</v>
      </c>
      <c r="H1238">
        <v>6.1</v>
      </c>
      <c r="I1238" s="1">
        <v>6.1</v>
      </c>
      <c r="J1238">
        <v>6.16</v>
      </c>
      <c r="K1238">
        <v>108296</v>
      </c>
      <c r="L1238" s="2">
        <v>6.67</v>
      </c>
      <c r="M1238">
        <v>183</v>
      </c>
      <c r="N1238" s="3">
        <f t="shared" si="19"/>
        <v>591.78142076502729</v>
      </c>
      <c r="O1238">
        <v>88627</v>
      </c>
      <c r="P1238">
        <v>81.84</v>
      </c>
    </row>
    <row r="1239" spans="1:16" hidden="1" x14ac:dyDescent="0.3">
      <c r="A1239" t="s">
        <v>570</v>
      </c>
      <c r="B1239" t="s">
        <v>24</v>
      </c>
      <c r="C1239" t="s">
        <v>25</v>
      </c>
      <c r="D1239">
        <v>887.15</v>
      </c>
      <c r="E1239">
        <v>891.95</v>
      </c>
      <c r="F1239">
        <v>894.85</v>
      </c>
      <c r="G1239">
        <v>881.15</v>
      </c>
      <c r="H1239">
        <v>892.9</v>
      </c>
      <c r="I1239" s="1">
        <v>891.1</v>
      </c>
      <c r="J1239">
        <v>889.35</v>
      </c>
      <c r="K1239">
        <v>42434</v>
      </c>
      <c r="L1239" s="2">
        <v>377.39</v>
      </c>
      <c r="M1239">
        <v>4060</v>
      </c>
      <c r="N1239" s="3">
        <f t="shared" si="19"/>
        <v>10.451724137931034</v>
      </c>
      <c r="O1239">
        <v>26082</v>
      </c>
      <c r="P1239">
        <v>61.46</v>
      </c>
    </row>
    <row r="1240" spans="1:16" hidden="1" x14ac:dyDescent="0.3">
      <c r="A1240" t="s">
        <v>1169</v>
      </c>
      <c r="B1240" t="s">
        <v>24</v>
      </c>
      <c r="C1240" t="s">
        <v>25</v>
      </c>
      <c r="D1240">
        <v>68.150000000000006</v>
      </c>
      <c r="E1240">
        <v>68</v>
      </c>
      <c r="F1240">
        <v>71.55</v>
      </c>
      <c r="G1240">
        <v>66.05</v>
      </c>
      <c r="H1240">
        <v>71.150000000000006</v>
      </c>
      <c r="I1240" s="1">
        <v>71.25</v>
      </c>
      <c r="J1240">
        <v>71.19</v>
      </c>
      <c r="K1240">
        <v>25602</v>
      </c>
      <c r="L1240" s="2">
        <v>18.22</v>
      </c>
      <c r="M1240">
        <v>361</v>
      </c>
      <c r="N1240" s="3">
        <f t="shared" si="19"/>
        <v>70.9196675900277</v>
      </c>
      <c r="O1240">
        <v>17091</v>
      </c>
      <c r="P1240">
        <v>66.760000000000005</v>
      </c>
    </row>
    <row r="1241" spans="1:16" hidden="1" x14ac:dyDescent="0.3">
      <c r="A1241" t="s">
        <v>1099</v>
      </c>
      <c r="B1241" t="s">
        <v>24</v>
      </c>
      <c r="C1241" t="s">
        <v>25</v>
      </c>
      <c r="D1241">
        <v>46.5</v>
      </c>
      <c r="E1241">
        <v>47.7</v>
      </c>
      <c r="F1241">
        <v>47.7</v>
      </c>
      <c r="G1241">
        <v>44.2</v>
      </c>
      <c r="H1241">
        <v>44.2</v>
      </c>
      <c r="I1241" s="1">
        <v>45</v>
      </c>
      <c r="J1241">
        <v>45.27</v>
      </c>
      <c r="K1241">
        <v>24294</v>
      </c>
      <c r="L1241" s="2">
        <v>11</v>
      </c>
      <c r="M1241">
        <v>288</v>
      </c>
      <c r="N1241" s="3">
        <f t="shared" si="19"/>
        <v>84.354166666666671</v>
      </c>
      <c r="O1241">
        <v>14433</v>
      </c>
      <c r="P1241">
        <v>59.41</v>
      </c>
    </row>
    <row r="1242" spans="1:16" hidden="1" x14ac:dyDescent="0.3">
      <c r="A1242" t="s">
        <v>1378</v>
      </c>
      <c r="B1242" t="s">
        <v>24</v>
      </c>
      <c r="C1242" t="s">
        <v>25</v>
      </c>
      <c r="D1242">
        <v>34.799999999999997</v>
      </c>
      <c r="E1242">
        <v>35.950000000000003</v>
      </c>
      <c r="F1242">
        <v>35.950000000000003</v>
      </c>
      <c r="G1242">
        <v>33.700000000000003</v>
      </c>
      <c r="H1242">
        <v>34</v>
      </c>
      <c r="I1242" s="1">
        <v>33.85</v>
      </c>
      <c r="J1242">
        <v>34.31</v>
      </c>
      <c r="K1242">
        <v>9907</v>
      </c>
      <c r="L1242" s="2">
        <v>3.4</v>
      </c>
      <c r="M1242">
        <v>210</v>
      </c>
      <c r="N1242" s="3">
        <f t="shared" si="19"/>
        <v>47.176190476190477</v>
      </c>
      <c r="O1242">
        <v>5504</v>
      </c>
      <c r="P1242">
        <v>55.56</v>
      </c>
    </row>
    <row r="1243" spans="1:16" hidden="1" x14ac:dyDescent="0.3">
      <c r="A1243" t="s">
        <v>1422</v>
      </c>
      <c r="B1243" t="s">
        <v>24</v>
      </c>
      <c r="C1243" t="s">
        <v>25</v>
      </c>
      <c r="D1243">
        <v>72.5</v>
      </c>
      <c r="E1243">
        <v>73.599999999999994</v>
      </c>
      <c r="F1243">
        <v>74.349999999999994</v>
      </c>
      <c r="G1243">
        <v>69.900000000000006</v>
      </c>
      <c r="H1243">
        <v>69.900000000000006</v>
      </c>
      <c r="I1243" s="1">
        <v>70.150000000000006</v>
      </c>
      <c r="J1243">
        <v>71.19</v>
      </c>
      <c r="K1243">
        <v>3131</v>
      </c>
      <c r="L1243" s="2">
        <v>2.23</v>
      </c>
      <c r="M1243">
        <v>156</v>
      </c>
      <c r="N1243" s="3">
        <f t="shared" si="19"/>
        <v>20.070512820512821</v>
      </c>
      <c r="O1243">
        <v>2299</v>
      </c>
      <c r="P1243">
        <v>73.430000000000007</v>
      </c>
    </row>
    <row r="1244" spans="1:16" hidden="1" x14ac:dyDescent="0.3">
      <c r="A1244" t="s">
        <v>519</v>
      </c>
      <c r="B1244" t="s">
        <v>24</v>
      </c>
      <c r="C1244" t="s">
        <v>25</v>
      </c>
      <c r="D1244">
        <v>244.1</v>
      </c>
      <c r="E1244">
        <v>243</v>
      </c>
      <c r="F1244">
        <v>243.85</v>
      </c>
      <c r="G1244">
        <v>235.55</v>
      </c>
      <c r="H1244">
        <v>237.7</v>
      </c>
      <c r="I1244" s="1">
        <v>237.4</v>
      </c>
      <c r="J1244">
        <v>238.04</v>
      </c>
      <c r="K1244">
        <v>249160</v>
      </c>
      <c r="L1244" s="2">
        <v>593.1</v>
      </c>
      <c r="M1244">
        <v>5075</v>
      </c>
      <c r="N1244" s="3">
        <f t="shared" si="19"/>
        <v>49.095566502463058</v>
      </c>
      <c r="O1244">
        <v>117159</v>
      </c>
      <c r="P1244">
        <v>47.02</v>
      </c>
    </row>
    <row r="1245" spans="1:16" hidden="1" x14ac:dyDescent="0.3">
      <c r="A1245" t="s">
        <v>1457</v>
      </c>
      <c r="B1245" t="s">
        <v>41</v>
      </c>
      <c r="C1245" t="s">
        <v>25</v>
      </c>
      <c r="D1245">
        <v>16.399999999999999</v>
      </c>
      <c r="E1245">
        <v>17</v>
      </c>
      <c r="F1245">
        <v>17.100000000000001</v>
      </c>
      <c r="G1245">
        <v>16.05</v>
      </c>
      <c r="H1245">
        <v>16.8</v>
      </c>
      <c r="I1245" s="1">
        <v>16.25</v>
      </c>
      <c r="J1245">
        <v>16.43</v>
      </c>
      <c r="K1245">
        <v>10240</v>
      </c>
      <c r="L1245" s="2">
        <v>1.68</v>
      </c>
      <c r="M1245">
        <v>110</v>
      </c>
      <c r="N1245" s="3">
        <f t="shared" si="19"/>
        <v>93.090909090909093</v>
      </c>
      <c r="O1245" t="s">
        <v>42</v>
      </c>
      <c r="P1245" t="s">
        <v>42</v>
      </c>
    </row>
    <row r="1246" spans="1:16" hidden="1" x14ac:dyDescent="0.3">
      <c r="A1246" t="s">
        <v>841</v>
      </c>
      <c r="B1246" t="s">
        <v>24</v>
      </c>
      <c r="C1246" t="s">
        <v>25</v>
      </c>
      <c r="D1246">
        <v>168.55</v>
      </c>
      <c r="E1246">
        <v>168.55</v>
      </c>
      <c r="F1246">
        <v>168.8</v>
      </c>
      <c r="G1246">
        <v>163.25</v>
      </c>
      <c r="H1246">
        <v>164.35</v>
      </c>
      <c r="I1246" s="1">
        <v>164.95</v>
      </c>
      <c r="J1246">
        <v>165.02</v>
      </c>
      <c r="K1246">
        <v>36458</v>
      </c>
      <c r="L1246" s="2">
        <v>60.16</v>
      </c>
      <c r="M1246">
        <v>955</v>
      </c>
      <c r="N1246" s="3">
        <f t="shared" si="19"/>
        <v>38.175916230366489</v>
      </c>
      <c r="O1246">
        <v>23146</v>
      </c>
      <c r="P1246">
        <v>63.49</v>
      </c>
    </row>
    <row r="1247" spans="1:16" hidden="1" x14ac:dyDescent="0.3">
      <c r="A1247" t="s">
        <v>1292</v>
      </c>
      <c r="B1247" t="s">
        <v>24</v>
      </c>
      <c r="C1247" t="s">
        <v>25</v>
      </c>
      <c r="D1247">
        <v>100.25</v>
      </c>
      <c r="E1247">
        <v>100.2</v>
      </c>
      <c r="F1247">
        <v>100.3</v>
      </c>
      <c r="G1247">
        <v>95.4</v>
      </c>
      <c r="H1247">
        <v>97</v>
      </c>
      <c r="I1247" s="1">
        <v>97.85</v>
      </c>
      <c r="J1247">
        <v>98.17</v>
      </c>
      <c r="K1247">
        <v>7677</v>
      </c>
      <c r="L1247" s="2">
        <v>7.54</v>
      </c>
      <c r="M1247">
        <v>265</v>
      </c>
      <c r="N1247" s="3">
        <f t="shared" si="19"/>
        <v>28.969811320754715</v>
      </c>
      <c r="O1247">
        <v>4080</v>
      </c>
      <c r="P1247">
        <v>53.15</v>
      </c>
    </row>
    <row r="1248" spans="1:16" hidden="1" x14ac:dyDescent="0.3">
      <c r="A1248" t="s">
        <v>875</v>
      </c>
      <c r="B1248" t="s">
        <v>24</v>
      </c>
      <c r="C1248" t="s">
        <v>25</v>
      </c>
      <c r="D1248">
        <v>15.05</v>
      </c>
      <c r="E1248">
        <v>15.05</v>
      </c>
      <c r="F1248">
        <v>15.15</v>
      </c>
      <c r="G1248">
        <v>14.55</v>
      </c>
      <c r="H1248">
        <v>14.65</v>
      </c>
      <c r="I1248" s="1">
        <v>14.65</v>
      </c>
      <c r="J1248">
        <v>14.71</v>
      </c>
      <c r="K1248">
        <v>333459</v>
      </c>
      <c r="L1248" s="2">
        <v>49.05</v>
      </c>
      <c r="M1248">
        <v>962</v>
      </c>
      <c r="N1248" s="3">
        <f t="shared" si="19"/>
        <v>346.63097713097716</v>
      </c>
      <c r="O1248">
        <v>223310</v>
      </c>
      <c r="P1248">
        <v>66.97</v>
      </c>
    </row>
    <row r="1249" spans="1:16" hidden="1" x14ac:dyDescent="0.3">
      <c r="A1249" t="s">
        <v>1004</v>
      </c>
      <c r="B1249" t="s">
        <v>24</v>
      </c>
      <c r="C1249" t="s">
        <v>25</v>
      </c>
      <c r="D1249">
        <v>25.15</v>
      </c>
      <c r="E1249">
        <v>25.35</v>
      </c>
      <c r="F1249">
        <v>25.5</v>
      </c>
      <c r="G1249">
        <v>23.3</v>
      </c>
      <c r="H1249">
        <v>24.6</v>
      </c>
      <c r="I1249" s="1">
        <v>24.4</v>
      </c>
      <c r="J1249">
        <v>24.41</v>
      </c>
      <c r="K1249">
        <v>90766</v>
      </c>
      <c r="L1249" s="2">
        <v>22.15</v>
      </c>
      <c r="M1249">
        <v>1119</v>
      </c>
      <c r="N1249" s="3">
        <f t="shared" si="19"/>
        <v>81.113494191242182</v>
      </c>
      <c r="O1249">
        <v>58253</v>
      </c>
      <c r="P1249">
        <v>64.180000000000007</v>
      </c>
    </row>
    <row r="1250" spans="1:16" hidden="1" x14ac:dyDescent="0.3">
      <c r="A1250" t="s">
        <v>1251</v>
      </c>
      <c r="B1250" t="s">
        <v>24</v>
      </c>
      <c r="C1250" t="s">
        <v>25</v>
      </c>
      <c r="D1250">
        <v>22.3</v>
      </c>
      <c r="E1250">
        <v>22.1</v>
      </c>
      <c r="F1250">
        <v>22.35</v>
      </c>
      <c r="G1250">
        <v>21.1</v>
      </c>
      <c r="H1250">
        <v>21.4</v>
      </c>
      <c r="I1250" s="1">
        <v>21.3</v>
      </c>
      <c r="J1250">
        <v>21.55</v>
      </c>
      <c r="K1250">
        <v>47280</v>
      </c>
      <c r="L1250" s="2">
        <v>10.19</v>
      </c>
      <c r="M1250">
        <v>339</v>
      </c>
      <c r="N1250" s="3">
        <f t="shared" si="19"/>
        <v>139.46902654867256</v>
      </c>
      <c r="O1250">
        <v>34284</v>
      </c>
      <c r="P1250">
        <v>72.510000000000005</v>
      </c>
    </row>
    <row r="1251" spans="1:16" hidden="1" x14ac:dyDescent="0.3">
      <c r="A1251" t="s">
        <v>55</v>
      </c>
      <c r="B1251" t="s">
        <v>24</v>
      </c>
      <c r="C1251" t="s">
        <v>25</v>
      </c>
      <c r="D1251">
        <v>319.60000000000002</v>
      </c>
      <c r="E1251">
        <v>319.60000000000002</v>
      </c>
      <c r="F1251">
        <v>334.9</v>
      </c>
      <c r="G1251">
        <v>308.14999999999998</v>
      </c>
      <c r="H1251">
        <v>333</v>
      </c>
      <c r="I1251" s="1">
        <v>329.6</v>
      </c>
      <c r="J1251">
        <v>326.60000000000002</v>
      </c>
      <c r="K1251">
        <v>9690</v>
      </c>
      <c r="L1251" s="8">
        <v>31.65</v>
      </c>
      <c r="M1251">
        <v>182</v>
      </c>
      <c r="N1251" s="3">
        <f t="shared" si="19"/>
        <v>53.241758241758241</v>
      </c>
      <c r="O1251">
        <v>7566</v>
      </c>
      <c r="P1251">
        <v>78.08</v>
      </c>
    </row>
    <row r="1252" spans="1:16" hidden="1" x14ac:dyDescent="0.3">
      <c r="A1252" t="s">
        <v>585</v>
      </c>
      <c r="B1252" t="s">
        <v>24</v>
      </c>
      <c r="C1252" t="s">
        <v>25</v>
      </c>
      <c r="D1252">
        <v>60.95</v>
      </c>
      <c r="E1252">
        <v>61</v>
      </c>
      <c r="F1252">
        <v>61.5</v>
      </c>
      <c r="G1252">
        <v>60.1</v>
      </c>
      <c r="H1252">
        <v>60.4</v>
      </c>
      <c r="I1252" s="1">
        <v>60.35</v>
      </c>
      <c r="J1252">
        <v>60.48</v>
      </c>
      <c r="K1252">
        <v>569231</v>
      </c>
      <c r="L1252" s="2">
        <v>344.26</v>
      </c>
      <c r="M1252">
        <v>2092</v>
      </c>
      <c r="N1252" s="3">
        <f t="shared" si="19"/>
        <v>272.09894837476099</v>
      </c>
      <c r="O1252">
        <v>451022</v>
      </c>
      <c r="P1252">
        <v>79.23</v>
      </c>
    </row>
    <row r="1253" spans="1:16" hidden="1" x14ac:dyDescent="0.3">
      <c r="A1253" t="s">
        <v>1418</v>
      </c>
      <c r="B1253" t="s">
        <v>24</v>
      </c>
      <c r="C1253" t="s">
        <v>25</v>
      </c>
      <c r="D1253">
        <v>244.25</v>
      </c>
      <c r="E1253">
        <v>240.2</v>
      </c>
      <c r="F1253">
        <v>247.65</v>
      </c>
      <c r="G1253">
        <v>240.2</v>
      </c>
      <c r="H1253">
        <v>245.9</v>
      </c>
      <c r="I1253" s="1">
        <v>243.65</v>
      </c>
      <c r="J1253">
        <v>244.16</v>
      </c>
      <c r="K1253">
        <v>952</v>
      </c>
      <c r="L1253" s="2">
        <v>2.3199999999999998</v>
      </c>
      <c r="M1253">
        <v>168</v>
      </c>
      <c r="N1253" s="3">
        <f t="shared" si="19"/>
        <v>5.666666666666667</v>
      </c>
      <c r="O1253">
        <v>331</v>
      </c>
      <c r="P1253">
        <v>34.770000000000003</v>
      </c>
    </row>
    <row r="1254" spans="1:16" hidden="1" x14ac:dyDescent="0.3">
      <c r="A1254" t="s">
        <v>388</v>
      </c>
      <c r="B1254" t="s">
        <v>24</v>
      </c>
      <c r="C1254" t="s">
        <v>25</v>
      </c>
      <c r="D1254">
        <v>287.85000000000002</v>
      </c>
      <c r="E1254">
        <v>294</v>
      </c>
      <c r="F1254">
        <v>294.45</v>
      </c>
      <c r="G1254">
        <v>274.10000000000002</v>
      </c>
      <c r="H1254">
        <v>275</v>
      </c>
      <c r="I1254" s="1">
        <v>277</v>
      </c>
      <c r="J1254">
        <v>282.16000000000003</v>
      </c>
      <c r="K1254">
        <v>597400</v>
      </c>
      <c r="L1254" s="2">
        <v>1685.61</v>
      </c>
      <c r="M1254">
        <v>9851</v>
      </c>
      <c r="N1254" s="3">
        <f t="shared" si="19"/>
        <v>60.643589483301184</v>
      </c>
      <c r="O1254">
        <v>293208</v>
      </c>
      <c r="P1254">
        <v>49.08</v>
      </c>
    </row>
    <row r="1255" spans="1:16" hidden="1" x14ac:dyDescent="0.3">
      <c r="A1255" t="s">
        <v>219</v>
      </c>
      <c r="B1255" t="s">
        <v>24</v>
      </c>
      <c r="C1255" t="s">
        <v>25</v>
      </c>
      <c r="D1255">
        <v>20800.349999999999</v>
      </c>
      <c r="E1255">
        <v>20800.349999999999</v>
      </c>
      <c r="F1255">
        <v>20850</v>
      </c>
      <c r="G1255">
        <v>20400</v>
      </c>
      <c r="H1255">
        <v>20491</v>
      </c>
      <c r="I1255" s="1">
        <v>20537.7</v>
      </c>
      <c r="J1255">
        <v>20584.03</v>
      </c>
      <c r="K1255">
        <v>192291</v>
      </c>
      <c r="L1255" s="2">
        <v>39581.24</v>
      </c>
      <c r="M1255">
        <v>42364</v>
      </c>
      <c r="N1255" s="3">
        <f t="shared" si="19"/>
        <v>4.5390189783778681</v>
      </c>
      <c r="O1255">
        <v>20562</v>
      </c>
      <c r="P1255">
        <v>10.69</v>
      </c>
    </row>
    <row r="1256" spans="1:16" hidden="1" x14ac:dyDescent="0.3">
      <c r="A1256" t="s">
        <v>352</v>
      </c>
      <c r="B1256" t="s">
        <v>24</v>
      </c>
      <c r="C1256" t="s">
        <v>25</v>
      </c>
      <c r="D1256">
        <v>81.349999999999994</v>
      </c>
      <c r="E1256">
        <v>81.900000000000006</v>
      </c>
      <c r="F1256">
        <v>82.9</v>
      </c>
      <c r="G1256">
        <v>77.3</v>
      </c>
      <c r="H1256">
        <v>77.75</v>
      </c>
      <c r="I1256" s="1">
        <v>77.8</v>
      </c>
      <c r="J1256">
        <v>78.44</v>
      </c>
      <c r="K1256">
        <v>4350555</v>
      </c>
      <c r="L1256" s="2">
        <v>3412.54</v>
      </c>
      <c r="M1256">
        <v>24054</v>
      </c>
      <c r="N1256" s="3">
        <f t="shared" si="19"/>
        <v>180.86617610376652</v>
      </c>
      <c r="O1256">
        <v>2832380</v>
      </c>
      <c r="P1256">
        <v>65.099999999999994</v>
      </c>
    </row>
    <row r="1257" spans="1:16" hidden="1" x14ac:dyDescent="0.3">
      <c r="A1257" t="s">
        <v>536</v>
      </c>
      <c r="B1257" t="s">
        <v>24</v>
      </c>
      <c r="C1257" t="s">
        <v>25</v>
      </c>
      <c r="D1257">
        <v>476.6</v>
      </c>
      <c r="E1257">
        <v>476.6</v>
      </c>
      <c r="F1257">
        <v>488.9</v>
      </c>
      <c r="G1257">
        <v>476.6</v>
      </c>
      <c r="H1257">
        <v>481.8</v>
      </c>
      <c r="I1257" s="1">
        <v>481.25</v>
      </c>
      <c r="J1257">
        <v>483.01</v>
      </c>
      <c r="K1257">
        <v>104831</v>
      </c>
      <c r="L1257" s="2">
        <v>506.34</v>
      </c>
      <c r="M1257">
        <v>15712</v>
      </c>
      <c r="N1257" s="3">
        <f t="shared" si="19"/>
        <v>6.6720341140529529</v>
      </c>
      <c r="O1257">
        <v>62303</v>
      </c>
      <c r="P1257">
        <v>59.43</v>
      </c>
    </row>
    <row r="1258" spans="1:16" hidden="1" x14ac:dyDescent="0.3">
      <c r="A1258" t="s">
        <v>1199</v>
      </c>
      <c r="B1258" t="s">
        <v>24</v>
      </c>
      <c r="C1258" t="s">
        <v>25</v>
      </c>
      <c r="D1258">
        <v>459.95</v>
      </c>
      <c r="E1258">
        <v>465</v>
      </c>
      <c r="F1258">
        <v>479.5</v>
      </c>
      <c r="G1258">
        <v>453.5</v>
      </c>
      <c r="H1258">
        <v>464.95</v>
      </c>
      <c r="I1258" s="1">
        <v>462.45</v>
      </c>
      <c r="J1258">
        <v>464.53</v>
      </c>
      <c r="K1258">
        <v>3238</v>
      </c>
      <c r="L1258" s="2">
        <v>15.04</v>
      </c>
      <c r="M1258">
        <v>236</v>
      </c>
      <c r="N1258" s="3">
        <f t="shared" si="19"/>
        <v>13.720338983050848</v>
      </c>
      <c r="O1258">
        <v>1745</v>
      </c>
      <c r="P1258">
        <v>53.89</v>
      </c>
    </row>
    <row r="1259" spans="1:16" hidden="1" x14ac:dyDescent="0.3">
      <c r="A1259" t="s">
        <v>693</v>
      </c>
      <c r="B1259" t="s">
        <v>24</v>
      </c>
      <c r="C1259" t="s">
        <v>25</v>
      </c>
      <c r="D1259">
        <v>1106.17</v>
      </c>
      <c r="E1259">
        <v>1105</v>
      </c>
      <c r="F1259">
        <v>1108.8599999999999</v>
      </c>
      <c r="G1259">
        <v>1105</v>
      </c>
      <c r="H1259">
        <v>1107.81</v>
      </c>
      <c r="I1259" s="1">
        <v>1107.18</v>
      </c>
      <c r="J1259">
        <v>1106.98</v>
      </c>
      <c r="K1259">
        <v>13765</v>
      </c>
      <c r="L1259" s="2">
        <v>152.38</v>
      </c>
      <c r="M1259">
        <v>87</v>
      </c>
      <c r="N1259" s="3">
        <f t="shared" si="19"/>
        <v>158.2183908045977</v>
      </c>
      <c r="O1259">
        <v>12873</v>
      </c>
      <c r="P1259">
        <v>93.52</v>
      </c>
    </row>
    <row r="1260" spans="1:16" hidden="1" x14ac:dyDescent="0.3">
      <c r="A1260" t="s">
        <v>46</v>
      </c>
      <c r="B1260" t="s">
        <v>24</v>
      </c>
      <c r="C1260" t="s">
        <v>25</v>
      </c>
      <c r="D1260">
        <v>1079.29</v>
      </c>
      <c r="E1260">
        <v>1078</v>
      </c>
      <c r="F1260">
        <v>1080.75</v>
      </c>
      <c r="G1260">
        <v>1078</v>
      </c>
      <c r="H1260">
        <v>1079.8</v>
      </c>
      <c r="I1260" s="1">
        <v>1080.3</v>
      </c>
      <c r="J1260">
        <v>1079.8499999999999</v>
      </c>
      <c r="K1260">
        <v>12974</v>
      </c>
      <c r="L1260" s="8">
        <v>140.1</v>
      </c>
      <c r="M1260">
        <v>106</v>
      </c>
      <c r="N1260" s="3">
        <f t="shared" si="19"/>
        <v>122.39622641509433</v>
      </c>
      <c r="O1260">
        <v>11623</v>
      </c>
      <c r="P1260">
        <v>89.59</v>
      </c>
    </row>
    <row r="1261" spans="1:16" hidden="1" x14ac:dyDescent="0.3">
      <c r="A1261" t="s">
        <v>1095</v>
      </c>
      <c r="B1261" t="s">
        <v>24</v>
      </c>
      <c r="C1261" t="s">
        <v>25</v>
      </c>
      <c r="D1261">
        <v>2540.21</v>
      </c>
      <c r="E1261">
        <v>2480</v>
      </c>
      <c r="F1261">
        <v>2504</v>
      </c>
      <c r="G1261">
        <v>2328.0500000000002</v>
      </c>
      <c r="H1261">
        <v>2330.0100000000002</v>
      </c>
      <c r="I1261" s="1">
        <v>2334.35</v>
      </c>
      <c r="J1261">
        <v>2380.81</v>
      </c>
      <c r="K1261">
        <v>37</v>
      </c>
      <c r="L1261" s="2">
        <v>0.88</v>
      </c>
      <c r="M1261">
        <v>16</v>
      </c>
      <c r="N1261" s="3">
        <f t="shared" si="19"/>
        <v>2.3125</v>
      </c>
      <c r="O1261">
        <v>23</v>
      </c>
      <c r="P1261">
        <v>62.16</v>
      </c>
    </row>
    <row r="1262" spans="1:16" hidden="1" x14ac:dyDescent="0.3">
      <c r="A1262" t="s">
        <v>1579</v>
      </c>
      <c r="B1262" t="s">
        <v>41</v>
      </c>
      <c r="C1262" t="s">
        <v>25</v>
      </c>
      <c r="D1262">
        <v>1.05</v>
      </c>
      <c r="E1262">
        <v>1</v>
      </c>
      <c r="F1262">
        <v>1.1000000000000001</v>
      </c>
      <c r="G1262">
        <v>1</v>
      </c>
      <c r="H1262">
        <v>1</v>
      </c>
      <c r="I1262" s="1">
        <v>1</v>
      </c>
      <c r="J1262">
        <v>1.04</v>
      </c>
      <c r="K1262">
        <v>35704</v>
      </c>
      <c r="L1262" s="2">
        <v>0.37</v>
      </c>
      <c r="M1262">
        <v>47</v>
      </c>
      <c r="N1262" s="3">
        <f t="shared" si="19"/>
        <v>759.65957446808511</v>
      </c>
      <c r="O1262" t="s">
        <v>42</v>
      </c>
      <c r="P1262" t="s">
        <v>42</v>
      </c>
    </row>
    <row r="1263" spans="1:16" hidden="1" x14ac:dyDescent="0.3">
      <c r="A1263" t="s">
        <v>73</v>
      </c>
      <c r="B1263" t="s">
        <v>24</v>
      </c>
      <c r="C1263" t="s">
        <v>25</v>
      </c>
      <c r="D1263">
        <v>182.15</v>
      </c>
      <c r="E1263">
        <v>183.9</v>
      </c>
      <c r="F1263">
        <v>218</v>
      </c>
      <c r="G1263">
        <v>179.05</v>
      </c>
      <c r="H1263">
        <v>216</v>
      </c>
      <c r="I1263" s="1">
        <v>214.35</v>
      </c>
      <c r="J1263">
        <v>205.8</v>
      </c>
      <c r="K1263">
        <v>1222770</v>
      </c>
      <c r="L1263" s="14">
        <v>2516.42</v>
      </c>
      <c r="M1263">
        <v>19888</v>
      </c>
      <c r="N1263" s="3">
        <f t="shared" si="19"/>
        <v>61.482803700724055</v>
      </c>
      <c r="O1263">
        <v>438978</v>
      </c>
      <c r="P1263">
        <v>35.9</v>
      </c>
    </row>
    <row r="1264" spans="1:16" hidden="1" x14ac:dyDescent="0.3">
      <c r="A1264" t="s">
        <v>1006</v>
      </c>
      <c r="B1264" t="s">
        <v>24</v>
      </c>
      <c r="C1264" t="s">
        <v>25</v>
      </c>
      <c r="D1264">
        <v>523.6</v>
      </c>
      <c r="E1264">
        <v>535</v>
      </c>
      <c r="F1264">
        <v>538.9</v>
      </c>
      <c r="G1264">
        <v>510</v>
      </c>
      <c r="H1264">
        <v>512</v>
      </c>
      <c r="I1264" s="1">
        <v>512.29999999999995</v>
      </c>
      <c r="J1264">
        <v>515.57000000000005</v>
      </c>
      <c r="K1264">
        <v>4157</v>
      </c>
      <c r="L1264" s="2">
        <v>21.43</v>
      </c>
      <c r="M1264">
        <v>703</v>
      </c>
      <c r="N1264" s="3">
        <f t="shared" si="19"/>
        <v>5.9132290184921761</v>
      </c>
      <c r="O1264">
        <v>2909</v>
      </c>
      <c r="P1264">
        <v>69.98</v>
      </c>
    </row>
    <row r="1265" spans="1:16" hidden="1" x14ac:dyDescent="0.3">
      <c r="A1265" t="s">
        <v>763</v>
      </c>
      <c r="B1265" t="s">
        <v>24</v>
      </c>
      <c r="C1265" t="s">
        <v>25</v>
      </c>
      <c r="D1265">
        <v>24.75</v>
      </c>
      <c r="E1265">
        <v>24.85</v>
      </c>
      <c r="F1265">
        <v>24.85</v>
      </c>
      <c r="G1265">
        <v>24.1</v>
      </c>
      <c r="H1265">
        <v>24.15</v>
      </c>
      <c r="I1265" s="1">
        <v>24.25</v>
      </c>
      <c r="J1265">
        <v>24.42</v>
      </c>
      <c r="K1265">
        <v>411474</v>
      </c>
      <c r="L1265" s="2">
        <v>100.48</v>
      </c>
      <c r="M1265">
        <v>1359</v>
      </c>
      <c r="N1265" s="3">
        <f t="shared" si="19"/>
        <v>302.77704194260485</v>
      </c>
      <c r="O1265">
        <v>211600</v>
      </c>
      <c r="P1265">
        <v>51.42</v>
      </c>
    </row>
    <row r="1266" spans="1:16" hidden="1" x14ac:dyDescent="0.3">
      <c r="A1266" t="s">
        <v>1320</v>
      </c>
      <c r="B1266" t="s">
        <v>24</v>
      </c>
      <c r="C1266" t="s">
        <v>25</v>
      </c>
      <c r="D1266">
        <v>52.1</v>
      </c>
      <c r="E1266">
        <v>51</v>
      </c>
      <c r="F1266">
        <v>52.5</v>
      </c>
      <c r="G1266">
        <v>49</v>
      </c>
      <c r="H1266">
        <v>49.55</v>
      </c>
      <c r="I1266" s="1">
        <v>50.2</v>
      </c>
      <c r="J1266">
        <v>51.03</v>
      </c>
      <c r="K1266">
        <v>11817</v>
      </c>
      <c r="L1266" s="2">
        <v>6.03</v>
      </c>
      <c r="M1266">
        <v>301</v>
      </c>
      <c r="N1266" s="3">
        <f t="shared" si="19"/>
        <v>39.259136212624583</v>
      </c>
      <c r="O1266">
        <v>5315</v>
      </c>
      <c r="P1266">
        <v>44.98</v>
      </c>
    </row>
    <row r="1267" spans="1:16" hidden="1" x14ac:dyDescent="0.3">
      <c r="A1267" t="s">
        <v>1392</v>
      </c>
      <c r="B1267" t="s">
        <v>24</v>
      </c>
      <c r="C1267" t="s">
        <v>25</v>
      </c>
      <c r="D1267">
        <v>3.7</v>
      </c>
      <c r="E1267">
        <v>3.75</v>
      </c>
      <c r="F1267">
        <v>3.8</v>
      </c>
      <c r="G1267">
        <v>3.6</v>
      </c>
      <c r="H1267">
        <v>3.6</v>
      </c>
      <c r="I1267" s="1">
        <v>3.6</v>
      </c>
      <c r="J1267">
        <v>3.65</v>
      </c>
      <c r="K1267">
        <v>84391</v>
      </c>
      <c r="L1267" s="2">
        <v>3.08</v>
      </c>
      <c r="M1267">
        <v>81</v>
      </c>
      <c r="N1267" s="3">
        <f t="shared" si="19"/>
        <v>1041.8641975308642</v>
      </c>
      <c r="O1267">
        <v>54795</v>
      </c>
      <c r="P1267">
        <v>64.930000000000007</v>
      </c>
    </row>
    <row r="1268" spans="1:16" hidden="1" x14ac:dyDescent="0.3">
      <c r="A1268" t="s">
        <v>192</v>
      </c>
      <c r="B1268" t="s">
        <v>24</v>
      </c>
      <c r="C1268" t="s">
        <v>25</v>
      </c>
      <c r="D1268">
        <v>172.25</v>
      </c>
      <c r="E1268">
        <v>175.85</v>
      </c>
      <c r="F1268">
        <v>180.9</v>
      </c>
      <c r="G1268">
        <v>168.85</v>
      </c>
      <c r="H1268">
        <v>170</v>
      </c>
      <c r="I1268" s="1">
        <v>170.05</v>
      </c>
      <c r="J1268">
        <v>171.03</v>
      </c>
      <c r="K1268">
        <v>17128</v>
      </c>
      <c r="L1268" s="2">
        <v>29.29</v>
      </c>
      <c r="M1268">
        <v>656</v>
      </c>
      <c r="N1268" s="3">
        <f t="shared" si="19"/>
        <v>26.109756097560975</v>
      </c>
      <c r="O1268">
        <v>12047</v>
      </c>
      <c r="P1268">
        <v>70.34</v>
      </c>
    </row>
    <row r="1269" spans="1:16" hidden="1" x14ac:dyDescent="0.3">
      <c r="A1269" t="s">
        <v>1464</v>
      </c>
      <c r="B1269" t="s">
        <v>24</v>
      </c>
      <c r="C1269" t="s">
        <v>25</v>
      </c>
      <c r="D1269">
        <v>24.7</v>
      </c>
      <c r="E1269">
        <v>24</v>
      </c>
      <c r="F1269">
        <v>24.55</v>
      </c>
      <c r="G1269">
        <v>23.5</v>
      </c>
      <c r="H1269">
        <v>23.5</v>
      </c>
      <c r="I1269" s="1">
        <v>23.5</v>
      </c>
      <c r="J1269">
        <v>23.59</v>
      </c>
      <c r="K1269">
        <v>6655</v>
      </c>
      <c r="L1269" s="2">
        <v>1.57</v>
      </c>
      <c r="M1269">
        <v>50</v>
      </c>
      <c r="N1269" s="3">
        <f t="shared" si="19"/>
        <v>133.1</v>
      </c>
      <c r="O1269">
        <v>3434</v>
      </c>
      <c r="P1269">
        <v>51.6</v>
      </c>
    </row>
    <row r="1270" spans="1:16" hidden="1" x14ac:dyDescent="0.3">
      <c r="A1270" t="s">
        <v>236</v>
      </c>
      <c r="B1270" t="s">
        <v>24</v>
      </c>
      <c r="C1270" t="s">
        <v>25</v>
      </c>
      <c r="D1270">
        <v>4065.95</v>
      </c>
      <c r="E1270">
        <v>4085</v>
      </c>
      <c r="F1270">
        <v>4085.65</v>
      </c>
      <c r="G1270">
        <v>3962.95</v>
      </c>
      <c r="H1270">
        <v>4008.75</v>
      </c>
      <c r="I1270" s="1">
        <v>4015.7</v>
      </c>
      <c r="J1270">
        <v>4010.84</v>
      </c>
      <c r="K1270">
        <v>581848</v>
      </c>
      <c r="L1270" s="2">
        <v>23337</v>
      </c>
      <c r="M1270">
        <v>39786</v>
      </c>
      <c r="N1270" s="3">
        <f t="shared" si="19"/>
        <v>14.624440758055597</v>
      </c>
      <c r="O1270">
        <v>135793</v>
      </c>
      <c r="P1270">
        <v>23.34</v>
      </c>
    </row>
    <row r="1271" spans="1:16" hidden="1" x14ac:dyDescent="0.3">
      <c r="A1271" t="s">
        <v>622</v>
      </c>
      <c r="B1271" t="s">
        <v>24</v>
      </c>
      <c r="C1271" t="s">
        <v>25</v>
      </c>
      <c r="D1271">
        <v>277.64999999999998</v>
      </c>
      <c r="E1271">
        <v>277.64999999999998</v>
      </c>
      <c r="F1271">
        <v>278.95</v>
      </c>
      <c r="G1271">
        <v>268</v>
      </c>
      <c r="H1271">
        <v>268</v>
      </c>
      <c r="I1271" s="1">
        <v>268.7</v>
      </c>
      <c r="J1271">
        <v>270.95</v>
      </c>
      <c r="K1271">
        <v>95602</v>
      </c>
      <c r="L1271" s="2">
        <v>259.04000000000002</v>
      </c>
      <c r="M1271">
        <v>2686</v>
      </c>
      <c r="N1271" s="3">
        <f t="shared" si="19"/>
        <v>35.592702903946389</v>
      </c>
      <c r="O1271">
        <v>32316</v>
      </c>
      <c r="P1271">
        <v>33.799999999999997</v>
      </c>
    </row>
    <row r="1272" spans="1:16" hidden="1" x14ac:dyDescent="0.3">
      <c r="A1272" t="s">
        <v>1532</v>
      </c>
      <c r="B1272" t="s">
        <v>41</v>
      </c>
      <c r="C1272" t="s">
        <v>25</v>
      </c>
      <c r="D1272">
        <v>1.1499999999999999</v>
      </c>
      <c r="E1272">
        <v>1.1499999999999999</v>
      </c>
      <c r="F1272">
        <v>1.1499999999999999</v>
      </c>
      <c r="G1272">
        <v>1.1000000000000001</v>
      </c>
      <c r="H1272">
        <v>1.1000000000000001</v>
      </c>
      <c r="I1272" s="1">
        <v>1.1000000000000001</v>
      </c>
      <c r="J1272">
        <v>1.1000000000000001</v>
      </c>
      <c r="K1272">
        <v>69359</v>
      </c>
      <c r="L1272" s="2">
        <v>0.76</v>
      </c>
      <c r="M1272">
        <v>51</v>
      </c>
      <c r="N1272" s="3">
        <f t="shared" si="19"/>
        <v>1359.9803921568628</v>
      </c>
      <c r="O1272" t="s">
        <v>42</v>
      </c>
      <c r="P1272" t="s">
        <v>42</v>
      </c>
    </row>
    <row r="1273" spans="1:16" hidden="1" x14ac:dyDescent="0.3">
      <c r="A1273" t="s">
        <v>1622</v>
      </c>
      <c r="B1273" t="s">
        <v>41</v>
      </c>
      <c r="C1273" t="s">
        <v>25</v>
      </c>
      <c r="D1273">
        <v>53.05</v>
      </c>
      <c r="E1273">
        <v>54</v>
      </c>
      <c r="F1273">
        <v>54</v>
      </c>
      <c r="G1273">
        <v>53.3</v>
      </c>
      <c r="H1273">
        <v>53.3</v>
      </c>
      <c r="I1273" s="1">
        <v>53.3</v>
      </c>
      <c r="J1273">
        <v>53.73</v>
      </c>
      <c r="K1273">
        <v>253</v>
      </c>
      <c r="L1273" s="2">
        <v>0.14000000000000001</v>
      </c>
      <c r="M1273">
        <v>8</v>
      </c>
      <c r="N1273" s="3">
        <f t="shared" si="19"/>
        <v>31.625</v>
      </c>
      <c r="O1273" t="s">
        <v>42</v>
      </c>
      <c r="P1273" t="s">
        <v>42</v>
      </c>
    </row>
    <row r="1274" spans="1:16" hidden="1" x14ac:dyDescent="0.3">
      <c r="A1274" t="s">
        <v>1599</v>
      </c>
      <c r="B1274" t="s">
        <v>24</v>
      </c>
      <c r="C1274" t="s">
        <v>25</v>
      </c>
      <c r="D1274">
        <v>7.85</v>
      </c>
      <c r="E1274">
        <v>7.85</v>
      </c>
      <c r="F1274">
        <v>7.95</v>
      </c>
      <c r="G1274">
        <v>7.5</v>
      </c>
      <c r="H1274">
        <v>7.7</v>
      </c>
      <c r="I1274" s="1">
        <v>7.7</v>
      </c>
      <c r="J1274">
        <v>7.75</v>
      </c>
      <c r="K1274">
        <v>3391</v>
      </c>
      <c r="L1274" s="2">
        <v>0.26</v>
      </c>
      <c r="M1274">
        <v>71</v>
      </c>
      <c r="N1274" s="3">
        <f t="shared" si="19"/>
        <v>47.760563380281688</v>
      </c>
      <c r="O1274">
        <v>2362</v>
      </c>
      <c r="P1274">
        <v>69.650000000000006</v>
      </c>
    </row>
    <row r="1275" spans="1:16" hidden="1" x14ac:dyDescent="0.3">
      <c r="A1275" t="s">
        <v>1351</v>
      </c>
      <c r="B1275" t="s">
        <v>24</v>
      </c>
      <c r="C1275" t="s">
        <v>25</v>
      </c>
      <c r="D1275">
        <v>27.2</v>
      </c>
      <c r="E1275">
        <v>27.85</v>
      </c>
      <c r="F1275">
        <v>27.85</v>
      </c>
      <c r="G1275">
        <v>26.05</v>
      </c>
      <c r="H1275">
        <v>26.3</v>
      </c>
      <c r="I1275" s="1">
        <v>26.4</v>
      </c>
      <c r="J1275">
        <v>26.54</v>
      </c>
      <c r="K1275">
        <v>16883</v>
      </c>
      <c r="L1275" s="2">
        <v>4.4800000000000004</v>
      </c>
      <c r="M1275">
        <v>209</v>
      </c>
      <c r="N1275" s="3">
        <f t="shared" si="19"/>
        <v>80.779904306220089</v>
      </c>
      <c r="O1275">
        <v>11630</v>
      </c>
      <c r="P1275">
        <v>68.89</v>
      </c>
    </row>
    <row r="1276" spans="1:16" hidden="1" x14ac:dyDescent="0.3">
      <c r="A1276" t="s">
        <v>932</v>
      </c>
      <c r="B1276" t="s">
        <v>24</v>
      </c>
      <c r="C1276" t="s">
        <v>25</v>
      </c>
      <c r="D1276">
        <v>131.15</v>
      </c>
      <c r="E1276">
        <v>132.94999999999999</v>
      </c>
      <c r="F1276">
        <v>132.94999999999999</v>
      </c>
      <c r="G1276">
        <v>128.05000000000001</v>
      </c>
      <c r="H1276">
        <v>128.5</v>
      </c>
      <c r="I1276" s="1">
        <v>128.6</v>
      </c>
      <c r="J1276">
        <v>129.59</v>
      </c>
      <c r="K1276">
        <v>26945</v>
      </c>
      <c r="L1276" s="2">
        <v>34.92</v>
      </c>
      <c r="M1276">
        <v>748</v>
      </c>
      <c r="N1276" s="3">
        <f t="shared" si="19"/>
        <v>36.022727272727273</v>
      </c>
      <c r="O1276">
        <v>16148</v>
      </c>
      <c r="P1276">
        <v>59.93</v>
      </c>
    </row>
    <row r="1277" spans="1:16" hidden="1" x14ac:dyDescent="0.3">
      <c r="A1277" t="s">
        <v>949</v>
      </c>
      <c r="B1277" t="s">
        <v>24</v>
      </c>
      <c r="C1277" t="s">
        <v>25</v>
      </c>
      <c r="D1277">
        <v>51.4</v>
      </c>
      <c r="E1277">
        <v>51.85</v>
      </c>
      <c r="F1277">
        <v>51.85</v>
      </c>
      <c r="G1277">
        <v>49</v>
      </c>
      <c r="H1277">
        <v>49.5</v>
      </c>
      <c r="I1277" s="1">
        <v>49.4</v>
      </c>
      <c r="J1277">
        <v>50</v>
      </c>
      <c r="K1277">
        <v>62434</v>
      </c>
      <c r="L1277" s="2">
        <v>31.22</v>
      </c>
      <c r="M1277">
        <v>637</v>
      </c>
      <c r="N1277" s="3">
        <f t="shared" si="19"/>
        <v>98.012558869701721</v>
      </c>
      <c r="O1277">
        <v>45444</v>
      </c>
      <c r="P1277">
        <v>72.790000000000006</v>
      </c>
    </row>
    <row r="1278" spans="1:16" hidden="1" x14ac:dyDescent="0.3">
      <c r="A1278" t="s">
        <v>1665</v>
      </c>
      <c r="B1278" t="s">
        <v>41</v>
      </c>
      <c r="C1278" t="s">
        <v>25</v>
      </c>
      <c r="D1278">
        <v>0.65</v>
      </c>
      <c r="E1278">
        <v>0.6</v>
      </c>
      <c r="F1278">
        <v>0.6</v>
      </c>
      <c r="G1278">
        <v>0.6</v>
      </c>
      <c r="H1278">
        <v>0.6</v>
      </c>
      <c r="I1278" s="1">
        <v>0.6</v>
      </c>
      <c r="J1278">
        <v>0.6</v>
      </c>
      <c r="K1278">
        <v>1304</v>
      </c>
      <c r="L1278" s="2">
        <v>0.01</v>
      </c>
      <c r="M1278">
        <v>3</v>
      </c>
      <c r="N1278" s="3">
        <f t="shared" si="19"/>
        <v>434.66666666666669</v>
      </c>
      <c r="O1278" t="s">
        <v>42</v>
      </c>
      <c r="P1278" t="s">
        <v>42</v>
      </c>
    </row>
    <row r="1279" spans="1:16" hidden="1" x14ac:dyDescent="0.3">
      <c r="A1279" t="s">
        <v>120</v>
      </c>
      <c r="B1279" t="s">
        <v>24</v>
      </c>
      <c r="C1279" t="s">
        <v>25</v>
      </c>
      <c r="D1279">
        <v>2031.4</v>
      </c>
      <c r="E1279">
        <v>2044</v>
      </c>
      <c r="F1279">
        <v>2060</v>
      </c>
      <c r="G1279">
        <v>2001.5</v>
      </c>
      <c r="H1279">
        <v>2025.3</v>
      </c>
      <c r="I1279" s="1">
        <v>2026.1</v>
      </c>
      <c r="J1279">
        <v>2023.65</v>
      </c>
      <c r="K1279">
        <v>2240265</v>
      </c>
      <c r="L1279" s="15">
        <v>45335.15</v>
      </c>
      <c r="M1279">
        <v>56113</v>
      </c>
      <c r="N1279" s="3">
        <f t="shared" si="19"/>
        <v>39.924170869495484</v>
      </c>
      <c r="O1279">
        <v>1888879</v>
      </c>
      <c r="P1279">
        <v>84.31</v>
      </c>
    </row>
    <row r="1280" spans="1:16" hidden="1" x14ac:dyDescent="0.3">
      <c r="A1280" t="s">
        <v>830</v>
      </c>
      <c r="B1280" t="s">
        <v>24</v>
      </c>
      <c r="C1280" t="s">
        <v>25</v>
      </c>
      <c r="D1280">
        <v>91.2</v>
      </c>
      <c r="E1280">
        <v>90.15</v>
      </c>
      <c r="F1280">
        <v>90.8</v>
      </c>
      <c r="G1280">
        <v>87.8</v>
      </c>
      <c r="H1280">
        <v>88.65</v>
      </c>
      <c r="I1280" s="1">
        <v>88.75</v>
      </c>
      <c r="J1280">
        <v>89.1</v>
      </c>
      <c r="K1280">
        <v>75510</v>
      </c>
      <c r="L1280" s="2">
        <v>67.28</v>
      </c>
      <c r="M1280">
        <v>1138</v>
      </c>
      <c r="N1280" s="3">
        <f t="shared" si="19"/>
        <v>66.35325131810194</v>
      </c>
      <c r="O1280">
        <v>48592</v>
      </c>
      <c r="P1280">
        <v>64.349999999999994</v>
      </c>
    </row>
    <row r="1281" spans="1:16" hidden="1" x14ac:dyDescent="0.3">
      <c r="A1281" t="s">
        <v>284</v>
      </c>
      <c r="B1281" t="s">
        <v>24</v>
      </c>
      <c r="C1281" t="s">
        <v>25</v>
      </c>
      <c r="D1281">
        <v>138.9</v>
      </c>
      <c r="E1281">
        <v>139.25</v>
      </c>
      <c r="F1281">
        <v>139.4</v>
      </c>
      <c r="G1281">
        <v>134.5</v>
      </c>
      <c r="H1281">
        <v>136.1</v>
      </c>
      <c r="I1281" s="1">
        <v>136.19999999999999</v>
      </c>
      <c r="J1281">
        <v>136.09</v>
      </c>
      <c r="K1281">
        <v>8219123</v>
      </c>
      <c r="L1281" s="2">
        <v>11185.28</v>
      </c>
      <c r="M1281">
        <v>42359</v>
      </c>
      <c r="N1281" s="3">
        <f t="shared" si="19"/>
        <v>194.03486862296089</v>
      </c>
      <c r="O1281">
        <v>1823118</v>
      </c>
      <c r="P1281">
        <v>22.18</v>
      </c>
    </row>
    <row r="1282" spans="1:16" hidden="1" x14ac:dyDescent="0.3">
      <c r="A1282" t="s">
        <v>320</v>
      </c>
      <c r="B1282" t="s">
        <v>24</v>
      </c>
      <c r="C1282" t="s">
        <v>25</v>
      </c>
      <c r="D1282">
        <v>7686.75</v>
      </c>
      <c r="E1282">
        <v>7699.95</v>
      </c>
      <c r="F1282">
        <v>7699.95</v>
      </c>
      <c r="G1282">
        <v>7171.25</v>
      </c>
      <c r="H1282">
        <v>7380</v>
      </c>
      <c r="I1282" s="1">
        <v>7370.95</v>
      </c>
      <c r="J1282">
        <v>7452.94</v>
      </c>
      <c r="K1282">
        <v>85042</v>
      </c>
      <c r="L1282" s="2">
        <v>6338.13</v>
      </c>
      <c r="M1282">
        <v>22227</v>
      </c>
      <c r="N1282" s="3">
        <f t="shared" ref="N1282:N1345" si="20">K1282/M1282</f>
        <v>3.8260673955099653</v>
      </c>
      <c r="O1282">
        <v>52573</v>
      </c>
      <c r="P1282">
        <v>61.82</v>
      </c>
    </row>
    <row r="1283" spans="1:16" hidden="1" x14ac:dyDescent="0.3">
      <c r="A1283" t="s">
        <v>241</v>
      </c>
      <c r="B1283" t="s">
        <v>24</v>
      </c>
      <c r="C1283" t="s">
        <v>25</v>
      </c>
      <c r="D1283">
        <v>2349.1</v>
      </c>
      <c r="E1283">
        <v>2350</v>
      </c>
      <c r="F1283">
        <v>2395</v>
      </c>
      <c r="G1283">
        <v>2320.1999999999998</v>
      </c>
      <c r="H1283">
        <v>2361.9</v>
      </c>
      <c r="I1283" s="1">
        <v>2361.9</v>
      </c>
      <c r="J1283">
        <v>2367.71</v>
      </c>
      <c r="K1283">
        <v>915036</v>
      </c>
      <c r="L1283" s="2">
        <v>21665.38</v>
      </c>
      <c r="M1283">
        <v>49385</v>
      </c>
      <c r="N1283" s="3">
        <f t="shared" si="20"/>
        <v>18.52862205123013</v>
      </c>
      <c r="O1283">
        <v>259104</v>
      </c>
      <c r="P1283">
        <v>28.32</v>
      </c>
    </row>
    <row r="1284" spans="1:16" hidden="1" x14ac:dyDescent="0.3">
      <c r="A1284" t="s">
        <v>129</v>
      </c>
      <c r="B1284" t="s">
        <v>24</v>
      </c>
      <c r="C1284" t="s">
        <v>25</v>
      </c>
      <c r="D1284">
        <v>7.55</v>
      </c>
      <c r="E1284">
        <v>7.5</v>
      </c>
      <c r="F1284">
        <v>7.55</v>
      </c>
      <c r="G1284">
        <v>7.2</v>
      </c>
      <c r="H1284">
        <v>7.25</v>
      </c>
      <c r="I1284" s="1">
        <v>7.2</v>
      </c>
      <c r="J1284">
        <v>7.28</v>
      </c>
      <c r="K1284">
        <v>2953269</v>
      </c>
      <c r="L1284" s="15">
        <v>215.14</v>
      </c>
      <c r="M1284">
        <v>12487</v>
      </c>
      <c r="N1284" s="3">
        <f t="shared" si="20"/>
        <v>236.5074877872988</v>
      </c>
      <c r="O1284">
        <v>2054136</v>
      </c>
      <c r="P1284">
        <v>69.55</v>
      </c>
    </row>
    <row r="1285" spans="1:16" hidden="1" x14ac:dyDescent="0.3">
      <c r="A1285" t="s">
        <v>1123</v>
      </c>
      <c r="B1285" t="s">
        <v>41</v>
      </c>
      <c r="C1285" t="s">
        <v>25</v>
      </c>
      <c r="D1285">
        <v>6.35</v>
      </c>
      <c r="E1285">
        <v>6.05</v>
      </c>
      <c r="F1285">
        <v>6.6</v>
      </c>
      <c r="G1285">
        <v>6.05</v>
      </c>
      <c r="H1285">
        <v>6.3</v>
      </c>
      <c r="I1285" s="1">
        <v>6.3</v>
      </c>
      <c r="J1285">
        <v>6.1</v>
      </c>
      <c r="K1285">
        <v>6394</v>
      </c>
      <c r="L1285" s="2">
        <v>0.39</v>
      </c>
      <c r="M1285">
        <v>14</v>
      </c>
      <c r="N1285" s="3">
        <f t="shared" si="20"/>
        <v>456.71428571428572</v>
      </c>
      <c r="O1285" t="s">
        <v>42</v>
      </c>
      <c r="P1285" t="s">
        <v>42</v>
      </c>
    </row>
    <row r="1286" spans="1:16" hidden="1" x14ac:dyDescent="0.3">
      <c r="A1286" t="s">
        <v>921</v>
      </c>
      <c r="B1286" t="s">
        <v>24</v>
      </c>
      <c r="C1286" t="s">
        <v>25</v>
      </c>
      <c r="D1286">
        <v>343</v>
      </c>
      <c r="E1286">
        <v>342.45</v>
      </c>
      <c r="F1286">
        <v>350</v>
      </c>
      <c r="G1286">
        <v>328.9</v>
      </c>
      <c r="H1286">
        <v>336.75</v>
      </c>
      <c r="I1286" s="1">
        <v>332.1</v>
      </c>
      <c r="J1286">
        <v>335.31</v>
      </c>
      <c r="K1286">
        <v>11010</v>
      </c>
      <c r="L1286" s="2">
        <v>36.92</v>
      </c>
      <c r="M1286">
        <v>680</v>
      </c>
      <c r="N1286" s="3">
        <f t="shared" si="20"/>
        <v>16.191176470588236</v>
      </c>
      <c r="O1286">
        <v>8326</v>
      </c>
      <c r="P1286">
        <v>75.62</v>
      </c>
    </row>
    <row r="1287" spans="1:16" hidden="1" x14ac:dyDescent="0.3">
      <c r="A1287" t="s">
        <v>95</v>
      </c>
      <c r="B1287" t="s">
        <v>24</v>
      </c>
      <c r="C1287" t="s">
        <v>25</v>
      </c>
      <c r="D1287">
        <v>556.70000000000005</v>
      </c>
      <c r="E1287">
        <v>560</v>
      </c>
      <c r="F1287">
        <v>562</v>
      </c>
      <c r="G1287">
        <v>522.35</v>
      </c>
      <c r="H1287">
        <v>545</v>
      </c>
      <c r="I1287" s="1">
        <v>544.9</v>
      </c>
      <c r="J1287">
        <v>540.51</v>
      </c>
      <c r="K1287">
        <v>25020</v>
      </c>
      <c r="L1287" s="14">
        <v>135.24</v>
      </c>
      <c r="M1287">
        <v>2182</v>
      </c>
      <c r="N1287" s="3">
        <f t="shared" si="20"/>
        <v>11.466544454628782</v>
      </c>
      <c r="O1287">
        <v>18170</v>
      </c>
      <c r="P1287">
        <v>72.62</v>
      </c>
    </row>
    <row r="1288" spans="1:16" hidden="1" x14ac:dyDescent="0.3">
      <c r="A1288" t="s">
        <v>1145</v>
      </c>
      <c r="B1288" t="s">
        <v>24</v>
      </c>
      <c r="C1288" t="s">
        <v>25</v>
      </c>
      <c r="D1288">
        <v>206.35</v>
      </c>
      <c r="E1288">
        <v>206.3</v>
      </c>
      <c r="F1288">
        <v>206.35</v>
      </c>
      <c r="G1288">
        <v>186</v>
      </c>
      <c r="H1288">
        <v>199</v>
      </c>
      <c r="I1288" s="1">
        <v>199.6</v>
      </c>
      <c r="J1288">
        <v>197.27</v>
      </c>
      <c r="K1288">
        <v>3700</v>
      </c>
      <c r="L1288" s="2">
        <v>7.3</v>
      </c>
      <c r="M1288">
        <v>275</v>
      </c>
      <c r="N1288" s="3">
        <f t="shared" si="20"/>
        <v>13.454545454545455</v>
      </c>
      <c r="O1288">
        <v>2030</v>
      </c>
      <c r="P1288">
        <v>54.86</v>
      </c>
    </row>
    <row r="1289" spans="1:16" hidden="1" x14ac:dyDescent="0.3">
      <c r="A1289" t="s">
        <v>682</v>
      </c>
      <c r="B1289" t="s">
        <v>24</v>
      </c>
      <c r="C1289" t="s">
        <v>25</v>
      </c>
      <c r="D1289">
        <v>14.5</v>
      </c>
      <c r="E1289">
        <v>14.6</v>
      </c>
      <c r="F1289">
        <v>14.7</v>
      </c>
      <c r="G1289">
        <v>14</v>
      </c>
      <c r="H1289">
        <v>14.1</v>
      </c>
      <c r="I1289" s="1">
        <v>14.05</v>
      </c>
      <c r="J1289">
        <v>14.09</v>
      </c>
      <c r="K1289">
        <v>1190967</v>
      </c>
      <c r="L1289" s="2">
        <v>167.79</v>
      </c>
      <c r="M1289">
        <v>2580</v>
      </c>
      <c r="N1289" s="3">
        <f t="shared" si="20"/>
        <v>461.61511627906975</v>
      </c>
      <c r="O1289">
        <v>741739</v>
      </c>
      <c r="P1289">
        <v>62.28</v>
      </c>
    </row>
    <row r="1290" spans="1:16" hidden="1" x14ac:dyDescent="0.3">
      <c r="A1290" t="s">
        <v>1027</v>
      </c>
      <c r="B1290" t="s">
        <v>41</v>
      </c>
      <c r="C1290" t="s">
        <v>25</v>
      </c>
      <c r="D1290">
        <v>6.65</v>
      </c>
      <c r="E1290">
        <v>6.55</v>
      </c>
      <c r="F1290">
        <v>6.55</v>
      </c>
      <c r="G1290">
        <v>6.35</v>
      </c>
      <c r="H1290">
        <v>6.35</v>
      </c>
      <c r="I1290" s="1">
        <v>6.35</v>
      </c>
      <c r="J1290">
        <v>6.45</v>
      </c>
      <c r="K1290">
        <v>99</v>
      </c>
      <c r="L1290" s="2">
        <v>0.01</v>
      </c>
      <c r="M1290">
        <v>3</v>
      </c>
      <c r="N1290" s="3">
        <f t="shared" si="20"/>
        <v>33</v>
      </c>
      <c r="O1290" t="s">
        <v>42</v>
      </c>
      <c r="P1290" t="s">
        <v>42</v>
      </c>
    </row>
    <row r="1291" spans="1:16" hidden="1" x14ac:dyDescent="0.3">
      <c r="A1291" t="s">
        <v>504</v>
      </c>
      <c r="B1291" t="s">
        <v>24</v>
      </c>
      <c r="C1291" t="s">
        <v>25</v>
      </c>
      <c r="D1291">
        <v>854.7</v>
      </c>
      <c r="E1291">
        <v>855</v>
      </c>
      <c r="F1291">
        <v>861.35</v>
      </c>
      <c r="G1291">
        <v>819</v>
      </c>
      <c r="H1291">
        <v>830.05</v>
      </c>
      <c r="I1291" s="1">
        <v>831.4</v>
      </c>
      <c r="J1291">
        <v>834.06</v>
      </c>
      <c r="K1291">
        <v>78456</v>
      </c>
      <c r="L1291" s="2">
        <v>654.37</v>
      </c>
      <c r="M1291">
        <v>4634</v>
      </c>
      <c r="N1291" s="3">
        <f t="shared" si="20"/>
        <v>16.930513595166165</v>
      </c>
      <c r="O1291">
        <v>38422</v>
      </c>
      <c r="P1291">
        <v>48.97</v>
      </c>
    </row>
    <row r="1292" spans="1:16" hidden="1" x14ac:dyDescent="0.3">
      <c r="A1292" t="s">
        <v>865</v>
      </c>
      <c r="B1292" t="s">
        <v>24</v>
      </c>
      <c r="C1292" t="s">
        <v>25</v>
      </c>
      <c r="D1292">
        <v>12.95</v>
      </c>
      <c r="E1292">
        <v>12.95</v>
      </c>
      <c r="F1292">
        <v>13</v>
      </c>
      <c r="G1292">
        <v>12.7</v>
      </c>
      <c r="H1292">
        <v>12.85</v>
      </c>
      <c r="I1292" s="1">
        <v>12.8</v>
      </c>
      <c r="J1292">
        <v>12.84</v>
      </c>
      <c r="K1292">
        <v>405923</v>
      </c>
      <c r="L1292" s="2">
        <v>52.11</v>
      </c>
      <c r="M1292">
        <v>867</v>
      </c>
      <c r="N1292" s="3">
        <f t="shared" si="20"/>
        <v>468.19261822376006</v>
      </c>
      <c r="O1292">
        <v>297476</v>
      </c>
      <c r="P1292">
        <v>73.28</v>
      </c>
    </row>
    <row r="1293" spans="1:16" hidden="1" x14ac:dyDescent="0.3">
      <c r="A1293" t="s">
        <v>507</v>
      </c>
      <c r="B1293" t="s">
        <v>24</v>
      </c>
      <c r="C1293" t="s">
        <v>25</v>
      </c>
      <c r="D1293">
        <v>128.94999999999999</v>
      </c>
      <c r="E1293">
        <v>129</v>
      </c>
      <c r="F1293">
        <v>130.4</v>
      </c>
      <c r="G1293">
        <v>126.35</v>
      </c>
      <c r="H1293">
        <v>126.75</v>
      </c>
      <c r="I1293" s="1">
        <v>126.85</v>
      </c>
      <c r="J1293">
        <v>128.24</v>
      </c>
      <c r="K1293">
        <v>493656</v>
      </c>
      <c r="L1293" s="2">
        <v>633.08000000000004</v>
      </c>
      <c r="M1293">
        <v>4798</v>
      </c>
      <c r="N1293" s="3">
        <f t="shared" si="20"/>
        <v>102.88786994581075</v>
      </c>
      <c r="O1293">
        <v>171014</v>
      </c>
      <c r="P1293">
        <v>34.64</v>
      </c>
    </row>
    <row r="1294" spans="1:16" hidden="1" x14ac:dyDescent="0.3">
      <c r="A1294" t="s">
        <v>1633</v>
      </c>
      <c r="B1294" t="s">
        <v>41</v>
      </c>
      <c r="C1294" t="s">
        <v>25</v>
      </c>
      <c r="D1294">
        <v>6.4</v>
      </c>
      <c r="E1294">
        <v>6.1</v>
      </c>
      <c r="F1294">
        <v>6.4</v>
      </c>
      <c r="G1294">
        <v>6.1</v>
      </c>
      <c r="H1294">
        <v>6.4</v>
      </c>
      <c r="I1294" s="1">
        <v>6.4</v>
      </c>
      <c r="J1294">
        <v>6.26</v>
      </c>
      <c r="K1294">
        <v>1527</v>
      </c>
      <c r="L1294" s="2">
        <v>0.1</v>
      </c>
      <c r="M1294">
        <v>19</v>
      </c>
      <c r="N1294" s="3">
        <f t="shared" si="20"/>
        <v>80.368421052631575</v>
      </c>
      <c r="O1294" t="s">
        <v>42</v>
      </c>
      <c r="P1294" t="s">
        <v>42</v>
      </c>
    </row>
    <row r="1295" spans="1:16" hidden="1" x14ac:dyDescent="0.3">
      <c r="A1295" t="s">
        <v>907</v>
      </c>
      <c r="B1295" t="s">
        <v>24</v>
      </c>
      <c r="C1295" t="s">
        <v>25</v>
      </c>
      <c r="D1295">
        <v>189.75</v>
      </c>
      <c r="E1295">
        <v>188.5</v>
      </c>
      <c r="F1295">
        <v>190.95</v>
      </c>
      <c r="G1295">
        <v>185.1</v>
      </c>
      <c r="H1295">
        <v>186.6</v>
      </c>
      <c r="I1295" s="1">
        <v>187.1</v>
      </c>
      <c r="J1295">
        <v>186.89</v>
      </c>
      <c r="K1295">
        <v>21399</v>
      </c>
      <c r="L1295" s="2">
        <v>39.99</v>
      </c>
      <c r="M1295">
        <v>907</v>
      </c>
      <c r="N1295" s="3">
        <f t="shared" si="20"/>
        <v>23.59316427783903</v>
      </c>
      <c r="O1295">
        <v>11593</v>
      </c>
      <c r="P1295">
        <v>54.18</v>
      </c>
    </row>
    <row r="1296" spans="1:16" hidden="1" x14ac:dyDescent="0.3">
      <c r="A1296" t="s">
        <v>53</v>
      </c>
      <c r="B1296" t="s">
        <v>24</v>
      </c>
      <c r="C1296" t="s">
        <v>25</v>
      </c>
      <c r="D1296">
        <v>218</v>
      </c>
      <c r="E1296">
        <v>215.2</v>
      </c>
      <c r="F1296">
        <v>221.8</v>
      </c>
      <c r="G1296">
        <v>207.1</v>
      </c>
      <c r="H1296">
        <v>214</v>
      </c>
      <c r="I1296" s="1">
        <v>211.9</v>
      </c>
      <c r="J1296">
        <v>213.37</v>
      </c>
      <c r="K1296">
        <v>16754</v>
      </c>
      <c r="L1296" s="8">
        <v>35.75</v>
      </c>
      <c r="M1296">
        <v>700</v>
      </c>
      <c r="N1296" s="3">
        <f t="shared" si="20"/>
        <v>23.934285714285714</v>
      </c>
      <c r="O1296">
        <v>9735</v>
      </c>
      <c r="P1296">
        <v>58.11</v>
      </c>
    </row>
    <row r="1297" spans="1:16" hidden="1" x14ac:dyDescent="0.3">
      <c r="A1297" t="s">
        <v>813</v>
      </c>
      <c r="B1297" t="s">
        <v>24</v>
      </c>
      <c r="C1297" t="s">
        <v>25</v>
      </c>
      <c r="D1297">
        <v>97.1</v>
      </c>
      <c r="E1297">
        <v>92.25</v>
      </c>
      <c r="F1297">
        <v>96.1</v>
      </c>
      <c r="G1297">
        <v>92.25</v>
      </c>
      <c r="H1297">
        <v>92.25</v>
      </c>
      <c r="I1297" s="1">
        <v>92.25</v>
      </c>
      <c r="J1297">
        <v>92.36</v>
      </c>
      <c r="K1297">
        <v>81735</v>
      </c>
      <c r="L1297" s="2">
        <v>75.489999999999995</v>
      </c>
      <c r="M1297">
        <v>944</v>
      </c>
      <c r="N1297" s="3">
        <f t="shared" si="20"/>
        <v>86.583686440677965</v>
      </c>
      <c r="O1297">
        <v>73353</v>
      </c>
      <c r="P1297">
        <v>89.74</v>
      </c>
    </row>
    <row r="1298" spans="1:16" hidden="1" x14ac:dyDescent="0.3">
      <c r="A1298" t="s">
        <v>1531</v>
      </c>
      <c r="B1298" t="s">
        <v>24</v>
      </c>
      <c r="C1298" t="s">
        <v>25</v>
      </c>
      <c r="D1298">
        <v>21.1</v>
      </c>
      <c r="E1298">
        <v>20.8</v>
      </c>
      <c r="F1298">
        <v>21.65</v>
      </c>
      <c r="G1298">
        <v>20.3</v>
      </c>
      <c r="H1298">
        <v>20.8</v>
      </c>
      <c r="I1298" s="1">
        <v>20.85</v>
      </c>
      <c r="J1298">
        <v>20.72</v>
      </c>
      <c r="K1298">
        <v>3677</v>
      </c>
      <c r="L1298" s="2">
        <v>0.76</v>
      </c>
      <c r="M1298">
        <v>75</v>
      </c>
      <c r="N1298" s="3">
        <f t="shared" si="20"/>
        <v>49.026666666666664</v>
      </c>
      <c r="O1298">
        <v>3395</v>
      </c>
      <c r="P1298">
        <v>92.33</v>
      </c>
    </row>
    <row r="1299" spans="1:16" hidden="1" x14ac:dyDescent="0.3">
      <c r="A1299" t="s">
        <v>471</v>
      </c>
      <c r="B1299" t="s">
        <v>24</v>
      </c>
      <c r="C1299" t="s">
        <v>25</v>
      </c>
      <c r="D1299">
        <v>88</v>
      </c>
      <c r="E1299">
        <v>88</v>
      </c>
      <c r="F1299">
        <v>88.35</v>
      </c>
      <c r="G1299">
        <v>86.05</v>
      </c>
      <c r="H1299">
        <v>86.6</v>
      </c>
      <c r="I1299" s="1">
        <v>86.7</v>
      </c>
      <c r="J1299">
        <v>86.71</v>
      </c>
      <c r="K1299">
        <v>965071</v>
      </c>
      <c r="L1299" s="2">
        <v>836.85</v>
      </c>
      <c r="M1299">
        <v>34180</v>
      </c>
      <c r="N1299" s="3">
        <f t="shared" si="20"/>
        <v>28.234961966062023</v>
      </c>
      <c r="O1299">
        <v>666204</v>
      </c>
      <c r="P1299">
        <v>69.03</v>
      </c>
    </row>
    <row r="1300" spans="1:16" hidden="1" x14ac:dyDescent="0.3">
      <c r="A1300" t="s">
        <v>1174</v>
      </c>
      <c r="B1300" t="s">
        <v>24</v>
      </c>
      <c r="C1300" t="s">
        <v>25</v>
      </c>
      <c r="D1300">
        <v>76.2</v>
      </c>
      <c r="E1300">
        <v>76.849999999999994</v>
      </c>
      <c r="F1300">
        <v>77</v>
      </c>
      <c r="G1300">
        <v>73.05</v>
      </c>
      <c r="H1300">
        <v>73.95</v>
      </c>
      <c r="I1300" s="1">
        <v>73.849999999999994</v>
      </c>
      <c r="J1300">
        <v>75.180000000000007</v>
      </c>
      <c r="K1300">
        <v>23826</v>
      </c>
      <c r="L1300" s="2">
        <v>17.91</v>
      </c>
      <c r="M1300">
        <v>523</v>
      </c>
      <c r="N1300" s="3">
        <f t="shared" si="20"/>
        <v>45.556405353728486</v>
      </c>
      <c r="O1300">
        <v>15921</v>
      </c>
      <c r="P1300">
        <v>66.819999999999993</v>
      </c>
    </row>
    <row r="1301" spans="1:16" hidden="1" x14ac:dyDescent="0.3">
      <c r="A1301" t="s">
        <v>240</v>
      </c>
      <c r="B1301" t="s">
        <v>24</v>
      </c>
      <c r="C1301" t="s">
        <v>25</v>
      </c>
      <c r="D1301">
        <v>592.85</v>
      </c>
      <c r="E1301">
        <v>602.25</v>
      </c>
      <c r="F1301">
        <v>623.35</v>
      </c>
      <c r="G1301">
        <v>593</v>
      </c>
      <c r="H1301">
        <v>612</v>
      </c>
      <c r="I1301" s="1">
        <v>612.15</v>
      </c>
      <c r="J1301">
        <v>611.46</v>
      </c>
      <c r="K1301">
        <v>3644796</v>
      </c>
      <c r="L1301" s="2">
        <v>22286.42</v>
      </c>
      <c r="M1301">
        <v>97137</v>
      </c>
      <c r="N1301" s="3">
        <f t="shared" si="20"/>
        <v>37.52222119274839</v>
      </c>
      <c r="O1301">
        <v>974398</v>
      </c>
      <c r="P1301">
        <v>26.73</v>
      </c>
    </row>
    <row r="1302" spans="1:16" hidden="1" x14ac:dyDescent="0.3">
      <c r="A1302" t="s">
        <v>67</v>
      </c>
      <c r="B1302" t="s">
        <v>24</v>
      </c>
      <c r="C1302" t="s">
        <v>25</v>
      </c>
      <c r="D1302">
        <v>133.65</v>
      </c>
      <c r="E1302">
        <v>135.5</v>
      </c>
      <c r="F1302">
        <v>145</v>
      </c>
      <c r="G1302">
        <v>134.5</v>
      </c>
      <c r="H1302">
        <v>144.9</v>
      </c>
      <c r="I1302" s="1">
        <v>143.65</v>
      </c>
      <c r="J1302">
        <v>139.88</v>
      </c>
      <c r="K1302">
        <v>4736329</v>
      </c>
      <c r="L1302" s="14">
        <v>6625.06</v>
      </c>
      <c r="M1302">
        <v>42423</v>
      </c>
      <c r="N1302" s="3">
        <f t="shared" si="20"/>
        <v>111.64531032694529</v>
      </c>
      <c r="O1302">
        <v>1128251</v>
      </c>
      <c r="P1302">
        <v>23.82</v>
      </c>
    </row>
    <row r="1303" spans="1:16" hidden="1" x14ac:dyDescent="0.3">
      <c r="A1303" t="s">
        <v>39</v>
      </c>
      <c r="B1303" t="s">
        <v>24</v>
      </c>
      <c r="C1303" t="s">
        <v>25</v>
      </c>
      <c r="D1303">
        <v>253.45</v>
      </c>
      <c r="E1303">
        <v>255.05</v>
      </c>
      <c r="F1303">
        <v>264.5</v>
      </c>
      <c r="G1303">
        <v>252.3</v>
      </c>
      <c r="H1303">
        <v>263</v>
      </c>
      <c r="I1303" s="1">
        <v>261.5</v>
      </c>
      <c r="J1303">
        <v>258.93</v>
      </c>
      <c r="K1303">
        <v>135655</v>
      </c>
      <c r="L1303" s="8">
        <v>351.25</v>
      </c>
      <c r="M1303">
        <v>2736</v>
      </c>
      <c r="N1303" s="3">
        <f t="shared" si="20"/>
        <v>49.581505847953217</v>
      </c>
      <c r="O1303">
        <v>92577</v>
      </c>
      <c r="P1303">
        <v>68.239999999999995</v>
      </c>
    </row>
    <row r="1304" spans="1:16" hidden="1" x14ac:dyDescent="0.3">
      <c r="A1304" t="s">
        <v>895</v>
      </c>
      <c r="B1304" t="s">
        <v>24</v>
      </c>
      <c r="C1304" t="s">
        <v>25</v>
      </c>
      <c r="D1304">
        <v>11.25</v>
      </c>
      <c r="E1304">
        <v>11.25</v>
      </c>
      <c r="F1304">
        <v>11.75</v>
      </c>
      <c r="G1304">
        <v>11</v>
      </c>
      <c r="H1304">
        <v>11.2</v>
      </c>
      <c r="I1304" s="1">
        <v>11.2</v>
      </c>
      <c r="J1304">
        <v>11.36</v>
      </c>
      <c r="K1304">
        <v>384872</v>
      </c>
      <c r="L1304" s="2">
        <v>43.71</v>
      </c>
      <c r="M1304">
        <v>1001</v>
      </c>
      <c r="N1304" s="3">
        <f t="shared" si="20"/>
        <v>384.4875124875125</v>
      </c>
      <c r="O1304">
        <v>204668</v>
      </c>
      <c r="P1304">
        <v>53.18</v>
      </c>
    </row>
    <row r="1305" spans="1:16" hidden="1" x14ac:dyDescent="0.3">
      <c r="A1305" t="s">
        <v>446</v>
      </c>
      <c r="B1305" t="s">
        <v>24</v>
      </c>
      <c r="C1305" t="s">
        <v>25</v>
      </c>
      <c r="D1305">
        <v>339.45</v>
      </c>
      <c r="E1305">
        <v>341</v>
      </c>
      <c r="F1305">
        <v>354.9</v>
      </c>
      <c r="G1305">
        <v>328.1</v>
      </c>
      <c r="H1305">
        <v>338.35</v>
      </c>
      <c r="I1305" s="1">
        <v>338.9</v>
      </c>
      <c r="J1305">
        <v>346.82</v>
      </c>
      <c r="K1305">
        <v>281318</v>
      </c>
      <c r="L1305" s="2">
        <v>975.67</v>
      </c>
      <c r="M1305">
        <v>7341</v>
      </c>
      <c r="N1305" s="3">
        <f t="shared" si="20"/>
        <v>38.321482086909143</v>
      </c>
      <c r="O1305">
        <v>56943</v>
      </c>
      <c r="P1305">
        <v>20.239999999999998</v>
      </c>
    </row>
    <row r="1306" spans="1:16" hidden="1" x14ac:dyDescent="0.3">
      <c r="A1306" t="s">
        <v>195</v>
      </c>
      <c r="B1306" t="s">
        <v>24</v>
      </c>
      <c r="C1306" t="s">
        <v>25</v>
      </c>
      <c r="D1306">
        <v>25.7</v>
      </c>
      <c r="E1306">
        <v>25</v>
      </c>
      <c r="F1306">
        <v>30.5</v>
      </c>
      <c r="G1306">
        <v>25</v>
      </c>
      <c r="H1306">
        <v>29.8</v>
      </c>
      <c r="I1306" s="1">
        <v>28.65</v>
      </c>
      <c r="J1306">
        <v>29.05</v>
      </c>
      <c r="K1306">
        <v>74624</v>
      </c>
      <c r="L1306" s="2">
        <v>21.68</v>
      </c>
      <c r="M1306">
        <v>595</v>
      </c>
      <c r="N1306" s="3">
        <f t="shared" si="20"/>
        <v>125.41848739495798</v>
      </c>
      <c r="O1306">
        <v>35480</v>
      </c>
      <c r="P1306">
        <v>47.55</v>
      </c>
    </row>
    <row r="1307" spans="1:16" hidden="1" x14ac:dyDescent="0.3">
      <c r="A1307" t="s">
        <v>1070</v>
      </c>
      <c r="B1307" t="s">
        <v>41</v>
      </c>
      <c r="C1307" t="s">
        <v>25</v>
      </c>
      <c r="D1307">
        <v>1.65</v>
      </c>
      <c r="E1307">
        <v>1.65</v>
      </c>
      <c r="F1307">
        <v>1.7</v>
      </c>
      <c r="G1307">
        <v>1.65</v>
      </c>
      <c r="H1307">
        <v>1.65</v>
      </c>
      <c r="I1307" s="1">
        <v>1.65</v>
      </c>
      <c r="J1307">
        <v>1.69</v>
      </c>
      <c r="K1307">
        <v>30033</v>
      </c>
      <c r="L1307" s="2">
        <v>0.51</v>
      </c>
      <c r="M1307">
        <v>39</v>
      </c>
      <c r="N1307" s="3">
        <f t="shared" si="20"/>
        <v>770.07692307692309</v>
      </c>
      <c r="O1307" t="s">
        <v>42</v>
      </c>
      <c r="P1307" t="s">
        <v>42</v>
      </c>
    </row>
    <row r="1308" spans="1:16" hidden="1" x14ac:dyDescent="0.3">
      <c r="A1308" t="s">
        <v>1363</v>
      </c>
      <c r="B1308" t="s">
        <v>24</v>
      </c>
      <c r="C1308" t="s">
        <v>25</v>
      </c>
      <c r="D1308">
        <v>19</v>
      </c>
      <c r="E1308">
        <v>19.2</v>
      </c>
      <c r="F1308">
        <v>19.2</v>
      </c>
      <c r="G1308">
        <v>18.05</v>
      </c>
      <c r="H1308">
        <v>18.2</v>
      </c>
      <c r="I1308" s="1">
        <v>18.399999999999999</v>
      </c>
      <c r="J1308">
        <v>18.59</v>
      </c>
      <c r="K1308">
        <v>21267</v>
      </c>
      <c r="L1308" s="2">
        <v>3.95</v>
      </c>
      <c r="M1308">
        <v>175</v>
      </c>
      <c r="N1308" s="3">
        <f t="shared" si="20"/>
        <v>121.52571428571429</v>
      </c>
      <c r="O1308">
        <v>16826</v>
      </c>
      <c r="P1308">
        <v>79.12</v>
      </c>
    </row>
    <row r="1309" spans="1:16" hidden="1" x14ac:dyDescent="0.3">
      <c r="A1309" t="s">
        <v>494</v>
      </c>
      <c r="B1309" t="s">
        <v>24</v>
      </c>
      <c r="C1309" t="s">
        <v>25</v>
      </c>
      <c r="D1309">
        <v>80.349999999999994</v>
      </c>
      <c r="E1309">
        <v>80.3</v>
      </c>
      <c r="F1309">
        <v>81</v>
      </c>
      <c r="G1309">
        <v>77.900000000000006</v>
      </c>
      <c r="H1309">
        <v>78.599999999999994</v>
      </c>
      <c r="I1309" s="1">
        <v>78.45</v>
      </c>
      <c r="J1309">
        <v>78.58</v>
      </c>
      <c r="K1309">
        <v>893484</v>
      </c>
      <c r="L1309" s="2">
        <v>702.12</v>
      </c>
      <c r="M1309">
        <v>5660</v>
      </c>
      <c r="N1309" s="3">
        <f t="shared" si="20"/>
        <v>157.85936395759717</v>
      </c>
      <c r="O1309">
        <v>411717</v>
      </c>
      <c r="P1309">
        <v>46.08</v>
      </c>
    </row>
    <row r="1310" spans="1:16" hidden="1" x14ac:dyDescent="0.3">
      <c r="A1310" t="s">
        <v>621</v>
      </c>
      <c r="B1310" t="s">
        <v>24</v>
      </c>
      <c r="C1310" t="s">
        <v>25</v>
      </c>
      <c r="D1310">
        <v>170.2</v>
      </c>
      <c r="E1310">
        <v>166.3</v>
      </c>
      <c r="F1310">
        <v>166.35</v>
      </c>
      <c r="G1310">
        <v>161.69999999999999</v>
      </c>
      <c r="H1310">
        <v>161.69999999999999</v>
      </c>
      <c r="I1310" s="1">
        <v>161.69999999999999</v>
      </c>
      <c r="J1310">
        <v>162.13</v>
      </c>
      <c r="K1310">
        <v>160854</v>
      </c>
      <c r="L1310" s="2">
        <v>260.79000000000002</v>
      </c>
      <c r="M1310">
        <v>2292</v>
      </c>
      <c r="N1310" s="3">
        <f t="shared" si="20"/>
        <v>70.180628272251312</v>
      </c>
      <c r="O1310">
        <v>123318</v>
      </c>
      <c r="P1310">
        <v>76.66</v>
      </c>
    </row>
    <row r="1311" spans="1:16" hidden="1" x14ac:dyDescent="0.3">
      <c r="A1311" t="s">
        <v>1673</v>
      </c>
      <c r="B1311" t="s">
        <v>24</v>
      </c>
      <c r="C1311" t="s">
        <v>25</v>
      </c>
      <c r="D1311">
        <v>9.85</v>
      </c>
      <c r="E1311">
        <v>9.5500000000000007</v>
      </c>
      <c r="F1311">
        <v>10.3</v>
      </c>
      <c r="G1311">
        <v>9.5500000000000007</v>
      </c>
      <c r="H1311">
        <v>9.5500000000000007</v>
      </c>
      <c r="I1311" s="1">
        <v>9.5500000000000007</v>
      </c>
      <c r="J1311">
        <v>9.75</v>
      </c>
      <c r="K1311">
        <v>19</v>
      </c>
      <c r="L1311" s="2">
        <v>0</v>
      </c>
      <c r="M1311">
        <v>3</v>
      </c>
      <c r="N1311" s="3">
        <f t="shared" si="20"/>
        <v>6.333333333333333</v>
      </c>
      <c r="O1311">
        <v>9</v>
      </c>
      <c r="P1311">
        <v>47.37</v>
      </c>
    </row>
    <row r="1312" spans="1:16" hidden="1" x14ac:dyDescent="0.3">
      <c r="A1312" t="s">
        <v>955</v>
      </c>
      <c r="B1312" t="s">
        <v>24</v>
      </c>
      <c r="C1312" t="s">
        <v>25</v>
      </c>
      <c r="D1312">
        <v>7.4</v>
      </c>
      <c r="E1312">
        <v>7.5</v>
      </c>
      <c r="F1312">
        <v>7.65</v>
      </c>
      <c r="G1312">
        <v>7.1</v>
      </c>
      <c r="H1312">
        <v>7.35</v>
      </c>
      <c r="I1312" s="1">
        <v>7.3</v>
      </c>
      <c r="J1312">
        <v>7.33</v>
      </c>
      <c r="K1312">
        <v>410028</v>
      </c>
      <c r="L1312" s="2">
        <v>30.04</v>
      </c>
      <c r="M1312">
        <v>814</v>
      </c>
      <c r="N1312" s="3">
        <f t="shared" si="20"/>
        <v>503.71990171990171</v>
      </c>
      <c r="O1312">
        <v>234907</v>
      </c>
      <c r="P1312">
        <v>57.29</v>
      </c>
    </row>
    <row r="1313" spans="1:16" hidden="1" x14ac:dyDescent="0.3">
      <c r="A1313" t="s">
        <v>397</v>
      </c>
      <c r="B1313" t="s">
        <v>24</v>
      </c>
      <c r="C1313" t="s">
        <v>25</v>
      </c>
      <c r="D1313">
        <v>296.39999999999998</v>
      </c>
      <c r="E1313">
        <v>298.89999999999998</v>
      </c>
      <c r="F1313">
        <v>298.89999999999998</v>
      </c>
      <c r="G1313">
        <v>284</v>
      </c>
      <c r="H1313">
        <v>285.10000000000002</v>
      </c>
      <c r="I1313" s="1">
        <v>286.95</v>
      </c>
      <c r="J1313">
        <v>288.86</v>
      </c>
      <c r="K1313">
        <v>512079</v>
      </c>
      <c r="L1313" s="2">
        <v>1479.18</v>
      </c>
      <c r="M1313">
        <v>12792</v>
      </c>
      <c r="N1313" s="3">
        <f t="shared" si="20"/>
        <v>40.031191369606006</v>
      </c>
      <c r="O1313">
        <v>114126</v>
      </c>
      <c r="P1313">
        <v>22.29</v>
      </c>
    </row>
    <row r="1314" spans="1:16" hidden="1" x14ac:dyDescent="0.3">
      <c r="A1314" t="s">
        <v>712</v>
      </c>
      <c r="B1314" t="s">
        <v>24</v>
      </c>
      <c r="C1314" t="s">
        <v>25</v>
      </c>
      <c r="D1314">
        <v>77.150000000000006</v>
      </c>
      <c r="E1314">
        <v>77.7</v>
      </c>
      <c r="F1314">
        <v>77.7</v>
      </c>
      <c r="G1314">
        <v>74.099999999999994</v>
      </c>
      <c r="H1314">
        <v>74.099999999999994</v>
      </c>
      <c r="I1314" s="1">
        <v>74.5</v>
      </c>
      <c r="J1314">
        <v>75.260000000000005</v>
      </c>
      <c r="K1314">
        <v>177966</v>
      </c>
      <c r="L1314" s="2">
        <v>133.94</v>
      </c>
      <c r="M1314">
        <v>2297</v>
      </c>
      <c r="N1314" s="3">
        <f t="shared" si="20"/>
        <v>77.477579451458425</v>
      </c>
      <c r="O1314">
        <v>118040</v>
      </c>
      <c r="P1314">
        <v>66.33</v>
      </c>
    </row>
    <row r="1315" spans="1:16" hidden="1" x14ac:dyDescent="0.3">
      <c r="A1315" t="s">
        <v>1210</v>
      </c>
      <c r="B1315" t="s">
        <v>24</v>
      </c>
      <c r="C1315" t="s">
        <v>25</v>
      </c>
      <c r="D1315">
        <v>55</v>
      </c>
      <c r="E1315">
        <v>55.1</v>
      </c>
      <c r="F1315">
        <v>55.1</v>
      </c>
      <c r="G1315">
        <v>52.5</v>
      </c>
      <c r="H1315">
        <v>53.3</v>
      </c>
      <c r="I1315" s="1">
        <v>53.1</v>
      </c>
      <c r="J1315">
        <v>53.06</v>
      </c>
      <c r="K1315">
        <v>26126</v>
      </c>
      <c r="L1315" s="2">
        <v>13.86</v>
      </c>
      <c r="M1315">
        <v>367</v>
      </c>
      <c r="N1315" s="3">
        <f t="shared" si="20"/>
        <v>71.188010899182558</v>
      </c>
      <c r="O1315">
        <v>16336</v>
      </c>
      <c r="P1315">
        <v>62.53</v>
      </c>
    </row>
    <row r="1316" spans="1:16" hidden="1" x14ac:dyDescent="0.3">
      <c r="A1316" t="s">
        <v>1448</v>
      </c>
      <c r="B1316" t="s">
        <v>24</v>
      </c>
      <c r="C1316" t="s">
        <v>25</v>
      </c>
      <c r="D1316">
        <v>25.45</v>
      </c>
      <c r="E1316">
        <v>24.6</v>
      </c>
      <c r="F1316">
        <v>25.4</v>
      </c>
      <c r="G1316">
        <v>22.75</v>
      </c>
      <c r="H1316">
        <v>24.3</v>
      </c>
      <c r="I1316" s="1">
        <v>23.8</v>
      </c>
      <c r="J1316">
        <v>24.39</v>
      </c>
      <c r="K1316">
        <v>7325</v>
      </c>
      <c r="L1316" s="2">
        <v>1.79</v>
      </c>
      <c r="M1316">
        <v>76</v>
      </c>
      <c r="N1316" s="3">
        <f t="shared" si="20"/>
        <v>96.381578947368425</v>
      </c>
      <c r="O1316">
        <v>6700</v>
      </c>
      <c r="P1316">
        <v>91.47</v>
      </c>
    </row>
    <row r="1317" spans="1:16" hidden="1" x14ac:dyDescent="0.3">
      <c r="A1317" t="s">
        <v>162</v>
      </c>
      <c r="B1317" t="s">
        <v>24</v>
      </c>
      <c r="C1317" t="s">
        <v>25</v>
      </c>
      <c r="D1317">
        <v>116.6</v>
      </c>
      <c r="E1317">
        <v>117.55</v>
      </c>
      <c r="F1317">
        <v>120.45</v>
      </c>
      <c r="G1317">
        <v>114.8</v>
      </c>
      <c r="H1317">
        <v>119</v>
      </c>
      <c r="I1317" s="1">
        <v>118.7</v>
      </c>
      <c r="J1317">
        <v>117.9</v>
      </c>
      <c r="K1317">
        <v>225056</v>
      </c>
      <c r="L1317" s="2">
        <v>265.33999999999997</v>
      </c>
      <c r="M1317">
        <v>2624</v>
      </c>
      <c r="N1317" s="3">
        <f t="shared" si="20"/>
        <v>85.768292682926827</v>
      </c>
      <c r="O1317">
        <v>124173</v>
      </c>
      <c r="P1317">
        <v>55.17</v>
      </c>
    </row>
    <row r="1318" spans="1:16" hidden="1" x14ac:dyDescent="0.3">
      <c r="A1318" t="s">
        <v>554</v>
      </c>
      <c r="B1318" t="s">
        <v>24</v>
      </c>
      <c r="C1318" t="s">
        <v>25</v>
      </c>
      <c r="D1318">
        <v>708.95</v>
      </c>
      <c r="E1318">
        <v>708</v>
      </c>
      <c r="F1318">
        <v>720.85</v>
      </c>
      <c r="G1318">
        <v>700</v>
      </c>
      <c r="H1318">
        <v>708</v>
      </c>
      <c r="I1318" s="1">
        <v>709.25</v>
      </c>
      <c r="J1318">
        <v>710.74</v>
      </c>
      <c r="K1318">
        <v>61377</v>
      </c>
      <c r="L1318" s="2">
        <v>436.23</v>
      </c>
      <c r="M1318">
        <v>3994</v>
      </c>
      <c r="N1318" s="3">
        <f t="shared" si="20"/>
        <v>15.36730095142714</v>
      </c>
      <c r="O1318">
        <v>32396</v>
      </c>
      <c r="P1318">
        <v>52.78</v>
      </c>
    </row>
    <row r="1319" spans="1:16" hidden="1" x14ac:dyDescent="0.3">
      <c r="A1319" t="s">
        <v>259</v>
      </c>
      <c r="B1319" t="s">
        <v>24</v>
      </c>
      <c r="C1319" t="s">
        <v>25</v>
      </c>
      <c r="D1319">
        <v>471.5</v>
      </c>
      <c r="E1319">
        <v>473</v>
      </c>
      <c r="F1319">
        <v>474.2</v>
      </c>
      <c r="G1319">
        <v>462.95</v>
      </c>
      <c r="H1319">
        <v>466.8</v>
      </c>
      <c r="I1319" s="1">
        <v>466.4</v>
      </c>
      <c r="J1319">
        <v>468.11</v>
      </c>
      <c r="K1319">
        <v>3751567</v>
      </c>
      <c r="L1319" s="2">
        <v>17561.490000000002</v>
      </c>
      <c r="M1319">
        <v>47911</v>
      </c>
      <c r="N1319" s="3">
        <f t="shared" si="20"/>
        <v>78.302832334954388</v>
      </c>
      <c r="O1319">
        <v>1709327</v>
      </c>
      <c r="P1319">
        <v>45.56</v>
      </c>
    </row>
    <row r="1320" spans="1:16" hidden="1" x14ac:dyDescent="0.3">
      <c r="A1320" t="s">
        <v>524</v>
      </c>
      <c r="B1320" t="s">
        <v>24</v>
      </c>
      <c r="C1320" t="s">
        <v>25</v>
      </c>
      <c r="D1320">
        <v>44.85</v>
      </c>
      <c r="E1320">
        <v>45.45</v>
      </c>
      <c r="F1320">
        <v>46</v>
      </c>
      <c r="G1320">
        <v>43.5</v>
      </c>
      <c r="H1320">
        <v>43.8</v>
      </c>
      <c r="I1320" s="1">
        <v>44.25</v>
      </c>
      <c r="J1320">
        <v>45.03</v>
      </c>
      <c r="K1320">
        <v>1264163</v>
      </c>
      <c r="L1320" s="2">
        <v>569.28</v>
      </c>
      <c r="M1320">
        <v>4561</v>
      </c>
      <c r="N1320" s="3">
        <f t="shared" si="20"/>
        <v>277.16794562595919</v>
      </c>
      <c r="O1320">
        <v>805637</v>
      </c>
      <c r="P1320">
        <v>63.73</v>
      </c>
    </row>
    <row r="1321" spans="1:16" hidden="1" x14ac:dyDescent="0.3">
      <c r="A1321" t="s">
        <v>381</v>
      </c>
      <c r="B1321" t="s">
        <v>24</v>
      </c>
      <c r="C1321" t="s">
        <v>25</v>
      </c>
      <c r="D1321">
        <v>316.64999999999998</v>
      </c>
      <c r="E1321">
        <v>319</v>
      </c>
      <c r="F1321">
        <v>327.75</v>
      </c>
      <c r="G1321">
        <v>318.45</v>
      </c>
      <c r="H1321">
        <v>324.89999999999998</v>
      </c>
      <c r="I1321" s="1">
        <v>325.25</v>
      </c>
      <c r="J1321">
        <v>322.83</v>
      </c>
      <c r="K1321">
        <v>579353</v>
      </c>
      <c r="L1321" s="2">
        <v>1870.31</v>
      </c>
      <c r="M1321">
        <v>11741</v>
      </c>
      <c r="N1321" s="3">
        <f t="shared" si="20"/>
        <v>49.344434034579677</v>
      </c>
      <c r="O1321">
        <v>249306</v>
      </c>
      <c r="P1321">
        <v>43.03</v>
      </c>
    </row>
    <row r="1322" spans="1:16" hidden="1" x14ac:dyDescent="0.3">
      <c r="A1322" t="s">
        <v>535</v>
      </c>
      <c r="B1322" t="s">
        <v>24</v>
      </c>
      <c r="C1322" t="s">
        <v>25</v>
      </c>
      <c r="D1322">
        <v>51.55</v>
      </c>
      <c r="E1322">
        <v>51.55</v>
      </c>
      <c r="F1322">
        <v>58.8</v>
      </c>
      <c r="G1322">
        <v>49.35</v>
      </c>
      <c r="H1322">
        <v>52.7</v>
      </c>
      <c r="I1322" s="1">
        <v>53.6</v>
      </c>
      <c r="J1322">
        <v>54.98</v>
      </c>
      <c r="K1322">
        <v>923302</v>
      </c>
      <c r="L1322" s="2">
        <v>507.67</v>
      </c>
      <c r="M1322">
        <v>8004</v>
      </c>
      <c r="N1322" s="3">
        <f t="shared" si="20"/>
        <v>115.35507246376811</v>
      </c>
      <c r="O1322">
        <v>242641</v>
      </c>
      <c r="P1322">
        <v>26.28</v>
      </c>
    </row>
    <row r="1323" spans="1:16" hidden="1" x14ac:dyDescent="0.3">
      <c r="A1323" t="s">
        <v>769</v>
      </c>
      <c r="B1323" t="s">
        <v>24</v>
      </c>
      <c r="C1323" t="s">
        <v>25</v>
      </c>
      <c r="D1323">
        <v>208.8</v>
      </c>
      <c r="E1323">
        <v>209</v>
      </c>
      <c r="F1323">
        <v>211</v>
      </c>
      <c r="G1323">
        <v>205.65</v>
      </c>
      <c r="H1323">
        <v>206.9</v>
      </c>
      <c r="I1323" s="1">
        <v>206.45</v>
      </c>
      <c r="J1323">
        <v>207.64</v>
      </c>
      <c r="K1323">
        <v>46852</v>
      </c>
      <c r="L1323" s="2">
        <v>97.28</v>
      </c>
      <c r="M1323">
        <v>1704</v>
      </c>
      <c r="N1323" s="3">
        <f t="shared" si="20"/>
        <v>27.495305164319248</v>
      </c>
      <c r="O1323">
        <v>24761</v>
      </c>
      <c r="P1323">
        <v>52.85</v>
      </c>
    </row>
    <row r="1324" spans="1:16" hidden="1" x14ac:dyDescent="0.3">
      <c r="A1324" t="s">
        <v>382</v>
      </c>
      <c r="B1324" t="s">
        <v>24</v>
      </c>
      <c r="C1324" t="s">
        <v>25</v>
      </c>
      <c r="D1324">
        <v>395.2</v>
      </c>
      <c r="E1324">
        <v>395.05</v>
      </c>
      <c r="F1324">
        <v>396.75</v>
      </c>
      <c r="G1324">
        <v>389</v>
      </c>
      <c r="H1324">
        <v>394</v>
      </c>
      <c r="I1324" s="1">
        <v>394.1</v>
      </c>
      <c r="J1324">
        <v>393.55</v>
      </c>
      <c r="K1324">
        <v>473469</v>
      </c>
      <c r="L1324" s="2">
        <v>1863.33</v>
      </c>
      <c r="M1324">
        <v>6719</v>
      </c>
      <c r="N1324" s="3">
        <f t="shared" si="20"/>
        <v>70.467182616460789</v>
      </c>
      <c r="O1324">
        <v>129003</v>
      </c>
      <c r="P1324">
        <v>27.25</v>
      </c>
    </row>
    <row r="1325" spans="1:16" hidden="1" x14ac:dyDescent="0.3">
      <c r="A1325" t="s">
        <v>1570</v>
      </c>
      <c r="B1325" t="s">
        <v>24</v>
      </c>
      <c r="C1325" t="s">
        <v>25</v>
      </c>
      <c r="D1325">
        <v>11.7</v>
      </c>
      <c r="E1325">
        <v>11.7</v>
      </c>
      <c r="F1325">
        <v>12</v>
      </c>
      <c r="G1325">
        <v>11.3</v>
      </c>
      <c r="H1325">
        <v>11.65</v>
      </c>
      <c r="I1325" s="1">
        <v>11.55</v>
      </c>
      <c r="J1325">
        <v>11.57</v>
      </c>
      <c r="K1325">
        <v>4086</v>
      </c>
      <c r="L1325" s="2">
        <v>0.47</v>
      </c>
      <c r="M1325">
        <v>53</v>
      </c>
      <c r="N1325" s="3">
        <f t="shared" si="20"/>
        <v>77.094339622641513</v>
      </c>
      <c r="O1325">
        <v>2906</v>
      </c>
      <c r="P1325">
        <v>71.12</v>
      </c>
    </row>
    <row r="1326" spans="1:16" hidden="1" x14ac:dyDescent="0.3">
      <c r="A1326" t="s">
        <v>486</v>
      </c>
      <c r="B1326" t="s">
        <v>24</v>
      </c>
      <c r="C1326" t="s">
        <v>25</v>
      </c>
      <c r="D1326">
        <v>126.05</v>
      </c>
      <c r="E1326">
        <v>127</v>
      </c>
      <c r="F1326">
        <v>127</v>
      </c>
      <c r="G1326">
        <v>122.25</v>
      </c>
      <c r="H1326">
        <v>123</v>
      </c>
      <c r="I1326" s="1">
        <v>122.6</v>
      </c>
      <c r="J1326">
        <v>123.41</v>
      </c>
      <c r="K1326">
        <v>603116</v>
      </c>
      <c r="L1326" s="2">
        <v>744.32</v>
      </c>
      <c r="M1326">
        <v>7311</v>
      </c>
      <c r="N1326" s="3">
        <f t="shared" si="20"/>
        <v>82.494323621939543</v>
      </c>
      <c r="O1326">
        <v>353894</v>
      </c>
      <c r="P1326">
        <v>58.68</v>
      </c>
    </row>
    <row r="1327" spans="1:16" hidden="1" x14ac:dyDescent="0.3">
      <c r="A1327" t="s">
        <v>1554</v>
      </c>
      <c r="B1327" t="s">
        <v>24</v>
      </c>
      <c r="C1327" t="s">
        <v>25</v>
      </c>
      <c r="D1327">
        <v>17.600000000000001</v>
      </c>
      <c r="E1327">
        <v>17.25</v>
      </c>
      <c r="F1327">
        <v>17.25</v>
      </c>
      <c r="G1327">
        <v>16.75</v>
      </c>
      <c r="H1327">
        <v>16.75</v>
      </c>
      <c r="I1327" s="1">
        <v>16.8</v>
      </c>
      <c r="J1327">
        <v>17.059999999999999</v>
      </c>
      <c r="K1327">
        <v>3247</v>
      </c>
      <c r="L1327" s="2">
        <v>0.55000000000000004</v>
      </c>
      <c r="M1327">
        <v>44</v>
      </c>
      <c r="N1327" s="3">
        <f t="shared" si="20"/>
        <v>73.795454545454547</v>
      </c>
      <c r="O1327">
        <v>1825</v>
      </c>
      <c r="P1327">
        <v>56.21</v>
      </c>
    </row>
    <row r="1328" spans="1:16" hidden="1" x14ac:dyDescent="0.3">
      <c r="A1328" t="s">
        <v>393</v>
      </c>
      <c r="B1328" t="s">
        <v>24</v>
      </c>
      <c r="C1328" t="s">
        <v>25</v>
      </c>
      <c r="D1328">
        <v>195.15</v>
      </c>
      <c r="E1328">
        <v>195</v>
      </c>
      <c r="F1328">
        <v>204</v>
      </c>
      <c r="G1328">
        <v>191</v>
      </c>
      <c r="H1328">
        <v>195.55</v>
      </c>
      <c r="I1328" s="1">
        <v>196</v>
      </c>
      <c r="J1328">
        <v>199.42</v>
      </c>
      <c r="K1328">
        <v>822558</v>
      </c>
      <c r="L1328" s="2">
        <v>1640.36</v>
      </c>
      <c r="M1328">
        <v>14627</v>
      </c>
      <c r="N1328" s="3">
        <f t="shared" si="20"/>
        <v>56.235591713953646</v>
      </c>
      <c r="O1328">
        <v>209932</v>
      </c>
      <c r="P1328">
        <v>25.52</v>
      </c>
    </row>
    <row r="1329" spans="1:16" hidden="1" x14ac:dyDescent="0.3">
      <c r="A1329" t="s">
        <v>368</v>
      </c>
      <c r="B1329" t="s">
        <v>24</v>
      </c>
      <c r="C1329" t="s">
        <v>25</v>
      </c>
      <c r="D1329">
        <v>250.45</v>
      </c>
      <c r="E1329">
        <v>250</v>
      </c>
      <c r="F1329">
        <v>252.85</v>
      </c>
      <c r="G1329">
        <v>239.05</v>
      </c>
      <c r="H1329">
        <v>244.9</v>
      </c>
      <c r="I1329" s="1">
        <v>246.8</v>
      </c>
      <c r="J1329">
        <v>244.19</v>
      </c>
      <c r="K1329">
        <v>960607</v>
      </c>
      <c r="L1329" s="2">
        <v>2345.7199999999998</v>
      </c>
      <c r="M1329">
        <v>27996</v>
      </c>
      <c r="N1329" s="3">
        <f t="shared" si="20"/>
        <v>34.312294613516215</v>
      </c>
      <c r="O1329">
        <v>647008</v>
      </c>
      <c r="P1329">
        <v>67.349999999999994</v>
      </c>
    </row>
    <row r="1330" spans="1:16" hidden="1" x14ac:dyDescent="0.3">
      <c r="A1330" t="s">
        <v>514</v>
      </c>
      <c r="B1330" t="s">
        <v>24</v>
      </c>
      <c r="C1330" t="s">
        <v>25</v>
      </c>
      <c r="D1330">
        <v>1730.9</v>
      </c>
      <c r="E1330">
        <v>1731.15</v>
      </c>
      <c r="F1330">
        <v>1753.65</v>
      </c>
      <c r="G1330">
        <v>1710.3</v>
      </c>
      <c r="H1330">
        <v>1730</v>
      </c>
      <c r="I1330" s="1">
        <v>1730.05</v>
      </c>
      <c r="J1330">
        <v>1728.91</v>
      </c>
      <c r="K1330">
        <v>34909</v>
      </c>
      <c r="L1330" s="2">
        <v>603.54999999999995</v>
      </c>
      <c r="M1330">
        <v>4547</v>
      </c>
      <c r="N1330" s="3">
        <f t="shared" si="20"/>
        <v>7.6773696943039367</v>
      </c>
      <c r="O1330">
        <v>24150</v>
      </c>
      <c r="P1330">
        <v>69.180000000000007</v>
      </c>
    </row>
    <row r="1331" spans="1:16" hidden="1" x14ac:dyDescent="0.3">
      <c r="A1331" t="s">
        <v>1409</v>
      </c>
      <c r="B1331" t="s">
        <v>24</v>
      </c>
      <c r="C1331" t="s">
        <v>25</v>
      </c>
      <c r="D1331">
        <v>58.7</v>
      </c>
      <c r="E1331">
        <v>58</v>
      </c>
      <c r="F1331">
        <v>62.45</v>
      </c>
      <c r="G1331">
        <v>57.6</v>
      </c>
      <c r="H1331">
        <v>59</v>
      </c>
      <c r="I1331" s="1">
        <v>60.65</v>
      </c>
      <c r="J1331">
        <v>59.01</v>
      </c>
      <c r="K1331">
        <v>4530</v>
      </c>
      <c r="L1331" s="2">
        <v>2.67</v>
      </c>
      <c r="M1331">
        <v>158</v>
      </c>
      <c r="N1331" s="3">
        <f t="shared" si="20"/>
        <v>28.670886075949365</v>
      </c>
      <c r="O1331">
        <v>3020</v>
      </c>
      <c r="P1331">
        <v>66.67</v>
      </c>
    </row>
    <row r="1332" spans="1:16" hidden="1" x14ac:dyDescent="0.3">
      <c r="A1332" t="s">
        <v>649</v>
      </c>
      <c r="B1332" t="s">
        <v>24</v>
      </c>
      <c r="C1332" t="s">
        <v>25</v>
      </c>
      <c r="D1332">
        <v>580.65</v>
      </c>
      <c r="E1332">
        <v>588.95000000000005</v>
      </c>
      <c r="F1332">
        <v>588.95000000000005</v>
      </c>
      <c r="G1332">
        <v>555.35</v>
      </c>
      <c r="H1332">
        <v>561.29999999999995</v>
      </c>
      <c r="I1332" s="1">
        <v>558.20000000000005</v>
      </c>
      <c r="J1332">
        <v>562.97</v>
      </c>
      <c r="K1332">
        <v>37925</v>
      </c>
      <c r="L1332" s="2">
        <v>213.51</v>
      </c>
      <c r="M1332">
        <v>3324</v>
      </c>
      <c r="N1332" s="3">
        <f t="shared" si="20"/>
        <v>11.409446450060168</v>
      </c>
      <c r="O1332">
        <v>25761</v>
      </c>
      <c r="P1332">
        <v>67.930000000000007</v>
      </c>
    </row>
    <row r="1333" spans="1:16" hidden="1" x14ac:dyDescent="0.3">
      <c r="A1333" t="s">
        <v>1672</v>
      </c>
      <c r="B1333" t="s">
        <v>41</v>
      </c>
      <c r="C1333" t="s">
        <v>25</v>
      </c>
      <c r="D1333">
        <v>1.85</v>
      </c>
      <c r="E1333">
        <v>1.8</v>
      </c>
      <c r="F1333">
        <v>1.8</v>
      </c>
      <c r="G1333">
        <v>1.8</v>
      </c>
      <c r="H1333">
        <v>1.8</v>
      </c>
      <c r="I1333" s="1">
        <v>1.8</v>
      </c>
      <c r="J1333">
        <v>1.8</v>
      </c>
      <c r="K1333">
        <v>137</v>
      </c>
      <c r="L1333" s="2">
        <v>0</v>
      </c>
      <c r="M1333">
        <v>3</v>
      </c>
      <c r="N1333" s="3">
        <f t="shared" si="20"/>
        <v>45.666666666666664</v>
      </c>
      <c r="O1333" t="s">
        <v>42</v>
      </c>
      <c r="P1333" t="s">
        <v>42</v>
      </c>
    </row>
    <row r="1334" spans="1:16" hidden="1" x14ac:dyDescent="0.3">
      <c r="A1334" t="s">
        <v>1130</v>
      </c>
      <c r="B1334" t="s">
        <v>24</v>
      </c>
      <c r="C1334" t="s">
        <v>25</v>
      </c>
      <c r="D1334">
        <v>96.6</v>
      </c>
      <c r="E1334">
        <v>96.7</v>
      </c>
      <c r="F1334">
        <v>98.8</v>
      </c>
      <c r="G1334">
        <v>92.4</v>
      </c>
      <c r="H1334">
        <v>92.5</v>
      </c>
      <c r="I1334" s="1">
        <v>92.5</v>
      </c>
      <c r="J1334">
        <v>94.86</v>
      </c>
      <c r="K1334">
        <v>20673</v>
      </c>
      <c r="L1334" s="2">
        <v>19.61</v>
      </c>
      <c r="M1334">
        <v>204</v>
      </c>
      <c r="N1334" s="3">
        <f t="shared" si="20"/>
        <v>101.33823529411765</v>
      </c>
      <c r="O1334">
        <v>3709</v>
      </c>
      <c r="P1334">
        <v>17.940000000000001</v>
      </c>
    </row>
    <row r="1335" spans="1:16" hidden="1" x14ac:dyDescent="0.3">
      <c r="A1335" t="s">
        <v>580</v>
      </c>
      <c r="B1335" t="s">
        <v>24</v>
      </c>
      <c r="C1335" t="s">
        <v>25</v>
      </c>
      <c r="D1335">
        <v>17.75</v>
      </c>
      <c r="E1335">
        <v>17.690000000000001</v>
      </c>
      <c r="F1335">
        <v>17.8</v>
      </c>
      <c r="G1335">
        <v>17.5</v>
      </c>
      <c r="H1335">
        <v>17.53</v>
      </c>
      <c r="I1335" s="1">
        <v>17.559999999999999</v>
      </c>
      <c r="J1335">
        <v>17.59</v>
      </c>
      <c r="K1335">
        <v>1983243</v>
      </c>
      <c r="L1335" s="2">
        <v>348.8</v>
      </c>
      <c r="M1335">
        <v>18860</v>
      </c>
      <c r="N1335" s="3">
        <f t="shared" si="20"/>
        <v>105.15604453870625</v>
      </c>
      <c r="O1335">
        <v>1856822</v>
      </c>
      <c r="P1335">
        <v>93.63</v>
      </c>
    </row>
    <row r="1336" spans="1:16" hidden="1" x14ac:dyDescent="0.3">
      <c r="A1336" t="s">
        <v>1072</v>
      </c>
      <c r="B1336" t="s">
        <v>24</v>
      </c>
      <c r="C1336" t="s">
        <v>25</v>
      </c>
      <c r="D1336">
        <v>1.3</v>
      </c>
      <c r="E1336">
        <v>1.35</v>
      </c>
      <c r="F1336">
        <v>1.35</v>
      </c>
      <c r="G1336">
        <v>1.3</v>
      </c>
      <c r="H1336">
        <v>1.35</v>
      </c>
      <c r="I1336" s="1">
        <v>1.35</v>
      </c>
      <c r="J1336">
        <v>1.34</v>
      </c>
      <c r="K1336">
        <v>31463</v>
      </c>
      <c r="L1336" s="2">
        <v>0.42</v>
      </c>
      <c r="M1336">
        <v>72</v>
      </c>
      <c r="N1336" s="3">
        <f t="shared" si="20"/>
        <v>436.98611111111109</v>
      </c>
      <c r="O1336">
        <v>26491</v>
      </c>
      <c r="P1336">
        <v>84.2</v>
      </c>
    </row>
    <row r="1337" spans="1:16" hidden="1" x14ac:dyDescent="0.3">
      <c r="A1337" t="s">
        <v>555</v>
      </c>
      <c r="B1337" t="s">
        <v>24</v>
      </c>
      <c r="C1337" t="s">
        <v>25</v>
      </c>
      <c r="D1337">
        <v>413.9</v>
      </c>
      <c r="E1337">
        <v>413.5</v>
      </c>
      <c r="F1337">
        <v>415</v>
      </c>
      <c r="G1337">
        <v>397.5</v>
      </c>
      <c r="H1337">
        <v>398.2</v>
      </c>
      <c r="I1337" s="1">
        <v>399.35</v>
      </c>
      <c r="J1337">
        <v>403.09</v>
      </c>
      <c r="K1337">
        <v>106598</v>
      </c>
      <c r="L1337" s="2">
        <v>429.69</v>
      </c>
      <c r="M1337">
        <v>4087</v>
      </c>
      <c r="N1337" s="3">
        <f t="shared" si="20"/>
        <v>26.082211891362856</v>
      </c>
      <c r="O1337">
        <v>61890</v>
      </c>
      <c r="P1337">
        <v>58.06</v>
      </c>
    </row>
    <row r="1338" spans="1:16" hidden="1" x14ac:dyDescent="0.3">
      <c r="A1338" t="s">
        <v>291</v>
      </c>
      <c r="B1338" t="s">
        <v>24</v>
      </c>
      <c r="C1338" t="s">
        <v>25</v>
      </c>
      <c r="D1338">
        <v>799.55</v>
      </c>
      <c r="E1338">
        <v>824</v>
      </c>
      <c r="F1338">
        <v>830</v>
      </c>
      <c r="G1338">
        <v>768.7</v>
      </c>
      <c r="H1338">
        <v>788</v>
      </c>
      <c r="I1338" s="1">
        <v>791.1</v>
      </c>
      <c r="J1338">
        <v>795.59</v>
      </c>
      <c r="K1338">
        <v>1262347</v>
      </c>
      <c r="L1338" s="2">
        <v>10043.07</v>
      </c>
      <c r="M1338">
        <v>47662</v>
      </c>
      <c r="N1338" s="3">
        <f t="shared" si="20"/>
        <v>26.485397171751082</v>
      </c>
      <c r="O1338">
        <v>520168</v>
      </c>
      <c r="P1338">
        <v>41.21</v>
      </c>
    </row>
    <row r="1339" spans="1:16" hidden="1" x14ac:dyDescent="0.3">
      <c r="A1339" t="s">
        <v>1395</v>
      </c>
      <c r="B1339" t="s">
        <v>24</v>
      </c>
      <c r="C1339" t="s">
        <v>25</v>
      </c>
      <c r="D1339">
        <v>33.549999999999997</v>
      </c>
      <c r="E1339">
        <v>33.549999999999997</v>
      </c>
      <c r="F1339">
        <v>34.200000000000003</v>
      </c>
      <c r="G1339">
        <v>33.049999999999997</v>
      </c>
      <c r="H1339">
        <v>33.9</v>
      </c>
      <c r="I1339" s="1">
        <v>33.799999999999997</v>
      </c>
      <c r="J1339">
        <v>33.54</v>
      </c>
      <c r="K1339">
        <v>8874</v>
      </c>
      <c r="L1339" s="2">
        <v>2.98</v>
      </c>
      <c r="M1339">
        <v>177</v>
      </c>
      <c r="N1339" s="3">
        <f t="shared" si="20"/>
        <v>50.135593220338983</v>
      </c>
      <c r="O1339">
        <v>4157</v>
      </c>
      <c r="P1339">
        <v>46.84</v>
      </c>
    </row>
    <row r="1340" spans="1:16" hidden="1" x14ac:dyDescent="0.3">
      <c r="A1340" t="s">
        <v>1011</v>
      </c>
      <c r="B1340" t="s">
        <v>24</v>
      </c>
      <c r="C1340" t="s">
        <v>25</v>
      </c>
      <c r="D1340">
        <v>22.35</v>
      </c>
      <c r="E1340">
        <v>22.4</v>
      </c>
      <c r="F1340">
        <v>23.45</v>
      </c>
      <c r="G1340">
        <v>21.25</v>
      </c>
      <c r="H1340">
        <v>21.25</v>
      </c>
      <c r="I1340" s="1">
        <v>21.25</v>
      </c>
      <c r="J1340">
        <v>22.26</v>
      </c>
      <c r="K1340">
        <v>91957</v>
      </c>
      <c r="L1340" s="2">
        <v>20.47</v>
      </c>
      <c r="M1340">
        <v>370</v>
      </c>
      <c r="N1340" s="3">
        <f t="shared" si="20"/>
        <v>248.53243243243244</v>
      </c>
      <c r="O1340">
        <v>46655</v>
      </c>
      <c r="P1340">
        <v>50.74</v>
      </c>
    </row>
    <row r="1341" spans="1:16" hidden="1" x14ac:dyDescent="0.3">
      <c r="A1341" t="s">
        <v>923</v>
      </c>
      <c r="B1341" t="s">
        <v>24</v>
      </c>
      <c r="C1341" t="s">
        <v>25</v>
      </c>
      <c r="D1341">
        <v>218.2</v>
      </c>
      <c r="E1341">
        <v>219.95</v>
      </c>
      <c r="F1341">
        <v>225</v>
      </c>
      <c r="G1341">
        <v>209.6</v>
      </c>
      <c r="H1341">
        <v>216.95</v>
      </c>
      <c r="I1341" s="1">
        <v>215.9</v>
      </c>
      <c r="J1341">
        <v>213.65</v>
      </c>
      <c r="K1341">
        <v>17243</v>
      </c>
      <c r="L1341" s="2">
        <v>36.840000000000003</v>
      </c>
      <c r="M1341">
        <v>848</v>
      </c>
      <c r="N1341" s="3">
        <f t="shared" si="20"/>
        <v>20.33372641509434</v>
      </c>
      <c r="O1341">
        <v>9044</v>
      </c>
      <c r="P1341">
        <v>52.45</v>
      </c>
    </row>
    <row r="1342" spans="1:16" hidden="1" x14ac:dyDescent="0.3">
      <c r="A1342" t="s">
        <v>1636</v>
      </c>
      <c r="B1342" t="s">
        <v>24</v>
      </c>
      <c r="C1342" t="s">
        <v>25</v>
      </c>
      <c r="D1342">
        <v>27.15</v>
      </c>
      <c r="E1342">
        <v>26.45</v>
      </c>
      <c r="F1342">
        <v>26.45</v>
      </c>
      <c r="G1342">
        <v>24.4</v>
      </c>
      <c r="H1342">
        <v>26</v>
      </c>
      <c r="I1342" s="1">
        <v>26</v>
      </c>
      <c r="J1342">
        <v>25.21</v>
      </c>
      <c r="K1342">
        <v>367</v>
      </c>
      <c r="L1342" s="2">
        <v>0.09</v>
      </c>
      <c r="M1342">
        <v>12</v>
      </c>
      <c r="N1342" s="3">
        <f t="shared" si="20"/>
        <v>30.583333333333332</v>
      </c>
      <c r="O1342">
        <v>228</v>
      </c>
      <c r="P1342">
        <v>62.13</v>
      </c>
    </row>
    <row r="1343" spans="1:16" hidden="1" x14ac:dyDescent="0.3">
      <c r="A1343" t="s">
        <v>849</v>
      </c>
      <c r="B1343" t="s">
        <v>24</v>
      </c>
      <c r="C1343" t="s">
        <v>25</v>
      </c>
      <c r="D1343">
        <v>19.2</v>
      </c>
      <c r="E1343">
        <v>19.05</v>
      </c>
      <c r="F1343">
        <v>19.2</v>
      </c>
      <c r="G1343">
        <v>18.3</v>
      </c>
      <c r="H1343">
        <v>18.75</v>
      </c>
      <c r="I1343" s="1">
        <v>18.7</v>
      </c>
      <c r="J1343">
        <v>18.71</v>
      </c>
      <c r="K1343">
        <v>312101</v>
      </c>
      <c r="L1343" s="2">
        <v>58.38</v>
      </c>
      <c r="M1343">
        <v>1045</v>
      </c>
      <c r="N1343" s="3">
        <f t="shared" si="20"/>
        <v>298.66124401913873</v>
      </c>
      <c r="O1343">
        <v>207833</v>
      </c>
      <c r="P1343">
        <v>66.59</v>
      </c>
    </row>
    <row r="1344" spans="1:16" hidden="1" x14ac:dyDescent="0.3">
      <c r="A1344" t="s">
        <v>121</v>
      </c>
      <c r="B1344" t="s">
        <v>24</v>
      </c>
      <c r="C1344" t="s">
        <v>25</v>
      </c>
      <c r="D1344">
        <v>448.4</v>
      </c>
      <c r="E1344">
        <v>445.6</v>
      </c>
      <c r="F1344">
        <v>447.3</v>
      </c>
      <c r="G1344">
        <v>436.55</v>
      </c>
      <c r="H1344">
        <v>443.15</v>
      </c>
      <c r="I1344" s="1">
        <v>443.1</v>
      </c>
      <c r="J1344">
        <v>441.1</v>
      </c>
      <c r="K1344">
        <v>1581593</v>
      </c>
      <c r="L1344" s="15">
        <v>6976.4</v>
      </c>
      <c r="M1344">
        <v>14274</v>
      </c>
      <c r="N1344" s="3">
        <f t="shared" si="20"/>
        <v>110.80236794171221</v>
      </c>
      <c r="O1344">
        <v>1054961</v>
      </c>
      <c r="P1344">
        <v>66.7</v>
      </c>
    </row>
    <row r="1345" spans="1:16" hidden="1" x14ac:dyDescent="0.3">
      <c r="A1345" t="s">
        <v>1463</v>
      </c>
      <c r="B1345" t="s">
        <v>41</v>
      </c>
      <c r="C1345" t="s">
        <v>25</v>
      </c>
      <c r="D1345">
        <v>7.9</v>
      </c>
      <c r="E1345">
        <v>7.9</v>
      </c>
      <c r="F1345">
        <v>8.1</v>
      </c>
      <c r="G1345">
        <v>7.6</v>
      </c>
      <c r="H1345">
        <v>7.9</v>
      </c>
      <c r="I1345" s="1">
        <v>7.8</v>
      </c>
      <c r="J1345">
        <v>7.82</v>
      </c>
      <c r="K1345">
        <v>20123</v>
      </c>
      <c r="L1345" s="2">
        <v>1.57</v>
      </c>
      <c r="M1345">
        <v>164</v>
      </c>
      <c r="N1345" s="3">
        <f t="shared" si="20"/>
        <v>122.70121951219512</v>
      </c>
      <c r="O1345" t="s">
        <v>42</v>
      </c>
      <c r="P1345" t="s">
        <v>42</v>
      </c>
    </row>
    <row r="1346" spans="1:16" hidden="1" x14ac:dyDescent="0.3">
      <c r="A1346" t="s">
        <v>1271</v>
      </c>
      <c r="B1346" t="s">
        <v>24</v>
      </c>
      <c r="C1346" t="s">
        <v>25</v>
      </c>
      <c r="D1346">
        <v>11.1</v>
      </c>
      <c r="E1346">
        <v>11.35</v>
      </c>
      <c r="F1346">
        <v>11.35</v>
      </c>
      <c r="G1346">
        <v>10.85</v>
      </c>
      <c r="H1346">
        <v>11.05</v>
      </c>
      <c r="I1346" s="1">
        <v>11.15</v>
      </c>
      <c r="J1346">
        <v>11.1</v>
      </c>
      <c r="K1346">
        <v>81670</v>
      </c>
      <c r="L1346" s="2">
        <v>9.06</v>
      </c>
      <c r="M1346">
        <v>168</v>
      </c>
      <c r="N1346" s="3">
        <f t="shared" ref="N1346:N1409" si="21">K1346/M1346</f>
        <v>486.13095238095241</v>
      </c>
      <c r="O1346">
        <v>28481</v>
      </c>
      <c r="P1346">
        <v>34.869999999999997</v>
      </c>
    </row>
    <row r="1347" spans="1:16" hidden="1" x14ac:dyDescent="0.3">
      <c r="A1347" t="s">
        <v>309</v>
      </c>
      <c r="B1347" t="s">
        <v>24</v>
      </c>
      <c r="C1347" t="s">
        <v>25</v>
      </c>
      <c r="D1347">
        <v>1384.2</v>
      </c>
      <c r="E1347">
        <v>1382</v>
      </c>
      <c r="F1347">
        <v>1408</v>
      </c>
      <c r="G1347">
        <v>1375</v>
      </c>
      <c r="H1347">
        <v>1384</v>
      </c>
      <c r="I1347" s="1">
        <v>1386.05</v>
      </c>
      <c r="J1347">
        <v>1393.58</v>
      </c>
      <c r="K1347">
        <v>587526</v>
      </c>
      <c r="L1347" s="2">
        <v>8187.62</v>
      </c>
      <c r="M1347">
        <v>32248</v>
      </c>
      <c r="N1347" s="3">
        <f t="shared" si="21"/>
        <v>18.218990324981394</v>
      </c>
      <c r="O1347">
        <v>174784</v>
      </c>
      <c r="P1347">
        <v>29.75</v>
      </c>
    </row>
    <row r="1348" spans="1:16" hidden="1" x14ac:dyDescent="0.3">
      <c r="A1348" t="s">
        <v>488</v>
      </c>
      <c r="B1348" t="s">
        <v>24</v>
      </c>
      <c r="C1348" t="s">
        <v>25</v>
      </c>
      <c r="D1348">
        <v>335.05</v>
      </c>
      <c r="E1348">
        <v>336.9</v>
      </c>
      <c r="F1348">
        <v>336.9</v>
      </c>
      <c r="G1348">
        <v>326.2</v>
      </c>
      <c r="H1348">
        <v>331.95</v>
      </c>
      <c r="I1348" s="1">
        <v>330.2</v>
      </c>
      <c r="J1348">
        <v>329.79</v>
      </c>
      <c r="K1348">
        <v>222077</v>
      </c>
      <c r="L1348" s="2">
        <v>732.4</v>
      </c>
      <c r="M1348">
        <v>3999</v>
      </c>
      <c r="N1348" s="3">
        <f t="shared" si="21"/>
        <v>55.533133283320829</v>
      </c>
      <c r="O1348">
        <v>119487</v>
      </c>
      <c r="P1348">
        <v>53.8</v>
      </c>
    </row>
    <row r="1349" spans="1:16" hidden="1" x14ac:dyDescent="0.3">
      <c r="A1349" t="s">
        <v>313</v>
      </c>
      <c r="B1349" t="s">
        <v>24</v>
      </c>
      <c r="C1349" t="s">
        <v>25</v>
      </c>
      <c r="D1349">
        <v>131.6</v>
      </c>
      <c r="E1349">
        <v>131.6</v>
      </c>
      <c r="F1349">
        <v>131.80000000000001</v>
      </c>
      <c r="G1349">
        <v>129.35</v>
      </c>
      <c r="H1349">
        <v>130</v>
      </c>
      <c r="I1349" s="1">
        <v>129.94999999999999</v>
      </c>
      <c r="J1349">
        <v>130.37</v>
      </c>
      <c r="K1349">
        <v>5361640</v>
      </c>
      <c r="L1349" s="2">
        <v>6990.03</v>
      </c>
      <c r="M1349">
        <v>39588</v>
      </c>
      <c r="N1349" s="3">
        <f t="shared" si="21"/>
        <v>135.43599070425381</v>
      </c>
      <c r="O1349">
        <v>1364613</v>
      </c>
      <c r="P1349">
        <v>25.45</v>
      </c>
    </row>
    <row r="1350" spans="1:16" hidden="1" x14ac:dyDescent="0.3">
      <c r="A1350" t="s">
        <v>1647</v>
      </c>
      <c r="B1350" t="s">
        <v>41</v>
      </c>
      <c r="C1350" t="s">
        <v>25</v>
      </c>
      <c r="D1350">
        <v>5.55</v>
      </c>
      <c r="E1350">
        <v>5.8</v>
      </c>
      <c r="F1350">
        <v>5.8</v>
      </c>
      <c r="G1350">
        <v>5.45</v>
      </c>
      <c r="H1350">
        <v>5.5</v>
      </c>
      <c r="I1350" s="1">
        <v>5.5</v>
      </c>
      <c r="J1350">
        <v>5.49</v>
      </c>
      <c r="K1350">
        <v>892</v>
      </c>
      <c r="L1350" s="2">
        <v>0.05</v>
      </c>
      <c r="M1350">
        <v>8</v>
      </c>
      <c r="N1350" s="3">
        <f t="shared" si="21"/>
        <v>111.5</v>
      </c>
      <c r="O1350" t="s">
        <v>42</v>
      </c>
      <c r="P1350" t="s">
        <v>42</v>
      </c>
    </row>
    <row r="1351" spans="1:16" hidden="1" x14ac:dyDescent="0.3">
      <c r="A1351" t="s">
        <v>1376</v>
      </c>
      <c r="B1351" t="s">
        <v>24</v>
      </c>
      <c r="C1351" t="s">
        <v>25</v>
      </c>
      <c r="D1351">
        <v>33.4</v>
      </c>
      <c r="E1351">
        <v>33.4</v>
      </c>
      <c r="F1351">
        <v>33.4</v>
      </c>
      <c r="G1351">
        <v>32.049999999999997</v>
      </c>
      <c r="H1351">
        <v>32.700000000000003</v>
      </c>
      <c r="I1351" s="1">
        <v>32.700000000000003</v>
      </c>
      <c r="J1351">
        <v>32.61</v>
      </c>
      <c r="K1351">
        <v>10714</v>
      </c>
      <c r="L1351" s="2">
        <v>3.49</v>
      </c>
      <c r="M1351">
        <v>129</v>
      </c>
      <c r="N1351" s="3">
        <f t="shared" si="21"/>
        <v>83.054263565891475</v>
      </c>
      <c r="O1351">
        <v>9327</v>
      </c>
      <c r="P1351">
        <v>87.05</v>
      </c>
    </row>
    <row r="1352" spans="1:16" hidden="1" x14ac:dyDescent="0.3">
      <c r="A1352" t="s">
        <v>522</v>
      </c>
      <c r="B1352" t="s">
        <v>24</v>
      </c>
      <c r="C1352" t="s">
        <v>25</v>
      </c>
      <c r="D1352">
        <v>381.35</v>
      </c>
      <c r="E1352">
        <v>381.55</v>
      </c>
      <c r="F1352">
        <v>387.85</v>
      </c>
      <c r="G1352">
        <v>363.05</v>
      </c>
      <c r="H1352">
        <v>364.3</v>
      </c>
      <c r="I1352" s="1">
        <v>364.8</v>
      </c>
      <c r="J1352">
        <v>370.22</v>
      </c>
      <c r="K1352">
        <v>155013</v>
      </c>
      <c r="L1352" s="2">
        <v>573.88</v>
      </c>
      <c r="M1352">
        <v>6436</v>
      </c>
      <c r="N1352" s="3">
        <f t="shared" si="21"/>
        <v>24.085301429459292</v>
      </c>
      <c r="O1352">
        <v>92954</v>
      </c>
      <c r="P1352">
        <v>59.97</v>
      </c>
    </row>
    <row r="1353" spans="1:16" hidden="1" x14ac:dyDescent="0.3">
      <c r="A1353" t="s">
        <v>1384</v>
      </c>
      <c r="B1353" t="s">
        <v>24</v>
      </c>
      <c r="C1353" t="s">
        <v>25</v>
      </c>
      <c r="D1353">
        <v>38.4</v>
      </c>
      <c r="E1353">
        <v>38</v>
      </c>
      <c r="F1353">
        <v>39.35</v>
      </c>
      <c r="G1353">
        <v>37.35</v>
      </c>
      <c r="H1353">
        <v>38</v>
      </c>
      <c r="I1353" s="1">
        <v>37.9</v>
      </c>
      <c r="J1353">
        <v>37.94</v>
      </c>
      <c r="K1353">
        <v>8570</v>
      </c>
      <c r="L1353" s="2">
        <v>3.25</v>
      </c>
      <c r="M1353">
        <v>178</v>
      </c>
      <c r="N1353" s="3">
        <f t="shared" si="21"/>
        <v>48.146067415730336</v>
      </c>
      <c r="O1353">
        <v>4887</v>
      </c>
      <c r="P1353">
        <v>57.02</v>
      </c>
    </row>
    <row r="1354" spans="1:16" hidden="1" x14ac:dyDescent="0.3">
      <c r="A1354" t="s">
        <v>232</v>
      </c>
      <c r="B1354" t="s">
        <v>24</v>
      </c>
      <c r="C1354" t="s">
        <v>25</v>
      </c>
      <c r="D1354">
        <v>666.05</v>
      </c>
      <c r="E1354">
        <v>673.95</v>
      </c>
      <c r="F1354">
        <v>673.95</v>
      </c>
      <c r="G1354">
        <v>650.4</v>
      </c>
      <c r="H1354">
        <v>651.70000000000005</v>
      </c>
      <c r="I1354" s="1">
        <v>652.9</v>
      </c>
      <c r="J1354">
        <v>656.24</v>
      </c>
      <c r="K1354">
        <v>4465120</v>
      </c>
      <c r="L1354" s="2">
        <v>29301.759999999998</v>
      </c>
      <c r="M1354">
        <v>86167</v>
      </c>
      <c r="N1354" s="3">
        <f t="shared" si="21"/>
        <v>51.819374006290111</v>
      </c>
      <c r="O1354">
        <v>1321298</v>
      </c>
      <c r="P1354">
        <v>29.59</v>
      </c>
    </row>
    <row r="1355" spans="1:16" hidden="1" x14ac:dyDescent="0.3">
      <c r="A1355" t="s">
        <v>1583</v>
      </c>
      <c r="B1355" t="s">
        <v>24</v>
      </c>
      <c r="C1355" t="s">
        <v>25</v>
      </c>
      <c r="D1355">
        <v>5.15</v>
      </c>
      <c r="E1355">
        <v>5.2</v>
      </c>
      <c r="F1355">
        <v>5.4</v>
      </c>
      <c r="G1355">
        <v>5.05</v>
      </c>
      <c r="H1355">
        <v>5.4</v>
      </c>
      <c r="I1355" s="1">
        <v>5.4</v>
      </c>
      <c r="J1355">
        <v>5.32</v>
      </c>
      <c r="K1355">
        <v>6399</v>
      </c>
      <c r="L1355" s="2">
        <v>0.34</v>
      </c>
      <c r="M1355">
        <v>45</v>
      </c>
      <c r="N1355" s="3">
        <f t="shared" si="21"/>
        <v>142.19999999999999</v>
      </c>
      <c r="O1355">
        <v>5760</v>
      </c>
      <c r="P1355">
        <v>90.01</v>
      </c>
    </row>
    <row r="1356" spans="1:16" hidden="1" x14ac:dyDescent="0.3">
      <c r="A1356" t="s">
        <v>48</v>
      </c>
      <c r="B1356" t="s">
        <v>24</v>
      </c>
      <c r="C1356" t="s">
        <v>25</v>
      </c>
      <c r="D1356">
        <v>23.5</v>
      </c>
      <c r="E1356">
        <v>25.7</v>
      </c>
      <c r="F1356">
        <v>25.85</v>
      </c>
      <c r="G1356">
        <v>25</v>
      </c>
      <c r="H1356">
        <v>25.85</v>
      </c>
      <c r="I1356" s="1">
        <v>25.85</v>
      </c>
      <c r="J1356">
        <v>25.76</v>
      </c>
      <c r="K1356">
        <v>485915</v>
      </c>
      <c r="L1356" s="8">
        <v>125.2</v>
      </c>
      <c r="M1356">
        <v>1783</v>
      </c>
      <c r="N1356" s="3">
        <f t="shared" si="21"/>
        <v>272.52664049355019</v>
      </c>
      <c r="O1356">
        <v>274202</v>
      </c>
      <c r="P1356">
        <v>56.43</v>
      </c>
    </row>
    <row r="1357" spans="1:16" hidden="1" x14ac:dyDescent="0.3">
      <c r="A1357" t="s">
        <v>1431</v>
      </c>
      <c r="B1357" t="s">
        <v>24</v>
      </c>
      <c r="C1357" t="s">
        <v>25</v>
      </c>
      <c r="D1357">
        <v>20.05</v>
      </c>
      <c r="E1357">
        <v>19.7</v>
      </c>
      <c r="F1357">
        <v>20.25</v>
      </c>
      <c r="G1357">
        <v>19.5</v>
      </c>
      <c r="H1357">
        <v>19.55</v>
      </c>
      <c r="I1357" s="1">
        <v>19.55</v>
      </c>
      <c r="J1357">
        <v>19.739999999999998</v>
      </c>
      <c r="K1357">
        <v>10456</v>
      </c>
      <c r="L1357" s="2">
        <v>2.06</v>
      </c>
      <c r="M1357">
        <v>144</v>
      </c>
      <c r="N1357" s="3">
        <f t="shared" si="21"/>
        <v>72.611111111111114</v>
      </c>
      <c r="O1357">
        <v>7271</v>
      </c>
      <c r="P1357">
        <v>69.540000000000006</v>
      </c>
    </row>
    <row r="1358" spans="1:16" hidden="1" x14ac:dyDescent="0.3">
      <c r="A1358" t="s">
        <v>928</v>
      </c>
      <c r="B1358" t="s">
        <v>24</v>
      </c>
      <c r="C1358" t="s">
        <v>25</v>
      </c>
      <c r="D1358">
        <v>258.5</v>
      </c>
      <c r="E1358">
        <v>263</v>
      </c>
      <c r="F1358">
        <v>263</v>
      </c>
      <c r="G1358">
        <v>253</v>
      </c>
      <c r="H1358">
        <v>255.95</v>
      </c>
      <c r="I1358" s="1">
        <v>254.85</v>
      </c>
      <c r="J1358">
        <v>257.39999999999998</v>
      </c>
      <c r="K1358">
        <v>13694</v>
      </c>
      <c r="L1358" s="2">
        <v>35.25</v>
      </c>
      <c r="M1358">
        <v>528</v>
      </c>
      <c r="N1358" s="3">
        <f t="shared" si="21"/>
        <v>25.935606060606062</v>
      </c>
      <c r="O1358">
        <v>11263</v>
      </c>
      <c r="P1358">
        <v>82.25</v>
      </c>
    </row>
    <row r="1359" spans="1:16" hidden="1" x14ac:dyDescent="0.3">
      <c r="A1359" t="s">
        <v>1455</v>
      </c>
      <c r="B1359" t="s">
        <v>41</v>
      </c>
      <c r="C1359" t="s">
        <v>25</v>
      </c>
      <c r="D1359">
        <v>1.1499999999999999</v>
      </c>
      <c r="E1359">
        <v>1.2</v>
      </c>
      <c r="F1359">
        <v>1.2</v>
      </c>
      <c r="G1359">
        <v>1.1000000000000001</v>
      </c>
      <c r="H1359">
        <v>1.1499999999999999</v>
      </c>
      <c r="I1359" s="1">
        <v>1.1000000000000001</v>
      </c>
      <c r="J1359">
        <v>1.1299999999999999</v>
      </c>
      <c r="K1359">
        <v>151321</v>
      </c>
      <c r="L1359" s="2">
        <v>1.71</v>
      </c>
      <c r="M1359">
        <v>129</v>
      </c>
      <c r="N1359" s="3">
        <f t="shared" si="21"/>
        <v>1173.031007751938</v>
      </c>
      <c r="O1359" t="s">
        <v>42</v>
      </c>
      <c r="P1359" t="s">
        <v>42</v>
      </c>
    </row>
    <row r="1360" spans="1:16" hidden="1" x14ac:dyDescent="0.3">
      <c r="A1360" t="s">
        <v>91</v>
      </c>
      <c r="B1360" t="s">
        <v>24</v>
      </c>
      <c r="C1360" t="s">
        <v>25</v>
      </c>
      <c r="D1360">
        <v>335.95</v>
      </c>
      <c r="E1360">
        <v>335.05</v>
      </c>
      <c r="F1360">
        <v>348.65</v>
      </c>
      <c r="G1360">
        <v>323.14999999999998</v>
      </c>
      <c r="H1360">
        <v>329</v>
      </c>
      <c r="I1360" s="1">
        <v>331.75</v>
      </c>
      <c r="J1360">
        <v>327.99</v>
      </c>
      <c r="K1360">
        <v>78460</v>
      </c>
      <c r="L1360" s="14">
        <v>257.33999999999997</v>
      </c>
      <c r="M1360">
        <v>1675</v>
      </c>
      <c r="N1360" s="3">
        <f t="shared" si="21"/>
        <v>46.841791044776116</v>
      </c>
      <c r="O1360">
        <v>49672</v>
      </c>
      <c r="P1360">
        <v>63.31</v>
      </c>
    </row>
    <row r="1361" spans="1:16" hidden="1" x14ac:dyDescent="0.3">
      <c r="A1361" t="s">
        <v>266</v>
      </c>
      <c r="B1361" t="s">
        <v>24</v>
      </c>
      <c r="C1361" t="s">
        <v>25</v>
      </c>
      <c r="D1361">
        <v>212.35</v>
      </c>
      <c r="E1361">
        <v>213</v>
      </c>
      <c r="F1361">
        <v>214.4</v>
      </c>
      <c r="G1361">
        <v>207</v>
      </c>
      <c r="H1361">
        <v>209</v>
      </c>
      <c r="I1361" s="1">
        <v>208.8</v>
      </c>
      <c r="J1361">
        <v>209.96</v>
      </c>
      <c r="K1361">
        <v>6443370</v>
      </c>
      <c r="L1361" s="2">
        <v>13528.52</v>
      </c>
      <c r="M1361">
        <v>52056</v>
      </c>
      <c r="N1361" s="3">
        <f t="shared" si="21"/>
        <v>123.77766251728907</v>
      </c>
      <c r="O1361">
        <v>1316296</v>
      </c>
      <c r="P1361">
        <v>20.43</v>
      </c>
    </row>
    <row r="1362" spans="1:16" hidden="1" x14ac:dyDescent="0.3">
      <c r="A1362" t="s">
        <v>69</v>
      </c>
      <c r="B1362" t="s">
        <v>24</v>
      </c>
      <c r="C1362" t="s">
        <v>25</v>
      </c>
      <c r="D1362">
        <v>87.65</v>
      </c>
      <c r="E1362">
        <v>93.4</v>
      </c>
      <c r="F1362">
        <v>93.4</v>
      </c>
      <c r="G1362">
        <v>87.05</v>
      </c>
      <c r="H1362">
        <v>87.2</v>
      </c>
      <c r="I1362" s="1">
        <v>87.65</v>
      </c>
      <c r="J1362">
        <v>89.72</v>
      </c>
      <c r="K1362">
        <v>5267234</v>
      </c>
      <c r="L1362" s="14">
        <v>4725.93</v>
      </c>
      <c r="M1362">
        <v>29497</v>
      </c>
      <c r="N1362" s="3">
        <f t="shared" si="21"/>
        <v>178.56846458961928</v>
      </c>
      <c r="O1362">
        <v>1420695</v>
      </c>
      <c r="P1362">
        <v>26.97</v>
      </c>
    </row>
    <row r="1363" spans="1:16" hidden="1" x14ac:dyDescent="0.3">
      <c r="A1363" t="s">
        <v>1407</v>
      </c>
      <c r="B1363" t="s">
        <v>24</v>
      </c>
      <c r="C1363" t="s">
        <v>25</v>
      </c>
      <c r="D1363">
        <v>143.94999999999999</v>
      </c>
      <c r="E1363">
        <v>143.35</v>
      </c>
      <c r="F1363">
        <v>145.75</v>
      </c>
      <c r="G1363">
        <v>139</v>
      </c>
      <c r="H1363">
        <v>139</v>
      </c>
      <c r="I1363" s="1">
        <v>139.55000000000001</v>
      </c>
      <c r="J1363">
        <v>140.91999999999999</v>
      </c>
      <c r="K1363">
        <v>1939</v>
      </c>
      <c r="L1363" s="2">
        <v>2.73</v>
      </c>
      <c r="M1363">
        <v>118</v>
      </c>
      <c r="N1363" s="3">
        <f t="shared" si="21"/>
        <v>16.432203389830509</v>
      </c>
      <c r="O1363">
        <v>1441</v>
      </c>
      <c r="P1363">
        <v>74.319999999999993</v>
      </c>
    </row>
    <row r="1364" spans="1:16" hidden="1" x14ac:dyDescent="0.3">
      <c r="A1364" t="s">
        <v>100</v>
      </c>
      <c r="B1364" t="s">
        <v>24</v>
      </c>
      <c r="C1364" t="s">
        <v>25</v>
      </c>
      <c r="D1364">
        <v>147.05000000000001</v>
      </c>
      <c r="E1364">
        <v>148</v>
      </c>
      <c r="F1364">
        <v>156</v>
      </c>
      <c r="G1364">
        <v>143.35</v>
      </c>
      <c r="H1364">
        <v>151.25</v>
      </c>
      <c r="I1364" s="1">
        <v>152.4</v>
      </c>
      <c r="J1364">
        <v>151.35</v>
      </c>
      <c r="K1364">
        <v>43525</v>
      </c>
      <c r="L1364" s="14">
        <v>65.87</v>
      </c>
      <c r="M1364">
        <v>1699</v>
      </c>
      <c r="N1364" s="3">
        <f t="shared" si="21"/>
        <v>25.618010594467332</v>
      </c>
      <c r="O1364">
        <v>17950</v>
      </c>
      <c r="P1364">
        <v>41.24</v>
      </c>
    </row>
    <row r="1365" spans="1:16" hidden="1" x14ac:dyDescent="0.3">
      <c r="A1365" t="s">
        <v>371</v>
      </c>
      <c r="B1365" t="s">
        <v>24</v>
      </c>
      <c r="C1365" t="s">
        <v>25</v>
      </c>
      <c r="D1365">
        <v>157.19999999999999</v>
      </c>
      <c r="E1365">
        <v>158.1</v>
      </c>
      <c r="F1365">
        <v>163.4</v>
      </c>
      <c r="G1365">
        <v>156.65</v>
      </c>
      <c r="H1365">
        <v>161.9</v>
      </c>
      <c r="I1365" s="1">
        <v>161.94999999999999</v>
      </c>
      <c r="J1365">
        <v>160.66999999999999</v>
      </c>
      <c r="K1365">
        <v>1356687</v>
      </c>
      <c r="L1365" s="2">
        <v>2179.83</v>
      </c>
      <c r="M1365">
        <v>13303</v>
      </c>
      <c r="N1365" s="3">
        <f t="shared" si="21"/>
        <v>101.98353754792151</v>
      </c>
      <c r="O1365">
        <v>524601</v>
      </c>
      <c r="P1365">
        <v>38.67</v>
      </c>
    </row>
    <row r="1366" spans="1:16" hidden="1" x14ac:dyDescent="0.3">
      <c r="A1366" t="s">
        <v>691</v>
      </c>
      <c r="B1366" t="s">
        <v>24</v>
      </c>
      <c r="C1366" t="s">
        <v>25</v>
      </c>
      <c r="D1366">
        <v>128.94999999999999</v>
      </c>
      <c r="E1366">
        <v>129.9</v>
      </c>
      <c r="F1366">
        <v>130.30000000000001</v>
      </c>
      <c r="G1366">
        <v>127.9</v>
      </c>
      <c r="H1366">
        <v>129.69999999999999</v>
      </c>
      <c r="I1366" s="1">
        <v>129.30000000000001</v>
      </c>
      <c r="J1366">
        <v>129.05000000000001</v>
      </c>
      <c r="K1366">
        <v>119387</v>
      </c>
      <c r="L1366" s="2">
        <v>154.07</v>
      </c>
      <c r="M1366">
        <v>1802</v>
      </c>
      <c r="N1366" s="3">
        <f t="shared" si="21"/>
        <v>66.25249722530522</v>
      </c>
      <c r="O1366">
        <v>88724</v>
      </c>
      <c r="P1366">
        <v>74.319999999999993</v>
      </c>
    </row>
    <row r="1367" spans="1:16" hidden="1" x14ac:dyDescent="0.3">
      <c r="A1367" t="s">
        <v>638</v>
      </c>
      <c r="B1367" t="s">
        <v>24</v>
      </c>
      <c r="C1367" t="s">
        <v>25</v>
      </c>
      <c r="D1367">
        <v>8.0500000000000007</v>
      </c>
      <c r="E1367">
        <v>8.1999999999999993</v>
      </c>
      <c r="F1367">
        <v>8.4499999999999993</v>
      </c>
      <c r="G1367">
        <v>8.15</v>
      </c>
      <c r="H1367">
        <v>8.3000000000000007</v>
      </c>
      <c r="I1367" s="1">
        <v>8.3000000000000007</v>
      </c>
      <c r="J1367">
        <v>8.3800000000000008</v>
      </c>
      <c r="K1367">
        <v>2777100</v>
      </c>
      <c r="L1367" s="2">
        <v>232.69</v>
      </c>
      <c r="M1367">
        <v>1765</v>
      </c>
      <c r="N1367" s="3">
        <f t="shared" si="21"/>
        <v>1573.4277620396601</v>
      </c>
      <c r="O1367">
        <v>1891180</v>
      </c>
      <c r="P1367">
        <v>68.099999999999994</v>
      </c>
    </row>
    <row r="1368" spans="1:16" hidden="1" x14ac:dyDescent="0.3">
      <c r="A1368" t="s">
        <v>33</v>
      </c>
      <c r="B1368" t="s">
        <v>24</v>
      </c>
      <c r="C1368" t="s">
        <v>25</v>
      </c>
      <c r="D1368">
        <v>151.5</v>
      </c>
      <c r="E1368">
        <v>150.6</v>
      </c>
      <c r="F1368">
        <v>157</v>
      </c>
      <c r="G1368">
        <v>145.75</v>
      </c>
      <c r="H1368">
        <v>153.9</v>
      </c>
      <c r="I1368" s="1">
        <v>152.65</v>
      </c>
      <c r="J1368">
        <v>146.76</v>
      </c>
      <c r="K1368">
        <v>902709</v>
      </c>
      <c r="L1368" s="8">
        <v>1324.8</v>
      </c>
      <c r="M1368">
        <v>5181</v>
      </c>
      <c r="N1368" s="3">
        <f t="shared" si="21"/>
        <v>174.23451071221771</v>
      </c>
      <c r="O1368">
        <v>826907</v>
      </c>
      <c r="P1368">
        <v>91.6</v>
      </c>
    </row>
    <row r="1369" spans="1:16" hidden="1" x14ac:dyDescent="0.3">
      <c r="A1369" t="s">
        <v>816</v>
      </c>
      <c r="B1369" t="s">
        <v>24</v>
      </c>
      <c r="C1369" t="s">
        <v>25</v>
      </c>
      <c r="D1369">
        <v>176.7</v>
      </c>
      <c r="E1369">
        <v>179.6</v>
      </c>
      <c r="F1369">
        <v>179.6</v>
      </c>
      <c r="G1369">
        <v>170.35</v>
      </c>
      <c r="H1369">
        <v>171.7</v>
      </c>
      <c r="I1369" s="1">
        <v>171.55</v>
      </c>
      <c r="J1369">
        <v>173.46</v>
      </c>
      <c r="K1369">
        <v>43249</v>
      </c>
      <c r="L1369" s="2">
        <v>75.02</v>
      </c>
      <c r="M1369">
        <v>1342</v>
      </c>
      <c r="N1369" s="3">
        <f t="shared" si="21"/>
        <v>32.227272727272727</v>
      </c>
      <c r="O1369">
        <v>34475</v>
      </c>
      <c r="P1369">
        <v>79.709999999999994</v>
      </c>
    </row>
    <row r="1370" spans="1:16" hidden="1" x14ac:dyDescent="0.3">
      <c r="A1370" t="s">
        <v>497</v>
      </c>
      <c r="B1370" t="s">
        <v>24</v>
      </c>
      <c r="C1370" t="s">
        <v>25</v>
      </c>
      <c r="D1370">
        <v>576.20000000000005</v>
      </c>
      <c r="E1370">
        <v>578</v>
      </c>
      <c r="F1370">
        <v>584</v>
      </c>
      <c r="G1370">
        <v>561.20000000000005</v>
      </c>
      <c r="H1370">
        <v>564.9</v>
      </c>
      <c r="I1370" s="1">
        <v>565</v>
      </c>
      <c r="J1370">
        <v>567.04</v>
      </c>
      <c r="K1370">
        <v>120831</v>
      </c>
      <c r="L1370" s="2">
        <v>685.16</v>
      </c>
      <c r="M1370">
        <v>4226</v>
      </c>
      <c r="N1370" s="3">
        <f t="shared" si="21"/>
        <v>28.592285849503075</v>
      </c>
      <c r="O1370">
        <v>49828</v>
      </c>
      <c r="P1370">
        <v>41.24</v>
      </c>
    </row>
    <row r="1371" spans="1:16" hidden="1" x14ac:dyDescent="0.3">
      <c r="A1371" t="s">
        <v>102</v>
      </c>
      <c r="B1371" t="s">
        <v>24</v>
      </c>
      <c r="C1371" t="s">
        <v>25</v>
      </c>
      <c r="D1371">
        <v>26.8</v>
      </c>
      <c r="E1371">
        <v>27.45</v>
      </c>
      <c r="F1371">
        <v>27.45</v>
      </c>
      <c r="G1371">
        <v>25.55</v>
      </c>
      <c r="H1371">
        <v>25.6</v>
      </c>
      <c r="I1371" s="1">
        <v>25.7</v>
      </c>
      <c r="J1371">
        <v>26.11</v>
      </c>
      <c r="K1371">
        <v>165856</v>
      </c>
      <c r="L1371" s="14">
        <v>43.3</v>
      </c>
      <c r="M1371">
        <v>599</v>
      </c>
      <c r="N1371" s="3">
        <f t="shared" si="21"/>
        <v>276.88814691151919</v>
      </c>
      <c r="O1371">
        <v>119438</v>
      </c>
      <c r="P1371">
        <v>72.010000000000005</v>
      </c>
    </row>
    <row r="1372" spans="1:16" hidden="1" x14ac:dyDescent="0.3">
      <c r="A1372" t="s">
        <v>793</v>
      </c>
      <c r="B1372" t="s">
        <v>24</v>
      </c>
      <c r="C1372" t="s">
        <v>25</v>
      </c>
      <c r="D1372">
        <v>2245.6</v>
      </c>
      <c r="E1372">
        <v>2222</v>
      </c>
      <c r="F1372">
        <v>2285</v>
      </c>
      <c r="G1372">
        <v>2211.1999999999998</v>
      </c>
      <c r="H1372">
        <v>2264.85</v>
      </c>
      <c r="I1372" s="1">
        <v>2273.0500000000002</v>
      </c>
      <c r="J1372">
        <v>2249.96</v>
      </c>
      <c r="K1372">
        <v>3800</v>
      </c>
      <c r="L1372" s="2">
        <v>85.5</v>
      </c>
      <c r="M1372">
        <v>861</v>
      </c>
      <c r="N1372" s="3">
        <f t="shared" si="21"/>
        <v>4.4134727061556331</v>
      </c>
      <c r="O1372">
        <v>2197</v>
      </c>
      <c r="P1372">
        <v>57.82</v>
      </c>
    </row>
    <row r="1373" spans="1:16" hidden="1" x14ac:dyDescent="0.3">
      <c r="A1373" t="s">
        <v>326</v>
      </c>
      <c r="B1373" t="s">
        <v>24</v>
      </c>
      <c r="C1373" t="s">
        <v>25</v>
      </c>
      <c r="D1373">
        <v>300.05</v>
      </c>
      <c r="E1373">
        <v>302.5</v>
      </c>
      <c r="F1373">
        <v>304.89999999999998</v>
      </c>
      <c r="G1373">
        <v>293.3</v>
      </c>
      <c r="H1373">
        <v>297.55</v>
      </c>
      <c r="I1373" s="1">
        <v>298.2</v>
      </c>
      <c r="J1373">
        <v>300.98</v>
      </c>
      <c r="K1373">
        <v>2073700</v>
      </c>
      <c r="L1373" s="2">
        <v>6241.34</v>
      </c>
      <c r="M1373">
        <v>19916</v>
      </c>
      <c r="N1373" s="3">
        <f t="shared" si="21"/>
        <v>104.12231371761398</v>
      </c>
      <c r="O1373">
        <v>157216</v>
      </c>
      <c r="P1373">
        <v>7.58</v>
      </c>
    </row>
    <row r="1374" spans="1:16" hidden="1" x14ac:dyDescent="0.3">
      <c r="A1374" t="s">
        <v>147</v>
      </c>
      <c r="B1374" t="s">
        <v>24</v>
      </c>
      <c r="C1374" t="s">
        <v>25</v>
      </c>
      <c r="D1374">
        <v>126.6</v>
      </c>
      <c r="E1374">
        <v>127</v>
      </c>
      <c r="F1374">
        <v>132.94999999999999</v>
      </c>
      <c r="G1374">
        <v>124.05</v>
      </c>
      <c r="H1374">
        <v>126.2</v>
      </c>
      <c r="I1374" s="1">
        <v>125.8</v>
      </c>
      <c r="J1374">
        <v>129.49</v>
      </c>
      <c r="K1374">
        <v>935772</v>
      </c>
      <c r="L1374" s="2">
        <v>1211.78</v>
      </c>
      <c r="M1374">
        <v>14790</v>
      </c>
      <c r="N1374" s="3">
        <f t="shared" si="21"/>
        <v>63.27058823529412</v>
      </c>
      <c r="O1374">
        <v>235513</v>
      </c>
      <c r="P1374">
        <v>25.17</v>
      </c>
    </row>
    <row r="1375" spans="1:16" hidden="1" x14ac:dyDescent="0.3">
      <c r="A1375" t="s">
        <v>755</v>
      </c>
      <c r="B1375" t="s">
        <v>24</v>
      </c>
      <c r="C1375" t="s">
        <v>25</v>
      </c>
      <c r="D1375">
        <v>339.3</v>
      </c>
      <c r="E1375">
        <v>346.85</v>
      </c>
      <c r="F1375">
        <v>355</v>
      </c>
      <c r="G1375">
        <v>336</v>
      </c>
      <c r="H1375">
        <v>336</v>
      </c>
      <c r="I1375" s="1">
        <v>342</v>
      </c>
      <c r="J1375">
        <v>343.87</v>
      </c>
      <c r="K1375">
        <v>30106</v>
      </c>
      <c r="L1375" s="2">
        <v>103.53</v>
      </c>
      <c r="M1375">
        <v>1210</v>
      </c>
      <c r="N1375" s="3">
        <f t="shared" si="21"/>
        <v>24.88099173553719</v>
      </c>
      <c r="O1375">
        <v>20258</v>
      </c>
      <c r="P1375">
        <v>67.290000000000006</v>
      </c>
    </row>
    <row r="1376" spans="1:16" hidden="1" x14ac:dyDescent="0.3">
      <c r="A1376" t="s">
        <v>52</v>
      </c>
      <c r="B1376" t="s">
        <v>24</v>
      </c>
      <c r="C1376" t="s">
        <v>25</v>
      </c>
      <c r="D1376">
        <v>14.55</v>
      </c>
      <c r="E1376">
        <v>14.55</v>
      </c>
      <c r="F1376">
        <v>15.15</v>
      </c>
      <c r="G1376">
        <v>13.85</v>
      </c>
      <c r="H1376">
        <v>15</v>
      </c>
      <c r="I1376" s="1">
        <v>14.9</v>
      </c>
      <c r="J1376">
        <v>14.11</v>
      </c>
      <c r="K1376">
        <v>271018</v>
      </c>
      <c r="L1376" s="8">
        <v>38.25</v>
      </c>
      <c r="M1376">
        <v>1448</v>
      </c>
      <c r="N1376" s="3">
        <f t="shared" si="21"/>
        <v>187.16712707182322</v>
      </c>
      <c r="O1376">
        <v>194279</v>
      </c>
      <c r="P1376">
        <v>71.680000000000007</v>
      </c>
    </row>
    <row r="1377" spans="1:16" hidden="1" x14ac:dyDescent="0.3">
      <c r="A1377" t="s">
        <v>732</v>
      </c>
      <c r="B1377" t="s">
        <v>24</v>
      </c>
      <c r="C1377" t="s">
        <v>25</v>
      </c>
      <c r="D1377">
        <v>17.399999999999999</v>
      </c>
      <c r="E1377">
        <v>17.25</v>
      </c>
      <c r="F1377">
        <v>17.3</v>
      </c>
      <c r="G1377">
        <v>16.8</v>
      </c>
      <c r="H1377">
        <v>16.95</v>
      </c>
      <c r="I1377" s="1">
        <v>16.850000000000001</v>
      </c>
      <c r="J1377">
        <v>16.93</v>
      </c>
      <c r="K1377">
        <v>707876</v>
      </c>
      <c r="L1377" s="2">
        <v>119.81</v>
      </c>
      <c r="M1377">
        <v>2094</v>
      </c>
      <c r="N1377" s="3">
        <f t="shared" si="21"/>
        <v>338.04966571155683</v>
      </c>
      <c r="O1377">
        <v>370581</v>
      </c>
      <c r="P1377">
        <v>52.35</v>
      </c>
    </row>
    <row r="1378" spans="1:16" hidden="1" x14ac:dyDescent="0.3">
      <c r="A1378" t="s">
        <v>1224</v>
      </c>
      <c r="B1378" t="s">
        <v>24</v>
      </c>
      <c r="C1378" t="s">
        <v>25</v>
      </c>
      <c r="D1378">
        <v>4</v>
      </c>
      <c r="E1378">
        <v>4</v>
      </c>
      <c r="F1378">
        <v>4.2</v>
      </c>
      <c r="G1378">
        <v>3.9</v>
      </c>
      <c r="H1378">
        <v>4.2</v>
      </c>
      <c r="I1378" s="1">
        <v>4.2</v>
      </c>
      <c r="J1378">
        <v>4.13</v>
      </c>
      <c r="K1378">
        <v>307280</v>
      </c>
      <c r="L1378" s="2">
        <v>12.68</v>
      </c>
      <c r="M1378">
        <v>285</v>
      </c>
      <c r="N1378" s="3">
        <f t="shared" si="21"/>
        <v>1078.1754385964912</v>
      </c>
      <c r="O1378">
        <v>193593</v>
      </c>
      <c r="P1378">
        <v>63</v>
      </c>
    </row>
    <row r="1379" spans="1:16" hidden="1" x14ac:dyDescent="0.3">
      <c r="A1379" t="s">
        <v>853</v>
      </c>
      <c r="B1379" t="s">
        <v>24</v>
      </c>
      <c r="C1379" t="s">
        <v>25</v>
      </c>
      <c r="D1379">
        <v>180.05</v>
      </c>
      <c r="E1379">
        <v>182</v>
      </c>
      <c r="F1379">
        <v>182</v>
      </c>
      <c r="G1379">
        <v>178</v>
      </c>
      <c r="H1379">
        <v>178.85</v>
      </c>
      <c r="I1379" s="1">
        <v>179.1</v>
      </c>
      <c r="J1379">
        <v>179.34</v>
      </c>
      <c r="K1379">
        <v>31813</v>
      </c>
      <c r="L1379" s="2">
        <v>57.05</v>
      </c>
      <c r="M1379">
        <v>903</v>
      </c>
      <c r="N1379" s="3">
        <f t="shared" si="21"/>
        <v>35.230343300110739</v>
      </c>
      <c r="O1379">
        <v>21753</v>
      </c>
      <c r="P1379">
        <v>68.38</v>
      </c>
    </row>
    <row r="1380" spans="1:16" hidden="1" x14ac:dyDescent="0.3">
      <c r="A1380" t="s">
        <v>1528</v>
      </c>
      <c r="B1380" t="s">
        <v>24</v>
      </c>
      <c r="C1380" t="s">
        <v>25</v>
      </c>
      <c r="D1380">
        <v>4.5999999999999996</v>
      </c>
      <c r="E1380">
        <v>4.7</v>
      </c>
      <c r="F1380">
        <v>4.8</v>
      </c>
      <c r="G1380">
        <v>4.5</v>
      </c>
      <c r="H1380">
        <v>4.6500000000000004</v>
      </c>
      <c r="I1380" s="1">
        <v>4.6500000000000004</v>
      </c>
      <c r="J1380">
        <v>4.63</v>
      </c>
      <c r="K1380">
        <v>17492</v>
      </c>
      <c r="L1380" s="2">
        <v>0.81</v>
      </c>
      <c r="M1380">
        <v>82</v>
      </c>
      <c r="N1380" s="3">
        <f t="shared" si="21"/>
        <v>213.3170731707317</v>
      </c>
      <c r="O1380">
        <v>14880</v>
      </c>
      <c r="P1380">
        <v>85.07</v>
      </c>
    </row>
    <row r="1381" spans="1:16" hidden="1" x14ac:dyDescent="0.3">
      <c r="A1381" t="s">
        <v>1334</v>
      </c>
      <c r="B1381" t="s">
        <v>24</v>
      </c>
      <c r="C1381" t="s">
        <v>25</v>
      </c>
      <c r="D1381">
        <v>13.7</v>
      </c>
      <c r="E1381">
        <v>14</v>
      </c>
      <c r="F1381">
        <v>14</v>
      </c>
      <c r="G1381">
        <v>13.05</v>
      </c>
      <c r="H1381">
        <v>13.2</v>
      </c>
      <c r="I1381" s="1">
        <v>13.2</v>
      </c>
      <c r="J1381">
        <v>13.7</v>
      </c>
      <c r="K1381">
        <v>39443</v>
      </c>
      <c r="L1381" s="2">
        <v>5.4</v>
      </c>
      <c r="M1381">
        <v>134</v>
      </c>
      <c r="N1381" s="3">
        <f t="shared" si="21"/>
        <v>294.35074626865674</v>
      </c>
      <c r="O1381">
        <v>36047</v>
      </c>
      <c r="P1381">
        <v>91.39</v>
      </c>
    </row>
    <row r="1382" spans="1:16" hidden="1" x14ac:dyDescent="0.3">
      <c r="A1382" t="s">
        <v>462</v>
      </c>
      <c r="B1382" t="s">
        <v>24</v>
      </c>
      <c r="C1382" t="s">
        <v>25</v>
      </c>
      <c r="D1382">
        <v>850.1</v>
      </c>
      <c r="E1382">
        <v>853.7</v>
      </c>
      <c r="F1382">
        <v>864.4</v>
      </c>
      <c r="G1382">
        <v>838</v>
      </c>
      <c r="H1382">
        <v>859.35</v>
      </c>
      <c r="I1382" s="1">
        <v>857.05</v>
      </c>
      <c r="J1382">
        <v>851.15</v>
      </c>
      <c r="K1382">
        <v>103413</v>
      </c>
      <c r="L1382" s="2">
        <v>880.2</v>
      </c>
      <c r="M1382">
        <v>6518</v>
      </c>
      <c r="N1382" s="3">
        <f t="shared" si="21"/>
        <v>15.865756366983737</v>
      </c>
      <c r="O1382">
        <v>19653</v>
      </c>
      <c r="P1382">
        <v>19</v>
      </c>
    </row>
    <row r="1383" spans="1:16" hidden="1" x14ac:dyDescent="0.3">
      <c r="A1383" t="s">
        <v>59</v>
      </c>
      <c r="B1383" t="s">
        <v>24</v>
      </c>
      <c r="C1383" t="s">
        <v>25</v>
      </c>
      <c r="D1383">
        <v>323.10000000000002</v>
      </c>
      <c r="E1383">
        <v>332.8</v>
      </c>
      <c r="F1383">
        <v>361.8</v>
      </c>
      <c r="G1383">
        <v>327.14999999999998</v>
      </c>
      <c r="H1383">
        <v>349.65</v>
      </c>
      <c r="I1383" s="1">
        <v>350.55</v>
      </c>
      <c r="J1383">
        <v>346.62</v>
      </c>
      <c r="K1383">
        <v>6316305</v>
      </c>
      <c r="L1383" s="14">
        <v>21893.72</v>
      </c>
      <c r="M1383">
        <v>99205</v>
      </c>
      <c r="N1383" s="3">
        <f t="shared" si="21"/>
        <v>63.669220301396102</v>
      </c>
      <c r="O1383">
        <v>1473335</v>
      </c>
      <c r="P1383">
        <v>23.33</v>
      </c>
    </row>
    <row r="1384" spans="1:16" hidden="1" x14ac:dyDescent="0.3">
      <c r="A1384" t="s">
        <v>539</v>
      </c>
      <c r="B1384" t="s">
        <v>24</v>
      </c>
      <c r="C1384" t="s">
        <v>25</v>
      </c>
      <c r="D1384">
        <v>247.85</v>
      </c>
      <c r="E1384">
        <v>253</v>
      </c>
      <c r="F1384">
        <v>255</v>
      </c>
      <c r="G1384">
        <v>236</v>
      </c>
      <c r="H1384">
        <v>238.2</v>
      </c>
      <c r="I1384" s="1">
        <v>238.35</v>
      </c>
      <c r="J1384">
        <v>244.35</v>
      </c>
      <c r="K1384">
        <v>200188</v>
      </c>
      <c r="L1384" s="2">
        <v>489.16</v>
      </c>
      <c r="M1384">
        <v>5259</v>
      </c>
      <c r="N1384" s="3">
        <f t="shared" si="21"/>
        <v>38.065791975660773</v>
      </c>
      <c r="O1384">
        <v>91625</v>
      </c>
      <c r="P1384">
        <v>45.77</v>
      </c>
    </row>
    <row r="1385" spans="1:16" hidden="1" x14ac:dyDescent="0.3">
      <c r="A1385" t="s">
        <v>1524</v>
      </c>
      <c r="B1385" t="s">
        <v>41</v>
      </c>
      <c r="C1385" t="s">
        <v>25</v>
      </c>
      <c r="D1385">
        <v>2.95</v>
      </c>
      <c r="E1385">
        <v>2.95</v>
      </c>
      <c r="F1385">
        <v>3</v>
      </c>
      <c r="G1385">
        <v>2.85</v>
      </c>
      <c r="H1385">
        <v>2.85</v>
      </c>
      <c r="I1385" s="1">
        <v>2.85</v>
      </c>
      <c r="J1385">
        <v>2.92</v>
      </c>
      <c r="K1385">
        <v>29550</v>
      </c>
      <c r="L1385" s="2">
        <v>0.86</v>
      </c>
      <c r="M1385">
        <v>74</v>
      </c>
      <c r="N1385" s="3">
        <f t="shared" si="21"/>
        <v>399.32432432432432</v>
      </c>
      <c r="O1385" t="s">
        <v>42</v>
      </c>
      <c r="P1385" t="s">
        <v>42</v>
      </c>
    </row>
    <row r="1386" spans="1:16" hidden="1" x14ac:dyDescent="0.3">
      <c r="A1386" t="s">
        <v>1632</v>
      </c>
      <c r="B1386" t="s">
        <v>41</v>
      </c>
      <c r="C1386" t="s">
        <v>25</v>
      </c>
      <c r="D1386">
        <v>0.25</v>
      </c>
      <c r="E1386">
        <v>0.25</v>
      </c>
      <c r="F1386">
        <v>0.25</v>
      </c>
      <c r="G1386">
        <v>0.2</v>
      </c>
      <c r="H1386">
        <v>0.25</v>
      </c>
      <c r="I1386" s="1">
        <v>0.25</v>
      </c>
      <c r="J1386">
        <v>0.24</v>
      </c>
      <c r="K1386">
        <v>43178</v>
      </c>
      <c r="L1386" s="2">
        <v>0.1</v>
      </c>
      <c r="M1386">
        <v>10</v>
      </c>
      <c r="N1386" s="3">
        <f t="shared" si="21"/>
        <v>4317.8</v>
      </c>
      <c r="O1386" t="s">
        <v>42</v>
      </c>
      <c r="P1386" t="s">
        <v>42</v>
      </c>
    </row>
    <row r="1387" spans="1:16" hidden="1" x14ac:dyDescent="0.3">
      <c r="A1387" t="s">
        <v>391</v>
      </c>
      <c r="B1387" t="s">
        <v>24</v>
      </c>
      <c r="C1387" t="s">
        <v>25</v>
      </c>
      <c r="D1387">
        <v>114.7</v>
      </c>
      <c r="E1387">
        <v>115.3</v>
      </c>
      <c r="F1387">
        <v>115.4</v>
      </c>
      <c r="G1387">
        <v>111.5</v>
      </c>
      <c r="H1387">
        <v>112</v>
      </c>
      <c r="I1387" s="1">
        <v>111.9</v>
      </c>
      <c r="J1387">
        <v>112.5</v>
      </c>
      <c r="K1387">
        <v>1462951</v>
      </c>
      <c r="L1387" s="2">
        <v>1645.88</v>
      </c>
      <c r="M1387">
        <v>16083</v>
      </c>
      <c r="N1387" s="3">
        <f t="shared" si="21"/>
        <v>90.962569172418085</v>
      </c>
      <c r="O1387">
        <v>932007</v>
      </c>
      <c r="P1387">
        <v>63.71</v>
      </c>
    </row>
    <row r="1388" spans="1:16" hidden="1" x14ac:dyDescent="0.3">
      <c r="A1388" t="s">
        <v>1025</v>
      </c>
      <c r="B1388" t="s">
        <v>41</v>
      </c>
      <c r="C1388" t="s">
        <v>25</v>
      </c>
      <c r="D1388">
        <v>0.5</v>
      </c>
      <c r="E1388">
        <v>0.45</v>
      </c>
      <c r="F1388">
        <v>0.45</v>
      </c>
      <c r="G1388">
        <v>0.45</v>
      </c>
      <c r="H1388">
        <v>0.45</v>
      </c>
      <c r="I1388" s="1">
        <v>0.45</v>
      </c>
      <c r="J1388">
        <v>0.45</v>
      </c>
      <c r="K1388">
        <v>6700</v>
      </c>
      <c r="L1388" s="2">
        <v>0.03</v>
      </c>
      <c r="M1388">
        <v>3</v>
      </c>
      <c r="N1388" s="3">
        <f t="shared" si="21"/>
        <v>2233.3333333333335</v>
      </c>
      <c r="O1388" t="s">
        <v>42</v>
      </c>
      <c r="P1388" t="s">
        <v>42</v>
      </c>
    </row>
    <row r="1389" spans="1:16" hidden="1" x14ac:dyDescent="0.3">
      <c r="A1389" t="s">
        <v>540</v>
      </c>
      <c r="B1389" t="s">
        <v>24</v>
      </c>
      <c r="C1389" t="s">
        <v>25</v>
      </c>
      <c r="D1389">
        <v>437.05</v>
      </c>
      <c r="E1389">
        <v>436.1</v>
      </c>
      <c r="F1389">
        <v>444</v>
      </c>
      <c r="G1389">
        <v>431</v>
      </c>
      <c r="H1389">
        <v>432</v>
      </c>
      <c r="I1389" s="1">
        <v>435.7</v>
      </c>
      <c r="J1389">
        <v>437.96</v>
      </c>
      <c r="K1389">
        <v>111260</v>
      </c>
      <c r="L1389" s="2">
        <v>487.28</v>
      </c>
      <c r="M1389">
        <v>4502</v>
      </c>
      <c r="N1389" s="3">
        <f t="shared" si="21"/>
        <v>24.713460684140383</v>
      </c>
      <c r="O1389">
        <v>80515</v>
      </c>
      <c r="P1389">
        <v>72.37</v>
      </c>
    </row>
    <row r="1390" spans="1:16" hidden="1" x14ac:dyDescent="0.3">
      <c r="A1390" t="s">
        <v>976</v>
      </c>
      <c r="B1390" t="s">
        <v>24</v>
      </c>
      <c r="C1390" t="s">
        <v>25</v>
      </c>
      <c r="D1390">
        <v>134</v>
      </c>
      <c r="E1390">
        <v>133.05000000000001</v>
      </c>
      <c r="F1390">
        <v>135.55000000000001</v>
      </c>
      <c r="G1390">
        <v>130.35</v>
      </c>
      <c r="H1390">
        <v>130.9</v>
      </c>
      <c r="I1390" s="1">
        <v>131</v>
      </c>
      <c r="J1390">
        <v>132.32</v>
      </c>
      <c r="K1390">
        <v>19847</v>
      </c>
      <c r="L1390" s="2">
        <v>26.26</v>
      </c>
      <c r="M1390">
        <v>582</v>
      </c>
      <c r="N1390" s="3">
        <f t="shared" si="21"/>
        <v>34.101374570446737</v>
      </c>
      <c r="O1390">
        <v>12442</v>
      </c>
      <c r="P1390">
        <v>62.69</v>
      </c>
    </row>
    <row r="1391" spans="1:16" hidden="1" x14ac:dyDescent="0.3">
      <c r="A1391" t="s">
        <v>578</v>
      </c>
      <c r="B1391" t="s">
        <v>24</v>
      </c>
      <c r="C1391" t="s">
        <v>25</v>
      </c>
      <c r="D1391">
        <v>244.65</v>
      </c>
      <c r="E1391">
        <v>245</v>
      </c>
      <c r="F1391">
        <v>246.9</v>
      </c>
      <c r="G1391">
        <v>237.15</v>
      </c>
      <c r="H1391">
        <v>241.9</v>
      </c>
      <c r="I1391" s="1">
        <v>240.3</v>
      </c>
      <c r="J1391">
        <v>242.38</v>
      </c>
      <c r="K1391">
        <v>145830</v>
      </c>
      <c r="L1391" s="2">
        <v>353.46</v>
      </c>
      <c r="M1391">
        <v>2778</v>
      </c>
      <c r="N1391" s="3">
        <f t="shared" si="21"/>
        <v>52.494600431965445</v>
      </c>
      <c r="O1391">
        <v>86726</v>
      </c>
      <c r="P1391">
        <v>59.47</v>
      </c>
    </row>
    <row r="1392" spans="1:16" hidden="1" x14ac:dyDescent="0.3">
      <c r="A1392" t="s">
        <v>1092</v>
      </c>
      <c r="B1392" t="s">
        <v>24</v>
      </c>
      <c r="C1392" t="s">
        <v>25</v>
      </c>
      <c r="D1392">
        <v>79.05</v>
      </c>
      <c r="E1392">
        <v>79.05</v>
      </c>
      <c r="F1392">
        <v>81.95</v>
      </c>
      <c r="G1392">
        <v>75.099999999999994</v>
      </c>
      <c r="H1392">
        <v>76.900000000000006</v>
      </c>
      <c r="I1392" s="1">
        <v>76.25</v>
      </c>
      <c r="J1392">
        <v>75.81</v>
      </c>
      <c r="K1392">
        <v>3164</v>
      </c>
      <c r="L1392" s="2">
        <v>2.4</v>
      </c>
      <c r="M1392">
        <v>118</v>
      </c>
      <c r="N1392" s="3">
        <f t="shared" si="21"/>
        <v>26.8135593220339</v>
      </c>
      <c r="O1392">
        <v>1386</v>
      </c>
      <c r="P1392">
        <v>43.81</v>
      </c>
    </row>
    <row r="1393" spans="1:16" hidden="1" x14ac:dyDescent="0.3">
      <c r="A1393" t="s">
        <v>385</v>
      </c>
      <c r="B1393" t="s">
        <v>24</v>
      </c>
      <c r="C1393" t="s">
        <v>25</v>
      </c>
      <c r="D1393">
        <v>397</v>
      </c>
      <c r="E1393">
        <v>400</v>
      </c>
      <c r="F1393">
        <v>405</v>
      </c>
      <c r="G1393">
        <v>381.15</v>
      </c>
      <c r="H1393">
        <v>396.7</v>
      </c>
      <c r="I1393" s="1">
        <v>397.1</v>
      </c>
      <c r="J1393">
        <v>395.08</v>
      </c>
      <c r="K1393">
        <v>443893</v>
      </c>
      <c r="L1393" s="2">
        <v>1753.72</v>
      </c>
      <c r="M1393">
        <v>11923</v>
      </c>
      <c r="N1393" s="3">
        <f t="shared" si="21"/>
        <v>37.229975677262431</v>
      </c>
      <c r="O1393">
        <v>130960</v>
      </c>
      <c r="P1393">
        <v>29.5</v>
      </c>
    </row>
    <row r="1394" spans="1:16" hidden="1" x14ac:dyDescent="0.3">
      <c r="A1394" t="s">
        <v>170</v>
      </c>
      <c r="B1394" t="s">
        <v>24</v>
      </c>
      <c r="C1394" t="s">
        <v>25</v>
      </c>
      <c r="D1394">
        <v>103.85</v>
      </c>
      <c r="E1394">
        <v>103.3</v>
      </c>
      <c r="F1394">
        <v>104</v>
      </c>
      <c r="G1394">
        <v>100.5</v>
      </c>
      <c r="H1394">
        <v>101.9</v>
      </c>
      <c r="I1394" s="1">
        <v>101.05</v>
      </c>
      <c r="J1394">
        <v>101.92</v>
      </c>
      <c r="K1394">
        <v>177191</v>
      </c>
      <c r="L1394" s="2">
        <v>180.6</v>
      </c>
      <c r="M1394">
        <v>1459</v>
      </c>
      <c r="N1394" s="3">
        <f t="shared" si="21"/>
        <v>121.44688142563399</v>
      </c>
      <c r="O1394">
        <v>167902</v>
      </c>
      <c r="P1394">
        <v>94.76</v>
      </c>
    </row>
    <row r="1395" spans="1:16" hidden="1" x14ac:dyDescent="0.3">
      <c r="A1395" t="s">
        <v>661</v>
      </c>
      <c r="B1395" t="s">
        <v>24</v>
      </c>
      <c r="C1395" t="s">
        <v>25</v>
      </c>
      <c r="D1395">
        <v>292.35000000000002</v>
      </c>
      <c r="E1395">
        <v>292.39999999999998</v>
      </c>
      <c r="F1395">
        <v>297.25</v>
      </c>
      <c r="G1395">
        <v>288.5</v>
      </c>
      <c r="H1395">
        <v>289.10000000000002</v>
      </c>
      <c r="I1395" s="1">
        <v>290.14999999999998</v>
      </c>
      <c r="J1395">
        <v>291.91000000000003</v>
      </c>
      <c r="K1395">
        <v>69657</v>
      </c>
      <c r="L1395" s="2">
        <v>203.34</v>
      </c>
      <c r="M1395">
        <v>1122</v>
      </c>
      <c r="N1395" s="3">
        <f t="shared" si="21"/>
        <v>62.082887700534762</v>
      </c>
      <c r="O1395">
        <v>20876</v>
      </c>
      <c r="P1395">
        <v>29.97</v>
      </c>
    </row>
    <row r="1396" spans="1:16" hidden="1" x14ac:dyDescent="0.3">
      <c r="A1396" t="s">
        <v>410</v>
      </c>
      <c r="B1396" t="s">
        <v>24</v>
      </c>
      <c r="C1396" t="s">
        <v>25</v>
      </c>
      <c r="D1396">
        <v>395.8</v>
      </c>
      <c r="E1396">
        <v>390.05</v>
      </c>
      <c r="F1396">
        <v>398.9</v>
      </c>
      <c r="G1396">
        <v>380.15</v>
      </c>
      <c r="H1396">
        <v>383</v>
      </c>
      <c r="I1396" s="1">
        <v>386.35</v>
      </c>
      <c r="J1396">
        <v>387.9</v>
      </c>
      <c r="K1396">
        <v>351675</v>
      </c>
      <c r="L1396" s="2">
        <v>1364.15</v>
      </c>
      <c r="M1396">
        <v>9254</v>
      </c>
      <c r="N1396" s="3">
        <f t="shared" si="21"/>
        <v>38.002485411713856</v>
      </c>
      <c r="O1396">
        <v>94625</v>
      </c>
      <c r="P1396">
        <v>26.91</v>
      </c>
    </row>
    <row r="1397" spans="1:16" hidden="1" x14ac:dyDescent="0.3">
      <c r="A1397" t="s">
        <v>293</v>
      </c>
      <c r="B1397" t="s">
        <v>24</v>
      </c>
      <c r="C1397" t="s">
        <v>25</v>
      </c>
      <c r="D1397">
        <v>101.25</v>
      </c>
      <c r="E1397">
        <v>101.4</v>
      </c>
      <c r="F1397">
        <v>101.75</v>
      </c>
      <c r="G1397">
        <v>98.5</v>
      </c>
      <c r="H1397">
        <v>100.1</v>
      </c>
      <c r="I1397" s="1">
        <v>99.7</v>
      </c>
      <c r="J1397">
        <v>99.56</v>
      </c>
      <c r="K1397">
        <v>9991216</v>
      </c>
      <c r="L1397" s="2">
        <v>9947.5400000000009</v>
      </c>
      <c r="M1397">
        <v>32190</v>
      </c>
      <c r="N1397" s="3">
        <f t="shared" si="21"/>
        <v>310.38260329294815</v>
      </c>
      <c r="O1397">
        <v>1445684</v>
      </c>
      <c r="P1397">
        <v>14.47</v>
      </c>
    </row>
    <row r="1398" spans="1:16" hidden="1" x14ac:dyDescent="0.3">
      <c r="A1398" t="s">
        <v>545</v>
      </c>
      <c r="B1398" t="s">
        <v>24</v>
      </c>
      <c r="C1398" t="s">
        <v>25</v>
      </c>
      <c r="D1398">
        <v>64.099999999999994</v>
      </c>
      <c r="E1398">
        <v>66</v>
      </c>
      <c r="F1398">
        <v>66</v>
      </c>
      <c r="G1398">
        <v>60.9</v>
      </c>
      <c r="H1398">
        <v>61</v>
      </c>
      <c r="I1398" s="1">
        <v>61.05</v>
      </c>
      <c r="J1398">
        <v>61.79</v>
      </c>
      <c r="K1398">
        <v>737829</v>
      </c>
      <c r="L1398" s="2">
        <v>455.92</v>
      </c>
      <c r="M1398">
        <v>3970</v>
      </c>
      <c r="N1398" s="3">
        <f t="shared" si="21"/>
        <v>185.85113350125945</v>
      </c>
      <c r="O1398">
        <v>459100</v>
      </c>
      <c r="P1398">
        <v>62.22</v>
      </c>
    </row>
    <row r="1399" spans="1:16" hidden="1" x14ac:dyDescent="0.3">
      <c r="A1399" t="s">
        <v>1153</v>
      </c>
      <c r="B1399" t="s">
        <v>24</v>
      </c>
      <c r="C1399" t="s">
        <v>25</v>
      </c>
      <c r="D1399">
        <v>8.25</v>
      </c>
      <c r="E1399">
        <v>7.65</v>
      </c>
      <c r="F1399">
        <v>8.3000000000000007</v>
      </c>
      <c r="G1399">
        <v>7.65</v>
      </c>
      <c r="H1399">
        <v>8</v>
      </c>
      <c r="I1399" s="1">
        <v>8</v>
      </c>
      <c r="J1399">
        <v>8.01</v>
      </c>
      <c r="K1399">
        <v>20593</v>
      </c>
      <c r="L1399" s="2">
        <v>1.65</v>
      </c>
      <c r="M1399">
        <v>101</v>
      </c>
      <c r="N1399" s="3">
        <f t="shared" si="21"/>
        <v>203.8910891089109</v>
      </c>
      <c r="O1399">
        <v>6909</v>
      </c>
      <c r="P1399">
        <v>33.549999999999997</v>
      </c>
    </row>
    <row r="1400" spans="1:16" hidden="1" x14ac:dyDescent="0.3">
      <c r="A1400" t="s">
        <v>290</v>
      </c>
      <c r="B1400" t="s">
        <v>24</v>
      </c>
      <c r="C1400" t="s">
        <v>25</v>
      </c>
      <c r="D1400">
        <v>363.1</v>
      </c>
      <c r="E1400">
        <v>363.75</v>
      </c>
      <c r="F1400">
        <v>364.25</v>
      </c>
      <c r="G1400">
        <v>350.5</v>
      </c>
      <c r="H1400">
        <v>355.05</v>
      </c>
      <c r="I1400" s="1">
        <v>356.6</v>
      </c>
      <c r="J1400">
        <v>354.66</v>
      </c>
      <c r="K1400">
        <v>2844884</v>
      </c>
      <c r="L1400" s="2">
        <v>10089.57</v>
      </c>
      <c r="M1400">
        <v>29015</v>
      </c>
      <c r="N1400" s="3">
        <f t="shared" si="21"/>
        <v>98.048733413751506</v>
      </c>
      <c r="O1400">
        <v>1007950</v>
      </c>
      <c r="P1400">
        <v>35.43</v>
      </c>
    </row>
    <row r="1401" spans="1:16" hidden="1" x14ac:dyDescent="0.3">
      <c r="A1401" t="s">
        <v>1189</v>
      </c>
      <c r="B1401" t="s">
        <v>24</v>
      </c>
      <c r="C1401" t="s">
        <v>25</v>
      </c>
      <c r="D1401">
        <v>15.3</v>
      </c>
      <c r="E1401">
        <v>15.3</v>
      </c>
      <c r="F1401">
        <v>15.3</v>
      </c>
      <c r="G1401">
        <v>14.3</v>
      </c>
      <c r="H1401">
        <v>14.65</v>
      </c>
      <c r="I1401" s="1">
        <v>14.7</v>
      </c>
      <c r="J1401">
        <v>14.65</v>
      </c>
      <c r="K1401">
        <v>107974</v>
      </c>
      <c r="L1401" s="2">
        <v>15.82</v>
      </c>
      <c r="M1401">
        <v>292</v>
      </c>
      <c r="N1401" s="3">
        <f t="shared" si="21"/>
        <v>369.77397260273972</v>
      </c>
      <c r="O1401">
        <v>59530</v>
      </c>
      <c r="P1401">
        <v>55.13</v>
      </c>
    </row>
    <row r="1402" spans="1:16" hidden="1" x14ac:dyDescent="0.3">
      <c r="A1402" t="s">
        <v>1664</v>
      </c>
      <c r="B1402" t="s">
        <v>41</v>
      </c>
      <c r="C1402" t="s">
        <v>25</v>
      </c>
      <c r="D1402">
        <v>12.6</v>
      </c>
      <c r="E1402">
        <v>12.6</v>
      </c>
      <c r="F1402">
        <v>12.6</v>
      </c>
      <c r="G1402">
        <v>12.6</v>
      </c>
      <c r="H1402">
        <v>12.6</v>
      </c>
      <c r="I1402" s="1">
        <v>12.6</v>
      </c>
      <c r="J1402">
        <v>12.6</v>
      </c>
      <c r="K1402">
        <v>57</v>
      </c>
      <c r="L1402" s="2">
        <v>0.01</v>
      </c>
      <c r="M1402">
        <v>4</v>
      </c>
      <c r="N1402" s="3">
        <f t="shared" si="21"/>
        <v>14.25</v>
      </c>
      <c r="O1402" t="s">
        <v>42</v>
      </c>
      <c r="P1402" t="s">
        <v>42</v>
      </c>
    </row>
    <row r="1403" spans="1:16" hidden="1" x14ac:dyDescent="0.3">
      <c r="A1403" t="s">
        <v>808</v>
      </c>
      <c r="B1403" t="s">
        <v>24</v>
      </c>
      <c r="C1403" t="s">
        <v>25</v>
      </c>
      <c r="D1403">
        <v>128.25</v>
      </c>
      <c r="E1403">
        <v>128</v>
      </c>
      <c r="F1403">
        <v>129</v>
      </c>
      <c r="G1403">
        <v>122</v>
      </c>
      <c r="H1403">
        <v>124.05</v>
      </c>
      <c r="I1403" s="1">
        <v>123.55</v>
      </c>
      <c r="J1403">
        <v>124.91</v>
      </c>
      <c r="K1403">
        <v>61454</v>
      </c>
      <c r="L1403" s="2">
        <v>76.760000000000005</v>
      </c>
      <c r="M1403">
        <v>1054</v>
      </c>
      <c r="N1403" s="3">
        <f t="shared" si="21"/>
        <v>58.30550284629981</v>
      </c>
      <c r="O1403">
        <v>37019</v>
      </c>
      <c r="P1403">
        <v>60.24</v>
      </c>
    </row>
    <row r="1404" spans="1:16" hidden="1" x14ac:dyDescent="0.3">
      <c r="A1404" t="s">
        <v>1642</v>
      </c>
      <c r="B1404" t="s">
        <v>41</v>
      </c>
      <c r="C1404" t="s">
        <v>25</v>
      </c>
      <c r="D1404">
        <v>1.55</v>
      </c>
      <c r="E1404">
        <v>1.5</v>
      </c>
      <c r="F1404">
        <v>1.5</v>
      </c>
      <c r="G1404">
        <v>1.5</v>
      </c>
      <c r="H1404">
        <v>1.5</v>
      </c>
      <c r="I1404" s="1">
        <v>1.5</v>
      </c>
      <c r="J1404">
        <v>1.5</v>
      </c>
      <c r="K1404">
        <v>4079</v>
      </c>
      <c r="L1404" s="2">
        <v>0.06</v>
      </c>
      <c r="M1404">
        <v>14</v>
      </c>
      <c r="N1404" s="3">
        <f t="shared" si="21"/>
        <v>291.35714285714283</v>
      </c>
      <c r="O1404" t="s">
        <v>42</v>
      </c>
      <c r="P1404" t="s">
        <v>42</v>
      </c>
    </row>
    <row r="1405" spans="1:16" hidden="1" x14ac:dyDescent="0.3">
      <c r="A1405" t="s">
        <v>141</v>
      </c>
      <c r="B1405" t="s">
        <v>24</v>
      </c>
      <c r="C1405" t="s">
        <v>25</v>
      </c>
      <c r="D1405">
        <v>104.45</v>
      </c>
      <c r="E1405">
        <v>107.95</v>
      </c>
      <c r="F1405">
        <v>109.7</v>
      </c>
      <c r="G1405">
        <v>104.7</v>
      </c>
      <c r="H1405">
        <v>109.3</v>
      </c>
      <c r="I1405" s="1">
        <v>108.4</v>
      </c>
      <c r="J1405">
        <v>107.03</v>
      </c>
      <c r="K1405">
        <v>3669370</v>
      </c>
      <c r="L1405" s="2">
        <v>3927.27</v>
      </c>
      <c r="M1405">
        <v>29025</v>
      </c>
      <c r="N1405" s="3">
        <f t="shared" si="21"/>
        <v>126.42101636520241</v>
      </c>
      <c r="O1405">
        <v>1356731</v>
      </c>
      <c r="P1405">
        <v>36.97</v>
      </c>
    </row>
    <row r="1406" spans="1:16" hidden="1" x14ac:dyDescent="0.3">
      <c r="A1406" t="s">
        <v>1125</v>
      </c>
      <c r="B1406" t="s">
        <v>24</v>
      </c>
      <c r="C1406" t="s">
        <v>25</v>
      </c>
      <c r="D1406">
        <v>121.02</v>
      </c>
      <c r="E1406">
        <v>121.02</v>
      </c>
      <c r="F1406">
        <v>121.35</v>
      </c>
      <c r="G1406">
        <v>121</v>
      </c>
      <c r="H1406">
        <v>121</v>
      </c>
      <c r="I1406" s="1">
        <v>121</v>
      </c>
      <c r="J1406">
        <v>121.04</v>
      </c>
      <c r="K1406">
        <v>153</v>
      </c>
      <c r="L1406" s="2">
        <v>0.19</v>
      </c>
      <c r="M1406">
        <v>8</v>
      </c>
      <c r="N1406" s="3">
        <f t="shared" si="21"/>
        <v>19.125</v>
      </c>
      <c r="O1406">
        <v>153</v>
      </c>
      <c r="P1406">
        <v>100</v>
      </c>
    </row>
    <row r="1407" spans="1:16" hidden="1" x14ac:dyDescent="0.3">
      <c r="A1407" t="s">
        <v>185</v>
      </c>
      <c r="B1407" t="s">
        <v>24</v>
      </c>
      <c r="C1407" t="s">
        <v>25</v>
      </c>
      <c r="D1407">
        <v>4713.5</v>
      </c>
      <c r="E1407">
        <v>4734.75</v>
      </c>
      <c r="F1407">
        <v>4900</v>
      </c>
      <c r="G1407">
        <v>4725</v>
      </c>
      <c r="H1407">
        <v>4803</v>
      </c>
      <c r="I1407" s="1">
        <v>4845.7</v>
      </c>
      <c r="J1407">
        <v>4813.3599999999997</v>
      </c>
      <c r="K1407">
        <v>737</v>
      </c>
      <c r="L1407" s="2">
        <v>35.47</v>
      </c>
      <c r="M1407">
        <v>278</v>
      </c>
      <c r="N1407" s="3">
        <f t="shared" si="21"/>
        <v>2.6510791366906474</v>
      </c>
      <c r="O1407">
        <v>496</v>
      </c>
      <c r="P1407">
        <v>67.3</v>
      </c>
    </row>
    <row r="1408" spans="1:16" hidden="1" x14ac:dyDescent="0.3">
      <c r="A1408" t="s">
        <v>1486</v>
      </c>
      <c r="B1408" t="s">
        <v>24</v>
      </c>
      <c r="C1408" t="s">
        <v>25</v>
      </c>
      <c r="D1408">
        <v>22.95</v>
      </c>
      <c r="E1408">
        <v>23</v>
      </c>
      <c r="F1408">
        <v>23.3</v>
      </c>
      <c r="G1408">
        <v>22</v>
      </c>
      <c r="H1408">
        <v>22</v>
      </c>
      <c r="I1408" s="1">
        <v>22.15</v>
      </c>
      <c r="J1408">
        <v>22.35</v>
      </c>
      <c r="K1408">
        <v>5559</v>
      </c>
      <c r="L1408" s="2">
        <v>1.24</v>
      </c>
      <c r="M1408">
        <v>127</v>
      </c>
      <c r="N1408" s="3">
        <f t="shared" si="21"/>
        <v>43.771653543307089</v>
      </c>
      <c r="O1408">
        <v>4390</v>
      </c>
      <c r="P1408">
        <v>78.97</v>
      </c>
    </row>
    <row r="1409" spans="1:16" hidden="1" x14ac:dyDescent="0.3">
      <c r="A1409" t="s">
        <v>1159</v>
      </c>
      <c r="B1409" t="s">
        <v>41</v>
      </c>
      <c r="C1409" t="s">
        <v>25</v>
      </c>
      <c r="D1409">
        <v>1.1499999999999999</v>
      </c>
      <c r="E1409">
        <v>1.1499999999999999</v>
      </c>
      <c r="F1409">
        <v>1.2</v>
      </c>
      <c r="G1409">
        <v>1.1000000000000001</v>
      </c>
      <c r="H1409">
        <v>1.2</v>
      </c>
      <c r="I1409" s="1">
        <v>1.2</v>
      </c>
      <c r="J1409">
        <v>1.18</v>
      </c>
      <c r="K1409">
        <v>61896</v>
      </c>
      <c r="L1409" s="2">
        <v>0.73</v>
      </c>
      <c r="M1409">
        <v>34</v>
      </c>
      <c r="N1409" s="3">
        <f t="shared" si="21"/>
        <v>1820.4705882352941</v>
      </c>
      <c r="O1409" t="s">
        <v>42</v>
      </c>
      <c r="P1409" t="s">
        <v>42</v>
      </c>
    </row>
    <row r="1410" spans="1:16" hidden="1" x14ac:dyDescent="0.3">
      <c r="A1410" t="s">
        <v>62</v>
      </c>
      <c r="B1410" t="s">
        <v>24</v>
      </c>
      <c r="C1410" t="s">
        <v>25</v>
      </c>
      <c r="D1410">
        <v>493.3</v>
      </c>
      <c r="E1410">
        <v>495</v>
      </c>
      <c r="F1410">
        <v>558.70000000000005</v>
      </c>
      <c r="G1410">
        <v>482</v>
      </c>
      <c r="H1410">
        <v>507.75</v>
      </c>
      <c r="I1410" s="1">
        <v>512</v>
      </c>
      <c r="J1410">
        <v>529.51</v>
      </c>
      <c r="K1410">
        <v>2437735</v>
      </c>
      <c r="L1410" s="14">
        <v>12908.1</v>
      </c>
      <c r="M1410">
        <v>64310</v>
      </c>
      <c r="N1410" s="3">
        <f t="shared" ref="N1410:N1473" si="22">K1410/M1410</f>
        <v>37.906002176955376</v>
      </c>
      <c r="O1410">
        <v>537556</v>
      </c>
      <c r="P1410">
        <v>22.05</v>
      </c>
    </row>
    <row r="1411" spans="1:16" hidden="1" x14ac:dyDescent="0.3">
      <c r="A1411" t="s">
        <v>958</v>
      </c>
      <c r="B1411" t="s">
        <v>41</v>
      </c>
      <c r="C1411" t="s">
        <v>25</v>
      </c>
      <c r="D1411">
        <v>35</v>
      </c>
      <c r="E1411">
        <v>35.9</v>
      </c>
      <c r="F1411">
        <v>36.75</v>
      </c>
      <c r="G1411">
        <v>35.5</v>
      </c>
      <c r="H1411">
        <v>36.75</v>
      </c>
      <c r="I1411" s="1">
        <v>36.35</v>
      </c>
      <c r="J1411">
        <v>36.49</v>
      </c>
      <c r="K1411">
        <v>81209</v>
      </c>
      <c r="L1411" s="2">
        <v>29.64</v>
      </c>
      <c r="M1411">
        <v>380</v>
      </c>
      <c r="N1411" s="3">
        <f t="shared" si="22"/>
        <v>213.70789473684209</v>
      </c>
      <c r="O1411" t="s">
        <v>42</v>
      </c>
      <c r="P1411" t="s">
        <v>42</v>
      </c>
    </row>
    <row r="1412" spans="1:16" hidden="1" x14ac:dyDescent="0.3">
      <c r="A1412" t="s">
        <v>1297</v>
      </c>
      <c r="B1412" t="s">
        <v>24</v>
      </c>
      <c r="C1412" t="s">
        <v>25</v>
      </c>
      <c r="D1412">
        <v>36.200000000000003</v>
      </c>
      <c r="E1412">
        <v>35</v>
      </c>
      <c r="F1412">
        <v>35.450000000000003</v>
      </c>
      <c r="G1412">
        <v>33.6</v>
      </c>
      <c r="H1412">
        <v>34.799999999999997</v>
      </c>
      <c r="I1412" s="1">
        <v>34.6</v>
      </c>
      <c r="J1412">
        <v>34.67</v>
      </c>
      <c r="K1412">
        <v>20483</v>
      </c>
      <c r="L1412" s="2">
        <v>7.1</v>
      </c>
      <c r="M1412">
        <v>341</v>
      </c>
      <c r="N1412" s="3">
        <f t="shared" si="22"/>
        <v>60.067448680351909</v>
      </c>
      <c r="O1412">
        <v>12642</v>
      </c>
      <c r="P1412">
        <v>61.72</v>
      </c>
    </row>
    <row r="1413" spans="1:16" hidden="1" x14ac:dyDescent="0.3">
      <c r="A1413" t="s">
        <v>252</v>
      </c>
      <c r="B1413" t="s">
        <v>24</v>
      </c>
      <c r="C1413" t="s">
        <v>25</v>
      </c>
      <c r="D1413">
        <v>3818.45</v>
      </c>
      <c r="E1413">
        <v>3845</v>
      </c>
      <c r="F1413">
        <v>3846.6</v>
      </c>
      <c r="G1413">
        <v>3762.4</v>
      </c>
      <c r="H1413">
        <v>3770.8</v>
      </c>
      <c r="I1413" s="1">
        <v>3777.35</v>
      </c>
      <c r="J1413">
        <v>3790.23</v>
      </c>
      <c r="K1413">
        <v>523512</v>
      </c>
      <c r="L1413" s="2">
        <v>19842.32</v>
      </c>
      <c r="M1413">
        <v>31448</v>
      </c>
      <c r="N1413" s="3">
        <f t="shared" si="22"/>
        <v>16.646909183413889</v>
      </c>
      <c r="O1413">
        <v>212462</v>
      </c>
      <c r="P1413">
        <v>40.58</v>
      </c>
    </row>
    <row r="1414" spans="1:16" hidden="1" x14ac:dyDescent="0.3">
      <c r="A1414" t="s">
        <v>660</v>
      </c>
      <c r="B1414" t="s">
        <v>24</v>
      </c>
      <c r="C1414" t="s">
        <v>25</v>
      </c>
      <c r="D1414">
        <v>140.15</v>
      </c>
      <c r="E1414">
        <v>141</v>
      </c>
      <c r="F1414">
        <v>141.69999999999999</v>
      </c>
      <c r="G1414">
        <v>135.6</v>
      </c>
      <c r="H1414">
        <v>138.44999999999999</v>
      </c>
      <c r="I1414" s="1">
        <v>138.19999999999999</v>
      </c>
      <c r="J1414">
        <v>137.62</v>
      </c>
      <c r="K1414">
        <v>148073</v>
      </c>
      <c r="L1414" s="2">
        <v>203.78</v>
      </c>
      <c r="M1414">
        <v>2961</v>
      </c>
      <c r="N1414" s="3">
        <f t="shared" si="22"/>
        <v>50.007767646065517</v>
      </c>
      <c r="O1414">
        <v>94178</v>
      </c>
      <c r="P1414">
        <v>63.6</v>
      </c>
    </row>
    <row r="1415" spans="1:16" hidden="1" x14ac:dyDescent="0.3">
      <c r="A1415" t="s">
        <v>1039</v>
      </c>
      <c r="B1415" t="s">
        <v>41</v>
      </c>
      <c r="C1415" t="s">
        <v>25</v>
      </c>
      <c r="D1415">
        <v>7.4</v>
      </c>
      <c r="E1415">
        <v>7.75</v>
      </c>
      <c r="F1415">
        <v>7.75</v>
      </c>
      <c r="G1415">
        <v>7.75</v>
      </c>
      <c r="H1415">
        <v>7.75</v>
      </c>
      <c r="I1415" s="1">
        <v>7.75</v>
      </c>
      <c r="J1415">
        <v>7.75</v>
      </c>
      <c r="K1415">
        <v>159545</v>
      </c>
      <c r="L1415" s="2">
        <v>12.36</v>
      </c>
      <c r="M1415">
        <v>77</v>
      </c>
      <c r="N1415" s="3">
        <f t="shared" si="22"/>
        <v>2072.0129870129872</v>
      </c>
      <c r="O1415" t="s">
        <v>42</v>
      </c>
      <c r="P1415" t="s">
        <v>42</v>
      </c>
    </row>
    <row r="1416" spans="1:16" hidden="1" x14ac:dyDescent="0.3">
      <c r="A1416" t="s">
        <v>1310</v>
      </c>
      <c r="B1416" t="s">
        <v>41</v>
      </c>
      <c r="C1416" t="s">
        <v>25</v>
      </c>
      <c r="D1416">
        <v>17.7</v>
      </c>
      <c r="E1416">
        <v>18.100000000000001</v>
      </c>
      <c r="F1416">
        <v>18.100000000000001</v>
      </c>
      <c r="G1416">
        <v>17.350000000000001</v>
      </c>
      <c r="H1416">
        <v>17.95</v>
      </c>
      <c r="I1416" s="1">
        <v>17.850000000000001</v>
      </c>
      <c r="J1416">
        <v>17.850000000000001</v>
      </c>
      <c r="K1416">
        <v>35522</v>
      </c>
      <c r="L1416" s="2">
        <v>6.34</v>
      </c>
      <c r="M1416">
        <v>126</v>
      </c>
      <c r="N1416" s="3">
        <f t="shared" si="22"/>
        <v>281.92063492063494</v>
      </c>
      <c r="O1416" t="s">
        <v>42</v>
      </c>
      <c r="P1416" t="s">
        <v>42</v>
      </c>
    </row>
    <row r="1417" spans="1:16" hidden="1" x14ac:dyDescent="0.3">
      <c r="A1417" t="s">
        <v>205</v>
      </c>
      <c r="B1417" t="s">
        <v>24</v>
      </c>
      <c r="C1417" t="s">
        <v>25</v>
      </c>
      <c r="D1417">
        <v>448.4</v>
      </c>
      <c r="E1417">
        <v>454</v>
      </c>
      <c r="F1417">
        <v>466.6</v>
      </c>
      <c r="G1417">
        <v>444</v>
      </c>
      <c r="H1417">
        <v>457.4</v>
      </c>
      <c r="I1417" s="1">
        <v>457.7</v>
      </c>
      <c r="J1417">
        <v>458.28</v>
      </c>
      <c r="K1417">
        <v>20049909</v>
      </c>
      <c r="L1417" s="2">
        <v>91885.47</v>
      </c>
      <c r="M1417">
        <v>200706</v>
      </c>
      <c r="N1417" s="3">
        <f t="shared" si="22"/>
        <v>99.896908911542255</v>
      </c>
      <c r="O1417">
        <v>1683452</v>
      </c>
      <c r="P1417">
        <v>8.4</v>
      </c>
    </row>
    <row r="1418" spans="1:16" hidden="1" x14ac:dyDescent="0.3">
      <c r="A1418" t="s">
        <v>346</v>
      </c>
      <c r="B1418" t="s">
        <v>24</v>
      </c>
      <c r="C1418" t="s">
        <v>25</v>
      </c>
      <c r="D1418">
        <v>13199.35</v>
      </c>
      <c r="E1418">
        <v>13249</v>
      </c>
      <c r="F1418">
        <v>13351.65</v>
      </c>
      <c r="G1418">
        <v>12792.3</v>
      </c>
      <c r="H1418">
        <v>12944.95</v>
      </c>
      <c r="I1418" s="1">
        <v>12910.65</v>
      </c>
      <c r="J1418">
        <v>13052.31</v>
      </c>
      <c r="K1418">
        <v>31452</v>
      </c>
      <c r="L1418" s="2">
        <v>4105.21</v>
      </c>
      <c r="M1418">
        <v>7375</v>
      </c>
      <c r="N1418" s="3">
        <f t="shared" si="22"/>
        <v>4.2646779661016945</v>
      </c>
      <c r="O1418">
        <v>6949</v>
      </c>
      <c r="P1418">
        <v>22.09</v>
      </c>
    </row>
    <row r="1419" spans="1:16" hidden="1" x14ac:dyDescent="0.3">
      <c r="A1419" t="s">
        <v>665</v>
      </c>
      <c r="B1419" t="s">
        <v>24</v>
      </c>
      <c r="C1419" t="s">
        <v>25</v>
      </c>
      <c r="D1419">
        <v>78.099999999999994</v>
      </c>
      <c r="E1419">
        <v>76</v>
      </c>
      <c r="F1419">
        <v>77.95</v>
      </c>
      <c r="G1419">
        <v>74.2</v>
      </c>
      <c r="H1419">
        <v>74.2</v>
      </c>
      <c r="I1419" s="1">
        <v>74.25</v>
      </c>
      <c r="J1419">
        <v>74.760000000000005</v>
      </c>
      <c r="K1419">
        <v>258329</v>
      </c>
      <c r="L1419" s="2">
        <v>193.13</v>
      </c>
      <c r="M1419">
        <v>4643</v>
      </c>
      <c r="N1419" s="3">
        <f t="shared" si="22"/>
        <v>55.63838035752746</v>
      </c>
      <c r="O1419">
        <v>177552</v>
      </c>
      <c r="P1419">
        <v>68.73</v>
      </c>
    </row>
    <row r="1420" spans="1:16" hidden="1" x14ac:dyDescent="0.3">
      <c r="A1420" t="s">
        <v>1377</v>
      </c>
      <c r="B1420" t="s">
        <v>41</v>
      </c>
      <c r="C1420" t="s">
        <v>25</v>
      </c>
      <c r="D1420">
        <v>186.1</v>
      </c>
      <c r="E1420">
        <v>176.8</v>
      </c>
      <c r="F1420">
        <v>176.8</v>
      </c>
      <c r="G1420">
        <v>176.8</v>
      </c>
      <c r="H1420">
        <v>176.8</v>
      </c>
      <c r="I1420" s="1">
        <v>176.8</v>
      </c>
      <c r="J1420">
        <v>176.8</v>
      </c>
      <c r="K1420">
        <v>1969</v>
      </c>
      <c r="L1420" s="2">
        <v>3.48</v>
      </c>
      <c r="M1420">
        <v>50</v>
      </c>
      <c r="N1420" s="3">
        <f t="shared" si="22"/>
        <v>39.380000000000003</v>
      </c>
      <c r="O1420" t="s">
        <v>42</v>
      </c>
      <c r="P1420" t="s">
        <v>42</v>
      </c>
    </row>
    <row r="1421" spans="1:16" hidden="1" x14ac:dyDescent="0.3">
      <c r="A1421" t="s">
        <v>470</v>
      </c>
      <c r="B1421" t="s">
        <v>24</v>
      </c>
      <c r="C1421" t="s">
        <v>25</v>
      </c>
      <c r="D1421">
        <v>65.3</v>
      </c>
      <c r="E1421">
        <v>65.25</v>
      </c>
      <c r="F1421">
        <v>65.3</v>
      </c>
      <c r="G1421">
        <v>62.3</v>
      </c>
      <c r="H1421">
        <v>62.5</v>
      </c>
      <c r="I1421" s="1">
        <v>62.65</v>
      </c>
      <c r="J1421">
        <v>63.21</v>
      </c>
      <c r="K1421">
        <v>1335146</v>
      </c>
      <c r="L1421" s="2">
        <v>843.9</v>
      </c>
      <c r="M1421">
        <v>6768</v>
      </c>
      <c r="N1421" s="3">
        <f t="shared" si="22"/>
        <v>197.27334515366431</v>
      </c>
      <c r="O1421">
        <v>546108</v>
      </c>
      <c r="P1421">
        <v>40.9</v>
      </c>
    </row>
    <row r="1422" spans="1:16" hidden="1" x14ac:dyDescent="0.3">
      <c r="A1422" t="s">
        <v>511</v>
      </c>
      <c r="B1422" t="s">
        <v>24</v>
      </c>
      <c r="C1422" t="s">
        <v>25</v>
      </c>
      <c r="D1422">
        <v>75.05</v>
      </c>
      <c r="E1422">
        <v>75.7</v>
      </c>
      <c r="F1422">
        <v>75.7</v>
      </c>
      <c r="G1422">
        <v>72.2</v>
      </c>
      <c r="H1422">
        <v>73.3</v>
      </c>
      <c r="I1422" s="1">
        <v>73.099999999999994</v>
      </c>
      <c r="J1422">
        <v>73.67</v>
      </c>
      <c r="K1422">
        <v>826351</v>
      </c>
      <c r="L1422" s="2">
        <v>608.77</v>
      </c>
      <c r="M1422">
        <v>4962</v>
      </c>
      <c r="N1422" s="3">
        <f t="shared" si="22"/>
        <v>166.53587263200322</v>
      </c>
      <c r="O1422">
        <v>335198</v>
      </c>
      <c r="P1422">
        <v>40.56</v>
      </c>
    </row>
    <row r="1423" spans="1:16" hidden="1" x14ac:dyDescent="0.3">
      <c r="A1423" t="s">
        <v>767</v>
      </c>
      <c r="B1423" t="s">
        <v>24</v>
      </c>
      <c r="C1423" t="s">
        <v>25</v>
      </c>
      <c r="D1423">
        <v>492.85</v>
      </c>
      <c r="E1423">
        <v>493</v>
      </c>
      <c r="F1423">
        <v>493.75</v>
      </c>
      <c r="G1423">
        <v>483.5</v>
      </c>
      <c r="H1423">
        <v>487.45</v>
      </c>
      <c r="I1423" s="1">
        <v>487.25</v>
      </c>
      <c r="J1423">
        <v>488.02</v>
      </c>
      <c r="K1423">
        <v>20086</v>
      </c>
      <c r="L1423" s="2">
        <v>98.02</v>
      </c>
      <c r="M1423">
        <v>2054</v>
      </c>
      <c r="N1423" s="3">
        <f t="shared" si="22"/>
        <v>9.7789678675754619</v>
      </c>
      <c r="O1423">
        <v>13302</v>
      </c>
      <c r="P1423">
        <v>66.23</v>
      </c>
    </row>
    <row r="1424" spans="1:16" hidden="1" x14ac:dyDescent="0.3">
      <c r="A1424" t="s">
        <v>591</v>
      </c>
      <c r="B1424" t="s">
        <v>24</v>
      </c>
      <c r="C1424" t="s">
        <v>25</v>
      </c>
      <c r="D1424">
        <v>2223.6999999999998</v>
      </c>
      <c r="E1424">
        <v>2233</v>
      </c>
      <c r="F1424">
        <v>2250</v>
      </c>
      <c r="G1424">
        <v>2160</v>
      </c>
      <c r="H1424">
        <v>2166.9</v>
      </c>
      <c r="I1424" s="1">
        <v>2168.8000000000002</v>
      </c>
      <c r="J1424">
        <v>2182.9499999999998</v>
      </c>
      <c r="K1424">
        <v>15377</v>
      </c>
      <c r="L1424" s="2">
        <v>335.67</v>
      </c>
      <c r="M1424">
        <v>3170</v>
      </c>
      <c r="N1424" s="3">
        <f t="shared" si="22"/>
        <v>4.8507886435331233</v>
      </c>
      <c r="O1424">
        <v>7474</v>
      </c>
      <c r="P1424">
        <v>48.61</v>
      </c>
    </row>
    <row r="1425" spans="1:16" hidden="1" x14ac:dyDescent="0.3">
      <c r="A1425" t="s">
        <v>1034</v>
      </c>
      <c r="B1425" t="s">
        <v>41</v>
      </c>
      <c r="C1425" t="s">
        <v>25</v>
      </c>
      <c r="D1425">
        <v>3.8</v>
      </c>
      <c r="E1425">
        <v>3.8</v>
      </c>
      <c r="F1425">
        <v>3.8</v>
      </c>
      <c r="G1425">
        <v>3.8</v>
      </c>
      <c r="H1425">
        <v>3.8</v>
      </c>
      <c r="I1425" s="1">
        <v>3.8</v>
      </c>
      <c r="J1425">
        <v>3.8</v>
      </c>
      <c r="K1425">
        <v>100</v>
      </c>
      <c r="L1425" s="2">
        <v>0</v>
      </c>
      <c r="M1425">
        <v>2</v>
      </c>
      <c r="N1425" s="3">
        <f t="shared" si="22"/>
        <v>50</v>
      </c>
      <c r="O1425" t="s">
        <v>42</v>
      </c>
      <c r="P1425" t="s">
        <v>42</v>
      </c>
    </row>
    <row r="1426" spans="1:16" hidden="1" x14ac:dyDescent="0.3">
      <c r="A1426" t="s">
        <v>1026</v>
      </c>
      <c r="B1426" t="s">
        <v>41</v>
      </c>
      <c r="C1426" t="s">
        <v>25</v>
      </c>
      <c r="D1426">
        <v>0.2</v>
      </c>
      <c r="E1426">
        <v>0.2</v>
      </c>
      <c r="F1426">
        <v>0.2</v>
      </c>
      <c r="G1426">
        <v>0.15</v>
      </c>
      <c r="H1426">
        <v>0.2</v>
      </c>
      <c r="I1426" s="1">
        <v>0.2</v>
      </c>
      <c r="J1426">
        <v>0.19</v>
      </c>
      <c r="K1426">
        <v>4500</v>
      </c>
      <c r="L1426" s="2">
        <v>0.01</v>
      </c>
      <c r="M1426">
        <v>6</v>
      </c>
      <c r="N1426" s="3">
        <f t="shared" si="22"/>
        <v>750</v>
      </c>
      <c r="O1426" t="s">
        <v>42</v>
      </c>
      <c r="P1426" t="s">
        <v>42</v>
      </c>
    </row>
    <row r="1427" spans="1:16" hidden="1" x14ac:dyDescent="0.3">
      <c r="A1427" t="s">
        <v>703</v>
      </c>
      <c r="B1427" t="s">
        <v>24</v>
      </c>
      <c r="C1427" t="s">
        <v>25</v>
      </c>
      <c r="D1427">
        <v>79.8</v>
      </c>
      <c r="E1427">
        <v>81</v>
      </c>
      <c r="F1427">
        <v>83.75</v>
      </c>
      <c r="G1427">
        <v>79.400000000000006</v>
      </c>
      <c r="H1427">
        <v>83.75</v>
      </c>
      <c r="I1427" s="1">
        <v>83.75</v>
      </c>
      <c r="J1427">
        <v>82.5</v>
      </c>
      <c r="K1427">
        <v>173369</v>
      </c>
      <c r="L1427" s="2">
        <v>143.03</v>
      </c>
      <c r="M1427">
        <v>1905</v>
      </c>
      <c r="N1427" s="3">
        <f t="shared" si="22"/>
        <v>91.007349081364836</v>
      </c>
      <c r="O1427">
        <v>116265</v>
      </c>
      <c r="P1427">
        <v>67.06</v>
      </c>
    </row>
    <row r="1428" spans="1:16" hidden="1" x14ac:dyDescent="0.3">
      <c r="A1428" t="s">
        <v>1402</v>
      </c>
      <c r="B1428" t="s">
        <v>24</v>
      </c>
      <c r="C1428" t="s">
        <v>25</v>
      </c>
      <c r="D1428">
        <v>6</v>
      </c>
      <c r="E1428">
        <v>6</v>
      </c>
      <c r="F1428">
        <v>6</v>
      </c>
      <c r="G1428">
        <v>5.7</v>
      </c>
      <c r="H1428">
        <v>5.7</v>
      </c>
      <c r="I1428" s="1">
        <v>5.7</v>
      </c>
      <c r="J1428">
        <v>5.82</v>
      </c>
      <c r="K1428">
        <v>49983</v>
      </c>
      <c r="L1428" s="2">
        <v>2.91</v>
      </c>
      <c r="M1428">
        <v>67</v>
      </c>
      <c r="N1428" s="3">
        <f t="shared" si="22"/>
        <v>746.01492537313436</v>
      </c>
      <c r="O1428">
        <v>37822</v>
      </c>
      <c r="P1428">
        <v>75.67</v>
      </c>
    </row>
    <row r="1429" spans="1:16" hidden="1" x14ac:dyDescent="0.3">
      <c r="A1429" t="s">
        <v>124</v>
      </c>
      <c r="B1429" t="s">
        <v>24</v>
      </c>
      <c r="C1429" t="s">
        <v>25</v>
      </c>
      <c r="D1429">
        <v>105.4</v>
      </c>
      <c r="E1429">
        <v>106.1</v>
      </c>
      <c r="F1429">
        <v>106.1</v>
      </c>
      <c r="G1429">
        <v>104.15</v>
      </c>
      <c r="H1429">
        <v>104.95</v>
      </c>
      <c r="I1429" s="1">
        <v>105.45</v>
      </c>
      <c r="J1429">
        <v>105.55</v>
      </c>
      <c r="K1429">
        <v>536773</v>
      </c>
      <c r="L1429" s="15">
        <v>566.54999999999995</v>
      </c>
      <c r="M1429">
        <v>3203</v>
      </c>
      <c r="N1429" s="3">
        <f t="shared" si="22"/>
        <v>167.58445207617859</v>
      </c>
      <c r="O1429">
        <v>160811</v>
      </c>
      <c r="P1429">
        <v>29.96</v>
      </c>
    </row>
    <row r="1430" spans="1:16" hidden="1" x14ac:dyDescent="0.3">
      <c r="A1430" t="s">
        <v>1550</v>
      </c>
      <c r="B1430" t="s">
        <v>41</v>
      </c>
      <c r="C1430" t="s">
        <v>25</v>
      </c>
      <c r="D1430">
        <v>4.6500000000000004</v>
      </c>
      <c r="E1430">
        <v>4.45</v>
      </c>
      <c r="F1430">
        <v>4.6500000000000004</v>
      </c>
      <c r="G1430">
        <v>4.45</v>
      </c>
      <c r="H1430">
        <v>4.45</v>
      </c>
      <c r="I1430" s="1">
        <v>4.45</v>
      </c>
      <c r="J1430">
        <v>4.45</v>
      </c>
      <c r="K1430">
        <v>12767</v>
      </c>
      <c r="L1430" s="2">
        <v>0.56999999999999995</v>
      </c>
      <c r="M1430">
        <v>15</v>
      </c>
      <c r="N1430" s="3">
        <f t="shared" si="22"/>
        <v>851.13333333333333</v>
      </c>
      <c r="O1430" t="s">
        <v>42</v>
      </c>
      <c r="P1430" t="s">
        <v>42</v>
      </c>
    </row>
    <row r="1431" spans="1:16" hidden="1" x14ac:dyDescent="0.3">
      <c r="A1431" t="s">
        <v>1158</v>
      </c>
      <c r="B1431" t="s">
        <v>41</v>
      </c>
      <c r="C1431" t="s">
        <v>25</v>
      </c>
      <c r="D1431">
        <v>1.1000000000000001</v>
      </c>
      <c r="E1431">
        <v>1.1499999999999999</v>
      </c>
      <c r="F1431">
        <v>1.1499999999999999</v>
      </c>
      <c r="G1431">
        <v>1.05</v>
      </c>
      <c r="H1431">
        <v>1.1499999999999999</v>
      </c>
      <c r="I1431" s="1">
        <v>1.1499999999999999</v>
      </c>
      <c r="J1431">
        <v>1.1299999999999999</v>
      </c>
      <c r="K1431">
        <v>68001</v>
      </c>
      <c r="L1431" s="2">
        <v>0.77</v>
      </c>
      <c r="M1431">
        <v>64</v>
      </c>
      <c r="N1431" s="3">
        <f t="shared" si="22"/>
        <v>1062.515625</v>
      </c>
      <c r="O1431" t="s">
        <v>42</v>
      </c>
      <c r="P1431" t="s">
        <v>42</v>
      </c>
    </row>
    <row r="1432" spans="1:16" hidden="1" x14ac:dyDescent="0.3">
      <c r="A1432" t="s">
        <v>123</v>
      </c>
      <c r="B1432" t="s">
        <v>24</v>
      </c>
      <c r="C1432" t="s">
        <v>25</v>
      </c>
      <c r="D1432">
        <v>24.85</v>
      </c>
      <c r="E1432">
        <v>26.05</v>
      </c>
      <c r="F1432">
        <v>26.05</v>
      </c>
      <c r="G1432">
        <v>23.65</v>
      </c>
      <c r="H1432">
        <v>23.65</v>
      </c>
      <c r="I1432" s="1">
        <v>23.65</v>
      </c>
      <c r="J1432">
        <v>24.6</v>
      </c>
      <c r="K1432">
        <v>2648545</v>
      </c>
      <c r="L1432" s="15">
        <v>651.57000000000005</v>
      </c>
      <c r="M1432">
        <v>6598</v>
      </c>
      <c r="N1432" s="3">
        <f t="shared" si="22"/>
        <v>401.41633828432856</v>
      </c>
      <c r="O1432">
        <v>1378120</v>
      </c>
      <c r="P1432">
        <v>52.03</v>
      </c>
    </row>
    <row r="1433" spans="1:16" hidden="1" x14ac:dyDescent="0.3">
      <c r="A1433" t="s">
        <v>842</v>
      </c>
      <c r="B1433" t="s">
        <v>24</v>
      </c>
      <c r="C1433" t="s">
        <v>25</v>
      </c>
      <c r="D1433">
        <v>37</v>
      </c>
      <c r="E1433">
        <v>36.799999999999997</v>
      </c>
      <c r="F1433">
        <v>37</v>
      </c>
      <c r="G1433">
        <v>35.85</v>
      </c>
      <c r="H1433">
        <v>36.4</v>
      </c>
      <c r="I1433" s="1">
        <v>36.25</v>
      </c>
      <c r="J1433">
        <v>36.26</v>
      </c>
      <c r="K1433">
        <v>165599</v>
      </c>
      <c r="L1433" s="2">
        <v>60.04</v>
      </c>
      <c r="M1433">
        <v>1386</v>
      </c>
      <c r="N1433" s="3">
        <f t="shared" si="22"/>
        <v>119.47979797979798</v>
      </c>
      <c r="O1433">
        <v>78313</v>
      </c>
      <c r="P1433">
        <v>47.29</v>
      </c>
    </row>
    <row r="1434" spans="1:16" hidden="1" x14ac:dyDescent="0.3">
      <c r="A1434" t="s">
        <v>464</v>
      </c>
      <c r="B1434" t="s">
        <v>24</v>
      </c>
      <c r="C1434" t="s">
        <v>25</v>
      </c>
      <c r="D1434">
        <v>560.65</v>
      </c>
      <c r="E1434">
        <v>562.85</v>
      </c>
      <c r="F1434">
        <v>573.20000000000005</v>
      </c>
      <c r="G1434">
        <v>555</v>
      </c>
      <c r="H1434">
        <v>570.95000000000005</v>
      </c>
      <c r="I1434" s="1">
        <v>568.79999999999995</v>
      </c>
      <c r="J1434">
        <v>565.01</v>
      </c>
      <c r="K1434">
        <v>154752</v>
      </c>
      <c r="L1434" s="2">
        <v>874.36</v>
      </c>
      <c r="M1434">
        <v>5269</v>
      </c>
      <c r="N1434" s="3">
        <f t="shared" si="22"/>
        <v>29.370278990320745</v>
      </c>
      <c r="O1434">
        <v>92049</v>
      </c>
      <c r="P1434">
        <v>59.48</v>
      </c>
    </row>
    <row r="1435" spans="1:16" hidden="1" x14ac:dyDescent="0.3">
      <c r="A1435" t="s">
        <v>1191</v>
      </c>
      <c r="B1435" t="s">
        <v>24</v>
      </c>
      <c r="C1435" t="s">
        <v>25</v>
      </c>
      <c r="D1435">
        <v>50.75</v>
      </c>
      <c r="E1435">
        <v>50.2</v>
      </c>
      <c r="F1435">
        <v>52.85</v>
      </c>
      <c r="G1435">
        <v>49.7</v>
      </c>
      <c r="H1435">
        <v>49.9</v>
      </c>
      <c r="I1435" s="1">
        <v>50.1</v>
      </c>
      <c r="J1435">
        <v>50.29</v>
      </c>
      <c r="K1435">
        <v>31346</v>
      </c>
      <c r="L1435" s="2">
        <v>15.76</v>
      </c>
      <c r="M1435">
        <v>418</v>
      </c>
      <c r="N1435" s="3">
        <f t="shared" si="22"/>
        <v>74.990430622009569</v>
      </c>
      <c r="O1435">
        <v>19767</v>
      </c>
      <c r="P1435">
        <v>63.06</v>
      </c>
    </row>
    <row r="1436" spans="1:16" hidden="1" x14ac:dyDescent="0.3">
      <c r="A1436" t="s">
        <v>1278</v>
      </c>
      <c r="B1436" t="s">
        <v>41</v>
      </c>
      <c r="C1436" t="s">
        <v>25</v>
      </c>
      <c r="D1436">
        <v>21.55</v>
      </c>
      <c r="E1436">
        <v>22.6</v>
      </c>
      <c r="F1436">
        <v>22.6</v>
      </c>
      <c r="G1436">
        <v>22.6</v>
      </c>
      <c r="H1436">
        <v>22.6</v>
      </c>
      <c r="I1436" s="1">
        <v>22.6</v>
      </c>
      <c r="J1436">
        <v>22.6</v>
      </c>
      <c r="K1436">
        <v>37762</v>
      </c>
      <c r="L1436" s="2">
        <v>8.5299999999999994</v>
      </c>
      <c r="M1436">
        <v>131</v>
      </c>
      <c r="N1436" s="3">
        <f t="shared" si="22"/>
        <v>288.25954198473283</v>
      </c>
      <c r="O1436" t="s">
        <v>42</v>
      </c>
      <c r="P1436" t="s">
        <v>42</v>
      </c>
    </row>
    <row r="1437" spans="1:16" hidden="1" x14ac:dyDescent="0.3">
      <c r="A1437" t="s">
        <v>238</v>
      </c>
      <c r="B1437" t="s">
        <v>24</v>
      </c>
      <c r="C1437" t="s">
        <v>25</v>
      </c>
      <c r="D1437">
        <v>415.15</v>
      </c>
      <c r="E1437">
        <v>413.5</v>
      </c>
      <c r="F1437">
        <v>416.5</v>
      </c>
      <c r="G1437">
        <v>397.45</v>
      </c>
      <c r="H1437">
        <v>400</v>
      </c>
      <c r="I1437" s="1">
        <v>399.6</v>
      </c>
      <c r="J1437">
        <v>403.51</v>
      </c>
      <c r="K1437">
        <v>5594057</v>
      </c>
      <c r="L1437" s="2">
        <v>22572.53</v>
      </c>
      <c r="M1437">
        <v>93329</v>
      </c>
      <c r="N1437" s="3">
        <f t="shared" si="22"/>
        <v>59.939107887151906</v>
      </c>
      <c r="O1437">
        <v>1417423</v>
      </c>
      <c r="P1437">
        <v>25.34</v>
      </c>
    </row>
    <row r="1438" spans="1:16" hidden="1" x14ac:dyDescent="0.3">
      <c r="A1438" t="s">
        <v>1458</v>
      </c>
      <c r="B1438" t="s">
        <v>24</v>
      </c>
      <c r="C1438" t="s">
        <v>25</v>
      </c>
      <c r="D1438">
        <v>10.65</v>
      </c>
      <c r="E1438">
        <v>10.65</v>
      </c>
      <c r="F1438">
        <v>10.65</v>
      </c>
      <c r="G1438">
        <v>10.25</v>
      </c>
      <c r="H1438">
        <v>10.3</v>
      </c>
      <c r="I1438" s="1">
        <v>10.25</v>
      </c>
      <c r="J1438">
        <v>10.35</v>
      </c>
      <c r="K1438">
        <v>16072</v>
      </c>
      <c r="L1438" s="2">
        <v>1.66</v>
      </c>
      <c r="M1438">
        <v>177</v>
      </c>
      <c r="N1438" s="3">
        <f t="shared" si="22"/>
        <v>90.802259887005647</v>
      </c>
      <c r="O1438">
        <v>12303</v>
      </c>
      <c r="P1438">
        <v>76.55</v>
      </c>
    </row>
    <row r="1439" spans="1:16" hidden="1" x14ac:dyDescent="0.3">
      <c r="A1439" t="s">
        <v>1288</v>
      </c>
      <c r="B1439" t="s">
        <v>24</v>
      </c>
      <c r="C1439" t="s">
        <v>25</v>
      </c>
      <c r="D1439">
        <v>1</v>
      </c>
      <c r="E1439">
        <v>1</v>
      </c>
      <c r="F1439">
        <v>1</v>
      </c>
      <c r="G1439">
        <v>0.95</v>
      </c>
      <c r="H1439">
        <v>1</v>
      </c>
      <c r="I1439" s="1">
        <v>0.95</v>
      </c>
      <c r="J1439">
        <v>0.95</v>
      </c>
      <c r="K1439">
        <v>833341</v>
      </c>
      <c r="L1439" s="2">
        <v>7.94</v>
      </c>
      <c r="M1439">
        <v>602</v>
      </c>
      <c r="N1439" s="3">
        <f t="shared" si="22"/>
        <v>1384.2873754152824</v>
      </c>
      <c r="O1439">
        <v>743684</v>
      </c>
      <c r="P1439">
        <v>89.24</v>
      </c>
    </row>
    <row r="1440" spans="1:16" hidden="1" x14ac:dyDescent="0.3">
      <c r="A1440" t="s">
        <v>1474</v>
      </c>
      <c r="B1440" t="s">
        <v>24</v>
      </c>
      <c r="C1440" t="s">
        <v>25</v>
      </c>
      <c r="D1440">
        <v>140.30000000000001</v>
      </c>
      <c r="E1440">
        <v>135.1</v>
      </c>
      <c r="F1440">
        <v>140.30000000000001</v>
      </c>
      <c r="G1440">
        <v>134.6</v>
      </c>
      <c r="H1440">
        <v>136.5</v>
      </c>
      <c r="I1440" s="1">
        <v>135.80000000000001</v>
      </c>
      <c r="J1440">
        <v>136.16999999999999</v>
      </c>
      <c r="K1440">
        <v>1060</v>
      </c>
      <c r="L1440" s="2">
        <v>1.44</v>
      </c>
      <c r="M1440">
        <v>59</v>
      </c>
      <c r="N1440" s="3">
        <f t="shared" si="22"/>
        <v>17.966101694915253</v>
      </c>
      <c r="O1440">
        <v>779</v>
      </c>
      <c r="P1440">
        <v>73.489999999999995</v>
      </c>
    </row>
    <row r="1441" spans="1:16" hidden="1" x14ac:dyDescent="0.3">
      <c r="A1441" t="s">
        <v>1135</v>
      </c>
      <c r="B1441" t="s">
        <v>24</v>
      </c>
      <c r="C1441" t="s">
        <v>25</v>
      </c>
      <c r="D1441">
        <v>42.85</v>
      </c>
      <c r="E1441">
        <v>42.5</v>
      </c>
      <c r="F1441">
        <v>44.6</v>
      </c>
      <c r="G1441">
        <v>41</v>
      </c>
      <c r="H1441">
        <v>42.5</v>
      </c>
      <c r="I1441" s="1">
        <v>42.35</v>
      </c>
      <c r="J1441">
        <v>42.64</v>
      </c>
      <c r="K1441">
        <v>28619</v>
      </c>
      <c r="L1441" s="2">
        <v>12.2</v>
      </c>
      <c r="M1441">
        <v>307</v>
      </c>
      <c r="N1441" s="3">
        <f t="shared" si="22"/>
        <v>93.2214983713355</v>
      </c>
      <c r="O1441">
        <v>14865</v>
      </c>
      <c r="P1441">
        <v>51.94</v>
      </c>
    </row>
    <row r="1442" spans="1:16" hidden="1" x14ac:dyDescent="0.3">
      <c r="A1442" t="s">
        <v>296</v>
      </c>
      <c r="B1442" t="s">
        <v>24</v>
      </c>
      <c r="C1442" t="s">
        <v>25</v>
      </c>
      <c r="D1442">
        <v>36.9</v>
      </c>
      <c r="E1442">
        <v>36.9</v>
      </c>
      <c r="F1442">
        <v>36.9</v>
      </c>
      <c r="G1442">
        <v>35.799999999999997</v>
      </c>
      <c r="H1442">
        <v>36.200000000000003</v>
      </c>
      <c r="I1442" s="1">
        <v>36.200000000000003</v>
      </c>
      <c r="J1442">
        <v>36.26</v>
      </c>
      <c r="K1442">
        <v>25409726</v>
      </c>
      <c r="L1442" s="2">
        <v>9212.34</v>
      </c>
      <c r="M1442">
        <v>33470</v>
      </c>
      <c r="N1442" s="3">
        <f t="shared" si="22"/>
        <v>759.17914550343596</v>
      </c>
      <c r="O1442">
        <v>4733244</v>
      </c>
      <c r="P1442">
        <v>18.63</v>
      </c>
    </row>
    <row r="1443" spans="1:16" hidden="1" x14ac:dyDescent="0.3">
      <c r="A1443" t="s">
        <v>210</v>
      </c>
      <c r="B1443" t="s">
        <v>24</v>
      </c>
      <c r="C1443" t="s">
        <v>25</v>
      </c>
      <c r="D1443">
        <v>559.45000000000005</v>
      </c>
      <c r="E1443">
        <v>558.20000000000005</v>
      </c>
      <c r="F1443">
        <v>563.75</v>
      </c>
      <c r="G1443">
        <v>544.15</v>
      </c>
      <c r="H1443">
        <v>558.5</v>
      </c>
      <c r="I1443" s="1">
        <v>559.5</v>
      </c>
      <c r="J1443">
        <v>555.64</v>
      </c>
      <c r="K1443">
        <v>10695118</v>
      </c>
      <c r="L1443" s="2">
        <v>59426.59</v>
      </c>
      <c r="M1443">
        <v>120009</v>
      </c>
      <c r="N1443" s="3">
        <f t="shared" si="22"/>
        <v>89.119299385879387</v>
      </c>
      <c r="O1443">
        <v>3017665</v>
      </c>
      <c r="P1443">
        <v>28.22</v>
      </c>
    </row>
    <row r="1444" spans="1:16" hidden="1" x14ac:dyDescent="0.3">
      <c r="A1444" t="s">
        <v>1428</v>
      </c>
      <c r="B1444" t="s">
        <v>24</v>
      </c>
      <c r="C1444" t="s">
        <v>25</v>
      </c>
      <c r="D1444">
        <v>20.75</v>
      </c>
      <c r="E1444">
        <v>20.7</v>
      </c>
      <c r="F1444">
        <v>20.7</v>
      </c>
      <c r="G1444">
        <v>20</v>
      </c>
      <c r="H1444">
        <v>20.6</v>
      </c>
      <c r="I1444" s="1">
        <v>20.45</v>
      </c>
      <c r="J1444">
        <v>20.27</v>
      </c>
      <c r="K1444">
        <v>10576</v>
      </c>
      <c r="L1444" s="2">
        <v>2.14</v>
      </c>
      <c r="M1444">
        <v>109</v>
      </c>
      <c r="N1444" s="3">
        <f t="shared" si="22"/>
        <v>97.027522935779814</v>
      </c>
      <c r="O1444">
        <v>8286</v>
      </c>
      <c r="P1444">
        <v>78.349999999999994</v>
      </c>
    </row>
    <row r="1445" spans="1:16" hidden="1" x14ac:dyDescent="0.3">
      <c r="A1445" t="s">
        <v>531</v>
      </c>
      <c r="B1445" t="s">
        <v>24</v>
      </c>
      <c r="C1445" t="s">
        <v>25</v>
      </c>
      <c r="D1445">
        <v>9470.1</v>
      </c>
      <c r="E1445">
        <v>9426</v>
      </c>
      <c r="F1445">
        <v>9500</v>
      </c>
      <c r="G1445">
        <v>9112.5</v>
      </c>
      <c r="H1445">
        <v>9200</v>
      </c>
      <c r="I1445" s="1">
        <v>9192</v>
      </c>
      <c r="J1445">
        <v>9224.31</v>
      </c>
      <c r="K1445">
        <v>5753</v>
      </c>
      <c r="L1445" s="2">
        <v>530.66999999999996</v>
      </c>
      <c r="M1445">
        <v>2357</v>
      </c>
      <c r="N1445" s="3">
        <f t="shared" si="22"/>
        <v>2.4408145948239288</v>
      </c>
      <c r="O1445">
        <v>2962</v>
      </c>
      <c r="P1445">
        <v>51.49</v>
      </c>
    </row>
    <row r="1446" spans="1:16" hidden="1" x14ac:dyDescent="0.3">
      <c r="A1446" t="s">
        <v>1415</v>
      </c>
      <c r="B1446" t="s">
        <v>24</v>
      </c>
      <c r="C1446" t="s">
        <v>25</v>
      </c>
      <c r="D1446">
        <v>41.85</v>
      </c>
      <c r="E1446">
        <v>42.35</v>
      </c>
      <c r="F1446">
        <v>42.35</v>
      </c>
      <c r="G1446">
        <v>39.299999999999997</v>
      </c>
      <c r="H1446">
        <v>41.7</v>
      </c>
      <c r="I1446" s="1">
        <v>40.700000000000003</v>
      </c>
      <c r="J1446">
        <v>40.700000000000003</v>
      </c>
      <c r="K1446">
        <v>5926</v>
      </c>
      <c r="L1446" s="2">
        <v>2.41</v>
      </c>
      <c r="M1446">
        <v>180</v>
      </c>
      <c r="N1446" s="3">
        <f t="shared" si="22"/>
        <v>32.922222222222224</v>
      </c>
      <c r="O1446">
        <v>3770</v>
      </c>
      <c r="P1446">
        <v>63.62</v>
      </c>
    </row>
    <row r="1447" spans="1:16" hidden="1" x14ac:dyDescent="0.3">
      <c r="A1447" t="s">
        <v>325</v>
      </c>
      <c r="B1447" t="s">
        <v>24</v>
      </c>
      <c r="C1447" t="s">
        <v>25</v>
      </c>
      <c r="D1447">
        <v>384.1</v>
      </c>
      <c r="E1447">
        <v>384</v>
      </c>
      <c r="F1447">
        <v>388.65</v>
      </c>
      <c r="G1447">
        <v>379.25</v>
      </c>
      <c r="H1447">
        <v>383</v>
      </c>
      <c r="I1447" s="1">
        <v>382.8</v>
      </c>
      <c r="J1447">
        <v>383.46</v>
      </c>
      <c r="K1447">
        <v>1628936</v>
      </c>
      <c r="L1447" s="2">
        <v>6246.37</v>
      </c>
      <c r="M1447">
        <v>17682</v>
      </c>
      <c r="N1447" s="3">
        <f t="shared" si="22"/>
        <v>92.123967876937002</v>
      </c>
      <c r="O1447">
        <v>512737</v>
      </c>
      <c r="P1447">
        <v>31.48</v>
      </c>
    </row>
    <row r="1448" spans="1:16" hidden="1" x14ac:dyDescent="0.3">
      <c r="A1448" t="s">
        <v>1484</v>
      </c>
      <c r="B1448" t="s">
        <v>24</v>
      </c>
      <c r="C1448" t="s">
        <v>25</v>
      </c>
      <c r="D1448">
        <v>1.2</v>
      </c>
      <c r="E1448">
        <v>1.2</v>
      </c>
      <c r="F1448">
        <v>1.25</v>
      </c>
      <c r="G1448">
        <v>1.1499999999999999</v>
      </c>
      <c r="H1448">
        <v>1.2</v>
      </c>
      <c r="I1448" s="1">
        <v>1.1499999999999999</v>
      </c>
      <c r="J1448">
        <v>1.21</v>
      </c>
      <c r="K1448">
        <v>105542</v>
      </c>
      <c r="L1448" s="2">
        <v>1.27</v>
      </c>
      <c r="M1448">
        <v>227</v>
      </c>
      <c r="N1448" s="3">
        <f t="shared" si="22"/>
        <v>464.94273127753303</v>
      </c>
      <c r="O1448">
        <v>96583</v>
      </c>
      <c r="P1448">
        <v>91.51</v>
      </c>
    </row>
    <row r="1449" spans="1:16" hidden="1" x14ac:dyDescent="0.3">
      <c r="A1449" t="s">
        <v>1604</v>
      </c>
      <c r="B1449" t="s">
        <v>24</v>
      </c>
      <c r="C1449" t="s">
        <v>25</v>
      </c>
      <c r="D1449">
        <v>22.25</v>
      </c>
      <c r="E1449">
        <v>22.45</v>
      </c>
      <c r="F1449">
        <v>22.65</v>
      </c>
      <c r="G1449">
        <v>21.15</v>
      </c>
      <c r="H1449">
        <v>21.15</v>
      </c>
      <c r="I1449" s="1">
        <v>21.3</v>
      </c>
      <c r="J1449">
        <v>21.57</v>
      </c>
      <c r="K1449">
        <v>1143</v>
      </c>
      <c r="L1449" s="2">
        <v>0.25</v>
      </c>
      <c r="M1449">
        <v>25</v>
      </c>
      <c r="N1449" s="3">
        <f t="shared" si="22"/>
        <v>45.72</v>
      </c>
      <c r="O1449">
        <v>696</v>
      </c>
      <c r="P1449">
        <v>60.89</v>
      </c>
    </row>
    <row r="1450" spans="1:16" hidden="1" x14ac:dyDescent="0.3">
      <c r="A1450" t="s">
        <v>1553</v>
      </c>
      <c r="B1450" t="s">
        <v>24</v>
      </c>
      <c r="C1450" t="s">
        <v>25</v>
      </c>
      <c r="D1450">
        <v>16.7</v>
      </c>
      <c r="E1450">
        <v>16.7</v>
      </c>
      <c r="F1450">
        <v>16.8</v>
      </c>
      <c r="G1450">
        <v>16.2</v>
      </c>
      <c r="H1450">
        <v>16.2</v>
      </c>
      <c r="I1450" s="1">
        <v>16.25</v>
      </c>
      <c r="J1450">
        <v>16.350000000000001</v>
      </c>
      <c r="K1450">
        <v>3356</v>
      </c>
      <c r="L1450" s="2">
        <v>0.55000000000000004</v>
      </c>
      <c r="M1450">
        <v>45</v>
      </c>
      <c r="N1450" s="3">
        <f t="shared" si="22"/>
        <v>74.577777777777783</v>
      </c>
      <c r="O1450">
        <v>2417</v>
      </c>
      <c r="P1450">
        <v>72.02</v>
      </c>
    </row>
    <row r="1451" spans="1:16" hidden="1" x14ac:dyDescent="0.3">
      <c r="A1451" t="s">
        <v>132</v>
      </c>
      <c r="B1451" t="s">
        <v>24</v>
      </c>
      <c r="C1451" t="s">
        <v>25</v>
      </c>
      <c r="D1451">
        <v>122.2</v>
      </c>
      <c r="E1451">
        <v>121.55</v>
      </c>
      <c r="F1451">
        <v>123.05</v>
      </c>
      <c r="G1451">
        <v>117.15</v>
      </c>
      <c r="H1451">
        <v>119</v>
      </c>
      <c r="I1451" s="1">
        <v>119.45</v>
      </c>
      <c r="J1451">
        <v>119</v>
      </c>
      <c r="K1451">
        <v>89749</v>
      </c>
      <c r="L1451" s="15">
        <v>106.8</v>
      </c>
      <c r="M1451">
        <v>967</v>
      </c>
      <c r="N1451" s="3">
        <f t="shared" si="22"/>
        <v>92.811789038262674</v>
      </c>
      <c r="O1451">
        <v>71425</v>
      </c>
      <c r="P1451">
        <v>79.58</v>
      </c>
    </row>
    <row r="1452" spans="1:16" hidden="1" x14ac:dyDescent="0.3">
      <c r="A1452" t="s">
        <v>919</v>
      </c>
      <c r="B1452" t="s">
        <v>41</v>
      </c>
      <c r="C1452" t="s">
        <v>25</v>
      </c>
      <c r="D1452">
        <v>39.799999999999997</v>
      </c>
      <c r="E1452">
        <v>39.75</v>
      </c>
      <c r="F1452">
        <v>39.75</v>
      </c>
      <c r="G1452">
        <v>37.85</v>
      </c>
      <c r="H1452">
        <v>37.85</v>
      </c>
      <c r="I1452" s="1">
        <v>37.950000000000003</v>
      </c>
      <c r="J1452">
        <v>38.229999999999997</v>
      </c>
      <c r="K1452">
        <v>99316</v>
      </c>
      <c r="L1452" s="2">
        <v>37.97</v>
      </c>
      <c r="M1452">
        <v>737</v>
      </c>
      <c r="N1452" s="3">
        <f t="shared" si="22"/>
        <v>134.75712347354138</v>
      </c>
      <c r="O1452" t="s">
        <v>42</v>
      </c>
      <c r="P1452" t="s">
        <v>42</v>
      </c>
    </row>
    <row r="1453" spans="1:16" hidden="1" x14ac:dyDescent="0.3">
      <c r="A1453" t="s">
        <v>610</v>
      </c>
      <c r="B1453" t="s">
        <v>24</v>
      </c>
      <c r="C1453" t="s">
        <v>25</v>
      </c>
      <c r="D1453">
        <v>236.1</v>
      </c>
      <c r="E1453">
        <v>238</v>
      </c>
      <c r="F1453">
        <v>241.8</v>
      </c>
      <c r="G1453">
        <v>225</v>
      </c>
      <c r="H1453">
        <v>225.9</v>
      </c>
      <c r="I1453" s="1">
        <v>226.3</v>
      </c>
      <c r="J1453">
        <v>231.55</v>
      </c>
      <c r="K1453">
        <v>126776</v>
      </c>
      <c r="L1453" s="2">
        <v>293.56</v>
      </c>
      <c r="M1453">
        <v>3156</v>
      </c>
      <c r="N1453" s="3">
        <f t="shared" si="22"/>
        <v>40.169835234474014</v>
      </c>
      <c r="O1453">
        <v>67587</v>
      </c>
      <c r="P1453">
        <v>53.31</v>
      </c>
    </row>
    <row r="1454" spans="1:16" hidden="1" x14ac:dyDescent="0.3">
      <c r="A1454" t="s">
        <v>742</v>
      </c>
      <c r="B1454" t="s">
        <v>24</v>
      </c>
      <c r="C1454" t="s">
        <v>25</v>
      </c>
      <c r="D1454">
        <v>305.14999999999998</v>
      </c>
      <c r="E1454">
        <v>307.89999999999998</v>
      </c>
      <c r="F1454">
        <v>310.05</v>
      </c>
      <c r="G1454">
        <v>290.64999999999998</v>
      </c>
      <c r="H1454">
        <v>293.05</v>
      </c>
      <c r="I1454" s="1">
        <v>293.64999999999998</v>
      </c>
      <c r="J1454">
        <v>299.98</v>
      </c>
      <c r="K1454">
        <v>38193</v>
      </c>
      <c r="L1454" s="2">
        <v>114.57</v>
      </c>
      <c r="M1454">
        <v>1810</v>
      </c>
      <c r="N1454" s="3">
        <f t="shared" si="22"/>
        <v>21.10110497237569</v>
      </c>
      <c r="O1454">
        <v>15596</v>
      </c>
      <c r="P1454">
        <v>40.83</v>
      </c>
    </row>
    <row r="1455" spans="1:16" hidden="1" x14ac:dyDescent="0.3">
      <c r="A1455" t="s">
        <v>303</v>
      </c>
      <c r="B1455" t="s">
        <v>24</v>
      </c>
      <c r="C1455" t="s">
        <v>25</v>
      </c>
      <c r="D1455">
        <v>524.1</v>
      </c>
      <c r="E1455">
        <v>526</v>
      </c>
      <c r="F1455">
        <v>534.29999999999995</v>
      </c>
      <c r="G1455">
        <v>519.1</v>
      </c>
      <c r="H1455">
        <v>527.29999999999995</v>
      </c>
      <c r="I1455" s="1">
        <v>531.04999999999995</v>
      </c>
      <c r="J1455">
        <v>528.07000000000005</v>
      </c>
      <c r="K1455">
        <v>1659679</v>
      </c>
      <c r="L1455" s="2">
        <v>8764.23</v>
      </c>
      <c r="M1455">
        <v>31241</v>
      </c>
      <c r="N1455" s="3">
        <f t="shared" si="22"/>
        <v>53.125028008066323</v>
      </c>
      <c r="O1455">
        <v>236913</v>
      </c>
      <c r="P1455">
        <v>14.27</v>
      </c>
    </row>
    <row r="1456" spans="1:16" hidden="1" x14ac:dyDescent="0.3">
      <c r="A1456" t="s">
        <v>575</v>
      </c>
      <c r="B1456" t="s">
        <v>24</v>
      </c>
      <c r="C1456" t="s">
        <v>25</v>
      </c>
      <c r="D1456">
        <v>50.15</v>
      </c>
      <c r="E1456">
        <v>50.1</v>
      </c>
      <c r="F1456">
        <v>50.45</v>
      </c>
      <c r="G1456">
        <v>47</v>
      </c>
      <c r="H1456">
        <v>47.4</v>
      </c>
      <c r="I1456" s="1">
        <v>47.45</v>
      </c>
      <c r="J1456">
        <v>48.43</v>
      </c>
      <c r="K1456">
        <v>753628</v>
      </c>
      <c r="L1456" s="2">
        <v>365</v>
      </c>
      <c r="M1456">
        <v>4114</v>
      </c>
      <c r="N1456" s="3">
        <f t="shared" si="22"/>
        <v>183.18619348565872</v>
      </c>
      <c r="O1456">
        <v>316251</v>
      </c>
      <c r="P1456">
        <v>41.96</v>
      </c>
    </row>
    <row r="1457" spans="1:16" hidden="1" x14ac:dyDescent="0.3">
      <c r="A1457" t="s">
        <v>375</v>
      </c>
      <c r="B1457" t="s">
        <v>24</v>
      </c>
      <c r="C1457" t="s">
        <v>25</v>
      </c>
      <c r="D1457">
        <v>669.95</v>
      </c>
      <c r="E1457">
        <v>673</v>
      </c>
      <c r="F1457">
        <v>673</v>
      </c>
      <c r="G1457">
        <v>651</v>
      </c>
      <c r="H1457">
        <v>651.79999999999995</v>
      </c>
      <c r="I1457" s="1">
        <v>653</v>
      </c>
      <c r="J1457">
        <v>656.3</v>
      </c>
      <c r="K1457">
        <v>310926</v>
      </c>
      <c r="L1457" s="2">
        <v>2040.6</v>
      </c>
      <c r="M1457">
        <v>9932</v>
      </c>
      <c r="N1457" s="3">
        <f t="shared" si="22"/>
        <v>31.30547724526782</v>
      </c>
      <c r="O1457">
        <v>80527</v>
      </c>
      <c r="P1457">
        <v>25.9</v>
      </c>
    </row>
    <row r="1458" spans="1:16" hidden="1" x14ac:dyDescent="0.3">
      <c r="A1458" t="s">
        <v>280</v>
      </c>
      <c r="B1458" t="s">
        <v>24</v>
      </c>
      <c r="C1458" t="s">
        <v>25</v>
      </c>
      <c r="D1458">
        <v>102.15</v>
      </c>
      <c r="E1458">
        <v>102.75</v>
      </c>
      <c r="F1458">
        <v>102.75</v>
      </c>
      <c r="G1458">
        <v>98.25</v>
      </c>
      <c r="H1458">
        <v>100.05</v>
      </c>
      <c r="I1458" s="1">
        <v>99.4</v>
      </c>
      <c r="J1458">
        <v>100.14</v>
      </c>
      <c r="K1458">
        <v>11652014</v>
      </c>
      <c r="L1458" s="2">
        <v>11667.77</v>
      </c>
      <c r="M1458">
        <v>47334</v>
      </c>
      <c r="N1458" s="3">
        <f t="shared" si="22"/>
        <v>246.16584273460938</v>
      </c>
      <c r="O1458">
        <v>2740566</v>
      </c>
      <c r="P1458">
        <v>23.52</v>
      </c>
    </row>
    <row r="1459" spans="1:16" hidden="1" x14ac:dyDescent="0.3">
      <c r="A1459" t="s">
        <v>1526</v>
      </c>
      <c r="B1459" t="s">
        <v>24</v>
      </c>
      <c r="C1459" t="s">
        <v>25</v>
      </c>
      <c r="D1459">
        <v>13.6</v>
      </c>
      <c r="E1459">
        <v>13.15</v>
      </c>
      <c r="F1459">
        <v>13.5</v>
      </c>
      <c r="G1459">
        <v>12.95</v>
      </c>
      <c r="H1459">
        <v>13.35</v>
      </c>
      <c r="I1459" s="1">
        <v>13.2</v>
      </c>
      <c r="J1459">
        <v>13.1</v>
      </c>
      <c r="K1459">
        <v>6476</v>
      </c>
      <c r="L1459" s="2">
        <v>0.85</v>
      </c>
      <c r="M1459">
        <v>32</v>
      </c>
      <c r="N1459" s="3">
        <f t="shared" si="22"/>
        <v>202.375</v>
      </c>
      <c r="O1459">
        <v>5394</v>
      </c>
      <c r="P1459">
        <v>83.29</v>
      </c>
    </row>
    <row r="1460" spans="1:16" hidden="1" x14ac:dyDescent="0.3">
      <c r="A1460" t="s">
        <v>1064</v>
      </c>
      <c r="B1460" t="s">
        <v>41</v>
      </c>
      <c r="C1460" t="s">
        <v>25</v>
      </c>
      <c r="D1460">
        <v>7.9</v>
      </c>
      <c r="E1460">
        <v>7.9</v>
      </c>
      <c r="F1460">
        <v>7.9</v>
      </c>
      <c r="G1460">
        <v>7.55</v>
      </c>
      <c r="H1460">
        <v>7.55</v>
      </c>
      <c r="I1460" s="1">
        <v>7.55</v>
      </c>
      <c r="J1460">
        <v>7.55</v>
      </c>
      <c r="K1460">
        <v>10826</v>
      </c>
      <c r="L1460" s="2">
        <v>0.82</v>
      </c>
      <c r="M1460">
        <v>24</v>
      </c>
      <c r="N1460" s="3">
        <f t="shared" si="22"/>
        <v>451.08333333333331</v>
      </c>
      <c r="O1460" t="s">
        <v>42</v>
      </c>
      <c r="P1460" t="s">
        <v>42</v>
      </c>
    </row>
    <row r="1461" spans="1:16" hidden="1" x14ac:dyDescent="0.3">
      <c r="A1461" t="s">
        <v>421</v>
      </c>
      <c r="B1461" t="s">
        <v>24</v>
      </c>
      <c r="C1461" t="s">
        <v>25</v>
      </c>
      <c r="D1461">
        <v>379.55</v>
      </c>
      <c r="E1461">
        <v>381.6</v>
      </c>
      <c r="F1461">
        <v>382.7</v>
      </c>
      <c r="G1461">
        <v>370</v>
      </c>
      <c r="H1461">
        <v>373</v>
      </c>
      <c r="I1461" s="1">
        <v>371.95</v>
      </c>
      <c r="J1461">
        <v>375.43</v>
      </c>
      <c r="K1461">
        <v>328156</v>
      </c>
      <c r="L1461" s="2">
        <v>1232</v>
      </c>
      <c r="M1461">
        <v>11165</v>
      </c>
      <c r="N1461" s="3">
        <f t="shared" si="22"/>
        <v>29.391491267353338</v>
      </c>
      <c r="O1461">
        <v>102521</v>
      </c>
      <c r="P1461">
        <v>31.24</v>
      </c>
    </row>
    <row r="1462" spans="1:16" hidden="1" x14ac:dyDescent="0.3">
      <c r="A1462" t="s">
        <v>1386</v>
      </c>
      <c r="B1462" t="s">
        <v>24</v>
      </c>
      <c r="C1462" t="s">
        <v>25</v>
      </c>
      <c r="D1462">
        <v>4.4000000000000004</v>
      </c>
      <c r="E1462">
        <v>4.3499999999999996</v>
      </c>
      <c r="F1462">
        <v>4.3499999999999996</v>
      </c>
      <c r="G1462">
        <v>4.3499999999999996</v>
      </c>
      <c r="H1462">
        <v>4.3499999999999996</v>
      </c>
      <c r="I1462" s="1">
        <v>4.3499999999999996</v>
      </c>
      <c r="J1462">
        <v>4.3499999999999996</v>
      </c>
      <c r="K1462">
        <v>73597</v>
      </c>
      <c r="L1462" s="2">
        <v>3.2</v>
      </c>
      <c r="M1462">
        <v>135</v>
      </c>
      <c r="N1462" s="3">
        <f t="shared" si="22"/>
        <v>545.16296296296298</v>
      </c>
      <c r="O1462">
        <v>73596</v>
      </c>
      <c r="P1462">
        <v>100</v>
      </c>
    </row>
    <row r="1463" spans="1:16" hidden="1" x14ac:dyDescent="0.3">
      <c r="A1463" t="s">
        <v>778</v>
      </c>
      <c r="B1463" t="s">
        <v>41</v>
      </c>
      <c r="C1463" t="s">
        <v>25</v>
      </c>
      <c r="D1463">
        <v>6.7</v>
      </c>
      <c r="E1463">
        <v>6.7</v>
      </c>
      <c r="F1463">
        <v>6.7</v>
      </c>
      <c r="G1463">
        <v>6.4</v>
      </c>
      <c r="H1463">
        <v>6.4</v>
      </c>
      <c r="I1463" s="1">
        <v>6.4</v>
      </c>
      <c r="J1463">
        <v>6.41</v>
      </c>
      <c r="K1463">
        <v>1454549</v>
      </c>
      <c r="L1463" s="2">
        <v>93.18</v>
      </c>
      <c r="M1463">
        <v>955</v>
      </c>
      <c r="N1463" s="3">
        <f t="shared" si="22"/>
        <v>1523.0879581151833</v>
      </c>
      <c r="O1463" t="s">
        <v>42</v>
      </c>
      <c r="P1463" t="s">
        <v>42</v>
      </c>
    </row>
    <row r="1464" spans="1:16" hidden="1" x14ac:dyDescent="0.3">
      <c r="A1464" t="s">
        <v>408</v>
      </c>
      <c r="B1464" t="s">
        <v>24</v>
      </c>
      <c r="C1464" t="s">
        <v>25</v>
      </c>
      <c r="D1464">
        <v>1245.5999999999999</v>
      </c>
      <c r="E1464">
        <v>1250</v>
      </c>
      <c r="F1464">
        <v>1258.3499999999999</v>
      </c>
      <c r="G1464">
        <v>1180.0999999999999</v>
      </c>
      <c r="H1464">
        <v>1187.9000000000001</v>
      </c>
      <c r="I1464" s="1">
        <v>1186.3</v>
      </c>
      <c r="J1464">
        <v>1202.6600000000001</v>
      </c>
      <c r="K1464">
        <v>114894</v>
      </c>
      <c r="L1464" s="2">
        <v>1381.78</v>
      </c>
      <c r="M1464">
        <v>6549</v>
      </c>
      <c r="N1464" s="3">
        <f t="shared" si="22"/>
        <v>17.543747136967475</v>
      </c>
      <c r="O1464">
        <v>44928</v>
      </c>
      <c r="P1464">
        <v>39.1</v>
      </c>
    </row>
    <row r="1465" spans="1:16" hidden="1" x14ac:dyDescent="0.3">
      <c r="A1465" t="s">
        <v>870</v>
      </c>
      <c r="B1465" t="s">
        <v>24</v>
      </c>
      <c r="C1465" t="s">
        <v>25</v>
      </c>
      <c r="D1465">
        <v>768</v>
      </c>
      <c r="E1465">
        <v>768.35</v>
      </c>
      <c r="F1465">
        <v>770.35</v>
      </c>
      <c r="G1465">
        <v>753.3</v>
      </c>
      <c r="H1465">
        <v>753.35</v>
      </c>
      <c r="I1465" s="1">
        <v>755.15</v>
      </c>
      <c r="J1465">
        <v>761.17</v>
      </c>
      <c r="K1465">
        <v>6563</v>
      </c>
      <c r="L1465" s="2">
        <v>49.96</v>
      </c>
      <c r="M1465">
        <v>534</v>
      </c>
      <c r="N1465" s="3">
        <f t="shared" si="22"/>
        <v>12.290262172284644</v>
      </c>
      <c r="O1465">
        <v>4540</v>
      </c>
      <c r="P1465">
        <v>69.180000000000007</v>
      </c>
    </row>
    <row r="1466" spans="1:16" hidden="1" x14ac:dyDescent="0.3">
      <c r="A1466" t="s">
        <v>422</v>
      </c>
      <c r="B1466" t="s">
        <v>24</v>
      </c>
      <c r="C1466" t="s">
        <v>25</v>
      </c>
      <c r="D1466">
        <v>5763.4</v>
      </c>
      <c r="E1466">
        <v>5792.95</v>
      </c>
      <c r="F1466">
        <v>5857.45</v>
      </c>
      <c r="G1466">
        <v>5700</v>
      </c>
      <c r="H1466">
        <v>5700</v>
      </c>
      <c r="I1466" s="1">
        <v>5707.95</v>
      </c>
      <c r="J1466">
        <v>5747.81</v>
      </c>
      <c r="K1466">
        <v>21330</v>
      </c>
      <c r="L1466" s="2">
        <v>1226.01</v>
      </c>
      <c r="M1466">
        <v>3577</v>
      </c>
      <c r="N1466" s="3">
        <f t="shared" si="22"/>
        <v>5.9630975677942413</v>
      </c>
      <c r="O1466">
        <v>13722</v>
      </c>
      <c r="P1466">
        <v>64.33</v>
      </c>
    </row>
    <row r="1467" spans="1:16" hidden="1" x14ac:dyDescent="0.3">
      <c r="A1467" t="s">
        <v>297</v>
      </c>
      <c r="B1467" t="s">
        <v>24</v>
      </c>
      <c r="C1467" t="s">
        <v>25</v>
      </c>
      <c r="D1467">
        <v>1289.95</v>
      </c>
      <c r="E1467">
        <v>1291</v>
      </c>
      <c r="F1467">
        <v>1294.8</v>
      </c>
      <c r="G1467">
        <v>1262.5999999999999</v>
      </c>
      <c r="H1467">
        <v>1264.95</v>
      </c>
      <c r="I1467" s="1">
        <v>1267.2</v>
      </c>
      <c r="J1467">
        <v>1275.18</v>
      </c>
      <c r="K1467">
        <v>715415</v>
      </c>
      <c r="L1467" s="2">
        <v>9122.84</v>
      </c>
      <c r="M1467">
        <v>25784</v>
      </c>
      <c r="N1467" s="3">
        <f t="shared" si="22"/>
        <v>27.746470679491157</v>
      </c>
      <c r="O1467">
        <v>269939</v>
      </c>
      <c r="P1467">
        <v>37.729999999999997</v>
      </c>
    </row>
    <row r="1468" spans="1:16" hidden="1" x14ac:dyDescent="0.3">
      <c r="A1468" t="s">
        <v>1552</v>
      </c>
      <c r="B1468" t="s">
        <v>24</v>
      </c>
      <c r="C1468" t="s">
        <v>25</v>
      </c>
      <c r="D1468">
        <v>85.95</v>
      </c>
      <c r="E1468">
        <v>83.15</v>
      </c>
      <c r="F1468">
        <v>86.8</v>
      </c>
      <c r="G1468">
        <v>83.15</v>
      </c>
      <c r="H1468">
        <v>85</v>
      </c>
      <c r="I1468" s="1">
        <v>85</v>
      </c>
      <c r="J1468">
        <v>84.63</v>
      </c>
      <c r="K1468">
        <v>649</v>
      </c>
      <c r="L1468" s="2">
        <v>0.55000000000000004</v>
      </c>
      <c r="M1468">
        <v>67</v>
      </c>
      <c r="N1468" s="3">
        <f t="shared" si="22"/>
        <v>9.6865671641791042</v>
      </c>
      <c r="O1468">
        <v>498</v>
      </c>
      <c r="P1468">
        <v>76.73</v>
      </c>
    </row>
    <row r="1469" spans="1:16" hidden="1" x14ac:dyDescent="0.3">
      <c r="A1469" t="s">
        <v>152</v>
      </c>
      <c r="B1469" t="s">
        <v>24</v>
      </c>
      <c r="C1469" t="s">
        <v>25</v>
      </c>
      <c r="D1469">
        <v>1339.85</v>
      </c>
      <c r="E1469">
        <v>1339.85</v>
      </c>
      <c r="F1469">
        <v>1357</v>
      </c>
      <c r="G1469">
        <v>1312</v>
      </c>
      <c r="H1469">
        <v>1316.6</v>
      </c>
      <c r="I1469" s="1">
        <v>1322.15</v>
      </c>
      <c r="J1469">
        <v>1338.17</v>
      </c>
      <c r="K1469">
        <v>61951</v>
      </c>
      <c r="L1469" s="2">
        <v>829.01</v>
      </c>
      <c r="M1469">
        <v>4684</v>
      </c>
      <c r="N1469" s="3">
        <f t="shared" si="22"/>
        <v>13.226088812980359</v>
      </c>
      <c r="O1469">
        <v>14333</v>
      </c>
      <c r="P1469">
        <v>23.14</v>
      </c>
    </row>
    <row r="1470" spans="1:16" hidden="1" x14ac:dyDescent="0.3">
      <c r="A1470" t="s">
        <v>1303</v>
      </c>
      <c r="B1470" t="s">
        <v>24</v>
      </c>
      <c r="C1470" t="s">
        <v>25</v>
      </c>
      <c r="D1470">
        <v>64.5</v>
      </c>
      <c r="E1470">
        <v>65.95</v>
      </c>
      <c r="F1470">
        <v>66.900000000000006</v>
      </c>
      <c r="G1470">
        <v>63.2</v>
      </c>
      <c r="H1470">
        <v>64.2</v>
      </c>
      <c r="I1470" s="1">
        <v>63.65</v>
      </c>
      <c r="J1470">
        <v>64.709999999999994</v>
      </c>
      <c r="K1470">
        <v>10593</v>
      </c>
      <c r="L1470" s="2">
        <v>6.85</v>
      </c>
      <c r="M1470">
        <v>180</v>
      </c>
      <c r="N1470" s="3">
        <f t="shared" si="22"/>
        <v>58.85</v>
      </c>
      <c r="O1470">
        <v>8458</v>
      </c>
      <c r="P1470">
        <v>79.849999999999994</v>
      </c>
    </row>
    <row r="1471" spans="1:16" hidden="1" x14ac:dyDescent="0.3">
      <c r="A1471" t="s">
        <v>505</v>
      </c>
      <c r="B1471" t="s">
        <v>24</v>
      </c>
      <c r="C1471" t="s">
        <v>25</v>
      </c>
      <c r="D1471">
        <v>47.45</v>
      </c>
      <c r="E1471">
        <v>47.4</v>
      </c>
      <c r="F1471">
        <v>47.45</v>
      </c>
      <c r="G1471">
        <v>45.75</v>
      </c>
      <c r="H1471">
        <v>45.85</v>
      </c>
      <c r="I1471" s="1">
        <v>45.9</v>
      </c>
      <c r="J1471">
        <v>46.22</v>
      </c>
      <c r="K1471">
        <v>1406512</v>
      </c>
      <c r="L1471" s="2">
        <v>650.15</v>
      </c>
      <c r="M1471">
        <v>5676</v>
      </c>
      <c r="N1471" s="3">
        <f t="shared" si="22"/>
        <v>247.79985905567301</v>
      </c>
      <c r="O1471">
        <v>503908</v>
      </c>
      <c r="P1471">
        <v>35.83</v>
      </c>
    </row>
    <row r="1472" spans="1:16" hidden="1" x14ac:dyDescent="0.3">
      <c r="A1472" t="s">
        <v>358</v>
      </c>
      <c r="B1472" t="s">
        <v>24</v>
      </c>
      <c r="C1472" t="s">
        <v>25</v>
      </c>
      <c r="D1472">
        <v>227.74</v>
      </c>
      <c r="E1472">
        <v>228.89</v>
      </c>
      <c r="F1472">
        <v>232</v>
      </c>
      <c r="G1472">
        <v>219.75</v>
      </c>
      <c r="H1472">
        <v>220</v>
      </c>
      <c r="I1472" s="1">
        <v>220.12</v>
      </c>
      <c r="J1472">
        <v>222.08</v>
      </c>
      <c r="K1472">
        <v>1361904</v>
      </c>
      <c r="L1472" s="2">
        <v>3024.5</v>
      </c>
      <c r="M1472">
        <v>16329</v>
      </c>
      <c r="N1472" s="3">
        <f t="shared" si="22"/>
        <v>83.404005144221941</v>
      </c>
      <c r="O1472">
        <v>623950</v>
      </c>
      <c r="P1472">
        <v>45.81</v>
      </c>
    </row>
    <row r="1473" spans="1:16" hidden="1" x14ac:dyDescent="0.3">
      <c r="A1473" t="s">
        <v>276</v>
      </c>
      <c r="B1473" t="s">
        <v>24</v>
      </c>
      <c r="C1473" t="s">
        <v>25</v>
      </c>
      <c r="D1473">
        <v>48.6</v>
      </c>
      <c r="E1473">
        <v>48.6</v>
      </c>
      <c r="F1473">
        <v>48.6</v>
      </c>
      <c r="G1473">
        <v>46.55</v>
      </c>
      <c r="H1473">
        <v>46.75</v>
      </c>
      <c r="I1473" s="1">
        <v>46.65</v>
      </c>
      <c r="J1473">
        <v>47.29</v>
      </c>
      <c r="K1473">
        <v>25755306</v>
      </c>
      <c r="L1473" s="2">
        <v>12180.73</v>
      </c>
      <c r="M1473">
        <v>51992</v>
      </c>
      <c r="N1473" s="3">
        <f t="shared" si="22"/>
        <v>495.37055700877056</v>
      </c>
      <c r="O1473">
        <v>4965456</v>
      </c>
      <c r="P1473">
        <v>19.28</v>
      </c>
    </row>
    <row r="1474" spans="1:16" hidden="1" x14ac:dyDescent="0.3">
      <c r="A1474" t="s">
        <v>1614</v>
      </c>
      <c r="B1474" t="s">
        <v>24</v>
      </c>
      <c r="C1474" t="s">
        <v>25</v>
      </c>
      <c r="D1474">
        <v>16.95</v>
      </c>
      <c r="E1474">
        <v>16.95</v>
      </c>
      <c r="F1474">
        <v>17</v>
      </c>
      <c r="G1474">
        <v>16.55</v>
      </c>
      <c r="H1474">
        <v>16.850000000000001</v>
      </c>
      <c r="I1474" s="1">
        <v>16.850000000000001</v>
      </c>
      <c r="J1474">
        <v>16.95</v>
      </c>
      <c r="K1474">
        <v>1053</v>
      </c>
      <c r="L1474" s="2">
        <v>0.18</v>
      </c>
      <c r="M1474">
        <v>22</v>
      </c>
      <c r="N1474" s="3">
        <f t="shared" ref="N1474:N1537" si="23">K1474/M1474</f>
        <v>47.863636363636367</v>
      </c>
      <c r="O1474">
        <v>992</v>
      </c>
      <c r="P1474">
        <v>94.21</v>
      </c>
    </row>
    <row r="1475" spans="1:16" hidden="1" x14ac:dyDescent="0.3">
      <c r="A1475" t="s">
        <v>227</v>
      </c>
      <c r="B1475" t="s">
        <v>24</v>
      </c>
      <c r="C1475" t="s">
        <v>25</v>
      </c>
      <c r="D1475">
        <v>341.35</v>
      </c>
      <c r="E1475">
        <v>345</v>
      </c>
      <c r="F1475">
        <v>346.6</v>
      </c>
      <c r="G1475">
        <v>327.3</v>
      </c>
      <c r="H1475">
        <v>330.25</v>
      </c>
      <c r="I1475" s="1">
        <v>330.25</v>
      </c>
      <c r="J1475">
        <v>332.14</v>
      </c>
      <c r="K1475">
        <v>9552472</v>
      </c>
      <c r="L1475" s="2">
        <v>31727.58</v>
      </c>
      <c r="M1475">
        <v>101520</v>
      </c>
      <c r="N1475" s="3">
        <f t="shared" si="23"/>
        <v>94.094483845547671</v>
      </c>
      <c r="O1475">
        <v>1901341</v>
      </c>
      <c r="P1475">
        <v>19.899999999999999</v>
      </c>
    </row>
    <row r="1476" spans="1:16" hidden="1" x14ac:dyDescent="0.3">
      <c r="A1476" t="s">
        <v>725</v>
      </c>
      <c r="B1476" t="s">
        <v>24</v>
      </c>
      <c r="C1476" t="s">
        <v>25</v>
      </c>
      <c r="D1476">
        <v>83.1</v>
      </c>
      <c r="E1476">
        <v>82.7</v>
      </c>
      <c r="F1476">
        <v>83.4</v>
      </c>
      <c r="G1476">
        <v>77.849999999999994</v>
      </c>
      <c r="H1476">
        <v>79.400000000000006</v>
      </c>
      <c r="I1476" s="1">
        <v>79.7</v>
      </c>
      <c r="J1476">
        <v>79.95</v>
      </c>
      <c r="K1476">
        <v>153238</v>
      </c>
      <c r="L1476" s="2">
        <v>122.51</v>
      </c>
      <c r="M1476">
        <v>2149</v>
      </c>
      <c r="N1476" s="3">
        <f t="shared" si="23"/>
        <v>71.306654257794321</v>
      </c>
      <c r="O1476">
        <v>79824</v>
      </c>
      <c r="P1476">
        <v>52.09</v>
      </c>
    </row>
    <row r="1477" spans="1:16" hidden="1" x14ac:dyDescent="0.3">
      <c r="A1477" t="s">
        <v>1259</v>
      </c>
      <c r="B1477" t="s">
        <v>24</v>
      </c>
      <c r="C1477" t="s">
        <v>25</v>
      </c>
      <c r="D1477">
        <v>1251.7</v>
      </c>
      <c r="E1477">
        <v>1265.0999999999999</v>
      </c>
      <c r="F1477">
        <v>1289</v>
      </c>
      <c r="G1477">
        <v>1250</v>
      </c>
      <c r="H1477">
        <v>1265</v>
      </c>
      <c r="I1477" s="1">
        <v>1253.7</v>
      </c>
      <c r="J1477">
        <v>1262.43</v>
      </c>
      <c r="K1477">
        <v>774</v>
      </c>
      <c r="L1477" s="2">
        <v>9.77</v>
      </c>
      <c r="M1477">
        <v>171</v>
      </c>
      <c r="N1477" s="3">
        <f t="shared" si="23"/>
        <v>4.5263157894736841</v>
      </c>
      <c r="O1477">
        <v>376</v>
      </c>
      <c r="P1477">
        <v>48.58</v>
      </c>
    </row>
    <row r="1478" spans="1:16" hidden="1" x14ac:dyDescent="0.3">
      <c r="A1478" t="s">
        <v>1304</v>
      </c>
      <c r="B1478" t="s">
        <v>24</v>
      </c>
      <c r="C1478" t="s">
        <v>25</v>
      </c>
      <c r="D1478">
        <v>42.75</v>
      </c>
      <c r="E1478">
        <v>44.15</v>
      </c>
      <c r="F1478">
        <v>44.15</v>
      </c>
      <c r="G1478">
        <v>40.1</v>
      </c>
      <c r="H1478">
        <v>40.5</v>
      </c>
      <c r="I1478" s="1">
        <v>40.85</v>
      </c>
      <c r="J1478">
        <v>40.99</v>
      </c>
      <c r="K1478">
        <v>16622</v>
      </c>
      <c r="L1478" s="2">
        <v>6.81</v>
      </c>
      <c r="M1478">
        <v>341</v>
      </c>
      <c r="N1478" s="3">
        <f t="shared" si="23"/>
        <v>48.744868035190613</v>
      </c>
      <c r="O1478">
        <v>6120</v>
      </c>
      <c r="P1478">
        <v>36.82</v>
      </c>
    </row>
    <row r="1479" spans="1:16" hidden="1" x14ac:dyDescent="0.3">
      <c r="A1479" t="s">
        <v>412</v>
      </c>
      <c r="B1479" t="s">
        <v>24</v>
      </c>
      <c r="C1479" t="s">
        <v>25</v>
      </c>
      <c r="D1479">
        <v>126.2</v>
      </c>
      <c r="E1479">
        <v>126.95</v>
      </c>
      <c r="F1479">
        <v>129</v>
      </c>
      <c r="G1479">
        <v>124</v>
      </c>
      <c r="H1479">
        <v>126.9</v>
      </c>
      <c r="I1479" s="1">
        <v>126.7</v>
      </c>
      <c r="J1479">
        <v>126.7</v>
      </c>
      <c r="K1479">
        <v>1067559</v>
      </c>
      <c r="L1479" s="2">
        <v>1352.59</v>
      </c>
      <c r="M1479">
        <v>12143</v>
      </c>
      <c r="N1479" s="3">
        <f t="shared" si="23"/>
        <v>87.915589228362023</v>
      </c>
      <c r="O1479">
        <v>512753</v>
      </c>
      <c r="P1479">
        <v>48.03</v>
      </c>
    </row>
    <row r="1480" spans="1:16" hidden="1" x14ac:dyDescent="0.3">
      <c r="A1480" t="s">
        <v>1147</v>
      </c>
      <c r="B1480" t="s">
        <v>24</v>
      </c>
      <c r="C1480" t="s">
        <v>25</v>
      </c>
      <c r="D1480">
        <v>42.05</v>
      </c>
      <c r="E1480">
        <v>42.5</v>
      </c>
      <c r="F1480">
        <v>42.5</v>
      </c>
      <c r="G1480">
        <v>40.9</v>
      </c>
      <c r="H1480">
        <v>40.9</v>
      </c>
      <c r="I1480" s="1">
        <v>41</v>
      </c>
      <c r="J1480">
        <v>41.06</v>
      </c>
      <c r="K1480">
        <v>15864</v>
      </c>
      <c r="L1480" s="2">
        <v>6.51</v>
      </c>
      <c r="M1480">
        <v>158</v>
      </c>
      <c r="N1480" s="3">
        <f t="shared" si="23"/>
        <v>100.40506329113924</v>
      </c>
      <c r="O1480">
        <v>10513</v>
      </c>
      <c r="P1480">
        <v>66.27</v>
      </c>
    </row>
    <row r="1481" spans="1:16" hidden="1" x14ac:dyDescent="0.3">
      <c r="A1481" t="s">
        <v>619</v>
      </c>
      <c r="B1481" t="s">
        <v>24</v>
      </c>
      <c r="C1481" t="s">
        <v>25</v>
      </c>
      <c r="D1481">
        <v>115.3</v>
      </c>
      <c r="E1481">
        <v>116</v>
      </c>
      <c r="F1481">
        <v>116</v>
      </c>
      <c r="G1481">
        <v>110.7</v>
      </c>
      <c r="H1481">
        <v>111.35</v>
      </c>
      <c r="I1481" s="1">
        <v>111.3</v>
      </c>
      <c r="J1481">
        <v>112.19</v>
      </c>
      <c r="K1481">
        <v>241724</v>
      </c>
      <c r="L1481" s="2">
        <v>271.19</v>
      </c>
      <c r="M1481">
        <v>3614</v>
      </c>
      <c r="N1481" s="3">
        <f t="shared" si="23"/>
        <v>66.885445489762034</v>
      </c>
      <c r="O1481">
        <v>144165</v>
      </c>
      <c r="P1481">
        <v>59.64</v>
      </c>
    </row>
    <row r="1482" spans="1:16" hidden="1" x14ac:dyDescent="0.3">
      <c r="A1482" t="s">
        <v>97</v>
      </c>
      <c r="B1482" t="s">
        <v>41</v>
      </c>
      <c r="C1482" t="s">
        <v>25</v>
      </c>
      <c r="D1482">
        <v>1.95</v>
      </c>
      <c r="E1482">
        <v>2</v>
      </c>
      <c r="F1482">
        <v>2</v>
      </c>
      <c r="G1482">
        <v>1.9</v>
      </c>
      <c r="H1482">
        <v>2</v>
      </c>
      <c r="I1482" s="1">
        <v>2</v>
      </c>
      <c r="J1482">
        <v>2</v>
      </c>
      <c r="K1482">
        <v>5442593</v>
      </c>
      <c r="L1482" s="14">
        <v>108.73</v>
      </c>
      <c r="M1482">
        <v>1257</v>
      </c>
      <c r="N1482" s="3">
        <f t="shared" si="23"/>
        <v>4329.8273667462208</v>
      </c>
      <c r="O1482" t="s">
        <v>42</v>
      </c>
      <c r="P1482" t="s">
        <v>42</v>
      </c>
    </row>
    <row r="1483" spans="1:16" hidden="1" x14ac:dyDescent="0.3">
      <c r="A1483" t="s">
        <v>306</v>
      </c>
      <c r="B1483" t="s">
        <v>24</v>
      </c>
      <c r="C1483" t="s">
        <v>25</v>
      </c>
      <c r="D1483">
        <v>1257.5999999999999</v>
      </c>
      <c r="E1483">
        <v>1267</v>
      </c>
      <c r="F1483">
        <v>1271.2</v>
      </c>
      <c r="G1483">
        <v>1236.05</v>
      </c>
      <c r="H1483">
        <v>1251</v>
      </c>
      <c r="I1483" s="1">
        <v>1247.45</v>
      </c>
      <c r="J1483">
        <v>1250.79</v>
      </c>
      <c r="K1483">
        <v>689068</v>
      </c>
      <c r="L1483" s="2">
        <v>8618.82</v>
      </c>
      <c r="M1483">
        <v>23224</v>
      </c>
      <c r="N1483" s="3">
        <f t="shared" si="23"/>
        <v>29.67051326214261</v>
      </c>
      <c r="O1483">
        <v>261962</v>
      </c>
      <c r="P1483">
        <v>38.020000000000003</v>
      </c>
    </row>
    <row r="1484" spans="1:16" hidden="1" x14ac:dyDescent="0.3">
      <c r="A1484" t="s">
        <v>1578</v>
      </c>
      <c r="B1484" t="s">
        <v>41</v>
      </c>
      <c r="C1484" t="s">
        <v>25</v>
      </c>
      <c r="D1484">
        <v>14.25</v>
      </c>
      <c r="E1484">
        <v>14.9</v>
      </c>
      <c r="F1484">
        <v>14.9</v>
      </c>
      <c r="G1484">
        <v>13.7</v>
      </c>
      <c r="H1484">
        <v>14.35</v>
      </c>
      <c r="I1484" s="1">
        <v>14.35</v>
      </c>
      <c r="J1484">
        <v>13.96</v>
      </c>
      <c r="K1484">
        <v>2733</v>
      </c>
      <c r="L1484" s="2">
        <v>0.38</v>
      </c>
      <c r="M1484">
        <v>25</v>
      </c>
      <c r="N1484" s="3">
        <f t="shared" si="23"/>
        <v>109.32</v>
      </c>
      <c r="O1484" t="s">
        <v>42</v>
      </c>
      <c r="P1484" t="s">
        <v>42</v>
      </c>
    </row>
    <row r="1485" spans="1:16" hidden="1" x14ac:dyDescent="0.3">
      <c r="A1485" t="s">
        <v>1493</v>
      </c>
      <c r="B1485" t="s">
        <v>24</v>
      </c>
      <c r="C1485" t="s">
        <v>25</v>
      </c>
      <c r="D1485">
        <v>193.4</v>
      </c>
      <c r="E1485">
        <v>199.2</v>
      </c>
      <c r="F1485">
        <v>203.05</v>
      </c>
      <c r="G1485">
        <v>199.2</v>
      </c>
      <c r="H1485">
        <v>203.05</v>
      </c>
      <c r="I1485" s="1">
        <v>203.05</v>
      </c>
      <c r="J1485">
        <v>203.01</v>
      </c>
      <c r="K1485">
        <v>553</v>
      </c>
      <c r="L1485" s="2">
        <v>1.1200000000000001</v>
      </c>
      <c r="M1485">
        <v>11</v>
      </c>
      <c r="N1485" s="3">
        <f t="shared" si="23"/>
        <v>50.272727272727273</v>
      </c>
      <c r="O1485">
        <v>553</v>
      </c>
      <c r="P1485">
        <v>100</v>
      </c>
    </row>
    <row r="1486" spans="1:16" hidden="1" x14ac:dyDescent="0.3">
      <c r="A1486" t="s">
        <v>411</v>
      </c>
      <c r="B1486" t="s">
        <v>24</v>
      </c>
      <c r="C1486" t="s">
        <v>25</v>
      </c>
      <c r="D1486">
        <v>584.15</v>
      </c>
      <c r="E1486">
        <v>588.75</v>
      </c>
      <c r="F1486">
        <v>592.15</v>
      </c>
      <c r="G1486">
        <v>566.15</v>
      </c>
      <c r="H1486">
        <v>568</v>
      </c>
      <c r="I1486" s="1">
        <v>574.5</v>
      </c>
      <c r="J1486">
        <v>579.29</v>
      </c>
      <c r="K1486">
        <v>233589</v>
      </c>
      <c r="L1486" s="2">
        <v>1353.16</v>
      </c>
      <c r="M1486">
        <v>6956</v>
      </c>
      <c r="N1486" s="3">
        <f t="shared" si="23"/>
        <v>33.580937320299022</v>
      </c>
      <c r="O1486">
        <v>36742</v>
      </c>
      <c r="P1486">
        <v>15.73</v>
      </c>
    </row>
    <row r="1487" spans="1:16" hidden="1" x14ac:dyDescent="0.3">
      <c r="A1487" t="s">
        <v>537</v>
      </c>
      <c r="B1487" t="s">
        <v>24</v>
      </c>
      <c r="C1487" t="s">
        <v>25</v>
      </c>
      <c r="D1487">
        <v>89.05</v>
      </c>
      <c r="E1487">
        <v>89.65</v>
      </c>
      <c r="F1487">
        <v>90.25</v>
      </c>
      <c r="G1487">
        <v>80.150000000000006</v>
      </c>
      <c r="H1487">
        <v>82.35</v>
      </c>
      <c r="I1487" s="1">
        <v>83.3</v>
      </c>
      <c r="J1487">
        <v>84.76</v>
      </c>
      <c r="K1487">
        <v>581044</v>
      </c>
      <c r="L1487" s="2">
        <v>492.47</v>
      </c>
      <c r="M1487">
        <v>7538</v>
      </c>
      <c r="N1487" s="3">
        <f t="shared" si="23"/>
        <v>77.08198461130273</v>
      </c>
      <c r="O1487">
        <v>254893</v>
      </c>
      <c r="P1487">
        <v>43.87</v>
      </c>
    </row>
    <row r="1488" spans="1:16" hidden="1" x14ac:dyDescent="0.3">
      <c r="A1488" t="s">
        <v>198</v>
      </c>
      <c r="B1488" t="s">
        <v>24</v>
      </c>
      <c r="C1488" t="s">
        <v>25</v>
      </c>
      <c r="D1488">
        <v>3251.85</v>
      </c>
      <c r="E1488">
        <v>3263</v>
      </c>
      <c r="F1488">
        <v>3280</v>
      </c>
      <c r="G1488">
        <v>3152.2</v>
      </c>
      <c r="H1488">
        <v>3177.1</v>
      </c>
      <c r="I1488" s="1">
        <v>3171.15</v>
      </c>
      <c r="J1488">
        <v>3188.34</v>
      </c>
      <c r="K1488">
        <v>7089907</v>
      </c>
      <c r="L1488" s="2">
        <v>226050.56</v>
      </c>
      <c r="M1488">
        <v>276903</v>
      </c>
      <c r="N1488" s="3">
        <f t="shared" si="23"/>
        <v>25.604298256068009</v>
      </c>
      <c r="O1488">
        <v>962337</v>
      </c>
      <c r="P1488">
        <v>13.57</v>
      </c>
    </row>
    <row r="1489" spans="1:16" hidden="1" x14ac:dyDescent="0.3">
      <c r="A1489" t="s">
        <v>475</v>
      </c>
      <c r="B1489" t="s">
        <v>24</v>
      </c>
      <c r="C1489" t="s">
        <v>25</v>
      </c>
      <c r="D1489">
        <v>2674.9</v>
      </c>
      <c r="E1489">
        <v>2689.7</v>
      </c>
      <c r="F1489">
        <v>2695.35</v>
      </c>
      <c r="G1489">
        <v>2666.1</v>
      </c>
      <c r="H1489">
        <v>2678</v>
      </c>
      <c r="I1489" s="1">
        <v>2682.05</v>
      </c>
      <c r="J1489">
        <v>2679.12</v>
      </c>
      <c r="K1489">
        <v>29928</v>
      </c>
      <c r="L1489" s="2">
        <v>801.81</v>
      </c>
      <c r="M1489">
        <v>4050</v>
      </c>
      <c r="N1489" s="3">
        <f t="shared" si="23"/>
        <v>7.3896296296296295</v>
      </c>
      <c r="O1489">
        <v>14400</v>
      </c>
      <c r="P1489">
        <v>48.12</v>
      </c>
    </row>
    <row r="1490" spans="1:16" hidden="1" x14ac:dyDescent="0.3">
      <c r="A1490" t="s">
        <v>722</v>
      </c>
      <c r="B1490" t="s">
        <v>24</v>
      </c>
      <c r="C1490" t="s">
        <v>25</v>
      </c>
      <c r="D1490">
        <v>5.95</v>
      </c>
      <c r="E1490">
        <v>5.9</v>
      </c>
      <c r="F1490">
        <v>6</v>
      </c>
      <c r="G1490">
        <v>5.75</v>
      </c>
      <c r="H1490">
        <v>5.8</v>
      </c>
      <c r="I1490" s="1">
        <v>5.8</v>
      </c>
      <c r="J1490">
        <v>5.84</v>
      </c>
      <c r="K1490">
        <v>2164079</v>
      </c>
      <c r="L1490" s="2">
        <v>126.36</v>
      </c>
      <c r="M1490">
        <v>2158</v>
      </c>
      <c r="N1490" s="3">
        <f t="shared" si="23"/>
        <v>1002.8169601482855</v>
      </c>
      <c r="O1490">
        <v>1307142</v>
      </c>
      <c r="P1490">
        <v>60.4</v>
      </c>
    </row>
    <row r="1491" spans="1:16" hidden="1" x14ac:dyDescent="0.3">
      <c r="A1491" t="s">
        <v>218</v>
      </c>
      <c r="B1491" t="s">
        <v>24</v>
      </c>
      <c r="C1491" t="s">
        <v>25</v>
      </c>
      <c r="D1491">
        <v>6270.3</v>
      </c>
      <c r="E1491">
        <v>6279</v>
      </c>
      <c r="F1491">
        <v>6315.05</v>
      </c>
      <c r="G1491">
        <v>6135.8</v>
      </c>
      <c r="H1491">
        <v>6179</v>
      </c>
      <c r="I1491" s="1">
        <v>6173.2</v>
      </c>
      <c r="J1491">
        <v>6182.36</v>
      </c>
      <c r="K1491">
        <v>656208</v>
      </c>
      <c r="L1491" s="2">
        <v>40569.129999999997</v>
      </c>
      <c r="M1491">
        <v>59541</v>
      </c>
      <c r="N1491" s="3">
        <f t="shared" si="23"/>
        <v>11.021111502997934</v>
      </c>
      <c r="O1491">
        <v>81378</v>
      </c>
      <c r="P1491">
        <v>12.4</v>
      </c>
    </row>
    <row r="1492" spans="1:16" hidden="1" x14ac:dyDescent="0.3">
      <c r="A1492" t="s">
        <v>541</v>
      </c>
      <c r="B1492" t="s">
        <v>24</v>
      </c>
      <c r="C1492" t="s">
        <v>25</v>
      </c>
      <c r="D1492">
        <v>411.15</v>
      </c>
      <c r="E1492">
        <v>412.05</v>
      </c>
      <c r="F1492">
        <v>414</v>
      </c>
      <c r="G1492">
        <v>398.25</v>
      </c>
      <c r="H1492">
        <v>413</v>
      </c>
      <c r="I1492" s="1">
        <v>411.1</v>
      </c>
      <c r="J1492">
        <v>406.71</v>
      </c>
      <c r="K1492">
        <v>118931</v>
      </c>
      <c r="L1492" s="2">
        <v>483.71</v>
      </c>
      <c r="M1492">
        <v>4678</v>
      </c>
      <c r="N1492" s="3">
        <f t="shared" si="23"/>
        <v>25.423471569046601</v>
      </c>
      <c r="O1492">
        <v>43965</v>
      </c>
      <c r="P1492">
        <v>36.97</v>
      </c>
    </row>
    <row r="1493" spans="1:16" hidden="1" x14ac:dyDescent="0.3">
      <c r="A1493" t="s">
        <v>445</v>
      </c>
      <c r="B1493" t="s">
        <v>24</v>
      </c>
      <c r="C1493" t="s">
        <v>25</v>
      </c>
      <c r="D1493">
        <v>168.4</v>
      </c>
      <c r="E1493">
        <v>168.5</v>
      </c>
      <c r="F1493">
        <v>169.75</v>
      </c>
      <c r="G1493">
        <v>160.6</v>
      </c>
      <c r="H1493">
        <v>161</v>
      </c>
      <c r="I1493" s="1">
        <v>161.6</v>
      </c>
      <c r="J1493">
        <v>163.9</v>
      </c>
      <c r="K1493">
        <v>600417</v>
      </c>
      <c r="L1493" s="2">
        <v>984.09</v>
      </c>
      <c r="M1493">
        <v>9772</v>
      </c>
      <c r="N1493" s="3">
        <f t="shared" si="23"/>
        <v>61.442591076545234</v>
      </c>
      <c r="O1493">
        <v>320700</v>
      </c>
      <c r="P1493">
        <v>53.41</v>
      </c>
    </row>
    <row r="1494" spans="1:16" hidden="1" x14ac:dyDescent="0.3">
      <c r="A1494" t="s">
        <v>256</v>
      </c>
      <c r="B1494" t="s">
        <v>24</v>
      </c>
      <c r="C1494" t="s">
        <v>25</v>
      </c>
      <c r="D1494">
        <v>2985.5</v>
      </c>
      <c r="E1494">
        <v>2990</v>
      </c>
      <c r="F1494">
        <v>3035</v>
      </c>
      <c r="G1494">
        <v>2934.05</v>
      </c>
      <c r="H1494">
        <v>3015</v>
      </c>
      <c r="I1494" s="1">
        <v>3020.5</v>
      </c>
      <c r="J1494">
        <v>2988.33</v>
      </c>
      <c r="K1494">
        <v>621962</v>
      </c>
      <c r="L1494" s="2">
        <v>18586.3</v>
      </c>
      <c r="M1494">
        <v>42852</v>
      </c>
      <c r="N1494" s="3">
        <f t="shared" si="23"/>
        <v>14.514188369270979</v>
      </c>
      <c r="O1494">
        <v>107111</v>
      </c>
      <c r="P1494">
        <v>17.22</v>
      </c>
    </row>
    <row r="1495" spans="1:16" hidden="1" x14ac:dyDescent="0.3">
      <c r="A1495" t="s">
        <v>1525</v>
      </c>
      <c r="B1495" t="s">
        <v>41</v>
      </c>
      <c r="C1495" t="s">
        <v>25</v>
      </c>
      <c r="D1495">
        <v>2.4</v>
      </c>
      <c r="E1495">
        <v>2.5</v>
      </c>
      <c r="F1495">
        <v>2.5</v>
      </c>
      <c r="G1495">
        <v>2.2999999999999998</v>
      </c>
      <c r="H1495">
        <v>2.4</v>
      </c>
      <c r="I1495" s="1">
        <v>2.2999999999999998</v>
      </c>
      <c r="J1495">
        <v>2.34</v>
      </c>
      <c r="K1495">
        <v>36530</v>
      </c>
      <c r="L1495" s="2">
        <v>0.85</v>
      </c>
      <c r="M1495">
        <v>95</v>
      </c>
      <c r="N1495" s="3">
        <f t="shared" si="23"/>
        <v>384.5263157894737</v>
      </c>
      <c r="O1495" t="s">
        <v>42</v>
      </c>
      <c r="P1495" t="s">
        <v>42</v>
      </c>
    </row>
    <row r="1496" spans="1:16" hidden="1" x14ac:dyDescent="0.3">
      <c r="A1496" t="s">
        <v>1019</v>
      </c>
      <c r="B1496" t="s">
        <v>41</v>
      </c>
      <c r="C1496" t="s">
        <v>25</v>
      </c>
      <c r="D1496">
        <v>22.4</v>
      </c>
      <c r="E1496">
        <v>22.4</v>
      </c>
      <c r="F1496">
        <v>22.4</v>
      </c>
      <c r="G1496">
        <v>22.4</v>
      </c>
      <c r="H1496">
        <v>22.4</v>
      </c>
      <c r="I1496" s="1">
        <v>22.4</v>
      </c>
      <c r="J1496">
        <v>22.4</v>
      </c>
      <c r="K1496">
        <v>679</v>
      </c>
      <c r="L1496" s="2">
        <v>0.15</v>
      </c>
      <c r="M1496">
        <v>9</v>
      </c>
      <c r="N1496" s="3">
        <f t="shared" si="23"/>
        <v>75.444444444444443</v>
      </c>
      <c r="O1496" t="s">
        <v>42</v>
      </c>
      <c r="P1496" t="s">
        <v>42</v>
      </c>
    </row>
    <row r="1497" spans="1:16" hidden="1" x14ac:dyDescent="0.3">
      <c r="A1497" t="s">
        <v>1499</v>
      </c>
      <c r="B1497" t="s">
        <v>24</v>
      </c>
      <c r="C1497" t="s">
        <v>25</v>
      </c>
      <c r="D1497">
        <v>21.25</v>
      </c>
      <c r="E1497">
        <v>21.05</v>
      </c>
      <c r="F1497">
        <v>21.8</v>
      </c>
      <c r="G1497">
        <v>20.149999999999999</v>
      </c>
      <c r="H1497">
        <v>21.55</v>
      </c>
      <c r="I1497" s="1">
        <v>21.5</v>
      </c>
      <c r="J1497">
        <v>21.18</v>
      </c>
      <c r="K1497">
        <v>5062</v>
      </c>
      <c r="L1497" s="2">
        <v>1.07</v>
      </c>
      <c r="M1497">
        <v>71</v>
      </c>
      <c r="N1497" s="3">
        <f t="shared" si="23"/>
        <v>71.295774647887328</v>
      </c>
      <c r="O1497">
        <v>3534</v>
      </c>
      <c r="P1497">
        <v>69.81</v>
      </c>
    </row>
    <row r="1498" spans="1:16" hidden="1" x14ac:dyDescent="0.3">
      <c r="A1498" t="s">
        <v>26</v>
      </c>
      <c r="B1498" t="s">
        <v>24</v>
      </c>
      <c r="C1498" t="s">
        <v>25</v>
      </c>
      <c r="D1498">
        <v>136.80000000000001</v>
      </c>
      <c r="E1498">
        <v>120</v>
      </c>
      <c r="F1498">
        <v>139.27000000000001</v>
      </c>
      <c r="G1498">
        <v>115.36</v>
      </c>
      <c r="H1498">
        <v>116.25</v>
      </c>
      <c r="I1498" s="1">
        <v>118.73</v>
      </c>
      <c r="J1498">
        <v>127.88</v>
      </c>
      <c r="K1498">
        <v>259106</v>
      </c>
      <c r="L1498" s="2">
        <v>331.36</v>
      </c>
      <c r="M1498">
        <v>6788</v>
      </c>
      <c r="N1498" s="3">
        <f t="shared" si="23"/>
        <v>38.171184443134941</v>
      </c>
      <c r="O1498">
        <v>193055</v>
      </c>
      <c r="P1498">
        <v>74.510000000000005</v>
      </c>
    </row>
    <row r="1499" spans="1:16" hidden="1" x14ac:dyDescent="0.3">
      <c r="A1499" t="s">
        <v>23</v>
      </c>
      <c r="B1499" t="s">
        <v>24</v>
      </c>
      <c r="C1499" t="s">
        <v>25</v>
      </c>
      <c r="D1499">
        <v>52.35</v>
      </c>
      <c r="E1499">
        <v>53</v>
      </c>
      <c r="F1499">
        <v>53</v>
      </c>
      <c r="G1499">
        <v>36.9</v>
      </c>
      <c r="H1499">
        <v>46.4</v>
      </c>
      <c r="I1499" s="1">
        <v>46.4</v>
      </c>
      <c r="J1499">
        <v>46.21</v>
      </c>
      <c r="K1499">
        <v>1214470</v>
      </c>
      <c r="L1499" s="2">
        <v>561.16</v>
      </c>
      <c r="M1499">
        <v>16662</v>
      </c>
      <c r="N1499" s="3">
        <f t="shared" si="23"/>
        <v>72.888608810466934</v>
      </c>
      <c r="O1499">
        <v>930729</v>
      </c>
      <c r="P1499">
        <v>76.64</v>
      </c>
    </row>
    <row r="1500" spans="1:16" hidden="1" x14ac:dyDescent="0.3">
      <c r="A1500" t="s">
        <v>1171</v>
      </c>
      <c r="B1500" t="s">
        <v>24</v>
      </c>
      <c r="C1500" t="s">
        <v>25</v>
      </c>
      <c r="D1500">
        <v>55.15</v>
      </c>
      <c r="E1500">
        <v>55.15</v>
      </c>
      <c r="F1500">
        <v>55.65</v>
      </c>
      <c r="G1500">
        <v>52.65</v>
      </c>
      <c r="H1500">
        <v>54.9</v>
      </c>
      <c r="I1500" s="1">
        <v>54.7</v>
      </c>
      <c r="J1500">
        <v>54.26</v>
      </c>
      <c r="K1500">
        <v>33498</v>
      </c>
      <c r="L1500" s="2">
        <v>18.18</v>
      </c>
      <c r="M1500">
        <v>486</v>
      </c>
      <c r="N1500" s="3">
        <f t="shared" si="23"/>
        <v>68.925925925925924</v>
      </c>
      <c r="O1500">
        <v>19976</v>
      </c>
      <c r="P1500">
        <v>59.63</v>
      </c>
    </row>
    <row r="1501" spans="1:16" hidden="1" x14ac:dyDescent="0.3">
      <c r="A1501" t="s">
        <v>203</v>
      </c>
      <c r="B1501" t="s">
        <v>24</v>
      </c>
      <c r="C1501" t="s">
        <v>25</v>
      </c>
      <c r="D1501">
        <v>445.6</v>
      </c>
      <c r="E1501">
        <v>447</v>
      </c>
      <c r="F1501">
        <v>448</v>
      </c>
      <c r="G1501">
        <v>429.9</v>
      </c>
      <c r="H1501">
        <v>431.9</v>
      </c>
      <c r="I1501" s="1">
        <v>431.55</v>
      </c>
      <c r="J1501">
        <v>434.54</v>
      </c>
      <c r="K1501">
        <v>21924614</v>
      </c>
      <c r="L1501" s="2">
        <v>95271.25</v>
      </c>
      <c r="M1501">
        <v>239539</v>
      </c>
      <c r="N1501" s="3">
        <f t="shared" si="23"/>
        <v>91.528369075599386</v>
      </c>
      <c r="O1501">
        <v>5904126</v>
      </c>
      <c r="P1501">
        <v>26.93</v>
      </c>
    </row>
    <row r="1502" spans="1:16" hidden="1" x14ac:dyDescent="0.3">
      <c r="A1502" t="s">
        <v>481</v>
      </c>
      <c r="B1502" t="s">
        <v>24</v>
      </c>
      <c r="C1502" t="s">
        <v>25</v>
      </c>
      <c r="D1502">
        <v>45.6</v>
      </c>
      <c r="E1502">
        <v>46.5</v>
      </c>
      <c r="F1502">
        <v>50.1</v>
      </c>
      <c r="G1502">
        <v>45.5</v>
      </c>
      <c r="H1502">
        <v>48.3</v>
      </c>
      <c r="I1502" s="1">
        <v>48.35</v>
      </c>
      <c r="J1502">
        <v>48.47</v>
      </c>
      <c r="K1502">
        <v>1565262</v>
      </c>
      <c r="L1502" s="2">
        <v>758.66</v>
      </c>
      <c r="M1502">
        <v>9259</v>
      </c>
      <c r="N1502" s="3">
        <f t="shared" si="23"/>
        <v>169.05302948482557</v>
      </c>
      <c r="O1502">
        <v>688164</v>
      </c>
      <c r="P1502">
        <v>43.96</v>
      </c>
    </row>
    <row r="1503" spans="1:16" hidden="1" x14ac:dyDescent="0.3">
      <c r="A1503" t="s">
        <v>442</v>
      </c>
      <c r="B1503" t="s">
        <v>24</v>
      </c>
      <c r="C1503" t="s">
        <v>25</v>
      </c>
      <c r="D1503">
        <v>451.45</v>
      </c>
      <c r="E1503">
        <v>454.8</v>
      </c>
      <c r="F1503">
        <v>454.8</v>
      </c>
      <c r="G1503">
        <v>438.5</v>
      </c>
      <c r="H1503">
        <v>439.8</v>
      </c>
      <c r="I1503" s="1">
        <v>440.25</v>
      </c>
      <c r="J1503">
        <v>443.3</v>
      </c>
      <c r="K1503">
        <v>230116</v>
      </c>
      <c r="L1503" s="2">
        <v>1020.1</v>
      </c>
      <c r="M1503">
        <v>8975</v>
      </c>
      <c r="N1503" s="3">
        <f t="shared" si="23"/>
        <v>25.639665738161561</v>
      </c>
      <c r="O1503">
        <v>104704</v>
      </c>
      <c r="P1503">
        <v>45.5</v>
      </c>
    </row>
    <row r="1504" spans="1:16" hidden="1" x14ac:dyDescent="0.3">
      <c r="A1504" t="s">
        <v>791</v>
      </c>
      <c r="B1504" t="s">
        <v>24</v>
      </c>
      <c r="C1504" t="s">
        <v>25</v>
      </c>
      <c r="D1504">
        <v>172.45</v>
      </c>
      <c r="E1504">
        <v>171.2</v>
      </c>
      <c r="F1504">
        <v>172.45</v>
      </c>
      <c r="G1504">
        <v>164.3</v>
      </c>
      <c r="H1504">
        <v>166.4</v>
      </c>
      <c r="I1504" s="1">
        <v>166.85</v>
      </c>
      <c r="J1504">
        <v>168.22</v>
      </c>
      <c r="K1504">
        <v>51100</v>
      </c>
      <c r="L1504" s="2">
        <v>85.96</v>
      </c>
      <c r="M1504">
        <v>1369</v>
      </c>
      <c r="N1504" s="3">
        <f t="shared" si="23"/>
        <v>37.326515704894085</v>
      </c>
      <c r="O1504">
        <v>16816</v>
      </c>
      <c r="P1504">
        <v>32.909999999999997</v>
      </c>
    </row>
    <row r="1505" spans="1:16" hidden="1" x14ac:dyDescent="0.3">
      <c r="A1505" t="s">
        <v>1350</v>
      </c>
      <c r="B1505" t="s">
        <v>24</v>
      </c>
      <c r="C1505" t="s">
        <v>25</v>
      </c>
      <c r="D1505">
        <v>18.05</v>
      </c>
      <c r="E1505">
        <v>18.850000000000001</v>
      </c>
      <c r="F1505">
        <v>18.899999999999999</v>
      </c>
      <c r="G1505">
        <v>17.25</v>
      </c>
      <c r="H1505">
        <v>18.3</v>
      </c>
      <c r="I1505" s="1">
        <v>17.850000000000001</v>
      </c>
      <c r="J1505">
        <v>18.23</v>
      </c>
      <c r="K1505">
        <v>24598</v>
      </c>
      <c r="L1505" s="2">
        <v>4.4800000000000004</v>
      </c>
      <c r="M1505">
        <v>282</v>
      </c>
      <c r="N1505" s="3">
        <f t="shared" si="23"/>
        <v>87.226950354609926</v>
      </c>
      <c r="O1505">
        <v>12506</v>
      </c>
      <c r="P1505">
        <v>50.84</v>
      </c>
    </row>
    <row r="1506" spans="1:16" hidden="1" x14ac:dyDescent="0.3">
      <c r="A1506" t="s">
        <v>1425</v>
      </c>
      <c r="B1506" t="s">
        <v>41</v>
      </c>
      <c r="C1506" t="s">
        <v>25</v>
      </c>
      <c r="D1506">
        <v>23.35</v>
      </c>
      <c r="E1506">
        <v>24.5</v>
      </c>
      <c r="F1506">
        <v>24.5</v>
      </c>
      <c r="G1506">
        <v>24.5</v>
      </c>
      <c r="H1506">
        <v>24.5</v>
      </c>
      <c r="I1506" s="1">
        <v>24.5</v>
      </c>
      <c r="J1506">
        <v>24.5</v>
      </c>
      <c r="K1506">
        <v>9027</v>
      </c>
      <c r="L1506" s="2">
        <v>2.21</v>
      </c>
      <c r="M1506">
        <v>64</v>
      </c>
      <c r="N1506" s="3">
        <f t="shared" si="23"/>
        <v>141.046875</v>
      </c>
      <c r="O1506" t="s">
        <v>42</v>
      </c>
      <c r="P1506" t="s">
        <v>42</v>
      </c>
    </row>
    <row r="1507" spans="1:16" hidden="1" x14ac:dyDescent="0.3">
      <c r="A1507" t="s">
        <v>133</v>
      </c>
      <c r="B1507" t="s">
        <v>24</v>
      </c>
      <c r="C1507" t="s">
        <v>25</v>
      </c>
      <c r="D1507">
        <v>521.45000000000005</v>
      </c>
      <c r="E1507">
        <v>520</v>
      </c>
      <c r="F1507">
        <v>533.79999999999995</v>
      </c>
      <c r="G1507">
        <v>512.5</v>
      </c>
      <c r="H1507">
        <v>522</v>
      </c>
      <c r="I1507" s="1">
        <v>524.20000000000005</v>
      </c>
      <c r="J1507">
        <v>526.34</v>
      </c>
      <c r="K1507">
        <v>14522</v>
      </c>
      <c r="L1507" s="15">
        <v>76.44</v>
      </c>
      <c r="M1507">
        <v>1110</v>
      </c>
      <c r="N1507" s="3">
        <f t="shared" si="23"/>
        <v>13.082882882882883</v>
      </c>
      <c r="O1507">
        <v>6760</v>
      </c>
      <c r="P1507">
        <v>46.55</v>
      </c>
    </row>
    <row r="1508" spans="1:16" hidden="1" x14ac:dyDescent="0.3">
      <c r="A1508" t="s">
        <v>1581</v>
      </c>
      <c r="B1508" t="s">
        <v>24</v>
      </c>
      <c r="C1508" t="s">
        <v>25</v>
      </c>
      <c r="D1508">
        <v>27</v>
      </c>
      <c r="E1508">
        <v>27.05</v>
      </c>
      <c r="F1508">
        <v>29.6</v>
      </c>
      <c r="G1508">
        <v>25.9</v>
      </c>
      <c r="H1508">
        <v>29.6</v>
      </c>
      <c r="I1508" s="1">
        <v>27</v>
      </c>
      <c r="J1508">
        <v>27</v>
      </c>
      <c r="K1508">
        <v>1341</v>
      </c>
      <c r="L1508" s="2">
        <v>0.36</v>
      </c>
      <c r="M1508">
        <v>32</v>
      </c>
      <c r="N1508" s="3">
        <f t="shared" si="23"/>
        <v>41.90625</v>
      </c>
      <c r="O1508">
        <v>1176</v>
      </c>
      <c r="P1508">
        <v>87.7</v>
      </c>
    </row>
    <row r="1509" spans="1:16" hidden="1" x14ac:dyDescent="0.3">
      <c r="A1509" t="s">
        <v>245</v>
      </c>
      <c r="B1509" t="s">
        <v>24</v>
      </c>
      <c r="C1509" t="s">
        <v>25</v>
      </c>
      <c r="D1509">
        <v>810.65</v>
      </c>
      <c r="E1509">
        <v>801</v>
      </c>
      <c r="F1509">
        <v>809.95</v>
      </c>
      <c r="G1509">
        <v>776.4</v>
      </c>
      <c r="H1509">
        <v>778.5</v>
      </c>
      <c r="I1509" s="1">
        <v>779.25</v>
      </c>
      <c r="J1509">
        <v>783.11</v>
      </c>
      <c r="K1509">
        <v>2714502</v>
      </c>
      <c r="L1509" s="2">
        <v>21257.62</v>
      </c>
      <c r="M1509">
        <v>96028</v>
      </c>
      <c r="N1509" s="3">
        <f t="shared" si="23"/>
        <v>28.267817719831715</v>
      </c>
      <c r="O1509">
        <v>892911</v>
      </c>
      <c r="P1509">
        <v>32.89</v>
      </c>
    </row>
    <row r="1510" spans="1:16" hidden="1" x14ac:dyDescent="0.3">
      <c r="A1510" t="s">
        <v>1482</v>
      </c>
      <c r="B1510" t="s">
        <v>24</v>
      </c>
      <c r="C1510" t="s">
        <v>25</v>
      </c>
      <c r="D1510">
        <v>51.55</v>
      </c>
      <c r="E1510">
        <v>50.45</v>
      </c>
      <c r="F1510">
        <v>52.4</v>
      </c>
      <c r="G1510">
        <v>50.4</v>
      </c>
      <c r="H1510">
        <v>50.7</v>
      </c>
      <c r="I1510" s="1">
        <v>50.75</v>
      </c>
      <c r="J1510">
        <v>51.1</v>
      </c>
      <c r="K1510">
        <v>2609</v>
      </c>
      <c r="L1510" s="2">
        <v>1.33</v>
      </c>
      <c r="M1510">
        <v>96</v>
      </c>
      <c r="N1510" s="3">
        <f t="shared" si="23"/>
        <v>27.177083333333332</v>
      </c>
      <c r="O1510">
        <v>2360</v>
      </c>
      <c r="P1510">
        <v>90.46</v>
      </c>
    </row>
    <row r="1511" spans="1:16" hidden="1" x14ac:dyDescent="0.3">
      <c r="A1511" t="s">
        <v>300</v>
      </c>
      <c r="B1511" t="s">
        <v>24</v>
      </c>
      <c r="C1511" t="s">
        <v>25</v>
      </c>
      <c r="D1511">
        <v>791.3</v>
      </c>
      <c r="E1511">
        <v>772</v>
      </c>
      <c r="F1511">
        <v>816.9</v>
      </c>
      <c r="G1511">
        <v>762.2</v>
      </c>
      <c r="H1511">
        <v>773</v>
      </c>
      <c r="I1511" s="1">
        <v>774</v>
      </c>
      <c r="J1511">
        <v>779.02</v>
      </c>
      <c r="K1511">
        <v>1146852</v>
      </c>
      <c r="L1511" s="2">
        <v>8934.2000000000007</v>
      </c>
      <c r="M1511">
        <v>108003</v>
      </c>
      <c r="N1511" s="3">
        <f t="shared" si="23"/>
        <v>10.618705035971223</v>
      </c>
      <c r="O1511">
        <v>730189</v>
      </c>
      <c r="P1511">
        <v>63.67</v>
      </c>
    </row>
    <row r="1512" spans="1:16" hidden="1" x14ac:dyDescent="0.3">
      <c r="A1512" t="s">
        <v>812</v>
      </c>
      <c r="B1512" t="s">
        <v>24</v>
      </c>
      <c r="C1512" t="s">
        <v>25</v>
      </c>
      <c r="D1512">
        <v>164.05</v>
      </c>
      <c r="E1512">
        <v>164.05</v>
      </c>
      <c r="F1512">
        <v>164.6</v>
      </c>
      <c r="G1512">
        <v>159.1</v>
      </c>
      <c r="H1512">
        <v>160</v>
      </c>
      <c r="I1512" s="1">
        <v>159.75</v>
      </c>
      <c r="J1512">
        <v>160.71</v>
      </c>
      <c r="K1512">
        <v>47275</v>
      </c>
      <c r="L1512" s="2">
        <v>75.98</v>
      </c>
      <c r="M1512">
        <v>1522</v>
      </c>
      <c r="N1512" s="3">
        <f t="shared" si="23"/>
        <v>31.061103810775297</v>
      </c>
      <c r="O1512">
        <v>26746</v>
      </c>
      <c r="P1512">
        <v>56.58</v>
      </c>
    </row>
    <row r="1513" spans="1:16" hidden="1" x14ac:dyDescent="0.3">
      <c r="A1513" t="s">
        <v>324</v>
      </c>
      <c r="B1513" t="s">
        <v>24</v>
      </c>
      <c r="C1513" t="s">
        <v>25</v>
      </c>
      <c r="D1513">
        <v>4923</v>
      </c>
      <c r="E1513">
        <v>4987.75</v>
      </c>
      <c r="F1513">
        <v>5128</v>
      </c>
      <c r="G1513">
        <v>4851.6000000000004</v>
      </c>
      <c r="H1513">
        <v>5024.8999999999996</v>
      </c>
      <c r="I1513" s="1">
        <v>5051.3</v>
      </c>
      <c r="J1513">
        <v>5021.22</v>
      </c>
      <c r="K1513">
        <v>125018</v>
      </c>
      <c r="L1513" s="2">
        <v>6277.42</v>
      </c>
      <c r="M1513">
        <v>17861</v>
      </c>
      <c r="N1513" s="3">
        <f t="shared" si="23"/>
        <v>6.9994961088404901</v>
      </c>
      <c r="O1513">
        <v>52373</v>
      </c>
      <c r="P1513">
        <v>41.89</v>
      </c>
    </row>
    <row r="1514" spans="1:16" hidden="1" x14ac:dyDescent="0.3">
      <c r="A1514" t="s">
        <v>1029</v>
      </c>
      <c r="B1514" t="s">
        <v>41</v>
      </c>
      <c r="C1514" t="s">
        <v>25</v>
      </c>
      <c r="D1514">
        <v>0.3</v>
      </c>
      <c r="E1514">
        <v>0.25</v>
      </c>
      <c r="F1514">
        <v>0.25</v>
      </c>
      <c r="G1514">
        <v>0.25</v>
      </c>
      <c r="H1514">
        <v>0.25</v>
      </c>
      <c r="I1514" s="1">
        <v>0.25</v>
      </c>
      <c r="J1514">
        <v>0.25</v>
      </c>
      <c r="K1514">
        <v>1100</v>
      </c>
      <c r="L1514" s="2">
        <v>0</v>
      </c>
      <c r="M1514">
        <v>2</v>
      </c>
      <c r="N1514" s="3">
        <f t="shared" si="23"/>
        <v>550</v>
      </c>
      <c r="O1514" t="s">
        <v>42</v>
      </c>
      <c r="P1514" t="s">
        <v>42</v>
      </c>
    </row>
    <row r="1515" spans="1:16" hidden="1" x14ac:dyDescent="0.3">
      <c r="A1515" t="s">
        <v>1479</v>
      </c>
      <c r="B1515" t="s">
        <v>41</v>
      </c>
      <c r="C1515" t="s">
        <v>25</v>
      </c>
      <c r="D1515">
        <v>48.75</v>
      </c>
      <c r="E1515">
        <v>47.05</v>
      </c>
      <c r="F1515">
        <v>47.05</v>
      </c>
      <c r="G1515">
        <v>46.35</v>
      </c>
      <c r="H1515">
        <v>46.35</v>
      </c>
      <c r="I1515" s="1">
        <v>46.35</v>
      </c>
      <c r="J1515">
        <v>46.57</v>
      </c>
      <c r="K1515">
        <v>2923</v>
      </c>
      <c r="L1515" s="2">
        <v>1.36</v>
      </c>
      <c r="M1515">
        <v>55</v>
      </c>
      <c r="N1515" s="3">
        <f t="shared" si="23"/>
        <v>53.145454545454548</v>
      </c>
      <c r="O1515" t="s">
        <v>42</v>
      </c>
      <c r="P1515" t="s">
        <v>42</v>
      </c>
    </row>
    <row r="1516" spans="1:16" hidden="1" x14ac:dyDescent="0.3">
      <c r="A1516" t="s">
        <v>1382</v>
      </c>
      <c r="B1516" t="s">
        <v>24</v>
      </c>
      <c r="C1516" t="s">
        <v>25</v>
      </c>
      <c r="D1516">
        <v>9.35</v>
      </c>
      <c r="E1516">
        <v>9.4</v>
      </c>
      <c r="F1516">
        <v>9.4</v>
      </c>
      <c r="G1516">
        <v>8.9499999999999993</v>
      </c>
      <c r="H1516">
        <v>9.3000000000000007</v>
      </c>
      <c r="I1516" s="1">
        <v>9.25</v>
      </c>
      <c r="J1516">
        <v>9.11</v>
      </c>
      <c r="K1516">
        <v>36451</v>
      </c>
      <c r="L1516" s="2">
        <v>3.32</v>
      </c>
      <c r="M1516">
        <v>208</v>
      </c>
      <c r="N1516" s="3">
        <f t="shared" si="23"/>
        <v>175.24519230769232</v>
      </c>
      <c r="O1516">
        <v>25834</v>
      </c>
      <c r="P1516">
        <v>70.87</v>
      </c>
    </row>
    <row r="1517" spans="1:16" hidden="1" x14ac:dyDescent="0.3">
      <c r="A1517" t="s">
        <v>574</v>
      </c>
      <c r="B1517" t="s">
        <v>24</v>
      </c>
      <c r="C1517" t="s">
        <v>25</v>
      </c>
      <c r="D1517">
        <v>625.35</v>
      </c>
      <c r="E1517">
        <v>619.75</v>
      </c>
      <c r="F1517">
        <v>619.75</v>
      </c>
      <c r="G1517">
        <v>590</v>
      </c>
      <c r="H1517">
        <v>594</v>
      </c>
      <c r="I1517" s="1">
        <v>593.6</v>
      </c>
      <c r="J1517">
        <v>600.97</v>
      </c>
      <c r="K1517">
        <v>60773</v>
      </c>
      <c r="L1517" s="2">
        <v>365.23</v>
      </c>
      <c r="M1517">
        <v>5316</v>
      </c>
      <c r="N1517" s="3">
        <f t="shared" si="23"/>
        <v>11.43209179834462</v>
      </c>
      <c r="O1517">
        <v>23550</v>
      </c>
      <c r="P1517">
        <v>38.75</v>
      </c>
    </row>
    <row r="1518" spans="1:16" hidden="1" x14ac:dyDescent="0.3">
      <c r="A1518" t="s">
        <v>1131</v>
      </c>
      <c r="B1518" t="s">
        <v>24</v>
      </c>
      <c r="C1518" t="s">
        <v>25</v>
      </c>
      <c r="D1518">
        <v>39.15</v>
      </c>
      <c r="E1518">
        <v>38.65</v>
      </c>
      <c r="F1518">
        <v>40</v>
      </c>
      <c r="G1518">
        <v>37.950000000000003</v>
      </c>
      <c r="H1518">
        <v>38.549999999999997</v>
      </c>
      <c r="I1518" s="1">
        <v>38.75</v>
      </c>
      <c r="J1518">
        <v>38.729999999999997</v>
      </c>
      <c r="K1518">
        <v>48634</v>
      </c>
      <c r="L1518" s="2">
        <v>18.829999999999998</v>
      </c>
      <c r="M1518">
        <v>403</v>
      </c>
      <c r="N1518" s="3">
        <f t="shared" si="23"/>
        <v>120.67990074441687</v>
      </c>
      <c r="O1518">
        <v>34645</v>
      </c>
      <c r="P1518">
        <v>71.239999999999995</v>
      </c>
    </row>
    <row r="1519" spans="1:16" hidden="1" x14ac:dyDescent="0.3">
      <c r="A1519" t="s">
        <v>439</v>
      </c>
      <c r="B1519" t="s">
        <v>24</v>
      </c>
      <c r="C1519" t="s">
        <v>25</v>
      </c>
      <c r="D1519">
        <v>3393.25</v>
      </c>
      <c r="E1519">
        <v>3400</v>
      </c>
      <c r="F1519">
        <v>3414.75</v>
      </c>
      <c r="G1519">
        <v>3315</v>
      </c>
      <c r="H1519">
        <v>3349</v>
      </c>
      <c r="I1519" s="1">
        <v>3344.8</v>
      </c>
      <c r="J1519">
        <v>3347.81</v>
      </c>
      <c r="K1519">
        <v>31038</v>
      </c>
      <c r="L1519" s="2">
        <v>1039.0899999999999</v>
      </c>
      <c r="M1519">
        <v>4608</v>
      </c>
      <c r="N1519" s="3">
        <f t="shared" si="23"/>
        <v>6.735677083333333</v>
      </c>
      <c r="O1519">
        <v>11629</v>
      </c>
      <c r="P1519">
        <v>37.47</v>
      </c>
    </row>
    <row r="1520" spans="1:16" hidden="1" x14ac:dyDescent="0.3">
      <c r="A1520" t="s">
        <v>523</v>
      </c>
      <c r="B1520" t="s">
        <v>24</v>
      </c>
      <c r="C1520" t="s">
        <v>25</v>
      </c>
      <c r="D1520">
        <v>108.9</v>
      </c>
      <c r="E1520">
        <v>109.5</v>
      </c>
      <c r="F1520">
        <v>109.55</v>
      </c>
      <c r="G1520">
        <v>105</v>
      </c>
      <c r="H1520">
        <v>105.3</v>
      </c>
      <c r="I1520" s="1">
        <v>105.55</v>
      </c>
      <c r="J1520">
        <v>107.1</v>
      </c>
      <c r="K1520">
        <v>533181</v>
      </c>
      <c r="L1520" s="2">
        <v>571.05999999999995</v>
      </c>
      <c r="M1520">
        <v>4507</v>
      </c>
      <c r="N1520" s="3">
        <f t="shared" si="23"/>
        <v>118.30064344353228</v>
      </c>
      <c r="O1520">
        <v>257183</v>
      </c>
      <c r="P1520">
        <v>48.24</v>
      </c>
    </row>
    <row r="1521" spans="1:16" hidden="1" x14ac:dyDescent="0.3">
      <c r="A1521" t="s">
        <v>553</v>
      </c>
      <c r="B1521" t="s">
        <v>24</v>
      </c>
      <c r="C1521" t="s">
        <v>25</v>
      </c>
      <c r="D1521">
        <v>926.4</v>
      </c>
      <c r="E1521">
        <v>930</v>
      </c>
      <c r="F1521">
        <v>930</v>
      </c>
      <c r="G1521">
        <v>915</v>
      </c>
      <c r="H1521">
        <v>916</v>
      </c>
      <c r="I1521" s="1">
        <v>917.3</v>
      </c>
      <c r="J1521">
        <v>920.85</v>
      </c>
      <c r="K1521">
        <v>47862</v>
      </c>
      <c r="L1521" s="2">
        <v>440.74</v>
      </c>
      <c r="M1521">
        <v>4929</v>
      </c>
      <c r="N1521" s="3">
        <f t="shared" si="23"/>
        <v>9.7102860620815576</v>
      </c>
      <c r="O1521">
        <v>23389</v>
      </c>
      <c r="P1521">
        <v>48.87</v>
      </c>
    </row>
    <row r="1522" spans="1:16" hidden="1" x14ac:dyDescent="0.3">
      <c r="A1522" t="s">
        <v>629</v>
      </c>
      <c r="B1522" t="s">
        <v>24</v>
      </c>
      <c r="C1522" t="s">
        <v>25</v>
      </c>
      <c r="D1522">
        <v>129.25</v>
      </c>
      <c r="E1522">
        <v>130</v>
      </c>
      <c r="F1522">
        <v>130.4</v>
      </c>
      <c r="G1522">
        <v>127.15</v>
      </c>
      <c r="H1522">
        <v>128.5</v>
      </c>
      <c r="I1522" s="1">
        <v>128.5</v>
      </c>
      <c r="J1522">
        <v>128.49</v>
      </c>
      <c r="K1522">
        <v>189463</v>
      </c>
      <c r="L1522" s="2">
        <v>243.44</v>
      </c>
      <c r="M1522">
        <v>4482</v>
      </c>
      <c r="N1522" s="3">
        <f t="shared" si="23"/>
        <v>42.271976796073183</v>
      </c>
      <c r="O1522">
        <v>81574</v>
      </c>
      <c r="P1522">
        <v>43.06</v>
      </c>
    </row>
    <row r="1523" spans="1:16" hidden="1" x14ac:dyDescent="0.3">
      <c r="A1523" t="s">
        <v>435</v>
      </c>
      <c r="B1523" t="s">
        <v>24</v>
      </c>
      <c r="C1523" t="s">
        <v>25</v>
      </c>
      <c r="D1523">
        <v>1071.3499999999999</v>
      </c>
      <c r="E1523">
        <v>1071</v>
      </c>
      <c r="F1523">
        <v>1075.95</v>
      </c>
      <c r="G1523">
        <v>1020</v>
      </c>
      <c r="H1523">
        <v>1032</v>
      </c>
      <c r="I1523" s="1">
        <v>1025.45</v>
      </c>
      <c r="J1523">
        <v>1043.02</v>
      </c>
      <c r="K1523">
        <v>105245</v>
      </c>
      <c r="L1523" s="2">
        <v>1097.73</v>
      </c>
      <c r="M1523">
        <v>5861</v>
      </c>
      <c r="N1523" s="3">
        <f t="shared" si="23"/>
        <v>17.956833304896776</v>
      </c>
      <c r="O1523">
        <v>55230</v>
      </c>
      <c r="P1523">
        <v>52.48</v>
      </c>
    </row>
    <row r="1524" spans="1:16" hidden="1" x14ac:dyDescent="0.3">
      <c r="A1524" t="s">
        <v>1465</v>
      </c>
      <c r="B1524" t="s">
        <v>24</v>
      </c>
      <c r="C1524" t="s">
        <v>25</v>
      </c>
      <c r="D1524">
        <v>122.6</v>
      </c>
      <c r="E1524">
        <v>125.35</v>
      </c>
      <c r="F1524">
        <v>125.35</v>
      </c>
      <c r="G1524">
        <v>108.95</v>
      </c>
      <c r="H1524">
        <v>120</v>
      </c>
      <c r="I1524" s="1">
        <v>119.1</v>
      </c>
      <c r="J1524">
        <v>118.69</v>
      </c>
      <c r="K1524">
        <v>1291</v>
      </c>
      <c r="L1524" s="2">
        <v>1.53</v>
      </c>
      <c r="M1524">
        <v>111</v>
      </c>
      <c r="N1524" s="3">
        <f t="shared" si="23"/>
        <v>11.63063063063063</v>
      </c>
      <c r="O1524">
        <v>716</v>
      </c>
      <c r="P1524">
        <v>55.46</v>
      </c>
    </row>
    <row r="1525" spans="1:16" hidden="1" x14ac:dyDescent="0.3">
      <c r="A1525" t="s">
        <v>427</v>
      </c>
      <c r="B1525" t="s">
        <v>24</v>
      </c>
      <c r="C1525" t="s">
        <v>25</v>
      </c>
      <c r="D1525">
        <v>259.55</v>
      </c>
      <c r="E1525">
        <v>263.95</v>
      </c>
      <c r="F1525">
        <v>267.75</v>
      </c>
      <c r="G1525">
        <v>255.2</v>
      </c>
      <c r="H1525">
        <v>256.2</v>
      </c>
      <c r="I1525" s="1">
        <v>258.35000000000002</v>
      </c>
      <c r="J1525">
        <v>261.39</v>
      </c>
      <c r="K1525">
        <v>444879</v>
      </c>
      <c r="L1525" s="2">
        <v>1162.8699999999999</v>
      </c>
      <c r="M1525">
        <v>8054</v>
      </c>
      <c r="N1525" s="3">
        <f t="shared" si="23"/>
        <v>55.237025080705237</v>
      </c>
      <c r="O1525">
        <v>216274</v>
      </c>
      <c r="P1525">
        <v>48.61</v>
      </c>
    </row>
    <row r="1526" spans="1:16" hidden="1" x14ac:dyDescent="0.3">
      <c r="A1526" t="s">
        <v>201</v>
      </c>
      <c r="B1526" t="s">
        <v>24</v>
      </c>
      <c r="C1526" t="s">
        <v>25</v>
      </c>
      <c r="D1526">
        <v>1712.05</v>
      </c>
      <c r="E1526">
        <v>1717.2</v>
      </c>
      <c r="F1526">
        <v>1788</v>
      </c>
      <c r="G1526">
        <v>1717.2</v>
      </c>
      <c r="H1526">
        <v>1772.55</v>
      </c>
      <c r="I1526" s="1">
        <v>1778.15</v>
      </c>
      <c r="J1526">
        <v>1760.73</v>
      </c>
      <c r="K1526">
        <v>6470525</v>
      </c>
      <c r="L1526" s="2">
        <v>113928.44</v>
      </c>
      <c r="M1526">
        <v>211885</v>
      </c>
      <c r="N1526" s="3">
        <f t="shared" si="23"/>
        <v>30.537909715175687</v>
      </c>
      <c r="O1526">
        <v>1754040</v>
      </c>
      <c r="P1526">
        <v>27.11</v>
      </c>
    </row>
    <row r="1527" spans="1:16" hidden="1" x14ac:dyDescent="0.3">
      <c r="A1527" t="s">
        <v>851</v>
      </c>
      <c r="B1527" t="s">
        <v>24</v>
      </c>
      <c r="C1527" t="s">
        <v>25</v>
      </c>
      <c r="D1527">
        <v>56.55</v>
      </c>
      <c r="E1527">
        <v>56.2</v>
      </c>
      <c r="F1527">
        <v>56.7</v>
      </c>
      <c r="G1527">
        <v>53</v>
      </c>
      <c r="H1527">
        <v>54.25</v>
      </c>
      <c r="I1527" s="1">
        <v>53.45</v>
      </c>
      <c r="J1527">
        <v>55.21</v>
      </c>
      <c r="K1527">
        <v>104559</v>
      </c>
      <c r="L1527" s="2">
        <v>57.72</v>
      </c>
      <c r="M1527">
        <v>209</v>
      </c>
      <c r="N1527" s="3">
        <f t="shared" si="23"/>
        <v>500.28229665071768</v>
      </c>
      <c r="O1527">
        <v>101851</v>
      </c>
      <c r="P1527">
        <v>97.41</v>
      </c>
    </row>
    <row r="1528" spans="1:16" hidden="1" x14ac:dyDescent="0.3">
      <c r="A1528" t="s">
        <v>286</v>
      </c>
      <c r="B1528" t="s">
        <v>24</v>
      </c>
      <c r="C1528" t="s">
        <v>25</v>
      </c>
      <c r="D1528">
        <v>50.4</v>
      </c>
      <c r="E1528">
        <v>50.9</v>
      </c>
      <c r="F1528">
        <v>50.9</v>
      </c>
      <c r="G1528">
        <v>48.9</v>
      </c>
      <c r="H1528">
        <v>49.3</v>
      </c>
      <c r="I1528" s="1">
        <v>49.35</v>
      </c>
      <c r="J1528">
        <v>49.56</v>
      </c>
      <c r="K1528">
        <v>21555114</v>
      </c>
      <c r="L1528" s="2">
        <v>10681.74</v>
      </c>
      <c r="M1528">
        <v>49245</v>
      </c>
      <c r="N1528" s="3">
        <f t="shared" si="23"/>
        <v>437.71172707889127</v>
      </c>
      <c r="O1528">
        <v>5206748</v>
      </c>
      <c r="P1528">
        <v>24.16</v>
      </c>
    </row>
    <row r="1529" spans="1:16" hidden="1" x14ac:dyDescent="0.3">
      <c r="A1529" t="s">
        <v>582</v>
      </c>
      <c r="B1529" t="s">
        <v>24</v>
      </c>
      <c r="C1529" t="s">
        <v>25</v>
      </c>
      <c r="D1529">
        <v>57.25</v>
      </c>
      <c r="E1529">
        <v>58</v>
      </c>
      <c r="F1529">
        <v>58</v>
      </c>
      <c r="G1529">
        <v>55.2</v>
      </c>
      <c r="H1529">
        <v>55.5</v>
      </c>
      <c r="I1529" s="1">
        <v>55.5</v>
      </c>
      <c r="J1529">
        <v>55.99</v>
      </c>
      <c r="K1529">
        <v>620911</v>
      </c>
      <c r="L1529" s="2">
        <v>347.67</v>
      </c>
      <c r="M1529">
        <v>5965</v>
      </c>
      <c r="N1529" s="3">
        <f t="shared" si="23"/>
        <v>104.09237217099748</v>
      </c>
      <c r="O1529">
        <v>322789</v>
      </c>
      <c r="P1529">
        <v>51.99</v>
      </c>
    </row>
    <row r="1530" spans="1:16" hidden="1" x14ac:dyDescent="0.3">
      <c r="A1530" t="s">
        <v>1090</v>
      </c>
      <c r="B1530" t="s">
        <v>41</v>
      </c>
      <c r="C1530" t="s">
        <v>25</v>
      </c>
      <c r="D1530">
        <v>5.5</v>
      </c>
      <c r="E1530">
        <v>5.5</v>
      </c>
      <c r="F1530">
        <v>5.75</v>
      </c>
      <c r="G1530">
        <v>5.25</v>
      </c>
      <c r="H1530">
        <v>5.75</v>
      </c>
      <c r="I1530" s="1">
        <v>5.75</v>
      </c>
      <c r="J1530">
        <v>5.44</v>
      </c>
      <c r="K1530">
        <v>48439</v>
      </c>
      <c r="L1530" s="2">
        <v>2.63</v>
      </c>
      <c r="M1530">
        <v>149</v>
      </c>
      <c r="N1530" s="3">
        <f t="shared" si="23"/>
        <v>325.09395973154363</v>
      </c>
      <c r="O1530" t="s">
        <v>42</v>
      </c>
      <c r="P1530" t="s">
        <v>42</v>
      </c>
    </row>
    <row r="1531" spans="1:16" hidden="1" x14ac:dyDescent="0.3">
      <c r="A1531" t="s">
        <v>1254</v>
      </c>
      <c r="B1531" t="s">
        <v>24</v>
      </c>
      <c r="C1531" t="s">
        <v>25</v>
      </c>
      <c r="D1531">
        <v>61.6</v>
      </c>
      <c r="E1531">
        <v>61.65</v>
      </c>
      <c r="F1531">
        <v>62.55</v>
      </c>
      <c r="G1531">
        <v>59.5</v>
      </c>
      <c r="H1531">
        <v>60.25</v>
      </c>
      <c r="I1531" s="1">
        <v>59.95</v>
      </c>
      <c r="J1531">
        <v>60.53</v>
      </c>
      <c r="K1531">
        <v>16462</v>
      </c>
      <c r="L1531" s="2">
        <v>9.9700000000000006</v>
      </c>
      <c r="M1531">
        <v>371</v>
      </c>
      <c r="N1531" s="3">
        <f t="shared" si="23"/>
        <v>44.37196765498652</v>
      </c>
      <c r="O1531">
        <v>10298</v>
      </c>
      <c r="P1531">
        <v>62.56</v>
      </c>
    </row>
    <row r="1532" spans="1:16" hidden="1" x14ac:dyDescent="0.3">
      <c r="A1532" t="s">
        <v>194</v>
      </c>
      <c r="B1532" t="s">
        <v>24</v>
      </c>
      <c r="C1532" t="s">
        <v>25</v>
      </c>
      <c r="D1532">
        <v>39.9</v>
      </c>
      <c r="E1532">
        <v>39.75</v>
      </c>
      <c r="F1532">
        <v>40.85</v>
      </c>
      <c r="G1532">
        <v>37.950000000000003</v>
      </c>
      <c r="H1532">
        <v>38.4</v>
      </c>
      <c r="I1532" s="1">
        <v>38.450000000000003</v>
      </c>
      <c r="J1532">
        <v>38.5</v>
      </c>
      <c r="K1532">
        <v>58256</v>
      </c>
      <c r="L1532" s="2">
        <v>22.43</v>
      </c>
      <c r="M1532">
        <v>431</v>
      </c>
      <c r="N1532" s="3">
        <f t="shared" si="23"/>
        <v>135.1647331786543</v>
      </c>
      <c r="O1532">
        <v>43052</v>
      </c>
      <c r="P1532">
        <v>73.900000000000006</v>
      </c>
    </row>
    <row r="1533" spans="1:16" hidden="1" x14ac:dyDescent="0.3">
      <c r="A1533" t="s">
        <v>801</v>
      </c>
      <c r="B1533" t="s">
        <v>24</v>
      </c>
      <c r="C1533" t="s">
        <v>25</v>
      </c>
      <c r="D1533">
        <v>237.25</v>
      </c>
      <c r="E1533">
        <v>237.25</v>
      </c>
      <c r="F1533">
        <v>241</v>
      </c>
      <c r="G1533">
        <v>230.05</v>
      </c>
      <c r="H1533">
        <v>231.6</v>
      </c>
      <c r="I1533" s="1">
        <v>232.4</v>
      </c>
      <c r="J1533">
        <v>234.73</v>
      </c>
      <c r="K1533">
        <v>34699</v>
      </c>
      <c r="L1533" s="2">
        <v>81.45</v>
      </c>
      <c r="M1533">
        <v>1943</v>
      </c>
      <c r="N1533" s="3">
        <f t="shared" si="23"/>
        <v>17.858466289243438</v>
      </c>
      <c r="O1533">
        <v>15590</v>
      </c>
      <c r="P1533">
        <v>44.93</v>
      </c>
    </row>
    <row r="1534" spans="1:16" hidden="1" x14ac:dyDescent="0.3">
      <c r="A1534" t="s">
        <v>1635</v>
      </c>
      <c r="B1534" t="s">
        <v>41</v>
      </c>
      <c r="C1534" t="s">
        <v>25</v>
      </c>
      <c r="D1534">
        <v>19.55</v>
      </c>
      <c r="E1534">
        <v>18.899999999999999</v>
      </c>
      <c r="F1534">
        <v>19.45</v>
      </c>
      <c r="G1534">
        <v>18.8</v>
      </c>
      <c r="H1534">
        <v>19.25</v>
      </c>
      <c r="I1534" s="1">
        <v>19.25</v>
      </c>
      <c r="J1534">
        <v>19.23</v>
      </c>
      <c r="K1534">
        <v>451</v>
      </c>
      <c r="L1534" s="2">
        <v>0.09</v>
      </c>
      <c r="M1534">
        <v>7</v>
      </c>
      <c r="N1534" s="3">
        <f t="shared" si="23"/>
        <v>64.428571428571431</v>
      </c>
      <c r="O1534" t="s">
        <v>42</v>
      </c>
      <c r="P1534" t="s">
        <v>42</v>
      </c>
    </row>
    <row r="1535" spans="1:16" hidden="1" x14ac:dyDescent="0.3">
      <c r="A1535" t="s">
        <v>163</v>
      </c>
      <c r="B1535" t="s">
        <v>24</v>
      </c>
      <c r="C1535" t="s">
        <v>25</v>
      </c>
      <c r="D1535">
        <v>209.95</v>
      </c>
      <c r="E1535">
        <v>207.35</v>
      </c>
      <c r="F1535">
        <v>227.55</v>
      </c>
      <c r="G1535">
        <v>200</v>
      </c>
      <c r="H1535">
        <v>211</v>
      </c>
      <c r="I1535" s="1">
        <v>213.25</v>
      </c>
      <c r="J1535">
        <v>211.24</v>
      </c>
      <c r="K1535">
        <v>119640</v>
      </c>
      <c r="L1535" s="2">
        <v>252.73</v>
      </c>
      <c r="M1535">
        <v>4001</v>
      </c>
      <c r="N1535" s="3">
        <f t="shared" si="23"/>
        <v>29.902524368907773</v>
      </c>
      <c r="O1535">
        <v>43592</v>
      </c>
      <c r="P1535">
        <v>36.44</v>
      </c>
    </row>
    <row r="1536" spans="1:16" hidden="1" x14ac:dyDescent="0.3">
      <c r="A1536" t="s">
        <v>1000</v>
      </c>
      <c r="B1536" t="s">
        <v>24</v>
      </c>
      <c r="C1536" t="s">
        <v>25</v>
      </c>
      <c r="D1536">
        <v>171.9</v>
      </c>
      <c r="E1536">
        <v>173.4</v>
      </c>
      <c r="F1536">
        <v>173.95</v>
      </c>
      <c r="G1536">
        <v>165.2</v>
      </c>
      <c r="H1536">
        <v>165.7</v>
      </c>
      <c r="I1536" s="1">
        <v>167.4</v>
      </c>
      <c r="J1536">
        <v>169.35</v>
      </c>
      <c r="K1536">
        <v>13400</v>
      </c>
      <c r="L1536" s="2">
        <v>22.69</v>
      </c>
      <c r="M1536">
        <v>489</v>
      </c>
      <c r="N1536" s="3">
        <f t="shared" si="23"/>
        <v>27.402862985685072</v>
      </c>
      <c r="O1536">
        <v>10378</v>
      </c>
      <c r="P1536">
        <v>77.45</v>
      </c>
    </row>
    <row r="1537" spans="1:16" hidden="1" x14ac:dyDescent="0.3">
      <c r="A1537" t="s">
        <v>869</v>
      </c>
      <c r="B1537" t="s">
        <v>24</v>
      </c>
      <c r="C1537" t="s">
        <v>25</v>
      </c>
      <c r="D1537">
        <v>80.150000000000006</v>
      </c>
      <c r="E1537">
        <v>78.650000000000006</v>
      </c>
      <c r="F1537">
        <v>80.7</v>
      </c>
      <c r="G1537">
        <v>77</v>
      </c>
      <c r="H1537">
        <v>77.05</v>
      </c>
      <c r="I1537" s="1">
        <v>77.3</v>
      </c>
      <c r="J1537">
        <v>78.349999999999994</v>
      </c>
      <c r="K1537">
        <v>64910</v>
      </c>
      <c r="L1537" s="2">
        <v>50.86</v>
      </c>
      <c r="M1537">
        <v>1449</v>
      </c>
      <c r="N1537" s="3">
        <f t="shared" si="23"/>
        <v>44.796411318150447</v>
      </c>
      <c r="O1537">
        <v>33231</v>
      </c>
      <c r="P1537">
        <v>51.2</v>
      </c>
    </row>
    <row r="1538" spans="1:16" hidden="1" x14ac:dyDescent="0.3">
      <c r="A1538" t="s">
        <v>723</v>
      </c>
      <c r="B1538" t="s">
        <v>24</v>
      </c>
      <c r="C1538" t="s">
        <v>25</v>
      </c>
      <c r="D1538">
        <v>140</v>
      </c>
      <c r="E1538">
        <v>135.35</v>
      </c>
      <c r="F1538">
        <v>137.94999999999999</v>
      </c>
      <c r="G1538">
        <v>133</v>
      </c>
      <c r="H1538">
        <v>133</v>
      </c>
      <c r="I1538" s="1">
        <v>133</v>
      </c>
      <c r="J1538">
        <v>134.22</v>
      </c>
      <c r="K1538">
        <v>93594</v>
      </c>
      <c r="L1538" s="2">
        <v>125.62</v>
      </c>
      <c r="M1538">
        <v>1407</v>
      </c>
      <c r="N1538" s="3">
        <f t="shared" ref="N1538:N1601" si="24">K1538/M1538</f>
        <v>66.520255863539447</v>
      </c>
      <c r="O1538">
        <v>76764</v>
      </c>
      <c r="P1538">
        <v>82.02</v>
      </c>
    </row>
    <row r="1539" spans="1:16" hidden="1" x14ac:dyDescent="0.3">
      <c r="A1539" t="s">
        <v>600</v>
      </c>
      <c r="B1539" t="s">
        <v>24</v>
      </c>
      <c r="C1539" t="s">
        <v>25</v>
      </c>
      <c r="D1539">
        <v>30.95</v>
      </c>
      <c r="E1539">
        <v>30.95</v>
      </c>
      <c r="F1539">
        <v>31.3</v>
      </c>
      <c r="G1539">
        <v>30.25</v>
      </c>
      <c r="H1539">
        <v>30.4</v>
      </c>
      <c r="I1539" s="1">
        <v>30.5</v>
      </c>
      <c r="J1539">
        <v>30.62</v>
      </c>
      <c r="K1539">
        <v>1061413</v>
      </c>
      <c r="L1539" s="2">
        <v>324.99</v>
      </c>
      <c r="M1539">
        <v>4975</v>
      </c>
      <c r="N1539" s="3">
        <f t="shared" si="24"/>
        <v>213.34934673366834</v>
      </c>
      <c r="O1539">
        <v>589432</v>
      </c>
      <c r="P1539">
        <v>55.53</v>
      </c>
    </row>
    <row r="1540" spans="1:16" hidden="1" x14ac:dyDescent="0.3">
      <c r="A1540" t="s">
        <v>1467</v>
      </c>
      <c r="B1540" t="s">
        <v>24</v>
      </c>
      <c r="C1540" t="s">
        <v>25</v>
      </c>
      <c r="D1540">
        <v>176.7</v>
      </c>
      <c r="E1540">
        <v>179.8</v>
      </c>
      <c r="F1540">
        <v>179.8</v>
      </c>
      <c r="G1540">
        <v>172</v>
      </c>
      <c r="H1540">
        <v>173</v>
      </c>
      <c r="I1540" s="1">
        <v>174.4</v>
      </c>
      <c r="J1540">
        <v>175.81</v>
      </c>
      <c r="K1540">
        <v>863</v>
      </c>
      <c r="L1540" s="2">
        <v>1.52</v>
      </c>
      <c r="M1540">
        <v>46</v>
      </c>
      <c r="N1540" s="3">
        <f t="shared" si="24"/>
        <v>18.760869565217391</v>
      </c>
      <c r="O1540">
        <v>679</v>
      </c>
      <c r="P1540">
        <v>78.680000000000007</v>
      </c>
    </row>
    <row r="1541" spans="1:16" hidden="1" x14ac:dyDescent="0.3">
      <c r="A1541" t="s">
        <v>1521</v>
      </c>
      <c r="B1541" t="s">
        <v>24</v>
      </c>
      <c r="C1541" t="s">
        <v>25</v>
      </c>
      <c r="D1541">
        <v>13.3</v>
      </c>
      <c r="E1541">
        <v>13.25</v>
      </c>
      <c r="F1541">
        <v>13.55</v>
      </c>
      <c r="G1541">
        <v>12.75</v>
      </c>
      <c r="H1541">
        <v>12.9</v>
      </c>
      <c r="I1541" s="1">
        <v>13.1</v>
      </c>
      <c r="J1541">
        <v>13.03</v>
      </c>
      <c r="K1541">
        <v>6738</v>
      </c>
      <c r="L1541" s="2">
        <v>0.88</v>
      </c>
      <c r="M1541">
        <v>45</v>
      </c>
      <c r="N1541" s="3">
        <f t="shared" si="24"/>
        <v>149.73333333333332</v>
      </c>
      <c r="O1541">
        <v>4937</v>
      </c>
      <c r="P1541">
        <v>73.27</v>
      </c>
    </row>
    <row r="1542" spans="1:16" hidden="1" x14ac:dyDescent="0.3">
      <c r="A1542" t="s">
        <v>1520</v>
      </c>
      <c r="B1542" t="s">
        <v>41</v>
      </c>
      <c r="C1542" t="s">
        <v>25</v>
      </c>
      <c r="D1542">
        <v>9.8000000000000007</v>
      </c>
      <c r="E1542">
        <v>9.4</v>
      </c>
      <c r="F1542">
        <v>10.1</v>
      </c>
      <c r="G1542">
        <v>9.35</v>
      </c>
      <c r="H1542">
        <v>9.9</v>
      </c>
      <c r="I1542" s="1">
        <v>9.9</v>
      </c>
      <c r="J1542">
        <v>9.98</v>
      </c>
      <c r="K1542">
        <v>8921</v>
      </c>
      <c r="L1542" s="2">
        <v>0.89</v>
      </c>
      <c r="M1542">
        <v>37</v>
      </c>
      <c r="N1542" s="3">
        <f t="shared" si="24"/>
        <v>241.1081081081081</v>
      </c>
      <c r="O1542" t="s">
        <v>42</v>
      </c>
      <c r="P1542" t="s">
        <v>42</v>
      </c>
    </row>
    <row r="1543" spans="1:16" hidden="1" x14ac:dyDescent="0.3">
      <c r="A1543" t="s">
        <v>1154</v>
      </c>
      <c r="B1543" t="s">
        <v>41</v>
      </c>
      <c r="C1543" t="s">
        <v>25</v>
      </c>
      <c r="D1543">
        <v>42</v>
      </c>
      <c r="E1543">
        <v>41.55</v>
      </c>
      <c r="F1543">
        <v>42.8</v>
      </c>
      <c r="G1543">
        <v>40.049999999999997</v>
      </c>
      <c r="H1543">
        <v>42.7</v>
      </c>
      <c r="I1543" s="1">
        <v>42.7</v>
      </c>
      <c r="J1543">
        <v>41.07</v>
      </c>
      <c r="K1543">
        <v>3715</v>
      </c>
      <c r="L1543" s="2">
        <v>1.53</v>
      </c>
      <c r="M1543">
        <v>37</v>
      </c>
      <c r="N1543" s="3">
        <f t="shared" si="24"/>
        <v>100.4054054054054</v>
      </c>
      <c r="O1543" t="s">
        <v>42</v>
      </c>
      <c r="P1543" t="s">
        <v>42</v>
      </c>
    </row>
    <row r="1544" spans="1:16" hidden="1" x14ac:dyDescent="0.3">
      <c r="A1544" t="s">
        <v>1470</v>
      </c>
      <c r="B1544" t="s">
        <v>24</v>
      </c>
      <c r="C1544" t="s">
        <v>25</v>
      </c>
      <c r="D1544">
        <v>23.9</v>
      </c>
      <c r="E1544">
        <v>23.95</v>
      </c>
      <c r="F1544">
        <v>24.5</v>
      </c>
      <c r="G1544">
        <v>23.45</v>
      </c>
      <c r="H1544">
        <v>23.85</v>
      </c>
      <c r="I1544" s="1">
        <v>23.7</v>
      </c>
      <c r="J1544">
        <v>24</v>
      </c>
      <c r="K1544">
        <v>6178</v>
      </c>
      <c r="L1544" s="2">
        <v>1.48</v>
      </c>
      <c r="M1544">
        <v>70</v>
      </c>
      <c r="N1544" s="3">
        <f t="shared" si="24"/>
        <v>88.257142857142853</v>
      </c>
      <c r="O1544">
        <v>3399</v>
      </c>
      <c r="P1544">
        <v>55.02</v>
      </c>
    </row>
    <row r="1545" spans="1:16" hidden="1" x14ac:dyDescent="0.3">
      <c r="A1545" t="s">
        <v>176</v>
      </c>
      <c r="B1545" t="s">
        <v>24</v>
      </c>
      <c r="C1545" t="s">
        <v>25</v>
      </c>
      <c r="D1545">
        <v>471.15</v>
      </c>
      <c r="E1545">
        <v>482.95</v>
      </c>
      <c r="F1545">
        <v>483.85</v>
      </c>
      <c r="G1545">
        <v>447.6</v>
      </c>
      <c r="H1545">
        <v>447.6</v>
      </c>
      <c r="I1545" s="1">
        <v>447.6</v>
      </c>
      <c r="J1545">
        <v>453.89</v>
      </c>
      <c r="K1545">
        <v>20847</v>
      </c>
      <c r="L1545" s="2">
        <v>94.62</v>
      </c>
      <c r="M1545">
        <v>1091</v>
      </c>
      <c r="N1545" s="3">
        <f t="shared" si="24"/>
        <v>19.108157653528874</v>
      </c>
      <c r="O1545">
        <v>16607</v>
      </c>
      <c r="P1545">
        <v>79.66</v>
      </c>
    </row>
    <row r="1546" spans="1:16" hidden="1" x14ac:dyDescent="0.3">
      <c r="A1546" t="s">
        <v>1519</v>
      </c>
      <c r="B1546" t="s">
        <v>41</v>
      </c>
      <c r="C1546" t="s">
        <v>25</v>
      </c>
      <c r="D1546">
        <v>21</v>
      </c>
      <c r="E1546">
        <v>21.9</v>
      </c>
      <c r="F1546">
        <v>21.9</v>
      </c>
      <c r="G1546">
        <v>20.05</v>
      </c>
      <c r="H1546">
        <v>21.75</v>
      </c>
      <c r="I1546" s="1">
        <v>21.65</v>
      </c>
      <c r="J1546">
        <v>21.14</v>
      </c>
      <c r="K1546">
        <v>4225</v>
      </c>
      <c r="L1546" s="2">
        <v>0.89</v>
      </c>
      <c r="M1546">
        <v>33</v>
      </c>
      <c r="N1546" s="3">
        <f t="shared" si="24"/>
        <v>128.03030303030303</v>
      </c>
      <c r="O1546" t="s">
        <v>42</v>
      </c>
      <c r="P1546" t="s">
        <v>42</v>
      </c>
    </row>
    <row r="1547" spans="1:16" hidden="1" x14ac:dyDescent="0.3">
      <c r="A1547" t="s">
        <v>1606</v>
      </c>
      <c r="B1547" t="s">
        <v>24</v>
      </c>
      <c r="C1547" t="s">
        <v>25</v>
      </c>
      <c r="D1547">
        <v>15.4</v>
      </c>
      <c r="E1547">
        <v>15.4</v>
      </c>
      <c r="F1547">
        <v>15.55</v>
      </c>
      <c r="G1547">
        <v>14.95</v>
      </c>
      <c r="H1547">
        <v>14.95</v>
      </c>
      <c r="I1547" s="1">
        <v>15</v>
      </c>
      <c r="J1547">
        <v>15.14</v>
      </c>
      <c r="K1547">
        <v>1572</v>
      </c>
      <c r="L1547" s="2">
        <v>0.24</v>
      </c>
      <c r="M1547">
        <v>25</v>
      </c>
      <c r="N1547" s="3">
        <f t="shared" si="24"/>
        <v>62.88</v>
      </c>
      <c r="O1547">
        <v>1066</v>
      </c>
      <c r="P1547">
        <v>67.81</v>
      </c>
    </row>
    <row r="1548" spans="1:16" hidden="1" x14ac:dyDescent="0.3">
      <c r="A1548" t="s">
        <v>106</v>
      </c>
      <c r="B1548" t="s">
        <v>24</v>
      </c>
      <c r="C1548" t="s">
        <v>25</v>
      </c>
      <c r="D1548">
        <v>58.5</v>
      </c>
      <c r="E1548">
        <v>58.7</v>
      </c>
      <c r="F1548">
        <v>61.4</v>
      </c>
      <c r="G1548">
        <v>56.45</v>
      </c>
      <c r="H1548">
        <v>61.4</v>
      </c>
      <c r="I1548" s="1">
        <v>61.15</v>
      </c>
      <c r="J1548">
        <v>58.69</v>
      </c>
      <c r="K1548">
        <v>44101</v>
      </c>
      <c r="L1548" s="14">
        <v>25.88</v>
      </c>
      <c r="M1548">
        <v>616</v>
      </c>
      <c r="N1548" s="3">
        <f t="shared" si="24"/>
        <v>71.592532467532465</v>
      </c>
      <c r="O1548">
        <v>28814</v>
      </c>
      <c r="P1548">
        <v>65.34</v>
      </c>
    </row>
    <row r="1549" spans="1:16" hidden="1" x14ac:dyDescent="0.3">
      <c r="A1549" t="s">
        <v>1031</v>
      </c>
      <c r="B1549" t="s">
        <v>24</v>
      </c>
      <c r="C1549" t="s">
        <v>25</v>
      </c>
      <c r="D1549">
        <v>11.75</v>
      </c>
      <c r="E1549">
        <v>11.75</v>
      </c>
      <c r="F1549">
        <v>11.75</v>
      </c>
      <c r="G1549">
        <v>11.2</v>
      </c>
      <c r="H1549">
        <v>11.2</v>
      </c>
      <c r="I1549" s="1">
        <v>11.2</v>
      </c>
      <c r="J1549">
        <v>11.25</v>
      </c>
      <c r="K1549">
        <v>222</v>
      </c>
      <c r="L1549" s="2">
        <v>0.02</v>
      </c>
      <c r="M1549">
        <v>7</v>
      </c>
      <c r="N1549" s="3">
        <f t="shared" si="24"/>
        <v>31.714285714285715</v>
      </c>
      <c r="O1549">
        <v>222</v>
      </c>
      <c r="P1549">
        <v>100</v>
      </c>
    </row>
    <row r="1550" spans="1:16" hidden="1" x14ac:dyDescent="0.3">
      <c r="A1550" t="s">
        <v>1535</v>
      </c>
      <c r="B1550" t="s">
        <v>41</v>
      </c>
      <c r="C1550" t="s">
        <v>25</v>
      </c>
      <c r="D1550">
        <v>2.6</v>
      </c>
      <c r="E1550">
        <v>2.6</v>
      </c>
      <c r="F1550">
        <v>2.6</v>
      </c>
      <c r="G1550">
        <v>2.5</v>
      </c>
      <c r="H1550">
        <v>2.5</v>
      </c>
      <c r="I1550" s="1">
        <v>2.5</v>
      </c>
      <c r="J1550">
        <v>2.5099999999999998</v>
      </c>
      <c r="K1550">
        <v>28670</v>
      </c>
      <c r="L1550" s="2">
        <v>0.72</v>
      </c>
      <c r="M1550">
        <v>78</v>
      </c>
      <c r="N1550" s="3">
        <f t="shared" si="24"/>
        <v>367.56410256410254</v>
      </c>
      <c r="O1550" t="s">
        <v>42</v>
      </c>
      <c r="P1550" t="s">
        <v>42</v>
      </c>
    </row>
    <row r="1551" spans="1:16" hidden="1" x14ac:dyDescent="0.3">
      <c r="A1551" t="s">
        <v>1100</v>
      </c>
      <c r="B1551" t="s">
        <v>24</v>
      </c>
      <c r="C1551" t="s">
        <v>25</v>
      </c>
      <c r="D1551">
        <v>11.65</v>
      </c>
      <c r="E1551">
        <v>11.5</v>
      </c>
      <c r="F1551">
        <v>12</v>
      </c>
      <c r="G1551">
        <v>11.1</v>
      </c>
      <c r="H1551">
        <v>11.1</v>
      </c>
      <c r="I1551" s="1">
        <v>11.1</v>
      </c>
      <c r="J1551">
        <v>11.15</v>
      </c>
      <c r="K1551">
        <v>68269</v>
      </c>
      <c r="L1551" s="2">
        <v>7.61</v>
      </c>
      <c r="M1551">
        <v>166</v>
      </c>
      <c r="N1551" s="3">
        <f t="shared" si="24"/>
        <v>411.25903614457832</v>
      </c>
      <c r="O1551">
        <v>55391</v>
      </c>
      <c r="P1551">
        <v>81.14</v>
      </c>
    </row>
    <row r="1552" spans="1:16" hidden="1" x14ac:dyDescent="0.3">
      <c r="A1552" t="s">
        <v>943</v>
      </c>
      <c r="B1552" t="s">
        <v>24</v>
      </c>
      <c r="C1552" t="s">
        <v>25</v>
      </c>
      <c r="D1552">
        <v>28.65</v>
      </c>
      <c r="E1552">
        <v>29.3</v>
      </c>
      <c r="F1552">
        <v>29.75</v>
      </c>
      <c r="G1552">
        <v>27.3</v>
      </c>
      <c r="H1552">
        <v>27.6</v>
      </c>
      <c r="I1552" s="1">
        <v>27.55</v>
      </c>
      <c r="J1552">
        <v>28.24</v>
      </c>
      <c r="K1552">
        <v>116327</v>
      </c>
      <c r="L1552" s="2">
        <v>32.85</v>
      </c>
      <c r="M1552">
        <v>911</v>
      </c>
      <c r="N1552" s="3">
        <f t="shared" si="24"/>
        <v>127.69154774972557</v>
      </c>
      <c r="O1552">
        <v>54350</v>
      </c>
      <c r="P1552">
        <v>46.72</v>
      </c>
    </row>
    <row r="1553" spans="1:16" hidden="1" x14ac:dyDescent="0.3">
      <c r="A1553" t="s">
        <v>606</v>
      </c>
      <c r="B1553" t="s">
        <v>24</v>
      </c>
      <c r="C1553" t="s">
        <v>25</v>
      </c>
      <c r="D1553">
        <v>113.85</v>
      </c>
      <c r="E1553">
        <v>113.8</v>
      </c>
      <c r="F1553">
        <v>114.2</v>
      </c>
      <c r="G1553">
        <v>106.55</v>
      </c>
      <c r="H1553">
        <v>106.85</v>
      </c>
      <c r="I1553" s="1">
        <v>107.6</v>
      </c>
      <c r="J1553">
        <v>109.24</v>
      </c>
      <c r="K1553">
        <v>280870</v>
      </c>
      <c r="L1553" s="2">
        <v>306.83999999999997</v>
      </c>
      <c r="M1553">
        <v>5224</v>
      </c>
      <c r="N1553" s="3">
        <f t="shared" si="24"/>
        <v>53.765313935681469</v>
      </c>
      <c r="O1553">
        <v>156670</v>
      </c>
      <c r="P1553">
        <v>55.78</v>
      </c>
    </row>
    <row r="1554" spans="1:16" hidden="1" x14ac:dyDescent="0.3">
      <c r="A1554" t="s">
        <v>1008</v>
      </c>
      <c r="B1554" t="s">
        <v>24</v>
      </c>
      <c r="C1554" t="s">
        <v>25</v>
      </c>
      <c r="D1554">
        <v>533.15</v>
      </c>
      <c r="E1554">
        <v>567</v>
      </c>
      <c r="F1554">
        <v>567</v>
      </c>
      <c r="G1554">
        <v>502.7</v>
      </c>
      <c r="H1554">
        <v>542</v>
      </c>
      <c r="I1554" s="1">
        <v>543.70000000000005</v>
      </c>
      <c r="J1554">
        <v>531.92999999999995</v>
      </c>
      <c r="K1554">
        <v>3954</v>
      </c>
      <c r="L1554" s="2">
        <v>21.03</v>
      </c>
      <c r="M1554">
        <v>426</v>
      </c>
      <c r="N1554" s="3">
        <f t="shared" si="24"/>
        <v>9.28169014084507</v>
      </c>
      <c r="O1554">
        <v>1786</v>
      </c>
      <c r="P1554">
        <v>45.17</v>
      </c>
    </row>
    <row r="1555" spans="1:16" hidden="1" x14ac:dyDescent="0.3">
      <c r="A1555" t="s">
        <v>333</v>
      </c>
      <c r="B1555" t="s">
        <v>24</v>
      </c>
      <c r="C1555" t="s">
        <v>25</v>
      </c>
      <c r="D1555">
        <v>109</v>
      </c>
      <c r="E1555">
        <v>109.35</v>
      </c>
      <c r="F1555">
        <v>110</v>
      </c>
      <c r="G1555">
        <v>105.9</v>
      </c>
      <c r="H1555">
        <v>106.65</v>
      </c>
      <c r="I1555" s="1">
        <v>106.7</v>
      </c>
      <c r="J1555">
        <v>107.04</v>
      </c>
      <c r="K1555">
        <v>5092736</v>
      </c>
      <c r="L1555" s="2">
        <v>5451.07</v>
      </c>
      <c r="M1555">
        <v>21564</v>
      </c>
      <c r="N1555" s="3">
        <f t="shared" si="24"/>
        <v>236.16842886291968</v>
      </c>
      <c r="O1555">
        <v>628042</v>
      </c>
      <c r="P1555">
        <v>12.33</v>
      </c>
    </row>
    <row r="1556" spans="1:16" hidden="1" x14ac:dyDescent="0.3">
      <c r="A1556" t="s">
        <v>94</v>
      </c>
      <c r="B1556" t="s">
        <v>24</v>
      </c>
      <c r="C1556" t="s">
        <v>25</v>
      </c>
      <c r="D1556">
        <v>313.45</v>
      </c>
      <c r="E1556">
        <v>315.89999999999998</v>
      </c>
      <c r="F1556">
        <v>327.05</v>
      </c>
      <c r="G1556">
        <v>313</v>
      </c>
      <c r="H1556">
        <v>322.89999999999998</v>
      </c>
      <c r="I1556" s="1">
        <v>321.10000000000002</v>
      </c>
      <c r="J1556">
        <v>321.20999999999998</v>
      </c>
      <c r="K1556">
        <v>63452</v>
      </c>
      <c r="L1556" s="14">
        <v>203.82</v>
      </c>
      <c r="M1556">
        <v>3554</v>
      </c>
      <c r="N1556" s="3">
        <f t="shared" si="24"/>
        <v>17.853685987619585</v>
      </c>
      <c r="O1556">
        <v>33721</v>
      </c>
      <c r="P1556">
        <v>53.14</v>
      </c>
    </row>
    <row r="1557" spans="1:16" hidden="1" x14ac:dyDescent="0.3">
      <c r="A1557" t="s">
        <v>316</v>
      </c>
      <c r="B1557" t="s">
        <v>24</v>
      </c>
      <c r="C1557" t="s">
        <v>25</v>
      </c>
      <c r="D1557">
        <v>1512.05</v>
      </c>
      <c r="E1557">
        <v>1519</v>
      </c>
      <c r="F1557">
        <v>1531.65</v>
      </c>
      <c r="G1557">
        <v>1492.05</v>
      </c>
      <c r="H1557">
        <v>1511</v>
      </c>
      <c r="I1557" s="1">
        <v>1508.35</v>
      </c>
      <c r="J1557">
        <v>1515.81</v>
      </c>
      <c r="K1557">
        <v>442730</v>
      </c>
      <c r="L1557" s="2">
        <v>6710.95</v>
      </c>
      <c r="M1557">
        <v>32154</v>
      </c>
      <c r="N1557" s="3">
        <f t="shared" si="24"/>
        <v>13.76904895191889</v>
      </c>
      <c r="O1557">
        <v>74703</v>
      </c>
      <c r="P1557">
        <v>16.87</v>
      </c>
    </row>
    <row r="1558" spans="1:16" hidden="1" x14ac:dyDescent="0.3">
      <c r="A1558" t="s">
        <v>662</v>
      </c>
      <c r="B1558" t="s">
        <v>24</v>
      </c>
      <c r="C1558" t="s">
        <v>25</v>
      </c>
      <c r="D1558">
        <v>117.7</v>
      </c>
      <c r="E1558">
        <v>118.5</v>
      </c>
      <c r="F1558">
        <v>118.5</v>
      </c>
      <c r="G1558">
        <v>113.05</v>
      </c>
      <c r="H1558">
        <v>113.65</v>
      </c>
      <c r="I1558" s="1">
        <v>113.45</v>
      </c>
      <c r="J1558">
        <v>114.39</v>
      </c>
      <c r="K1558">
        <v>175184</v>
      </c>
      <c r="L1558" s="2">
        <v>200.39</v>
      </c>
      <c r="M1558">
        <v>2543</v>
      </c>
      <c r="N1558" s="3">
        <f t="shared" si="24"/>
        <v>68.888714117184435</v>
      </c>
      <c r="O1558">
        <v>86578</v>
      </c>
      <c r="P1558">
        <v>49.42</v>
      </c>
    </row>
    <row r="1559" spans="1:16" hidden="1" x14ac:dyDescent="0.3">
      <c r="A1559" t="s">
        <v>345</v>
      </c>
      <c r="B1559" t="s">
        <v>24</v>
      </c>
      <c r="C1559" t="s">
        <v>25</v>
      </c>
      <c r="D1559">
        <v>980.2</v>
      </c>
      <c r="E1559">
        <v>984</v>
      </c>
      <c r="F1559">
        <v>989.05</v>
      </c>
      <c r="G1559">
        <v>955</v>
      </c>
      <c r="H1559">
        <v>964.2</v>
      </c>
      <c r="I1559" s="1">
        <v>964.25</v>
      </c>
      <c r="J1559">
        <v>965.99</v>
      </c>
      <c r="K1559">
        <v>442878</v>
      </c>
      <c r="L1559" s="2">
        <v>4278.16</v>
      </c>
      <c r="M1559">
        <v>16125</v>
      </c>
      <c r="N1559" s="3">
        <f t="shared" si="24"/>
        <v>27.465302325581394</v>
      </c>
      <c r="O1559">
        <v>221085</v>
      </c>
      <c r="P1559">
        <v>49.92</v>
      </c>
    </row>
    <row r="1560" spans="1:16" hidden="1" x14ac:dyDescent="0.3">
      <c r="A1560" t="s">
        <v>80</v>
      </c>
      <c r="B1560" t="s">
        <v>24</v>
      </c>
      <c r="C1560" t="s">
        <v>25</v>
      </c>
      <c r="D1560">
        <v>1845.35</v>
      </c>
      <c r="E1560">
        <v>1854.6</v>
      </c>
      <c r="F1560">
        <v>1925</v>
      </c>
      <c r="G1560">
        <v>1825</v>
      </c>
      <c r="H1560">
        <v>1876</v>
      </c>
      <c r="I1560" s="1">
        <v>1881.7</v>
      </c>
      <c r="J1560">
        <v>1888.44</v>
      </c>
      <c r="K1560">
        <v>73038</v>
      </c>
      <c r="L1560" s="14">
        <v>1379.28</v>
      </c>
      <c r="M1560">
        <v>7916</v>
      </c>
      <c r="N1560" s="3">
        <f t="shared" si="24"/>
        <v>9.2266296109146033</v>
      </c>
      <c r="O1560">
        <v>44819</v>
      </c>
      <c r="P1560">
        <v>61.36</v>
      </c>
    </row>
    <row r="1561" spans="1:16" hidden="1" x14ac:dyDescent="0.3">
      <c r="A1561" t="s">
        <v>79</v>
      </c>
      <c r="B1561" t="s">
        <v>24</v>
      </c>
      <c r="C1561" t="s">
        <v>25</v>
      </c>
      <c r="D1561">
        <v>234.75</v>
      </c>
      <c r="E1561">
        <v>233.2</v>
      </c>
      <c r="F1561">
        <v>236.35</v>
      </c>
      <c r="G1561">
        <v>226.3</v>
      </c>
      <c r="H1561">
        <v>230</v>
      </c>
      <c r="I1561" s="1">
        <v>228</v>
      </c>
      <c r="J1561">
        <v>230.58</v>
      </c>
      <c r="K1561">
        <v>605821</v>
      </c>
      <c r="L1561" s="14">
        <v>1396.88</v>
      </c>
      <c r="M1561">
        <v>9786</v>
      </c>
      <c r="N1561" s="3">
        <f t="shared" si="24"/>
        <v>61.906907827508682</v>
      </c>
      <c r="O1561">
        <v>43664</v>
      </c>
      <c r="P1561">
        <v>7.21</v>
      </c>
    </row>
    <row r="1562" spans="1:16" hidden="1" x14ac:dyDescent="0.3">
      <c r="A1562" t="s">
        <v>758</v>
      </c>
      <c r="B1562" t="s">
        <v>24</v>
      </c>
      <c r="C1562" t="s">
        <v>25</v>
      </c>
      <c r="D1562">
        <v>121.35</v>
      </c>
      <c r="E1562">
        <v>123.6</v>
      </c>
      <c r="F1562">
        <v>127</v>
      </c>
      <c r="G1562">
        <v>122.25</v>
      </c>
      <c r="H1562">
        <v>124.5</v>
      </c>
      <c r="I1562" s="1">
        <v>123.65</v>
      </c>
      <c r="J1562">
        <v>124.59</v>
      </c>
      <c r="K1562">
        <v>81933</v>
      </c>
      <c r="L1562" s="2">
        <v>102.08</v>
      </c>
      <c r="M1562">
        <v>2280</v>
      </c>
      <c r="N1562" s="3">
        <f t="shared" si="24"/>
        <v>35.935526315789474</v>
      </c>
      <c r="O1562">
        <v>26509</v>
      </c>
      <c r="P1562">
        <v>32.35</v>
      </c>
    </row>
    <row r="1563" spans="1:16" hidden="1" x14ac:dyDescent="0.3">
      <c r="A1563" t="s">
        <v>1256</v>
      </c>
      <c r="B1563" t="s">
        <v>24</v>
      </c>
      <c r="C1563" t="s">
        <v>25</v>
      </c>
      <c r="D1563">
        <v>144.35</v>
      </c>
      <c r="E1563">
        <v>139.05000000000001</v>
      </c>
      <c r="F1563">
        <v>144.15</v>
      </c>
      <c r="G1563">
        <v>139.05000000000001</v>
      </c>
      <c r="H1563">
        <v>142.69999999999999</v>
      </c>
      <c r="I1563" s="1">
        <v>141.55000000000001</v>
      </c>
      <c r="J1563">
        <v>141.35</v>
      </c>
      <c r="K1563">
        <v>6997</v>
      </c>
      <c r="L1563" s="2">
        <v>9.89</v>
      </c>
      <c r="M1563">
        <v>190</v>
      </c>
      <c r="N1563" s="3">
        <f t="shared" si="24"/>
        <v>36.826315789473682</v>
      </c>
      <c r="O1563">
        <v>5365</v>
      </c>
      <c r="P1563">
        <v>76.680000000000007</v>
      </c>
    </row>
    <row r="1564" spans="1:16" hidden="1" x14ac:dyDescent="0.3">
      <c r="A1564" t="s">
        <v>937</v>
      </c>
      <c r="B1564" t="s">
        <v>24</v>
      </c>
      <c r="C1564" t="s">
        <v>25</v>
      </c>
      <c r="D1564">
        <v>308.45</v>
      </c>
      <c r="E1564">
        <v>311</v>
      </c>
      <c r="F1564">
        <v>311</v>
      </c>
      <c r="G1564">
        <v>301.95</v>
      </c>
      <c r="H1564">
        <v>302.60000000000002</v>
      </c>
      <c r="I1564" s="1">
        <v>303.10000000000002</v>
      </c>
      <c r="J1564">
        <v>304.14</v>
      </c>
      <c r="K1564">
        <v>11000</v>
      </c>
      <c r="L1564" s="2">
        <v>33.450000000000003</v>
      </c>
      <c r="M1564">
        <v>1126</v>
      </c>
      <c r="N1564" s="3">
        <f t="shared" si="24"/>
        <v>9.769094138543517</v>
      </c>
      <c r="O1564">
        <v>6961</v>
      </c>
      <c r="P1564">
        <v>63.28</v>
      </c>
    </row>
    <row r="1565" spans="1:16" hidden="1" x14ac:dyDescent="0.3">
      <c r="A1565" t="s">
        <v>113</v>
      </c>
      <c r="B1565" t="s">
        <v>24</v>
      </c>
      <c r="C1565" t="s">
        <v>25</v>
      </c>
      <c r="D1565">
        <v>454.65</v>
      </c>
      <c r="E1565">
        <v>466</v>
      </c>
      <c r="F1565">
        <v>474.65</v>
      </c>
      <c r="G1565">
        <v>448</v>
      </c>
      <c r="H1565">
        <v>453.1</v>
      </c>
      <c r="I1565" s="1">
        <v>453.7</v>
      </c>
      <c r="J1565">
        <v>454.94</v>
      </c>
      <c r="K1565">
        <v>51206</v>
      </c>
      <c r="L1565" s="15">
        <v>232.96</v>
      </c>
      <c r="M1565">
        <v>1218</v>
      </c>
      <c r="N1565" s="3">
        <f t="shared" si="24"/>
        <v>42.041050903119867</v>
      </c>
      <c r="O1565">
        <v>46184</v>
      </c>
      <c r="P1565">
        <v>90.19</v>
      </c>
    </row>
    <row r="1566" spans="1:16" hidden="1" x14ac:dyDescent="0.3">
      <c r="A1566" t="s">
        <v>1586</v>
      </c>
      <c r="B1566" t="s">
        <v>41</v>
      </c>
      <c r="C1566" t="s">
        <v>25</v>
      </c>
      <c r="D1566">
        <v>3.8</v>
      </c>
      <c r="E1566">
        <v>3.8</v>
      </c>
      <c r="F1566">
        <v>3.9</v>
      </c>
      <c r="G1566">
        <v>3.65</v>
      </c>
      <c r="H1566">
        <v>3.65</v>
      </c>
      <c r="I1566" s="1">
        <v>3.7</v>
      </c>
      <c r="J1566">
        <v>3.7</v>
      </c>
      <c r="K1566">
        <v>8516</v>
      </c>
      <c r="L1566" s="2">
        <v>0.32</v>
      </c>
      <c r="M1566">
        <v>28</v>
      </c>
      <c r="N1566" s="3">
        <f t="shared" si="24"/>
        <v>304.14285714285717</v>
      </c>
      <c r="O1566" t="s">
        <v>42</v>
      </c>
      <c r="P1566" t="s">
        <v>42</v>
      </c>
    </row>
    <row r="1567" spans="1:16" hidden="1" x14ac:dyDescent="0.3">
      <c r="A1567" t="s">
        <v>1478</v>
      </c>
      <c r="B1567" t="s">
        <v>41</v>
      </c>
      <c r="C1567" t="s">
        <v>25</v>
      </c>
      <c r="D1567">
        <v>4.1500000000000004</v>
      </c>
      <c r="E1567">
        <v>4.1500000000000004</v>
      </c>
      <c r="F1567">
        <v>4.1500000000000004</v>
      </c>
      <c r="G1567">
        <v>3.95</v>
      </c>
      <c r="H1567">
        <v>4.0999999999999996</v>
      </c>
      <c r="I1567" s="1">
        <v>4.0999999999999996</v>
      </c>
      <c r="J1567">
        <v>4.03</v>
      </c>
      <c r="K1567">
        <v>34700</v>
      </c>
      <c r="L1567" s="2">
        <v>1.4</v>
      </c>
      <c r="M1567">
        <v>59</v>
      </c>
      <c r="N1567" s="3">
        <f t="shared" si="24"/>
        <v>588.13559322033893</v>
      </c>
      <c r="O1567" t="s">
        <v>42</v>
      </c>
      <c r="P1567" t="s">
        <v>42</v>
      </c>
    </row>
    <row r="1568" spans="1:16" hidden="1" x14ac:dyDescent="0.3">
      <c r="A1568" t="s">
        <v>1103</v>
      </c>
      <c r="B1568" t="s">
        <v>41</v>
      </c>
      <c r="C1568" t="s">
        <v>25</v>
      </c>
      <c r="D1568">
        <v>0.75</v>
      </c>
      <c r="E1568">
        <v>0.7</v>
      </c>
      <c r="F1568">
        <v>0.8</v>
      </c>
      <c r="G1568">
        <v>0.7</v>
      </c>
      <c r="H1568">
        <v>0.7</v>
      </c>
      <c r="I1568" s="1">
        <v>0.7</v>
      </c>
      <c r="J1568">
        <v>0.71</v>
      </c>
      <c r="K1568">
        <v>102599</v>
      </c>
      <c r="L1568" s="2">
        <v>0.72</v>
      </c>
      <c r="M1568">
        <v>54</v>
      </c>
      <c r="N1568" s="3">
        <f t="shared" si="24"/>
        <v>1899.9814814814815</v>
      </c>
      <c r="O1568" t="s">
        <v>42</v>
      </c>
      <c r="P1568" t="s">
        <v>42</v>
      </c>
    </row>
    <row r="1569" spans="1:16" hidden="1" x14ac:dyDescent="0.3">
      <c r="A1569" t="s">
        <v>1492</v>
      </c>
      <c r="B1569" t="s">
        <v>24</v>
      </c>
      <c r="C1569" t="s">
        <v>25</v>
      </c>
      <c r="D1569">
        <v>13.8</v>
      </c>
      <c r="E1569">
        <v>13.7</v>
      </c>
      <c r="F1569">
        <v>14.4</v>
      </c>
      <c r="G1569">
        <v>13.25</v>
      </c>
      <c r="H1569">
        <v>13.35</v>
      </c>
      <c r="I1569" s="1">
        <v>13.85</v>
      </c>
      <c r="J1569">
        <v>13.68</v>
      </c>
      <c r="K1569">
        <v>8159</v>
      </c>
      <c r="L1569" s="2">
        <v>1.1200000000000001</v>
      </c>
      <c r="M1569">
        <v>271</v>
      </c>
      <c r="N1569" s="3">
        <f t="shared" si="24"/>
        <v>30.107011070110701</v>
      </c>
      <c r="O1569">
        <v>6653</v>
      </c>
      <c r="P1569">
        <v>81.540000000000006</v>
      </c>
    </row>
    <row r="1570" spans="1:16" hidden="1" x14ac:dyDescent="0.3">
      <c r="A1570" t="s">
        <v>724</v>
      </c>
      <c r="B1570" t="s">
        <v>24</v>
      </c>
      <c r="C1570" t="s">
        <v>25</v>
      </c>
      <c r="D1570">
        <v>298.10000000000002</v>
      </c>
      <c r="E1570">
        <v>299</v>
      </c>
      <c r="F1570">
        <v>301.35000000000002</v>
      </c>
      <c r="G1570">
        <v>290</v>
      </c>
      <c r="H1570">
        <v>290.8</v>
      </c>
      <c r="I1570" s="1">
        <v>290.5</v>
      </c>
      <c r="J1570">
        <v>293.23</v>
      </c>
      <c r="K1570">
        <v>42825</v>
      </c>
      <c r="L1570" s="2">
        <v>125.58</v>
      </c>
      <c r="M1570">
        <v>1372</v>
      </c>
      <c r="N1570" s="3">
        <f t="shared" si="24"/>
        <v>31.213556851311953</v>
      </c>
      <c r="O1570">
        <v>24619</v>
      </c>
      <c r="P1570">
        <v>57.49</v>
      </c>
    </row>
    <row r="1571" spans="1:16" hidden="1" x14ac:dyDescent="0.3">
      <c r="A1571" t="s">
        <v>698</v>
      </c>
      <c r="B1571" t="s">
        <v>24</v>
      </c>
      <c r="C1571" t="s">
        <v>25</v>
      </c>
      <c r="D1571">
        <v>223.75</v>
      </c>
      <c r="E1571">
        <v>224.5</v>
      </c>
      <c r="F1571">
        <v>224.5</v>
      </c>
      <c r="G1571">
        <v>215.25</v>
      </c>
      <c r="H1571">
        <v>220</v>
      </c>
      <c r="I1571" s="1">
        <v>219.6</v>
      </c>
      <c r="J1571">
        <v>220.36</v>
      </c>
      <c r="K1571">
        <v>66239</v>
      </c>
      <c r="L1571" s="2">
        <v>145.97</v>
      </c>
      <c r="M1571">
        <v>2599</v>
      </c>
      <c r="N1571" s="3">
        <f t="shared" si="24"/>
        <v>25.486340900346288</v>
      </c>
      <c r="O1571">
        <v>34965</v>
      </c>
      <c r="P1571">
        <v>52.79</v>
      </c>
    </row>
    <row r="1572" spans="1:16" hidden="1" x14ac:dyDescent="0.3">
      <c r="A1572" t="s">
        <v>1325</v>
      </c>
      <c r="B1572" t="s">
        <v>41</v>
      </c>
      <c r="C1572" t="s">
        <v>25</v>
      </c>
      <c r="D1572">
        <v>5.65</v>
      </c>
      <c r="E1572">
        <v>5.4</v>
      </c>
      <c r="F1572">
        <v>5.4</v>
      </c>
      <c r="G1572">
        <v>5.4</v>
      </c>
      <c r="H1572">
        <v>5.4</v>
      </c>
      <c r="I1572" s="1">
        <v>5.4</v>
      </c>
      <c r="J1572">
        <v>5.4</v>
      </c>
      <c r="K1572">
        <v>106203</v>
      </c>
      <c r="L1572" s="2">
        <v>5.73</v>
      </c>
      <c r="M1572">
        <v>422</v>
      </c>
      <c r="N1572" s="3">
        <f t="shared" si="24"/>
        <v>251.66587677725119</v>
      </c>
      <c r="O1572" t="s">
        <v>42</v>
      </c>
      <c r="P1572" t="s">
        <v>42</v>
      </c>
    </row>
    <row r="1573" spans="1:16" hidden="1" x14ac:dyDescent="0.3">
      <c r="A1573" t="s">
        <v>888</v>
      </c>
      <c r="B1573" t="s">
        <v>24</v>
      </c>
      <c r="C1573" t="s">
        <v>25</v>
      </c>
      <c r="D1573">
        <v>22</v>
      </c>
      <c r="E1573">
        <v>22</v>
      </c>
      <c r="F1573">
        <v>22.65</v>
      </c>
      <c r="G1573">
        <v>21.65</v>
      </c>
      <c r="H1573">
        <v>21.75</v>
      </c>
      <c r="I1573" s="1">
        <v>21.9</v>
      </c>
      <c r="J1573">
        <v>21.99</v>
      </c>
      <c r="K1573">
        <v>205121</v>
      </c>
      <c r="L1573" s="2">
        <v>45.11</v>
      </c>
      <c r="M1573">
        <v>850</v>
      </c>
      <c r="N1573" s="3">
        <f t="shared" si="24"/>
        <v>241.31882352941176</v>
      </c>
      <c r="O1573">
        <v>117989</v>
      </c>
      <c r="P1573">
        <v>57.52</v>
      </c>
    </row>
    <row r="1574" spans="1:16" hidden="1" x14ac:dyDescent="0.3">
      <c r="A1574" t="s">
        <v>654</v>
      </c>
      <c r="B1574" t="s">
        <v>24</v>
      </c>
      <c r="C1574" t="s">
        <v>25</v>
      </c>
      <c r="D1574">
        <v>395.1</v>
      </c>
      <c r="E1574">
        <v>397</v>
      </c>
      <c r="F1574">
        <v>397.1</v>
      </c>
      <c r="G1574">
        <v>382</v>
      </c>
      <c r="H1574">
        <v>385.2</v>
      </c>
      <c r="I1574" s="1">
        <v>386.85</v>
      </c>
      <c r="J1574">
        <v>389</v>
      </c>
      <c r="K1574">
        <v>54200</v>
      </c>
      <c r="L1574" s="2">
        <v>210.84</v>
      </c>
      <c r="M1574">
        <v>2881</v>
      </c>
      <c r="N1574" s="3">
        <f t="shared" si="24"/>
        <v>18.812912183269699</v>
      </c>
      <c r="O1574">
        <v>13470</v>
      </c>
      <c r="P1574">
        <v>24.85</v>
      </c>
    </row>
    <row r="1575" spans="1:16" hidden="1" x14ac:dyDescent="0.3">
      <c r="A1575" t="s">
        <v>1514</v>
      </c>
      <c r="B1575" t="s">
        <v>24</v>
      </c>
      <c r="C1575" t="s">
        <v>25</v>
      </c>
      <c r="D1575">
        <v>19.600000000000001</v>
      </c>
      <c r="E1575">
        <v>19</v>
      </c>
      <c r="F1575">
        <v>20</v>
      </c>
      <c r="G1575">
        <v>18.899999999999999</v>
      </c>
      <c r="H1575">
        <v>19.3</v>
      </c>
      <c r="I1575" s="1">
        <v>19.3</v>
      </c>
      <c r="J1575">
        <v>19.399999999999999</v>
      </c>
      <c r="K1575">
        <v>4813</v>
      </c>
      <c r="L1575" s="2">
        <v>0.93</v>
      </c>
      <c r="M1575">
        <v>72</v>
      </c>
      <c r="N1575" s="3">
        <f t="shared" si="24"/>
        <v>66.847222222222229</v>
      </c>
      <c r="O1575">
        <v>3894</v>
      </c>
      <c r="P1575">
        <v>80.91</v>
      </c>
    </row>
    <row r="1576" spans="1:16" hidden="1" x14ac:dyDescent="0.3">
      <c r="A1576" t="s">
        <v>1121</v>
      </c>
      <c r="B1576" t="s">
        <v>24</v>
      </c>
      <c r="C1576" t="s">
        <v>25</v>
      </c>
      <c r="D1576">
        <v>13.9</v>
      </c>
      <c r="E1576">
        <v>14.45</v>
      </c>
      <c r="F1576">
        <v>14.45</v>
      </c>
      <c r="G1576">
        <v>13.7</v>
      </c>
      <c r="H1576">
        <v>14</v>
      </c>
      <c r="I1576" s="1">
        <v>13.8</v>
      </c>
      <c r="J1576">
        <v>14.14</v>
      </c>
      <c r="K1576">
        <v>10999</v>
      </c>
      <c r="L1576" s="2">
        <v>1.56</v>
      </c>
      <c r="M1576">
        <v>55</v>
      </c>
      <c r="N1576" s="3">
        <f t="shared" si="24"/>
        <v>199.98181818181817</v>
      </c>
      <c r="O1576">
        <v>4249</v>
      </c>
      <c r="P1576">
        <v>38.630000000000003</v>
      </c>
    </row>
    <row r="1577" spans="1:16" hidden="1" x14ac:dyDescent="0.3">
      <c r="A1577" t="s">
        <v>137</v>
      </c>
      <c r="B1577" t="s">
        <v>24</v>
      </c>
      <c r="C1577" t="s">
        <v>25</v>
      </c>
      <c r="D1577">
        <v>200.95</v>
      </c>
      <c r="E1577">
        <v>205.9</v>
      </c>
      <c r="F1577">
        <v>208.95</v>
      </c>
      <c r="G1577">
        <v>202.05</v>
      </c>
      <c r="H1577">
        <v>206.75</v>
      </c>
      <c r="I1577" s="1">
        <v>207.15</v>
      </c>
      <c r="J1577">
        <v>206.07</v>
      </c>
      <c r="K1577">
        <v>11855464</v>
      </c>
      <c r="L1577" s="2">
        <v>24430.959999999999</v>
      </c>
      <c r="M1577">
        <v>97096</v>
      </c>
      <c r="N1577" s="3">
        <f t="shared" si="24"/>
        <v>122.1004366812227</v>
      </c>
      <c r="O1577">
        <v>2148568</v>
      </c>
      <c r="P1577">
        <v>18.12</v>
      </c>
    </row>
    <row r="1578" spans="1:16" hidden="1" x14ac:dyDescent="0.3">
      <c r="A1578" t="s">
        <v>1129</v>
      </c>
      <c r="B1578" t="s">
        <v>24</v>
      </c>
      <c r="C1578" t="s">
        <v>25</v>
      </c>
      <c r="D1578">
        <v>659.8</v>
      </c>
      <c r="E1578">
        <v>661.1</v>
      </c>
      <c r="F1578">
        <v>663.95</v>
      </c>
      <c r="G1578">
        <v>645.1</v>
      </c>
      <c r="H1578">
        <v>654.29999999999995</v>
      </c>
      <c r="I1578" s="1">
        <v>649.20000000000005</v>
      </c>
      <c r="J1578">
        <v>656.06</v>
      </c>
      <c r="K1578">
        <v>3017</v>
      </c>
      <c r="L1578" s="2">
        <v>19.79</v>
      </c>
      <c r="M1578">
        <v>423</v>
      </c>
      <c r="N1578" s="3">
        <f t="shared" si="24"/>
        <v>7.1323877068557922</v>
      </c>
      <c r="O1578">
        <v>2404</v>
      </c>
      <c r="P1578">
        <v>79.680000000000007</v>
      </c>
    </row>
    <row r="1579" spans="1:16" hidden="1" x14ac:dyDescent="0.3">
      <c r="A1579" t="s">
        <v>512</v>
      </c>
      <c r="B1579" t="s">
        <v>24</v>
      </c>
      <c r="C1579" t="s">
        <v>25</v>
      </c>
      <c r="D1579">
        <v>1477.15</v>
      </c>
      <c r="E1579">
        <v>1466</v>
      </c>
      <c r="F1579">
        <v>1505</v>
      </c>
      <c r="G1579">
        <v>1462</v>
      </c>
      <c r="H1579">
        <v>1470.25</v>
      </c>
      <c r="I1579" s="1">
        <v>1472.45</v>
      </c>
      <c r="J1579">
        <v>1475.42</v>
      </c>
      <c r="K1579">
        <v>41235</v>
      </c>
      <c r="L1579" s="2">
        <v>608.39</v>
      </c>
      <c r="M1579">
        <v>3661</v>
      </c>
      <c r="N1579" s="3">
        <f t="shared" si="24"/>
        <v>11.263316033870527</v>
      </c>
      <c r="O1579">
        <v>21515</v>
      </c>
      <c r="P1579">
        <v>52.18</v>
      </c>
    </row>
    <row r="1580" spans="1:16" hidden="1" x14ac:dyDescent="0.3">
      <c r="A1580" t="s">
        <v>321</v>
      </c>
      <c r="B1580" t="s">
        <v>24</v>
      </c>
      <c r="C1580" t="s">
        <v>25</v>
      </c>
      <c r="D1580">
        <v>708.1</v>
      </c>
      <c r="E1580">
        <v>706.9</v>
      </c>
      <c r="F1580">
        <v>707.25</v>
      </c>
      <c r="G1580">
        <v>678</v>
      </c>
      <c r="H1580">
        <v>680</v>
      </c>
      <c r="I1580" s="1">
        <v>684.75</v>
      </c>
      <c r="J1580">
        <v>689.15</v>
      </c>
      <c r="K1580">
        <v>918250</v>
      </c>
      <c r="L1580" s="2">
        <v>6328.09</v>
      </c>
      <c r="M1580">
        <v>16973</v>
      </c>
      <c r="N1580" s="3">
        <f t="shared" si="24"/>
        <v>54.100630413008894</v>
      </c>
      <c r="O1580">
        <v>318258</v>
      </c>
      <c r="P1580">
        <v>34.659999999999997</v>
      </c>
    </row>
    <row r="1581" spans="1:16" hidden="1" x14ac:dyDescent="0.3">
      <c r="A1581" t="s">
        <v>1631</v>
      </c>
      <c r="B1581" t="s">
        <v>41</v>
      </c>
      <c r="C1581" t="s">
        <v>25</v>
      </c>
      <c r="D1581">
        <v>1.3</v>
      </c>
      <c r="E1581">
        <v>1.35</v>
      </c>
      <c r="F1581">
        <v>1.35</v>
      </c>
      <c r="G1581">
        <v>1.25</v>
      </c>
      <c r="H1581">
        <v>1.25</v>
      </c>
      <c r="I1581" s="1">
        <v>1.25</v>
      </c>
      <c r="J1581">
        <v>1.25</v>
      </c>
      <c r="K1581">
        <v>8339</v>
      </c>
      <c r="L1581" s="2">
        <v>0.1</v>
      </c>
      <c r="M1581">
        <v>23</v>
      </c>
      <c r="N1581" s="3">
        <f t="shared" si="24"/>
        <v>362.56521739130437</v>
      </c>
      <c r="O1581" t="s">
        <v>42</v>
      </c>
      <c r="P1581" t="s">
        <v>42</v>
      </c>
    </row>
    <row r="1582" spans="1:16" hidden="1" x14ac:dyDescent="0.3">
      <c r="A1582" t="s">
        <v>916</v>
      </c>
      <c r="B1582" t="s">
        <v>24</v>
      </c>
      <c r="C1582" t="s">
        <v>25</v>
      </c>
      <c r="D1582">
        <v>170.8</v>
      </c>
      <c r="E1582">
        <v>173.4</v>
      </c>
      <c r="F1582">
        <v>173.4</v>
      </c>
      <c r="G1582">
        <v>164.9</v>
      </c>
      <c r="H1582">
        <v>166.5</v>
      </c>
      <c r="I1582" s="1">
        <v>166.2</v>
      </c>
      <c r="J1582">
        <v>166.54</v>
      </c>
      <c r="K1582">
        <v>23145</v>
      </c>
      <c r="L1582" s="2">
        <v>38.549999999999997</v>
      </c>
      <c r="M1582">
        <v>753</v>
      </c>
      <c r="N1582" s="3">
        <f t="shared" si="24"/>
        <v>30.737051792828684</v>
      </c>
      <c r="O1582">
        <v>14940</v>
      </c>
      <c r="P1582">
        <v>64.55</v>
      </c>
    </row>
    <row r="1583" spans="1:16" hidden="1" x14ac:dyDescent="0.3">
      <c r="A1583" t="s">
        <v>190</v>
      </c>
      <c r="B1583" t="s">
        <v>24</v>
      </c>
      <c r="C1583" t="s">
        <v>25</v>
      </c>
      <c r="D1583">
        <v>20.6</v>
      </c>
      <c r="E1583">
        <v>21</v>
      </c>
      <c r="F1583">
        <v>21.7</v>
      </c>
      <c r="G1583">
        <v>20.6</v>
      </c>
      <c r="H1583">
        <v>20.95</v>
      </c>
      <c r="I1583" s="1">
        <v>20.8</v>
      </c>
      <c r="J1583">
        <v>21.27</v>
      </c>
      <c r="K1583">
        <v>138543</v>
      </c>
      <c r="L1583" s="2">
        <v>29.46</v>
      </c>
      <c r="M1583">
        <v>918</v>
      </c>
      <c r="N1583" s="3">
        <f t="shared" si="24"/>
        <v>150.91830065359477</v>
      </c>
      <c r="O1583">
        <v>83676</v>
      </c>
      <c r="P1583">
        <v>60.4</v>
      </c>
    </row>
    <row r="1584" spans="1:16" x14ac:dyDescent="0.3">
      <c r="A1584" t="s">
        <v>707</v>
      </c>
      <c r="B1584" t="s">
        <v>24</v>
      </c>
      <c r="C1584" t="s">
        <v>25</v>
      </c>
      <c r="D1584">
        <v>27.35</v>
      </c>
      <c r="E1584">
        <v>28.7</v>
      </c>
      <c r="F1584">
        <v>28.7</v>
      </c>
      <c r="G1584">
        <v>28.7</v>
      </c>
      <c r="H1584">
        <v>28.7</v>
      </c>
      <c r="I1584" s="1">
        <v>28.7</v>
      </c>
      <c r="J1584">
        <v>28.7</v>
      </c>
      <c r="K1584">
        <v>489029</v>
      </c>
      <c r="L1584" s="2">
        <v>140.35</v>
      </c>
      <c r="M1584">
        <v>1129</v>
      </c>
      <c r="N1584" s="3">
        <f t="shared" si="24"/>
        <v>433.15234720992026</v>
      </c>
      <c r="O1584">
        <v>489029</v>
      </c>
      <c r="P1584">
        <v>100</v>
      </c>
    </row>
    <row r="1585" spans="1:16" hidden="1" x14ac:dyDescent="0.3">
      <c r="A1585" t="s">
        <v>1488</v>
      </c>
      <c r="B1585" t="s">
        <v>24</v>
      </c>
      <c r="C1585" t="s">
        <v>25</v>
      </c>
      <c r="D1585">
        <v>11.35</v>
      </c>
      <c r="E1585">
        <v>11.35</v>
      </c>
      <c r="F1585">
        <v>11.8</v>
      </c>
      <c r="G1585">
        <v>10.8</v>
      </c>
      <c r="H1585">
        <v>11</v>
      </c>
      <c r="I1585" s="1">
        <v>11</v>
      </c>
      <c r="J1585">
        <v>11.07</v>
      </c>
      <c r="K1585">
        <v>11046</v>
      </c>
      <c r="L1585" s="2">
        <v>1.22</v>
      </c>
      <c r="M1585">
        <v>53</v>
      </c>
      <c r="N1585" s="3">
        <f t="shared" si="24"/>
        <v>208.41509433962264</v>
      </c>
      <c r="O1585">
        <v>9960</v>
      </c>
      <c r="P1585">
        <v>90.17</v>
      </c>
    </row>
    <row r="1586" spans="1:16" hidden="1" x14ac:dyDescent="0.3">
      <c r="A1586" t="s">
        <v>1267</v>
      </c>
      <c r="B1586" t="s">
        <v>24</v>
      </c>
      <c r="C1586" t="s">
        <v>25</v>
      </c>
      <c r="D1586">
        <v>194.25</v>
      </c>
      <c r="E1586">
        <v>192</v>
      </c>
      <c r="F1586">
        <v>197.3</v>
      </c>
      <c r="G1586">
        <v>181.2</v>
      </c>
      <c r="H1586">
        <v>186</v>
      </c>
      <c r="I1586" s="1">
        <v>186</v>
      </c>
      <c r="J1586">
        <v>187.13</v>
      </c>
      <c r="K1586">
        <v>5032</v>
      </c>
      <c r="L1586" s="2">
        <v>9.42</v>
      </c>
      <c r="M1586">
        <v>320</v>
      </c>
      <c r="N1586" s="3">
        <f t="shared" si="24"/>
        <v>15.725</v>
      </c>
      <c r="O1586">
        <v>3697</v>
      </c>
      <c r="P1586">
        <v>73.47</v>
      </c>
    </row>
    <row r="1587" spans="1:16" hidden="1" x14ac:dyDescent="0.3">
      <c r="A1587" t="s">
        <v>688</v>
      </c>
      <c r="B1587" t="s">
        <v>24</v>
      </c>
      <c r="C1587" t="s">
        <v>25</v>
      </c>
      <c r="D1587">
        <v>95.05</v>
      </c>
      <c r="E1587">
        <v>94.2</v>
      </c>
      <c r="F1587">
        <v>95.75</v>
      </c>
      <c r="G1587">
        <v>92.4</v>
      </c>
      <c r="H1587">
        <v>94</v>
      </c>
      <c r="I1587" s="1">
        <v>93.8</v>
      </c>
      <c r="J1587">
        <v>94.27</v>
      </c>
      <c r="K1587">
        <v>167851</v>
      </c>
      <c r="L1587" s="2">
        <v>158.22999999999999</v>
      </c>
      <c r="M1587">
        <v>2373</v>
      </c>
      <c r="N1587" s="3">
        <f t="shared" si="24"/>
        <v>70.733670459334178</v>
      </c>
      <c r="O1587">
        <v>94382</v>
      </c>
      <c r="P1587">
        <v>56.23</v>
      </c>
    </row>
    <row r="1588" spans="1:16" hidden="1" x14ac:dyDescent="0.3">
      <c r="A1588" t="s">
        <v>498</v>
      </c>
      <c r="B1588" t="s">
        <v>24</v>
      </c>
      <c r="C1588" t="s">
        <v>25</v>
      </c>
      <c r="D1588">
        <v>2332.6</v>
      </c>
      <c r="E1588">
        <v>2340</v>
      </c>
      <c r="F1588">
        <v>2413</v>
      </c>
      <c r="G1588">
        <v>2260</v>
      </c>
      <c r="H1588">
        <v>2263</v>
      </c>
      <c r="I1588" s="1">
        <v>2272.3000000000002</v>
      </c>
      <c r="J1588">
        <v>2296.71</v>
      </c>
      <c r="K1588">
        <v>29678</v>
      </c>
      <c r="L1588" s="2">
        <v>681.62</v>
      </c>
      <c r="M1588">
        <v>5156</v>
      </c>
      <c r="N1588" s="3">
        <f t="shared" si="24"/>
        <v>5.7560124127230408</v>
      </c>
      <c r="O1588">
        <v>20101</v>
      </c>
      <c r="P1588">
        <v>67.73</v>
      </c>
    </row>
    <row r="1589" spans="1:16" hidden="1" x14ac:dyDescent="0.3">
      <c r="A1589" t="s">
        <v>351</v>
      </c>
      <c r="B1589" t="s">
        <v>24</v>
      </c>
      <c r="C1589" t="s">
        <v>25</v>
      </c>
      <c r="D1589">
        <v>2489.5</v>
      </c>
      <c r="E1589">
        <v>2485</v>
      </c>
      <c r="F1589">
        <v>2499.1999999999998</v>
      </c>
      <c r="G1589">
        <v>2423.35</v>
      </c>
      <c r="H1589">
        <v>2460</v>
      </c>
      <c r="I1589" s="1">
        <v>2449.9499999999998</v>
      </c>
      <c r="J1589">
        <v>2450.0700000000002</v>
      </c>
      <c r="K1589">
        <v>141444</v>
      </c>
      <c r="L1589" s="2">
        <v>3465.48</v>
      </c>
      <c r="M1589">
        <v>8171</v>
      </c>
      <c r="N1589" s="3">
        <f t="shared" si="24"/>
        <v>17.310488312324072</v>
      </c>
      <c r="O1589">
        <v>97870</v>
      </c>
      <c r="P1589">
        <v>69.19</v>
      </c>
    </row>
    <row r="1590" spans="1:16" hidden="1" x14ac:dyDescent="0.3">
      <c r="A1590" t="s">
        <v>1286</v>
      </c>
      <c r="B1590" t="s">
        <v>24</v>
      </c>
      <c r="C1590" t="s">
        <v>25</v>
      </c>
      <c r="D1590">
        <v>44.35</v>
      </c>
      <c r="E1590">
        <v>44.35</v>
      </c>
      <c r="F1590">
        <v>45.75</v>
      </c>
      <c r="G1590">
        <v>43.6</v>
      </c>
      <c r="H1590">
        <v>45.35</v>
      </c>
      <c r="I1590" s="1">
        <v>45.25</v>
      </c>
      <c r="J1590">
        <v>44.65</v>
      </c>
      <c r="K1590">
        <v>17873</v>
      </c>
      <c r="L1590" s="2">
        <v>7.98</v>
      </c>
      <c r="M1590">
        <v>468</v>
      </c>
      <c r="N1590" s="3">
        <f t="shared" si="24"/>
        <v>38.190170940170937</v>
      </c>
      <c r="O1590">
        <v>8296</v>
      </c>
      <c r="P1590">
        <v>46.42</v>
      </c>
    </row>
    <row r="1591" spans="1:16" hidden="1" x14ac:dyDescent="0.3">
      <c r="A1591" t="s">
        <v>109</v>
      </c>
      <c r="B1591" t="s">
        <v>24</v>
      </c>
      <c r="C1591" t="s">
        <v>25</v>
      </c>
      <c r="D1591">
        <v>265.64999999999998</v>
      </c>
      <c r="E1591">
        <v>268.89999999999998</v>
      </c>
      <c r="F1591">
        <v>272.89999999999998</v>
      </c>
      <c r="G1591">
        <v>250</v>
      </c>
      <c r="H1591">
        <v>250</v>
      </c>
      <c r="I1591" s="1">
        <v>257.60000000000002</v>
      </c>
      <c r="J1591">
        <v>262.24</v>
      </c>
      <c r="K1591">
        <v>8013</v>
      </c>
      <c r="L1591" s="14">
        <v>21.01</v>
      </c>
      <c r="M1591">
        <v>645</v>
      </c>
      <c r="N1591" s="3">
        <f t="shared" si="24"/>
        <v>12.423255813953489</v>
      </c>
      <c r="O1591">
        <v>3584</v>
      </c>
      <c r="P1591">
        <v>44.73</v>
      </c>
    </row>
    <row r="1592" spans="1:16" hidden="1" x14ac:dyDescent="0.3">
      <c r="A1592" t="s">
        <v>459</v>
      </c>
      <c r="B1592" t="s">
        <v>24</v>
      </c>
      <c r="C1592" t="s">
        <v>25</v>
      </c>
      <c r="D1592">
        <v>81.400000000000006</v>
      </c>
      <c r="E1592">
        <v>81.5</v>
      </c>
      <c r="F1592">
        <v>81.5</v>
      </c>
      <c r="G1592">
        <v>74</v>
      </c>
      <c r="H1592">
        <v>76.650000000000006</v>
      </c>
      <c r="I1592" s="1">
        <v>76.7</v>
      </c>
      <c r="J1592">
        <v>77.040000000000006</v>
      </c>
      <c r="K1592">
        <v>1169007</v>
      </c>
      <c r="L1592" s="2">
        <v>900.56</v>
      </c>
      <c r="M1592">
        <v>9156</v>
      </c>
      <c r="N1592" s="3">
        <f t="shared" si="24"/>
        <v>127.67660550458716</v>
      </c>
      <c r="O1592">
        <v>488223</v>
      </c>
      <c r="P1592">
        <v>41.76</v>
      </c>
    </row>
    <row r="1593" spans="1:16" hidden="1" x14ac:dyDescent="0.3">
      <c r="A1593" t="s">
        <v>1460</v>
      </c>
      <c r="B1593" t="s">
        <v>24</v>
      </c>
      <c r="C1593" t="s">
        <v>25</v>
      </c>
      <c r="D1593">
        <v>5</v>
      </c>
      <c r="E1593">
        <v>4.9000000000000004</v>
      </c>
      <c r="F1593">
        <v>5.25</v>
      </c>
      <c r="G1593">
        <v>4.75</v>
      </c>
      <c r="H1593">
        <v>5.0999999999999996</v>
      </c>
      <c r="I1593" s="1">
        <v>5</v>
      </c>
      <c r="J1593">
        <v>4.91</v>
      </c>
      <c r="K1593">
        <v>33127</v>
      </c>
      <c r="L1593" s="2">
        <v>1.63</v>
      </c>
      <c r="M1593">
        <v>174</v>
      </c>
      <c r="N1593" s="3">
        <f t="shared" si="24"/>
        <v>190.38505747126436</v>
      </c>
      <c r="O1593">
        <v>27897</v>
      </c>
      <c r="P1593">
        <v>84.21</v>
      </c>
    </row>
    <row r="1594" spans="1:16" hidden="1" x14ac:dyDescent="0.3">
      <c r="A1594" t="s">
        <v>177</v>
      </c>
      <c r="B1594" t="s">
        <v>24</v>
      </c>
      <c r="C1594" t="s">
        <v>25</v>
      </c>
      <c r="D1594">
        <v>395.2</v>
      </c>
      <c r="E1594">
        <v>392</v>
      </c>
      <c r="F1594">
        <v>394.95</v>
      </c>
      <c r="G1594">
        <v>382</v>
      </c>
      <c r="H1594">
        <v>385.6</v>
      </c>
      <c r="I1594" s="1">
        <v>389.75</v>
      </c>
      <c r="J1594">
        <v>387.97</v>
      </c>
      <c r="K1594">
        <v>23318</v>
      </c>
      <c r="L1594" s="2">
        <v>90.47</v>
      </c>
      <c r="M1594">
        <v>1006</v>
      </c>
      <c r="N1594" s="3">
        <f t="shared" si="24"/>
        <v>23.178926441351887</v>
      </c>
      <c r="O1594">
        <v>13978</v>
      </c>
      <c r="P1594">
        <v>59.95</v>
      </c>
    </row>
    <row r="1595" spans="1:16" hidden="1" x14ac:dyDescent="0.3">
      <c r="A1595" t="s">
        <v>939</v>
      </c>
      <c r="B1595" t="s">
        <v>24</v>
      </c>
      <c r="C1595" t="s">
        <v>25</v>
      </c>
      <c r="D1595">
        <v>16.3</v>
      </c>
      <c r="E1595">
        <v>16.25</v>
      </c>
      <c r="F1595">
        <v>16.600000000000001</v>
      </c>
      <c r="G1595">
        <v>15.3</v>
      </c>
      <c r="H1595">
        <v>15.4</v>
      </c>
      <c r="I1595" s="1">
        <v>15.55</v>
      </c>
      <c r="J1595">
        <v>15.7</v>
      </c>
      <c r="K1595">
        <v>212002</v>
      </c>
      <c r="L1595" s="2">
        <v>33.28</v>
      </c>
      <c r="M1595">
        <v>625</v>
      </c>
      <c r="N1595" s="3">
        <f t="shared" si="24"/>
        <v>339.20319999999998</v>
      </c>
      <c r="O1595">
        <v>153959</v>
      </c>
      <c r="P1595">
        <v>72.62</v>
      </c>
    </row>
    <row r="1596" spans="1:16" hidden="1" x14ac:dyDescent="0.3">
      <c r="A1596" t="s">
        <v>696</v>
      </c>
      <c r="B1596" t="s">
        <v>24</v>
      </c>
      <c r="C1596" t="s">
        <v>25</v>
      </c>
      <c r="D1596">
        <v>1847.85</v>
      </c>
      <c r="E1596">
        <v>1876.95</v>
      </c>
      <c r="F1596">
        <v>1877</v>
      </c>
      <c r="G1596">
        <v>1820.85</v>
      </c>
      <c r="H1596">
        <v>1829</v>
      </c>
      <c r="I1596" s="1">
        <v>1826.45</v>
      </c>
      <c r="J1596">
        <v>1836</v>
      </c>
      <c r="K1596">
        <v>8137</v>
      </c>
      <c r="L1596" s="2">
        <v>149.4</v>
      </c>
      <c r="M1596">
        <v>1710</v>
      </c>
      <c r="N1596" s="3">
        <f t="shared" si="24"/>
        <v>4.7584795321637428</v>
      </c>
      <c r="O1596">
        <v>4883</v>
      </c>
      <c r="P1596">
        <v>60.01</v>
      </c>
    </row>
    <row r="1597" spans="1:16" hidden="1" x14ac:dyDescent="0.3">
      <c r="A1597" t="s">
        <v>1360</v>
      </c>
      <c r="B1597" t="s">
        <v>41</v>
      </c>
      <c r="C1597" t="s">
        <v>25</v>
      </c>
      <c r="D1597">
        <v>5.65</v>
      </c>
      <c r="E1597">
        <v>5.8</v>
      </c>
      <c r="F1597">
        <v>5.8</v>
      </c>
      <c r="G1597">
        <v>5.4</v>
      </c>
      <c r="H1597">
        <v>5.4</v>
      </c>
      <c r="I1597" s="1">
        <v>5.4</v>
      </c>
      <c r="J1597">
        <v>5.47</v>
      </c>
      <c r="K1597">
        <v>73710</v>
      </c>
      <c r="L1597" s="2">
        <v>4.03</v>
      </c>
      <c r="M1597">
        <v>196</v>
      </c>
      <c r="N1597" s="3">
        <f t="shared" si="24"/>
        <v>376.07142857142856</v>
      </c>
      <c r="O1597" t="s">
        <v>42</v>
      </c>
      <c r="P1597" t="s">
        <v>42</v>
      </c>
    </row>
    <row r="1598" spans="1:16" hidden="1" x14ac:dyDescent="0.3">
      <c r="A1598" t="s">
        <v>902</v>
      </c>
      <c r="B1598" t="s">
        <v>24</v>
      </c>
      <c r="C1598" t="s">
        <v>25</v>
      </c>
      <c r="D1598">
        <v>216.1</v>
      </c>
      <c r="E1598">
        <v>217</v>
      </c>
      <c r="F1598">
        <v>218.85</v>
      </c>
      <c r="G1598">
        <v>210.95</v>
      </c>
      <c r="H1598">
        <v>212</v>
      </c>
      <c r="I1598" s="1">
        <v>212.15</v>
      </c>
      <c r="J1598">
        <v>212.95</v>
      </c>
      <c r="K1598">
        <v>19155</v>
      </c>
      <c r="L1598" s="2">
        <v>40.79</v>
      </c>
      <c r="M1598">
        <v>1303</v>
      </c>
      <c r="N1598" s="3">
        <f t="shared" si="24"/>
        <v>14.700690713737529</v>
      </c>
      <c r="O1598">
        <v>10060</v>
      </c>
      <c r="P1598">
        <v>52.52</v>
      </c>
    </row>
    <row r="1599" spans="1:16" hidden="1" x14ac:dyDescent="0.3">
      <c r="A1599" t="s">
        <v>1213</v>
      </c>
      <c r="B1599" t="s">
        <v>41</v>
      </c>
      <c r="C1599" t="s">
        <v>25</v>
      </c>
      <c r="D1599">
        <v>153.6</v>
      </c>
      <c r="E1599">
        <v>153.5</v>
      </c>
      <c r="F1599">
        <v>157</v>
      </c>
      <c r="G1599">
        <v>149</v>
      </c>
      <c r="H1599">
        <v>155</v>
      </c>
      <c r="I1599" s="1">
        <v>154.30000000000001</v>
      </c>
      <c r="J1599">
        <v>152.22999999999999</v>
      </c>
      <c r="K1599">
        <v>9050</v>
      </c>
      <c r="L1599" s="2">
        <v>13.78</v>
      </c>
      <c r="M1599">
        <v>206</v>
      </c>
      <c r="N1599" s="3">
        <f t="shared" si="24"/>
        <v>43.932038834951456</v>
      </c>
      <c r="O1599" t="s">
        <v>42</v>
      </c>
      <c r="P1599" t="s">
        <v>42</v>
      </c>
    </row>
    <row r="1600" spans="1:16" hidden="1" x14ac:dyDescent="0.3">
      <c r="A1600" t="s">
        <v>948</v>
      </c>
      <c r="B1600" t="s">
        <v>24</v>
      </c>
      <c r="C1600" t="s">
        <v>25</v>
      </c>
      <c r="D1600">
        <v>77.45</v>
      </c>
      <c r="E1600">
        <v>77.5</v>
      </c>
      <c r="F1600">
        <v>78.7</v>
      </c>
      <c r="G1600">
        <v>76.25</v>
      </c>
      <c r="H1600">
        <v>77.05</v>
      </c>
      <c r="I1600" s="1">
        <v>76.849999999999994</v>
      </c>
      <c r="J1600">
        <v>77.040000000000006</v>
      </c>
      <c r="K1600">
        <v>40712</v>
      </c>
      <c r="L1600" s="2">
        <v>31.36</v>
      </c>
      <c r="M1600">
        <v>790</v>
      </c>
      <c r="N1600" s="3">
        <f t="shared" si="24"/>
        <v>51.534177215189871</v>
      </c>
      <c r="O1600">
        <v>22086</v>
      </c>
      <c r="P1600">
        <v>54.25</v>
      </c>
    </row>
    <row r="1601" spans="1:16" hidden="1" x14ac:dyDescent="0.3">
      <c r="A1601" t="s">
        <v>413</v>
      </c>
      <c r="B1601" t="s">
        <v>24</v>
      </c>
      <c r="C1601" t="s">
        <v>25</v>
      </c>
      <c r="D1601">
        <v>1516.75</v>
      </c>
      <c r="E1601">
        <v>1524.6</v>
      </c>
      <c r="F1601">
        <v>1524.8</v>
      </c>
      <c r="G1601">
        <v>1465.1</v>
      </c>
      <c r="H1601">
        <v>1475</v>
      </c>
      <c r="I1601" s="1">
        <v>1483.55</v>
      </c>
      <c r="J1601">
        <v>1488.46</v>
      </c>
      <c r="K1601">
        <v>89894</v>
      </c>
      <c r="L1601" s="2">
        <v>1338.04</v>
      </c>
      <c r="M1601">
        <v>7948</v>
      </c>
      <c r="N1601" s="3">
        <f t="shared" si="24"/>
        <v>11.310266733769502</v>
      </c>
      <c r="O1601">
        <v>32628</v>
      </c>
      <c r="P1601">
        <v>36.299999999999997</v>
      </c>
    </row>
    <row r="1602" spans="1:16" hidden="1" x14ac:dyDescent="0.3">
      <c r="A1602" t="s">
        <v>1445</v>
      </c>
      <c r="B1602" t="s">
        <v>41</v>
      </c>
      <c r="C1602" t="s">
        <v>25</v>
      </c>
      <c r="D1602">
        <v>12.8</v>
      </c>
      <c r="E1602">
        <v>13</v>
      </c>
      <c r="F1602">
        <v>13</v>
      </c>
      <c r="G1602">
        <v>12.2</v>
      </c>
      <c r="H1602">
        <v>12.7</v>
      </c>
      <c r="I1602" s="1">
        <v>12.7</v>
      </c>
      <c r="J1602">
        <v>12.56</v>
      </c>
      <c r="K1602">
        <v>14474</v>
      </c>
      <c r="L1602" s="2">
        <v>1.82</v>
      </c>
      <c r="M1602">
        <v>87</v>
      </c>
      <c r="N1602" s="3">
        <f t="shared" ref="N1602:N1650" si="25">K1602/M1602</f>
        <v>166.36781609195401</v>
      </c>
      <c r="O1602" t="s">
        <v>42</v>
      </c>
      <c r="P1602" t="s">
        <v>42</v>
      </c>
    </row>
    <row r="1603" spans="1:16" hidden="1" x14ac:dyDescent="0.3">
      <c r="A1603" t="s">
        <v>1361</v>
      </c>
      <c r="B1603" t="s">
        <v>24</v>
      </c>
      <c r="C1603" t="s">
        <v>25</v>
      </c>
      <c r="D1603">
        <v>13.9</v>
      </c>
      <c r="E1603">
        <v>13.8</v>
      </c>
      <c r="F1603">
        <v>14.25</v>
      </c>
      <c r="G1603">
        <v>13.5</v>
      </c>
      <c r="H1603">
        <v>13.55</v>
      </c>
      <c r="I1603" s="1">
        <v>13.5</v>
      </c>
      <c r="J1603">
        <v>13.65</v>
      </c>
      <c r="K1603">
        <v>29303</v>
      </c>
      <c r="L1603" s="2">
        <v>4</v>
      </c>
      <c r="M1603">
        <v>154</v>
      </c>
      <c r="N1603" s="3">
        <f t="shared" si="25"/>
        <v>190.27922077922079</v>
      </c>
      <c r="O1603">
        <v>21761</v>
      </c>
      <c r="P1603">
        <v>74.260000000000005</v>
      </c>
    </row>
    <row r="1604" spans="1:16" hidden="1" x14ac:dyDescent="0.3">
      <c r="A1604" s="11" t="s">
        <v>32</v>
      </c>
      <c r="B1604" s="11" t="s">
        <v>24</v>
      </c>
      <c r="C1604" s="11" t="s">
        <v>25</v>
      </c>
      <c r="D1604" s="11">
        <v>1695.15</v>
      </c>
      <c r="E1604" s="11">
        <v>1699.75</v>
      </c>
      <c r="F1604" s="11">
        <v>1699.75</v>
      </c>
      <c r="G1604" s="11">
        <v>1652.25</v>
      </c>
      <c r="H1604" s="11">
        <v>1695</v>
      </c>
      <c r="I1604" s="11">
        <v>1692.75</v>
      </c>
      <c r="J1604" s="11">
        <v>1671.63</v>
      </c>
      <c r="K1604" s="11">
        <v>101719</v>
      </c>
      <c r="L1604" s="12">
        <v>1700.37</v>
      </c>
      <c r="M1604" s="11">
        <v>2987</v>
      </c>
      <c r="N1604" s="13">
        <f t="shared" si="25"/>
        <v>34.053900234348845</v>
      </c>
      <c r="O1604" s="11">
        <v>90170</v>
      </c>
      <c r="P1604" s="11">
        <v>88.65</v>
      </c>
    </row>
    <row r="1605" spans="1:16" hidden="1" x14ac:dyDescent="0.3">
      <c r="A1605" t="s">
        <v>1052</v>
      </c>
      <c r="B1605" t="s">
        <v>24</v>
      </c>
      <c r="C1605" t="s">
        <v>25</v>
      </c>
      <c r="D1605">
        <v>251.45</v>
      </c>
      <c r="E1605">
        <v>258.5</v>
      </c>
      <c r="F1605">
        <v>258.5</v>
      </c>
      <c r="G1605">
        <v>245.1</v>
      </c>
      <c r="H1605">
        <v>254.9</v>
      </c>
      <c r="I1605" s="1">
        <v>253.85</v>
      </c>
      <c r="J1605">
        <v>250.4</v>
      </c>
      <c r="K1605">
        <v>1363</v>
      </c>
      <c r="L1605" s="2">
        <v>3.41</v>
      </c>
      <c r="M1605">
        <v>42</v>
      </c>
      <c r="N1605" s="3">
        <f t="shared" si="25"/>
        <v>32.452380952380949</v>
      </c>
      <c r="O1605">
        <v>106</v>
      </c>
      <c r="P1605">
        <v>7.78</v>
      </c>
    </row>
    <row r="1606" spans="1:16" hidden="1" x14ac:dyDescent="0.3">
      <c r="A1606" t="s">
        <v>924</v>
      </c>
      <c r="B1606" t="s">
        <v>24</v>
      </c>
      <c r="C1606" t="s">
        <v>25</v>
      </c>
      <c r="D1606">
        <v>220</v>
      </c>
      <c r="E1606">
        <v>222</v>
      </c>
      <c r="F1606">
        <v>224.8</v>
      </c>
      <c r="G1606">
        <v>213.75</v>
      </c>
      <c r="H1606">
        <v>217.8</v>
      </c>
      <c r="I1606" s="1">
        <v>219.25</v>
      </c>
      <c r="J1606">
        <v>217.68</v>
      </c>
      <c r="K1606">
        <v>16671</v>
      </c>
      <c r="L1606" s="2">
        <v>36.29</v>
      </c>
      <c r="M1606">
        <v>904</v>
      </c>
      <c r="N1606" s="3">
        <f t="shared" si="25"/>
        <v>18.44137168141593</v>
      </c>
      <c r="O1606">
        <v>8396</v>
      </c>
      <c r="P1606">
        <v>50.36</v>
      </c>
    </row>
    <row r="1607" spans="1:16" hidden="1" x14ac:dyDescent="0.3">
      <c r="A1607" t="s">
        <v>1101</v>
      </c>
      <c r="B1607" t="s">
        <v>24</v>
      </c>
      <c r="C1607" t="s">
        <v>25</v>
      </c>
      <c r="D1607">
        <v>143.94999999999999</v>
      </c>
      <c r="E1607">
        <v>140</v>
      </c>
      <c r="F1607">
        <v>141.6</v>
      </c>
      <c r="G1607">
        <v>133.80000000000001</v>
      </c>
      <c r="H1607">
        <v>137.5</v>
      </c>
      <c r="I1607" s="1">
        <v>137.69999999999999</v>
      </c>
      <c r="J1607">
        <v>138.09</v>
      </c>
      <c r="K1607">
        <v>1028</v>
      </c>
      <c r="L1607" s="2">
        <v>1.42</v>
      </c>
      <c r="M1607">
        <v>66</v>
      </c>
      <c r="N1607" s="3">
        <f t="shared" si="25"/>
        <v>15.575757575757576</v>
      </c>
      <c r="O1607">
        <v>689</v>
      </c>
      <c r="P1607">
        <v>67.02</v>
      </c>
    </row>
    <row r="1608" spans="1:16" hidden="1" x14ac:dyDescent="0.3">
      <c r="A1608" t="s">
        <v>1426</v>
      </c>
      <c r="B1608" t="s">
        <v>24</v>
      </c>
      <c r="C1608" t="s">
        <v>25</v>
      </c>
      <c r="D1608">
        <v>10.8</v>
      </c>
      <c r="E1608">
        <v>10.3</v>
      </c>
      <c r="F1608">
        <v>10.65</v>
      </c>
      <c r="G1608">
        <v>10.3</v>
      </c>
      <c r="H1608">
        <v>10.3</v>
      </c>
      <c r="I1608" s="1">
        <v>10.3</v>
      </c>
      <c r="J1608">
        <v>10.35</v>
      </c>
      <c r="K1608">
        <v>20843</v>
      </c>
      <c r="L1608" s="2">
        <v>2.16</v>
      </c>
      <c r="M1608">
        <v>115</v>
      </c>
      <c r="N1608" s="3">
        <f t="shared" si="25"/>
        <v>181.24347826086955</v>
      </c>
      <c r="O1608">
        <v>17344</v>
      </c>
      <c r="P1608">
        <v>83.21</v>
      </c>
    </row>
    <row r="1609" spans="1:16" hidden="1" x14ac:dyDescent="0.3">
      <c r="A1609" t="s">
        <v>1459</v>
      </c>
      <c r="B1609" t="s">
        <v>41</v>
      </c>
      <c r="C1609" t="s">
        <v>25</v>
      </c>
      <c r="D1609">
        <v>28.85</v>
      </c>
      <c r="E1609">
        <v>29.95</v>
      </c>
      <c r="F1609">
        <v>29.95</v>
      </c>
      <c r="G1609">
        <v>28.1</v>
      </c>
      <c r="H1609">
        <v>29.3</v>
      </c>
      <c r="I1609" s="1">
        <v>28.7</v>
      </c>
      <c r="J1609">
        <v>29.08</v>
      </c>
      <c r="K1609">
        <v>5623</v>
      </c>
      <c r="L1609" s="2">
        <v>1.64</v>
      </c>
      <c r="M1609">
        <v>78</v>
      </c>
      <c r="N1609" s="3">
        <f t="shared" si="25"/>
        <v>72.089743589743591</v>
      </c>
      <c r="O1609" t="s">
        <v>42</v>
      </c>
      <c r="P1609" t="s">
        <v>42</v>
      </c>
    </row>
    <row r="1610" spans="1:16" hidden="1" x14ac:dyDescent="0.3">
      <c r="A1610" t="s">
        <v>45</v>
      </c>
      <c r="B1610" t="s">
        <v>24</v>
      </c>
      <c r="C1610" t="s">
        <v>25</v>
      </c>
      <c r="D1610">
        <v>341.95</v>
      </c>
      <c r="E1610">
        <v>349.85</v>
      </c>
      <c r="F1610">
        <v>351.4</v>
      </c>
      <c r="G1610">
        <v>324.89999999999998</v>
      </c>
      <c r="H1610">
        <v>344</v>
      </c>
      <c r="I1610" s="1">
        <v>339.3</v>
      </c>
      <c r="J1610">
        <v>334.93</v>
      </c>
      <c r="K1610">
        <v>71005</v>
      </c>
      <c r="L1610" s="8">
        <v>237.81</v>
      </c>
      <c r="M1610">
        <v>611</v>
      </c>
      <c r="N1610" s="3">
        <f t="shared" si="25"/>
        <v>116.21112929623568</v>
      </c>
      <c r="O1610">
        <v>47106</v>
      </c>
      <c r="P1610">
        <v>66.34</v>
      </c>
    </row>
    <row r="1611" spans="1:16" hidden="1" x14ac:dyDescent="0.3">
      <c r="A1611" t="s">
        <v>1315</v>
      </c>
      <c r="B1611" t="s">
        <v>24</v>
      </c>
      <c r="C1611" t="s">
        <v>25</v>
      </c>
      <c r="D1611">
        <v>81.599999999999994</v>
      </c>
      <c r="E1611">
        <v>81.75</v>
      </c>
      <c r="F1611">
        <v>83.05</v>
      </c>
      <c r="G1611">
        <v>78.2</v>
      </c>
      <c r="H1611">
        <v>80</v>
      </c>
      <c r="I1611" s="1">
        <v>79.7</v>
      </c>
      <c r="J1611">
        <v>79.569999999999993</v>
      </c>
      <c r="K1611">
        <v>7726</v>
      </c>
      <c r="L1611" s="2">
        <v>6.15</v>
      </c>
      <c r="M1611">
        <v>204</v>
      </c>
      <c r="N1611" s="3">
        <f t="shared" si="25"/>
        <v>37.872549019607845</v>
      </c>
      <c r="O1611">
        <v>4412</v>
      </c>
      <c r="P1611">
        <v>57.11</v>
      </c>
    </row>
    <row r="1612" spans="1:16" hidden="1" x14ac:dyDescent="0.3">
      <c r="A1612" t="s">
        <v>473</v>
      </c>
      <c r="B1612" t="s">
        <v>24</v>
      </c>
      <c r="C1612" t="s">
        <v>25</v>
      </c>
      <c r="D1612">
        <v>1712.55</v>
      </c>
      <c r="E1612">
        <v>1723.95</v>
      </c>
      <c r="F1612">
        <v>1723.95</v>
      </c>
      <c r="G1612">
        <v>1645</v>
      </c>
      <c r="H1612">
        <v>1670.25</v>
      </c>
      <c r="I1612" s="1">
        <v>1664.95</v>
      </c>
      <c r="J1612">
        <v>1671.32</v>
      </c>
      <c r="K1612">
        <v>48329</v>
      </c>
      <c r="L1612" s="2">
        <v>807.73</v>
      </c>
      <c r="M1612">
        <v>9734</v>
      </c>
      <c r="N1612" s="3">
        <f t="shared" si="25"/>
        <v>4.9649681528662422</v>
      </c>
      <c r="O1612">
        <v>28073</v>
      </c>
      <c r="P1612">
        <v>58.09</v>
      </c>
    </row>
    <row r="1613" spans="1:16" hidden="1" x14ac:dyDescent="0.3">
      <c r="A1613" t="s">
        <v>609</v>
      </c>
      <c r="B1613" t="s">
        <v>24</v>
      </c>
      <c r="C1613" t="s">
        <v>25</v>
      </c>
      <c r="D1613">
        <v>188</v>
      </c>
      <c r="E1613">
        <v>188.15</v>
      </c>
      <c r="F1613">
        <v>191.8</v>
      </c>
      <c r="G1613">
        <v>185.1</v>
      </c>
      <c r="H1613">
        <v>187</v>
      </c>
      <c r="I1613" s="1">
        <v>186.8</v>
      </c>
      <c r="J1613">
        <v>188.95</v>
      </c>
      <c r="K1613">
        <v>158328</v>
      </c>
      <c r="L1613" s="2">
        <v>299.16000000000003</v>
      </c>
      <c r="M1613">
        <v>6684</v>
      </c>
      <c r="N1613" s="3">
        <f t="shared" si="25"/>
        <v>23.687612208258528</v>
      </c>
      <c r="O1613">
        <v>96675</v>
      </c>
      <c r="P1613">
        <v>61.06</v>
      </c>
    </row>
    <row r="1614" spans="1:16" hidden="1" x14ac:dyDescent="0.3">
      <c r="A1614" t="s">
        <v>709</v>
      </c>
      <c r="B1614" t="s">
        <v>24</v>
      </c>
      <c r="C1614" t="s">
        <v>25</v>
      </c>
      <c r="D1614">
        <v>162.25</v>
      </c>
      <c r="E1614">
        <v>163</v>
      </c>
      <c r="F1614">
        <v>164</v>
      </c>
      <c r="G1614">
        <v>158</v>
      </c>
      <c r="H1614">
        <v>158.4</v>
      </c>
      <c r="I1614" s="1">
        <v>159.5</v>
      </c>
      <c r="J1614">
        <v>160.54</v>
      </c>
      <c r="K1614">
        <v>86447</v>
      </c>
      <c r="L1614" s="2">
        <v>138.79</v>
      </c>
      <c r="M1614">
        <v>2892</v>
      </c>
      <c r="N1614" s="3">
        <f t="shared" si="25"/>
        <v>29.891770401106502</v>
      </c>
      <c r="O1614">
        <v>59861</v>
      </c>
      <c r="P1614">
        <v>69.25</v>
      </c>
    </row>
    <row r="1615" spans="1:16" hidden="1" x14ac:dyDescent="0.3">
      <c r="A1615" t="s">
        <v>1562</v>
      </c>
      <c r="B1615" t="s">
        <v>24</v>
      </c>
      <c r="C1615" t="s">
        <v>25</v>
      </c>
      <c r="D1615">
        <v>40.9</v>
      </c>
      <c r="E1615">
        <v>40</v>
      </c>
      <c r="F1615">
        <v>42</v>
      </c>
      <c r="G1615">
        <v>40</v>
      </c>
      <c r="H1615">
        <v>40.049999999999997</v>
      </c>
      <c r="I1615" s="1">
        <v>40.4</v>
      </c>
      <c r="J1615">
        <v>40.57</v>
      </c>
      <c r="K1615">
        <v>1243</v>
      </c>
      <c r="L1615" s="2">
        <v>0.5</v>
      </c>
      <c r="M1615">
        <v>71</v>
      </c>
      <c r="N1615" s="3">
        <f t="shared" si="25"/>
        <v>17.507042253521128</v>
      </c>
      <c r="O1615">
        <v>712</v>
      </c>
      <c r="P1615">
        <v>57.28</v>
      </c>
    </row>
    <row r="1616" spans="1:16" hidden="1" x14ac:dyDescent="0.3">
      <c r="A1616" t="s">
        <v>1139</v>
      </c>
      <c r="B1616" t="s">
        <v>24</v>
      </c>
      <c r="C1616" t="s">
        <v>25</v>
      </c>
      <c r="D1616">
        <v>18</v>
      </c>
      <c r="E1616">
        <v>17.75</v>
      </c>
      <c r="F1616">
        <v>18.899999999999999</v>
      </c>
      <c r="G1616">
        <v>17.7</v>
      </c>
      <c r="H1616">
        <v>18.899999999999999</v>
      </c>
      <c r="I1616" s="1">
        <v>18.899999999999999</v>
      </c>
      <c r="J1616">
        <v>18.579999999999998</v>
      </c>
      <c r="K1616">
        <v>58618</v>
      </c>
      <c r="L1616" s="2">
        <v>10.89</v>
      </c>
      <c r="M1616">
        <v>273</v>
      </c>
      <c r="N1616" s="3">
        <f t="shared" si="25"/>
        <v>214.71794871794873</v>
      </c>
      <c r="O1616">
        <v>53240</v>
      </c>
      <c r="P1616">
        <v>90.83</v>
      </c>
    </row>
    <row r="1617" spans="1:16" hidden="1" x14ac:dyDescent="0.3">
      <c r="A1617" t="s">
        <v>1657</v>
      </c>
      <c r="B1617" t="s">
        <v>41</v>
      </c>
      <c r="C1617" t="s">
        <v>25</v>
      </c>
      <c r="D1617">
        <v>9.0500000000000007</v>
      </c>
      <c r="E1617">
        <v>8.85</v>
      </c>
      <c r="F1617">
        <v>9.0500000000000007</v>
      </c>
      <c r="G1617">
        <v>8.85</v>
      </c>
      <c r="H1617">
        <v>9.0500000000000007</v>
      </c>
      <c r="I1617" s="1">
        <v>9.0500000000000007</v>
      </c>
      <c r="J1617">
        <v>8.94</v>
      </c>
      <c r="K1617">
        <v>200</v>
      </c>
      <c r="L1617" s="2">
        <v>0.02</v>
      </c>
      <c r="M1617">
        <v>7</v>
      </c>
      <c r="N1617" s="3">
        <f t="shared" si="25"/>
        <v>28.571428571428573</v>
      </c>
      <c r="O1617" t="s">
        <v>42</v>
      </c>
      <c r="P1617" t="s">
        <v>42</v>
      </c>
    </row>
    <row r="1618" spans="1:16" hidden="1" x14ac:dyDescent="0.3">
      <c r="A1618" t="s">
        <v>1230</v>
      </c>
      <c r="B1618" t="s">
        <v>24</v>
      </c>
      <c r="C1618" t="s">
        <v>25</v>
      </c>
      <c r="D1618">
        <v>253.85</v>
      </c>
      <c r="E1618">
        <v>254</v>
      </c>
      <c r="F1618">
        <v>254</v>
      </c>
      <c r="G1618">
        <v>248.95</v>
      </c>
      <c r="H1618">
        <v>251.9</v>
      </c>
      <c r="I1618" s="1">
        <v>251.65</v>
      </c>
      <c r="J1618">
        <v>251.42</v>
      </c>
      <c r="K1618">
        <v>4896</v>
      </c>
      <c r="L1618" s="2">
        <v>12.31</v>
      </c>
      <c r="M1618">
        <v>640</v>
      </c>
      <c r="N1618" s="3">
        <f t="shared" si="25"/>
        <v>7.65</v>
      </c>
      <c r="O1618">
        <v>3091</v>
      </c>
      <c r="P1618">
        <v>63.13</v>
      </c>
    </row>
    <row r="1619" spans="1:16" hidden="1" x14ac:dyDescent="0.3">
      <c r="A1619" t="s">
        <v>1527</v>
      </c>
      <c r="B1619" t="s">
        <v>41</v>
      </c>
      <c r="C1619" t="s">
        <v>25</v>
      </c>
      <c r="D1619">
        <v>20.149999999999999</v>
      </c>
      <c r="E1619">
        <v>21</v>
      </c>
      <c r="F1619">
        <v>21</v>
      </c>
      <c r="G1619">
        <v>19.45</v>
      </c>
      <c r="H1619">
        <v>20</v>
      </c>
      <c r="I1619" s="1">
        <v>19.5</v>
      </c>
      <c r="J1619">
        <v>19.760000000000002</v>
      </c>
      <c r="K1619">
        <v>4096</v>
      </c>
      <c r="L1619" s="2">
        <v>0.81</v>
      </c>
      <c r="M1619">
        <v>51</v>
      </c>
      <c r="N1619" s="3">
        <f t="shared" si="25"/>
        <v>80.313725490196077</v>
      </c>
      <c r="O1619" t="s">
        <v>42</v>
      </c>
      <c r="P1619" t="s">
        <v>42</v>
      </c>
    </row>
    <row r="1620" spans="1:16" hidden="1" x14ac:dyDescent="0.3">
      <c r="A1620" t="s">
        <v>474</v>
      </c>
      <c r="B1620" t="s">
        <v>24</v>
      </c>
      <c r="C1620" t="s">
        <v>25</v>
      </c>
      <c r="D1620">
        <v>325.35000000000002</v>
      </c>
      <c r="E1620">
        <v>333</v>
      </c>
      <c r="F1620">
        <v>341.6</v>
      </c>
      <c r="G1620">
        <v>330.05</v>
      </c>
      <c r="H1620">
        <v>341.6</v>
      </c>
      <c r="I1620" s="1">
        <v>341.2</v>
      </c>
      <c r="J1620">
        <v>338.55</v>
      </c>
      <c r="K1620">
        <v>237418</v>
      </c>
      <c r="L1620" s="2">
        <v>803.77</v>
      </c>
      <c r="M1620">
        <v>3480</v>
      </c>
      <c r="N1620" s="3">
        <f t="shared" si="25"/>
        <v>68.223563218390808</v>
      </c>
      <c r="O1620">
        <v>132252</v>
      </c>
      <c r="P1620">
        <v>55.7</v>
      </c>
    </row>
    <row r="1621" spans="1:16" hidden="1" x14ac:dyDescent="0.3">
      <c r="A1621" t="s">
        <v>469</v>
      </c>
      <c r="B1621" t="s">
        <v>24</v>
      </c>
      <c r="C1621" t="s">
        <v>25</v>
      </c>
      <c r="D1621">
        <v>233.05</v>
      </c>
      <c r="E1621">
        <v>237</v>
      </c>
      <c r="F1621">
        <v>237.5</v>
      </c>
      <c r="G1621">
        <v>223.2</v>
      </c>
      <c r="H1621">
        <v>226.4</v>
      </c>
      <c r="I1621" s="1">
        <v>225.1</v>
      </c>
      <c r="J1621">
        <v>226.1</v>
      </c>
      <c r="K1621">
        <v>375005</v>
      </c>
      <c r="L1621" s="2">
        <v>847.87</v>
      </c>
      <c r="M1621">
        <v>9737</v>
      </c>
      <c r="N1621" s="3">
        <f t="shared" si="25"/>
        <v>38.513402485365106</v>
      </c>
      <c r="O1621">
        <v>240792</v>
      </c>
      <c r="P1621">
        <v>64.209999999999994</v>
      </c>
    </row>
    <row r="1622" spans="1:16" hidden="1" x14ac:dyDescent="0.3">
      <c r="A1622" t="s">
        <v>423</v>
      </c>
      <c r="B1622" t="s">
        <v>24</v>
      </c>
      <c r="C1622" t="s">
        <v>25</v>
      </c>
      <c r="D1622">
        <v>35</v>
      </c>
      <c r="E1622">
        <v>35</v>
      </c>
      <c r="F1622">
        <v>35.700000000000003</v>
      </c>
      <c r="G1622">
        <v>35</v>
      </c>
      <c r="H1622">
        <v>35.35</v>
      </c>
      <c r="I1622" s="1">
        <v>35.25</v>
      </c>
      <c r="J1622">
        <v>35.36</v>
      </c>
      <c r="K1622">
        <v>3375946</v>
      </c>
      <c r="L1622" s="2">
        <v>1193.73</v>
      </c>
      <c r="M1622">
        <v>7547</v>
      </c>
      <c r="N1622" s="3">
        <f t="shared" si="25"/>
        <v>447.32290976546972</v>
      </c>
      <c r="O1622">
        <v>1746566</v>
      </c>
      <c r="P1622">
        <v>51.74</v>
      </c>
    </row>
    <row r="1623" spans="1:16" hidden="1" x14ac:dyDescent="0.3">
      <c r="A1623" t="s">
        <v>138</v>
      </c>
      <c r="B1623" t="s">
        <v>24</v>
      </c>
      <c r="C1623" t="s">
        <v>25</v>
      </c>
      <c r="D1623">
        <v>309.39999999999998</v>
      </c>
      <c r="E1623">
        <v>309</v>
      </c>
      <c r="F1623">
        <v>310.7</v>
      </c>
      <c r="G1623">
        <v>298</v>
      </c>
      <c r="H1623">
        <v>309.7</v>
      </c>
      <c r="I1623" s="1">
        <v>309.05</v>
      </c>
      <c r="J1623">
        <v>305.75</v>
      </c>
      <c r="K1623">
        <v>5465737</v>
      </c>
      <c r="L1623" s="2">
        <v>16711.73</v>
      </c>
      <c r="M1623">
        <v>39366</v>
      </c>
      <c r="N1623" s="3">
        <f t="shared" si="25"/>
        <v>138.84410404917949</v>
      </c>
      <c r="O1623">
        <v>2380661</v>
      </c>
      <c r="P1623">
        <v>43.56</v>
      </c>
    </row>
    <row r="1624" spans="1:16" hidden="1" x14ac:dyDescent="0.3">
      <c r="A1624" t="s">
        <v>322</v>
      </c>
      <c r="B1624" t="s">
        <v>24</v>
      </c>
      <c r="C1624" t="s">
        <v>25</v>
      </c>
      <c r="D1624">
        <v>336.3</v>
      </c>
      <c r="E1624">
        <v>345.95</v>
      </c>
      <c r="F1624">
        <v>353.1</v>
      </c>
      <c r="G1624">
        <v>325.25</v>
      </c>
      <c r="H1624">
        <v>343.2</v>
      </c>
      <c r="I1624" s="1">
        <v>342.2</v>
      </c>
      <c r="J1624">
        <v>344.55</v>
      </c>
      <c r="K1624">
        <v>1835725</v>
      </c>
      <c r="L1624" s="2">
        <v>6324.92</v>
      </c>
      <c r="M1624">
        <v>38586</v>
      </c>
      <c r="N1624" s="3">
        <f t="shared" si="25"/>
        <v>47.574897631265223</v>
      </c>
      <c r="O1624">
        <v>549190</v>
      </c>
      <c r="P1624">
        <v>29.92</v>
      </c>
    </row>
    <row r="1625" spans="1:16" hidden="1" x14ac:dyDescent="0.3">
      <c r="A1625" t="s">
        <v>425</v>
      </c>
      <c r="B1625" t="s">
        <v>24</v>
      </c>
      <c r="C1625" t="s">
        <v>25</v>
      </c>
      <c r="D1625">
        <v>147.69999999999999</v>
      </c>
      <c r="E1625">
        <v>149.5</v>
      </c>
      <c r="F1625">
        <v>149.9</v>
      </c>
      <c r="G1625">
        <v>144</v>
      </c>
      <c r="H1625">
        <v>144.35</v>
      </c>
      <c r="I1625" s="1">
        <v>144.69999999999999</v>
      </c>
      <c r="J1625">
        <v>145.80000000000001</v>
      </c>
      <c r="K1625">
        <v>805757</v>
      </c>
      <c r="L1625" s="2">
        <v>1174.8</v>
      </c>
      <c r="M1625">
        <v>8211</v>
      </c>
      <c r="N1625" s="3">
        <f t="shared" si="25"/>
        <v>98.131409085373278</v>
      </c>
      <c r="O1625">
        <v>302449</v>
      </c>
      <c r="P1625">
        <v>37.54</v>
      </c>
    </row>
    <row r="1626" spans="1:16" hidden="1" x14ac:dyDescent="0.3">
      <c r="A1626" t="s">
        <v>379</v>
      </c>
      <c r="B1626" t="s">
        <v>24</v>
      </c>
      <c r="C1626" t="s">
        <v>25</v>
      </c>
      <c r="D1626">
        <v>168.75</v>
      </c>
      <c r="E1626">
        <v>168.65</v>
      </c>
      <c r="F1626">
        <v>169.05</v>
      </c>
      <c r="G1626">
        <v>163</v>
      </c>
      <c r="H1626">
        <v>164.1</v>
      </c>
      <c r="I1626" s="1">
        <v>165.95</v>
      </c>
      <c r="J1626">
        <v>165.47</v>
      </c>
      <c r="K1626">
        <v>1156539</v>
      </c>
      <c r="L1626" s="2">
        <v>1913.7</v>
      </c>
      <c r="M1626">
        <v>9906</v>
      </c>
      <c r="N1626" s="3">
        <f t="shared" si="25"/>
        <v>116.75136281041793</v>
      </c>
      <c r="O1626">
        <v>305711</v>
      </c>
      <c r="P1626">
        <v>26.43</v>
      </c>
    </row>
    <row r="1627" spans="1:16" hidden="1" x14ac:dyDescent="0.3">
      <c r="A1627" t="s">
        <v>741</v>
      </c>
      <c r="B1627" t="s">
        <v>24</v>
      </c>
      <c r="C1627" t="s">
        <v>25</v>
      </c>
      <c r="D1627">
        <v>58.65</v>
      </c>
      <c r="E1627">
        <v>59.05</v>
      </c>
      <c r="F1627">
        <v>59.05</v>
      </c>
      <c r="G1627">
        <v>55.55</v>
      </c>
      <c r="H1627">
        <v>55.95</v>
      </c>
      <c r="I1627" s="1">
        <v>56.25</v>
      </c>
      <c r="J1627">
        <v>57.34</v>
      </c>
      <c r="K1627">
        <v>201117</v>
      </c>
      <c r="L1627" s="2">
        <v>115.32</v>
      </c>
      <c r="M1627">
        <v>1826</v>
      </c>
      <c r="N1627" s="3">
        <f t="shared" si="25"/>
        <v>110.1407447973713</v>
      </c>
      <c r="O1627">
        <v>114170</v>
      </c>
      <c r="P1627">
        <v>56.77</v>
      </c>
    </row>
    <row r="1628" spans="1:16" hidden="1" x14ac:dyDescent="0.3">
      <c r="A1628" t="s">
        <v>549</v>
      </c>
      <c r="B1628" t="s">
        <v>24</v>
      </c>
      <c r="C1628" t="s">
        <v>25</v>
      </c>
      <c r="D1628">
        <v>980.7</v>
      </c>
      <c r="E1628">
        <v>980.25</v>
      </c>
      <c r="F1628">
        <v>996.4</v>
      </c>
      <c r="G1628">
        <v>971.05</v>
      </c>
      <c r="H1628">
        <v>983.5</v>
      </c>
      <c r="I1628" s="1">
        <v>982.85</v>
      </c>
      <c r="J1628">
        <v>987.56</v>
      </c>
      <c r="K1628">
        <v>45343</v>
      </c>
      <c r="L1628" s="2">
        <v>447.79</v>
      </c>
      <c r="M1628">
        <v>3813</v>
      </c>
      <c r="N1628" s="3">
        <f t="shared" si="25"/>
        <v>11.891686336218202</v>
      </c>
      <c r="O1628">
        <v>24039</v>
      </c>
      <c r="P1628">
        <v>53.02</v>
      </c>
    </row>
    <row r="1629" spans="1:16" hidden="1" x14ac:dyDescent="0.3">
      <c r="A1629" t="s">
        <v>260</v>
      </c>
      <c r="B1629" t="s">
        <v>24</v>
      </c>
      <c r="C1629" t="s">
        <v>25</v>
      </c>
      <c r="D1629">
        <v>1343.8</v>
      </c>
      <c r="E1629">
        <v>1353</v>
      </c>
      <c r="F1629">
        <v>1372.95</v>
      </c>
      <c r="G1629">
        <v>1338</v>
      </c>
      <c r="H1629">
        <v>1359</v>
      </c>
      <c r="I1629" s="1">
        <v>1363.4</v>
      </c>
      <c r="J1629">
        <v>1357.87</v>
      </c>
      <c r="K1629">
        <v>1271972</v>
      </c>
      <c r="L1629" s="2">
        <v>17271.68</v>
      </c>
      <c r="M1629">
        <v>36854</v>
      </c>
      <c r="N1629" s="3">
        <f t="shared" si="25"/>
        <v>34.513811255223317</v>
      </c>
      <c r="O1629">
        <v>377622</v>
      </c>
      <c r="P1629">
        <v>29.69</v>
      </c>
    </row>
    <row r="1630" spans="1:16" hidden="1" x14ac:dyDescent="0.3">
      <c r="A1630" t="s">
        <v>1021</v>
      </c>
      <c r="B1630" t="s">
        <v>24</v>
      </c>
      <c r="C1630" t="s">
        <v>25</v>
      </c>
      <c r="D1630">
        <v>271</v>
      </c>
      <c r="E1630">
        <v>271.45</v>
      </c>
      <c r="F1630">
        <v>271.45999999999998</v>
      </c>
      <c r="G1630">
        <v>265.01</v>
      </c>
      <c r="H1630">
        <v>270.19</v>
      </c>
      <c r="I1630" s="1">
        <v>270.04000000000002</v>
      </c>
      <c r="J1630">
        <v>270.86</v>
      </c>
      <c r="K1630">
        <v>42</v>
      </c>
      <c r="L1630" s="2">
        <v>0.11</v>
      </c>
      <c r="M1630">
        <v>7</v>
      </c>
      <c r="N1630" s="3">
        <f t="shared" si="25"/>
        <v>6</v>
      </c>
      <c r="O1630">
        <v>31</v>
      </c>
      <c r="P1630">
        <v>73.81</v>
      </c>
    </row>
    <row r="1631" spans="1:16" hidden="1" x14ac:dyDescent="0.3">
      <c r="A1631" t="s">
        <v>1094</v>
      </c>
      <c r="B1631" t="s">
        <v>24</v>
      </c>
      <c r="C1631" t="s">
        <v>25</v>
      </c>
      <c r="D1631">
        <v>225.04</v>
      </c>
      <c r="E1631">
        <v>226.04</v>
      </c>
      <c r="F1631">
        <v>226.04</v>
      </c>
      <c r="G1631">
        <v>216</v>
      </c>
      <c r="H1631">
        <v>219</v>
      </c>
      <c r="I1631" s="1">
        <v>219</v>
      </c>
      <c r="J1631">
        <v>220.14</v>
      </c>
      <c r="K1631">
        <v>423</v>
      </c>
      <c r="L1631" s="2">
        <v>0.93</v>
      </c>
      <c r="M1631">
        <v>32</v>
      </c>
      <c r="N1631" s="3">
        <f t="shared" si="25"/>
        <v>13.21875</v>
      </c>
      <c r="O1631">
        <v>354</v>
      </c>
      <c r="P1631">
        <v>83.69</v>
      </c>
    </row>
    <row r="1632" spans="1:16" hidden="1" x14ac:dyDescent="0.3">
      <c r="A1632" t="s">
        <v>1032</v>
      </c>
      <c r="B1632" t="s">
        <v>41</v>
      </c>
      <c r="C1632" t="s">
        <v>25</v>
      </c>
      <c r="D1632">
        <v>12.15</v>
      </c>
      <c r="E1632">
        <v>12.75</v>
      </c>
      <c r="F1632">
        <v>12.75</v>
      </c>
      <c r="G1632">
        <v>12.7</v>
      </c>
      <c r="H1632">
        <v>12.7</v>
      </c>
      <c r="I1632" s="1">
        <v>12.7</v>
      </c>
      <c r="J1632">
        <v>12.75</v>
      </c>
      <c r="K1632">
        <v>86</v>
      </c>
      <c r="L1632" s="2">
        <v>0.01</v>
      </c>
      <c r="M1632">
        <v>4</v>
      </c>
      <c r="N1632" s="3">
        <f t="shared" si="25"/>
        <v>21.5</v>
      </c>
      <c r="O1632" t="s">
        <v>42</v>
      </c>
      <c r="P1632" t="s">
        <v>42</v>
      </c>
    </row>
    <row r="1633" spans="1:16" hidden="1" x14ac:dyDescent="0.3">
      <c r="A1633" t="s">
        <v>399</v>
      </c>
      <c r="B1633" t="s">
        <v>24</v>
      </c>
      <c r="C1633" t="s">
        <v>25</v>
      </c>
      <c r="D1633">
        <v>128.05000000000001</v>
      </c>
      <c r="E1633">
        <v>128.80000000000001</v>
      </c>
      <c r="F1633">
        <v>130.25</v>
      </c>
      <c r="G1633">
        <v>122.85</v>
      </c>
      <c r="H1633">
        <v>125</v>
      </c>
      <c r="I1633" s="1">
        <v>125</v>
      </c>
      <c r="J1633">
        <v>125.13</v>
      </c>
      <c r="K1633">
        <v>1174775</v>
      </c>
      <c r="L1633" s="2">
        <v>1470.04</v>
      </c>
      <c r="M1633">
        <v>14941</v>
      </c>
      <c r="N1633" s="3">
        <f t="shared" si="25"/>
        <v>78.62760190080985</v>
      </c>
      <c r="O1633">
        <v>527472</v>
      </c>
      <c r="P1633">
        <v>44.9</v>
      </c>
    </row>
    <row r="1634" spans="1:16" hidden="1" x14ac:dyDescent="0.3">
      <c r="A1634" t="s">
        <v>452</v>
      </c>
      <c r="B1634" t="s">
        <v>24</v>
      </c>
      <c r="C1634" t="s">
        <v>25</v>
      </c>
      <c r="D1634">
        <v>58.85</v>
      </c>
      <c r="E1634">
        <v>58.9</v>
      </c>
      <c r="F1634">
        <v>59.1</v>
      </c>
      <c r="G1634">
        <v>57.15</v>
      </c>
      <c r="H1634">
        <v>57.2</v>
      </c>
      <c r="I1634" s="1">
        <v>57.35</v>
      </c>
      <c r="J1634">
        <v>57.87</v>
      </c>
      <c r="K1634">
        <v>1651030</v>
      </c>
      <c r="L1634" s="2">
        <v>955.51</v>
      </c>
      <c r="M1634">
        <v>7437</v>
      </c>
      <c r="N1634" s="3">
        <f t="shared" si="25"/>
        <v>222.00215140513649</v>
      </c>
      <c r="O1634">
        <v>581683</v>
      </c>
      <c r="P1634">
        <v>35.229999999999997</v>
      </c>
    </row>
    <row r="1635" spans="1:16" hidden="1" x14ac:dyDescent="0.3">
      <c r="A1635" t="s">
        <v>384</v>
      </c>
      <c r="B1635" t="s">
        <v>24</v>
      </c>
      <c r="C1635" t="s">
        <v>25</v>
      </c>
      <c r="D1635">
        <v>15136.65</v>
      </c>
      <c r="E1635">
        <v>15224.3</v>
      </c>
      <c r="F1635">
        <v>15224.3</v>
      </c>
      <c r="G1635">
        <v>14933</v>
      </c>
      <c r="H1635">
        <v>14950</v>
      </c>
      <c r="I1635" s="1">
        <v>14947.8</v>
      </c>
      <c r="J1635">
        <v>14991.44</v>
      </c>
      <c r="K1635">
        <v>11891</v>
      </c>
      <c r="L1635" s="2">
        <v>1782.63</v>
      </c>
      <c r="M1635">
        <v>5078</v>
      </c>
      <c r="N1635" s="3">
        <f t="shared" si="25"/>
        <v>2.3416699487987396</v>
      </c>
      <c r="O1635">
        <v>7705</v>
      </c>
      <c r="P1635">
        <v>64.8</v>
      </c>
    </row>
    <row r="1636" spans="1:16" hidden="1" x14ac:dyDescent="0.3">
      <c r="A1636" t="s">
        <v>454</v>
      </c>
      <c r="B1636" t="s">
        <v>24</v>
      </c>
      <c r="C1636" t="s">
        <v>25</v>
      </c>
      <c r="D1636">
        <v>912.6</v>
      </c>
      <c r="E1636">
        <v>912.1</v>
      </c>
      <c r="F1636">
        <v>912.1</v>
      </c>
      <c r="G1636">
        <v>890</v>
      </c>
      <c r="H1636">
        <v>894</v>
      </c>
      <c r="I1636" s="1">
        <v>893.55</v>
      </c>
      <c r="J1636">
        <v>895.54</v>
      </c>
      <c r="K1636">
        <v>106000</v>
      </c>
      <c r="L1636" s="2">
        <v>949.27</v>
      </c>
      <c r="M1636">
        <v>7021</v>
      </c>
      <c r="N1636" s="3">
        <f t="shared" si="25"/>
        <v>15.097564449508617</v>
      </c>
      <c r="O1636">
        <v>43983</v>
      </c>
      <c r="P1636">
        <v>41.49</v>
      </c>
    </row>
    <row r="1637" spans="1:16" hidden="1" x14ac:dyDescent="0.3">
      <c r="A1637" t="s">
        <v>1246</v>
      </c>
      <c r="B1637" t="s">
        <v>24</v>
      </c>
      <c r="C1637" t="s">
        <v>25</v>
      </c>
      <c r="D1637">
        <v>25.1</v>
      </c>
      <c r="E1637">
        <v>25</v>
      </c>
      <c r="F1637">
        <v>25.1</v>
      </c>
      <c r="G1637">
        <v>24.1</v>
      </c>
      <c r="H1637">
        <v>24.4</v>
      </c>
      <c r="I1637" s="1">
        <v>24.25</v>
      </c>
      <c r="J1637">
        <v>24.47</v>
      </c>
      <c r="K1637">
        <v>43226</v>
      </c>
      <c r="L1637" s="2">
        <v>10.58</v>
      </c>
      <c r="M1637">
        <v>450</v>
      </c>
      <c r="N1637" s="3">
        <f t="shared" si="25"/>
        <v>96.057777777777773</v>
      </c>
      <c r="O1637">
        <v>30862</v>
      </c>
      <c r="P1637">
        <v>71.400000000000006</v>
      </c>
    </row>
    <row r="1638" spans="1:16" hidden="1" x14ac:dyDescent="0.3">
      <c r="A1638" t="s">
        <v>467</v>
      </c>
      <c r="B1638" t="s">
        <v>24</v>
      </c>
      <c r="C1638" t="s">
        <v>25</v>
      </c>
      <c r="D1638">
        <v>1392.7</v>
      </c>
      <c r="E1638">
        <v>1397</v>
      </c>
      <c r="F1638">
        <v>1419</v>
      </c>
      <c r="G1638">
        <v>1330.55</v>
      </c>
      <c r="H1638">
        <v>1334.1</v>
      </c>
      <c r="I1638" s="1">
        <v>1342.5</v>
      </c>
      <c r="J1638">
        <v>1373.99</v>
      </c>
      <c r="K1638">
        <v>62378</v>
      </c>
      <c r="L1638" s="2">
        <v>857.07</v>
      </c>
      <c r="M1638">
        <v>5557</v>
      </c>
      <c r="N1638" s="3">
        <f t="shared" si="25"/>
        <v>11.225121468418211</v>
      </c>
      <c r="O1638">
        <v>47209</v>
      </c>
      <c r="P1638">
        <v>75.680000000000007</v>
      </c>
    </row>
    <row r="1639" spans="1:16" hidden="1" x14ac:dyDescent="0.3">
      <c r="A1639" t="s">
        <v>1127</v>
      </c>
      <c r="B1639" t="s">
        <v>24</v>
      </c>
      <c r="C1639" t="s">
        <v>25</v>
      </c>
      <c r="D1639">
        <v>30.35</v>
      </c>
      <c r="E1639">
        <v>31.75</v>
      </c>
      <c r="F1639">
        <v>31.75</v>
      </c>
      <c r="G1639">
        <v>31</v>
      </c>
      <c r="H1639">
        <v>31.4</v>
      </c>
      <c r="I1639" s="1">
        <v>31.4</v>
      </c>
      <c r="J1639">
        <v>31.66</v>
      </c>
      <c r="K1639">
        <v>545</v>
      </c>
      <c r="L1639" s="2">
        <v>0.17</v>
      </c>
      <c r="M1639">
        <v>10</v>
      </c>
      <c r="N1639" s="3">
        <f t="shared" si="25"/>
        <v>54.5</v>
      </c>
      <c r="O1639">
        <v>545</v>
      </c>
      <c r="P1639">
        <v>100</v>
      </c>
    </row>
    <row r="1640" spans="1:16" hidden="1" x14ac:dyDescent="0.3">
      <c r="A1640" t="s">
        <v>1639</v>
      </c>
      <c r="B1640" t="s">
        <v>41</v>
      </c>
      <c r="C1640" t="s">
        <v>25</v>
      </c>
      <c r="D1640">
        <v>10.3</v>
      </c>
      <c r="E1640">
        <v>10.3</v>
      </c>
      <c r="F1640">
        <v>10.75</v>
      </c>
      <c r="G1640">
        <v>10.3</v>
      </c>
      <c r="H1640">
        <v>10.3</v>
      </c>
      <c r="I1640" s="1">
        <v>10.3</v>
      </c>
      <c r="J1640">
        <v>10.31</v>
      </c>
      <c r="K1640">
        <v>814</v>
      </c>
      <c r="L1640" s="2">
        <v>0.08</v>
      </c>
      <c r="M1640">
        <v>14</v>
      </c>
      <c r="N1640" s="3">
        <f t="shared" si="25"/>
        <v>58.142857142857146</v>
      </c>
      <c r="O1640" t="s">
        <v>42</v>
      </c>
      <c r="P1640" t="s">
        <v>42</v>
      </c>
    </row>
    <row r="1641" spans="1:16" hidden="1" x14ac:dyDescent="0.3">
      <c r="A1641" t="s">
        <v>1146</v>
      </c>
      <c r="B1641" t="s">
        <v>41</v>
      </c>
      <c r="C1641" t="s">
        <v>25</v>
      </c>
      <c r="D1641">
        <v>317.8</v>
      </c>
      <c r="E1641">
        <v>301.95</v>
      </c>
      <c r="F1641">
        <v>301.95</v>
      </c>
      <c r="G1641">
        <v>301.95</v>
      </c>
      <c r="H1641">
        <v>301.95</v>
      </c>
      <c r="I1641" s="1">
        <v>301.95</v>
      </c>
      <c r="J1641">
        <v>301.95</v>
      </c>
      <c r="K1641">
        <v>2403</v>
      </c>
      <c r="L1641" s="2">
        <v>7.26</v>
      </c>
      <c r="M1641">
        <v>72</v>
      </c>
      <c r="N1641" s="3">
        <f t="shared" si="25"/>
        <v>33.375</v>
      </c>
      <c r="O1641" t="s">
        <v>42</v>
      </c>
      <c r="P1641" t="s">
        <v>42</v>
      </c>
    </row>
    <row r="1642" spans="1:16" hidden="1" x14ac:dyDescent="0.3">
      <c r="A1642" t="s">
        <v>327</v>
      </c>
      <c r="B1642" t="s">
        <v>24</v>
      </c>
      <c r="C1642" t="s">
        <v>25</v>
      </c>
      <c r="D1642">
        <v>950.2</v>
      </c>
      <c r="E1642">
        <v>959.9</v>
      </c>
      <c r="F1642">
        <v>978</v>
      </c>
      <c r="G1642">
        <v>940</v>
      </c>
      <c r="H1642">
        <v>954</v>
      </c>
      <c r="I1642" s="1">
        <v>954.85</v>
      </c>
      <c r="J1642">
        <v>964.81</v>
      </c>
      <c r="K1642">
        <v>643761</v>
      </c>
      <c r="L1642" s="2">
        <v>6211.06</v>
      </c>
      <c r="M1642">
        <v>28296</v>
      </c>
      <c r="N1642" s="3">
        <f t="shared" si="25"/>
        <v>22.750954198473284</v>
      </c>
      <c r="O1642">
        <v>234873</v>
      </c>
      <c r="P1642">
        <v>36.479999999999997</v>
      </c>
    </row>
    <row r="1643" spans="1:16" hidden="1" x14ac:dyDescent="0.3">
      <c r="A1643" t="s">
        <v>61</v>
      </c>
      <c r="B1643" t="s">
        <v>24</v>
      </c>
      <c r="C1643" t="s">
        <v>25</v>
      </c>
      <c r="D1643">
        <v>1586.55</v>
      </c>
      <c r="E1643">
        <v>1677</v>
      </c>
      <c r="F1643">
        <v>1805</v>
      </c>
      <c r="G1643">
        <v>1632.35</v>
      </c>
      <c r="H1643">
        <v>1751.45</v>
      </c>
      <c r="I1643" s="1">
        <v>1745.05</v>
      </c>
      <c r="J1643">
        <v>1727.25</v>
      </c>
      <c r="K1643">
        <v>779575</v>
      </c>
      <c r="L1643" s="14">
        <v>13465.19</v>
      </c>
      <c r="M1643">
        <v>38108</v>
      </c>
      <c r="N1643" s="3">
        <f t="shared" si="25"/>
        <v>20.456990658129527</v>
      </c>
      <c r="O1643">
        <v>234430</v>
      </c>
      <c r="P1643">
        <v>30.07</v>
      </c>
    </row>
    <row r="1644" spans="1:16" hidden="1" x14ac:dyDescent="0.3">
      <c r="A1644" t="s">
        <v>992</v>
      </c>
      <c r="B1644" t="s">
        <v>24</v>
      </c>
      <c r="C1644" t="s">
        <v>25</v>
      </c>
      <c r="D1644">
        <v>4.5</v>
      </c>
      <c r="E1644">
        <v>4.4000000000000004</v>
      </c>
      <c r="F1644">
        <v>4.55</v>
      </c>
      <c r="G1644">
        <v>4.3</v>
      </c>
      <c r="H1644">
        <v>4.3</v>
      </c>
      <c r="I1644" s="1">
        <v>4.3</v>
      </c>
      <c r="J1644">
        <v>4.32</v>
      </c>
      <c r="K1644">
        <v>547593</v>
      </c>
      <c r="L1644" s="2">
        <v>23.65</v>
      </c>
      <c r="M1644">
        <v>274</v>
      </c>
      <c r="N1644" s="3">
        <f t="shared" si="25"/>
        <v>1998.5145985401459</v>
      </c>
      <c r="O1644">
        <v>397982</v>
      </c>
      <c r="P1644">
        <v>72.680000000000007</v>
      </c>
    </row>
    <row r="1645" spans="1:16" hidden="1" x14ac:dyDescent="0.3">
      <c r="A1645" t="s">
        <v>1178</v>
      </c>
      <c r="B1645" t="s">
        <v>41</v>
      </c>
      <c r="C1645" t="s">
        <v>25</v>
      </c>
      <c r="D1645">
        <v>71.2</v>
      </c>
      <c r="E1645">
        <v>71.2</v>
      </c>
      <c r="F1645">
        <v>72.900000000000006</v>
      </c>
      <c r="G1645">
        <v>69</v>
      </c>
      <c r="H1645">
        <v>70</v>
      </c>
      <c r="I1645" s="1">
        <v>69.400000000000006</v>
      </c>
      <c r="J1645">
        <v>69.739999999999995</v>
      </c>
      <c r="K1645">
        <v>25183</v>
      </c>
      <c r="L1645" s="2">
        <v>17.559999999999999</v>
      </c>
      <c r="M1645">
        <v>297</v>
      </c>
      <c r="N1645" s="3">
        <f t="shared" si="25"/>
        <v>84.791245791245785</v>
      </c>
      <c r="O1645" t="s">
        <v>42</v>
      </c>
      <c r="P1645" t="s">
        <v>42</v>
      </c>
    </row>
    <row r="1646" spans="1:16" hidden="1" x14ac:dyDescent="0.3">
      <c r="A1646" t="s">
        <v>607</v>
      </c>
      <c r="B1646" t="s">
        <v>24</v>
      </c>
      <c r="C1646" t="s">
        <v>25</v>
      </c>
      <c r="D1646">
        <v>444.65</v>
      </c>
      <c r="E1646">
        <v>456.8</v>
      </c>
      <c r="F1646">
        <v>465</v>
      </c>
      <c r="G1646">
        <v>422.45</v>
      </c>
      <c r="H1646">
        <v>422.45</v>
      </c>
      <c r="I1646" s="1">
        <v>422.45</v>
      </c>
      <c r="J1646">
        <v>436.04</v>
      </c>
      <c r="K1646">
        <v>70092</v>
      </c>
      <c r="L1646" s="2">
        <v>305.63</v>
      </c>
      <c r="M1646">
        <v>2107</v>
      </c>
      <c r="N1646" s="3">
        <f t="shared" si="25"/>
        <v>33.266255339345044</v>
      </c>
      <c r="O1646">
        <v>51175</v>
      </c>
      <c r="P1646">
        <v>73.010000000000005</v>
      </c>
    </row>
    <row r="1647" spans="1:16" hidden="1" x14ac:dyDescent="0.3">
      <c r="A1647" t="s">
        <v>155</v>
      </c>
      <c r="B1647" t="s">
        <v>24</v>
      </c>
      <c r="C1647" t="s">
        <v>25</v>
      </c>
      <c r="D1647">
        <v>21492.2</v>
      </c>
      <c r="E1647">
        <v>21360</v>
      </c>
      <c r="F1647">
        <v>21582.7</v>
      </c>
      <c r="G1647">
        <v>21160.05</v>
      </c>
      <c r="H1647">
        <v>21555</v>
      </c>
      <c r="I1647" s="1">
        <v>21522.65</v>
      </c>
      <c r="J1647">
        <v>21491.14</v>
      </c>
      <c r="K1647">
        <v>2427</v>
      </c>
      <c r="L1647" s="2">
        <v>521.59</v>
      </c>
      <c r="M1647">
        <v>1125</v>
      </c>
      <c r="N1647" s="3">
        <f t="shared" si="25"/>
        <v>2.1573333333333333</v>
      </c>
      <c r="O1647">
        <v>1343</v>
      </c>
      <c r="P1647">
        <v>55.34</v>
      </c>
    </row>
    <row r="1648" spans="1:16" hidden="1" x14ac:dyDescent="0.3">
      <c r="A1648" t="s">
        <v>770</v>
      </c>
      <c r="B1648" t="s">
        <v>24</v>
      </c>
      <c r="C1648" t="s">
        <v>25</v>
      </c>
      <c r="D1648">
        <v>2.4500000000000002</v>
      </c>
      <c r="E1648">
        <v>2.5</v>
      </c>
      <c r="F1648">
        <v>2.5499999999999998</v>
      </c>
      <c r="G1648">
        <v>2.35</v>
      </c>
      <c r="H1648">
        <v>2.4500000000000002</v>
      </c>
      <c r="I1648" s="1">
        <v>2.4500000000000002</v>
      </c>
      <c r="J1648">
        <v>2.4300000000000002</v>
      </c>
      <c r="K1648">
        <v>3995761</v>
      </c>
      <c r="L1648" s="2">
        <v>97.16</v>
      </c>
      <c r="M1648">
        <v>1485</v>
      </c>
      <c r="N1648" s="3">
        <f t="shared" si="25"/>
        <v>2690.7481481481482</v>
      </c>
      <c r="O1648">
        <v>2079734</v>
      </c>
      <c r="P1648">
        <v>52.05</v>
      </c>
    </row>
    <row r="1649" spans="1:16" hidden="1" x14ac:dyDescent="0.3">
      <c r="A1649" t="s">
        <v>1646</v>
      </c>
      <c r="B1649" t="s">
        <v>24</v>
      </c>
      <c r="C1649" t="s">
        <v>25</v>
      </c>
      <c r="D1649">
        <v>10.65</v>
      </c>
      <c r="E1649">
        <v>10.65</v>
      </c>
      <c r="F1649">
        <v>10.65</v>
      </c>
      <c r="G1649">
        <v>10.45</v>
      </c>
      <c r="H1649">
        <v>10.65</v>
      </c>
      <c r="I1649" s="1">
        <v>10.65</v>
      </c>
      <c r="J1649">
        <v>10.5</v>
      </c>
      <c r="K1649">
        <v>460</v>
      </c>
      <c r="L1649" s="2">
        <v>0.05</v>
      </c>
      <c r="M1649">
        <v>10</v>
      </c>
      <c r="N1649" s="3">
        <f t="shared" si="25"/>
        <v>46</v>
      </c>
      <c r="O1649">
        <v>456</v>
      </c>
      <c r="P1649">
        <v>99.13</v>
      </c>
    </row>
    <row r="1650" spans="1:16" hidden="1" x14ac:dyDescent="0.3">
      <c r="A1650" t="s">
        <v>957</v>
      </c>
      <c r="B1650" t="s">
        <v>24</v>
      </c>
      <c r="C1650" t="s">
        <v>25</v>
      </c>
      <c r="D1650">
        <v>31.25</v>
      </c>
      <c r="E1650">
        <v>31</v>
      </c>
      <c r="F1650">
        <v>31.25</v>
      </c>
      <c r="G1650">
        <v>29.25</v>
      </c>
      <c r="H1650">
        <v>30.25</v>
      </c>
      <c r="I1650" s="1">
        <v>30.3</v>
      </c>
      <c r="J1650">
        <v>29.83</v>
      </c>
      <c r="K1650">
        <v>99504</v>
      </c>
      <c r="L1650" s="2">
        <v>29.68</v>
      </c>
      <c r="M1650">
        <v>1199</v>
      </c>
      <c r="N1650" s="3">
        <f t="shared" si="25"/>
        <v>82.989157631359461</v>
      </c>
      <c r="O1650">
        <v>46919</v>
      </c>
      <c r="P1650">
        <v>47.15</v>
      </c>
    </row>
  </sheetData>
  <autoFilter ref="A1:P1650" xr:uid="{DD1AA7C8-15DE-4704-8660-BE3DE6CFDB98}">
    <filterColumn colId="0">
      <filters>
        <filter val="ALOKINDS"/>
      </filters>
    </filterColumn>
    <sortState xmlns:xlrd2="http://schemas.microsoft.com/office/spreadsheetml/2017/richdata2" ref="A2:P1650">
      <sortCondition descending="1" ref="A1:A1650"/>
    </sortState>
  </autoFilter>
  <conditionalFormatting sqref="P1:P1048576">
    <cfRule type="dataBar" priority="1">
      <dataBar>
        <cfvo type="min"/>
        <cfvo type="max"/>
        <color rgb="FF638EC6"/>
      </dataBar>
      <extLst>
        <ext xmlns:x14="http://schemas.microsoft.com/office/spreadsheetml/2009/9/main" uri="{B025F937-C7B1-47D3-B67F-A62EFF666E3E}">
          <x14:id>{D9FA5EAB-C4DD-4984-88A3-5F9AE5DBFE76}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9FA5EAB-C4DD-4984-88A3-5F9AE5DBFE76}">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38"/>
  <sheetViews>
    <sheetView topLeftCell="F1" workbookViewId="0">
      <selection activeCell="U3" sqref="U3"/>
    </sheetView>
  </sheetViews>
  <sheetFormatPr defaultRowHeight="14.4" x14ac:dyDescent="0.3"/>
  <cols>
    <col min="1" max="1" width="14.5546875" bestFit="1" customWidth="1"/>
    <col min="2" max="2" width="14.5546875" customWidth="1"/>
    <col min="9" max="9" width="8.88671875" customWidth="1"/>
    <col min="11" max="12" width="8.88671875" customWidth="1"/>
    <col min="13" max="13" width="11.5546875" style="3" customWidth="1"/>
    <col min="14" max="14" width="8.88671875" customWidth="1"/>
    <col min="15" max="15" width="10.5546875" customWidth="1"/>
    <col min="16" max="16" width="13.33203125" customWidth="1"/>
    <col min="17" max="18" width="8.88671875" customWidth="1"/>
    <col min="19" max="19" width="12" customWidth="1"/>
    <col min="20" max="20" width="10.88671875" customWidth="1"/>
    <col min="21" max="21" width="12.88671875" customWidth="1"/>
    <col min="22" max="24" width="8.88671875" customWidth="1"/>
  </cols>
  <sheetData>
    <row r="1" spans="1:28" x14ac:dyDescent="0.3">
      <c r="A1" t="s">
        <v>0</v>
      </c>
      <c r="C1" t="s">
        <v>1</v>
      </c>
      <c r="D1" t="s">
        <v>2</v>
      </c>
      <c r="E1" t="s">
        <v>3</v>
      </c>
      <c r="F1" t="s">
        <v>4</v>
      </c>
      <c r="G1" t="s">
        <v>5</v>
      </c>
      <c r="H1" t="s">
        <v>6</v>
      </c>
      <c r="I1" t="s">
        <v>7</v>
      </c>
      <c r="J1" t="s">
        <v>8</v>
      </c>
      <c r="K1" t="s">
        <v>9</v>
      </c>
      <c r="L1" t="s">
        <v>10</v>
      </c>
      <c r="M1" s="3" t="s">
        <v>11</v>
      </c>
      <c r="N1" t="s">
        <v>12</v>
      </c>
      <c r="O1" s="3" t="s">
        <v>13</v>
      </c>
      <c r="P1" s="3" t="s">
        <v>14</v>
      </c>
      <c r="Q1" s="4" t="s">
        <v>15</v>
      </c>
      <c r="R1" s="5" t="s">
        <v>16</v>
      </c>
      <c r="S1" s="4" t="s">
        <v>17</v>
      </c>
      <c r="T1" t="s">
        <v>18</v>
      </c>
      <c r="U1" t="s">
        <v>19</v>
      </c>
      <c r="V1" t="s">
        <v>20</v>
      </c>
      <c r="W1" t="s">
        <v>21</v>
      </c>
      <c r="X1" t="s">
        <v>22</v>
      </c>
      <c r="Y1" t="s">
        <v>1694</v>
      </c>
      <c r="Z1" t="s">
        <v>1695</v>
      </c>
      <c r="AA1" t="s">
        <v>1696</v>
      </c>
      <c r="AB1" t="s">
        <v>1697</v>
      </c>
    </row>
    <row r="2" spans="1:28" x14ac:dyDescent="0.3">
      <c r="A2" t="s">
        <v>1676</v>
      </c>
      <c r="B2" t="str">
        <f>_xlfn.CONCAT("'",A2,"'")</f>
        <v>'M&amp;MFIN-RE'</v>
      </c>
      <c r="C2" t="s">
        <v>41</v>
      </c>
      <c r="D2" t="s">
        <v>1677</v>
      </c>
      <c r="E2">
        <v>78.8</v>
      </c>
      <c r="F2">
        <v>83.95</v>
      </c>
      <c r="G2">
        <v>83.95</v>
      </c>
      <c r="H2">
        <v>73</v>
      </c>
      <c r="I2">
        <v>77.7</v>
      </c>
      <c r="J2">
        <v>77.5</v>
      </c>
      <c r="K2">
        <v>77.91</v>
      </c>
      <c r="L2">
        <v>2456406</v>
      </c>
      <c r="M2" s="3">
        <v>1913.82</v>
      </c>
      <c r="N2">
        <v>11711</v>
      </c>
      <c r="O2" s="3">
        <f t="shared" ref="O2:O65" si="0">L2/N2</f>
        <v>209.75202800785587</v>
      </c>
      <c r="P2" s="3" t="e">
        <f>VLOOKUP(A2,'27-7'!$A$2:$N$1650,14,FALSE)</f>
        <v>#N/A</v>
      </c>
      <c r="Q2" s="6" t="e">
        <f>(O2-P2)/P2</f>
        <v>#N/A</v>
      </c>
      <c r="R2" s="5" t="e">
        <f>VLOOKUP(A2,'27-7'!$A$2:$L$1650,12,FALSE)</f>
        <v>#N/A</v>
      </c>
      <c r="S2" s="7" t="e">
        <f t="shared" ref="S2" si="1">(M2-R2)/R2</f>
        <v>#N/A</v>
      </c>
      <c r="T2" t="s">
        <v>42</v>
      </c>
      <c r="U2" t="s">
        <v>42</v>
      </c>
      <c r="V2" t="e">
        <f t="shared" ref="V2:V65" si="2">IF(Q2&gt;100%,1,0)</f>
        <v>#N/A</v>
      </c>
      <c r="W2" t="e">
        <f t="shared" ref="W2:W65" si="3">IF(S2&gt;200%,1,0)</f>
        <v>#N/A</v>
      </c>
      <c r="X2">
        <f t="shared" ref="X2:X65" si="4">IF(M2&gt;20,1,0)</f>
        <v>1</v>
      </c>
    </row>
    <row r="3" spans="1:28" x14ac:dyDescent="0.3">
      <c r="A3" t="s">
        <v>707</v>
      </c>
      <c r="B3" t="str">
        <f t="shared" ref="B3:B66" si="5">_xlfn.CONCAT("'",A3,"'")</f>
        <v>'ALOKINDS'</v>
      </c>
      <c r="C3" t="s">
        <v>24</v>
      </c>
      <c r="D3" t="s">
        <v>1677</v>
      </c>
      <c r="E3">
        <v>28.7</v>
      </c>
      <c r="F3">
        <v>30.1</v>
      </c>
      <c r="G3">
        <v>30.1</v>
      </c>
      <c r="H3">
        <v>27.3</v>
      </c>
      <c r="I3">
        <v>30.1</v>
      </c>
      <c r="J3">
        <v>30.1</v>
      </c>
      <c r="K3">
        <v>29.22</v>
      </c>
      <c r="L3">
        <v>74793649</v>
      </c>
      <c r="M3" s="16">
        <v>21855.759999999998</v>
      </c>
      <c r="N3">
        <v>82899</v>
      </c>
      <c r="O3" s="3">
        <f t="shared" si="0"/>
        <v>902.22619090700732</v>
      </c>
      <c r="P3" s="3">
        <f>VLOOKUP(A3,'27-7'!$A$2:$N$1650,14,FALSE)</f>
        <v>433.15234720992026</v>
      </c>
      <c r="Q3" s="9">
        <f t="shared" ref="Q3:Q66" si="6">(O3-P3)/P3</f>
        <v>1.0829303978578189</v>
      </c>
      <c r="R3" s="5">
        <f>VLOOKUP(A3,'27-7'!$A$2:$L$1650,12,FALSE)</f>
        <v>140.35</v>
      </c>
      <c r="S3" s="10">
        <f t="shared" ref="S3:S66" si="7">(M3-R3)/R3</f>
        <v>154.72326327039545</v>
      </c>
      <c r="T3">
        <v>25705604</v>
      </c>
      <c r="U3">
        <v>34.369999999999997</v>
      </c>
      <c r="V3">
        <f t="shared" si="2"/>
        <v>1</v>
      </c>
      <c r="W3">
        <f t="shared" si="3"/>
        <v>1</v>
      </c>
      <c r="X3">
        <f t="shared" si="4"/>
        <v>1</v>
      </c>
    </row>
    <row r="4" spans="1:28" x14ac:dyDescent="0.3">
      <c r="A4" t="s">
        <v>405</v>
      </c>
      <c r="B4" t="str">
        <f t="shared" si="5"/>
        <v>'POLYCAB'</v>
      </c>
      <c r="C4" t="s">
        <v>24</v>
      </c>
      <c r="D4" t="s">
        <v>1677</v>
      </c>
      <c r="E4">
        <v>804.25</v>
      </c>
      <c r="F4">
        <v>804.25</v>
      </c>
      <c r="G4">
        <v>818</v>
      </c>
      <c r="H4">
        <v>801.25</v>
      </c>
      <c r="I4">
        <v>803.85</v>
      </c>
      <c r="J4">
        <v>804.65</v>
      </c>
      <c r="K4">
        <v>807.26</v>
      </c>
      <c r="L4">
        <v>620059</v>
      </c>
      <c r="M4" s="16">
        <v>5005.4799999999996</v>
      </c>
      <c r="N4">
        <v>9296</v>
      </c>
      <c r="O4" s="3">
        <f t="shared" si="0"/>
        <v>66.701699655765921</v>
      </c>
      <c r="P4" s="3">
        <f>VLOOKUP(A4,'27-7'!$A$2:$N$1650,14,FALSE)</f>
        <v>15.995845375722544</v>
      </c>
      <c r="Q4" s="9">
        <f t="shared" si="6"/>
        <v>3.1699390116011892</v>
      </c>
      <c r="R4" s="5">
        <f>VLOOKUP(A4,'27-7'!$A$2:$L$1650,12,FALSE)</f>
        <v>1431.95</v>
      </c>
      <c r="S4" s="10">
        <f t="shared" si="7"/>
        <v>2.4955689793638043</v>
      </c>
      <c r="T4">
        <v>535305</v>
      </c>
      <c r="U4">
        <v>86.33</v>
      </c>
      <c r="V4">
        <f t="shared" si="2"/>
        <v>1</v>
      </c>
      <c r="W4">
        <f t="shared" si="3"/>
        <v>1</v>
      </c>
      <c r="X4">
        <f t="shared" si="4"/>
        <v>1</v>
      </c>
    </row>
    <row r="5" spans="1:28" x14ac:dyDescent="0.3">
      <c r="A5" t="s">
        <v>541</v>
      </c>
      <c r="B5" t="str">
        <f t="shared" si="5"/>
        <v>'BAJAJELEC'</v>
      </c>
      <c r="C5" t="s">
        <v>24</v>
      </c>
      <c r="D5" t="s">
        <v>1677</v>
      </c>
      <c r="E5">
        <v>411.1</v>
      </c>
      <c r="F5">
        <v>415</v>
      </c>
      <c r="G5">
        <v>440</v>
      </c>
      <c r="H5">
        <v>412.1</v>
      </c>
      <c r="I5">
        <v>439.9</v>
      </c>
      <c r="J5">
        <v>437.35</v>
      </c>
      <c r="K5">
        <v>431.04</v>
      </c>
      <c r="L5">
        <v>1003822</v>
      </c>
      <c r="M5" s="16">
        <v>4326.92</v>
      </c>
      <c r="N5">
        <v>18254</v>
      </c>
      <c r="O5" s="3">
        <f t="shared" si="0"/>
        <v>54.991892188013587</v>
      </c>
      <c r="P5" s="3">
        <f>VLOOKUP(A5,'27-7'!$A$2:$N$1650,14,FALSE)</f>
        <v>25.423471569046601</v>
      </c>
      <c r="Q5" s="9">
        <f t="shared" si="6"/>
        <v>1.163036312277939</v>
      </c>
      <c r="R5" s="5">
        <f>VLOOKUP(A5,'27-7'!$A$2:$L$1650,12,FALSE)</f>
        <v>483.71</v>
      </c>
      <c r="S5" s="10">
        <f t="shared" si="7"/>
        <v>7.9452771288582005</v>
      </c>
      <c r="T5">
        <v>275194</v>
      </c>
      <c r="U5">
        <v>27.41</v>
      </c>
      <c r="V5">
        <f t="shared" si="2"/>
        <v>1</v>
      </c>
      <c r="W5">
        <f t="shared" si="3"/>
        <v>1</v>
      </c>
      <c r="X5">
        <f t="shared" si="4"/>
        <v>1</v>
      </c>
    </row>
    <row r="6" spans="1:28" x14ac:dyDescent="0.3">
      <c r="A6" t="s">
        <v>590</v>
      </c>
      <c r="B6" t="str">
        <f t="shared" si="5"/>
        <v>'POLYPLEX'</v>
      </c>
      <c r="C6" t="s">
        <v>24</v>
      </c>
      <c r="D6" t="s">
        <v>1677</v>
      </c>
      <c r="E6">
        <v>584.04999999999995</v>
      </c>
      <c r="F6">
        <v>587</v>
      </c>
      <c r="G6">
        <v>603</v>
      </c>
      <c r="H6">
        <v>581.15</v>
      </c>
      <c r="I6">
        <v>584.9</v>
      </c>
      <c r="J6">
        <v>584.1</v>
      </c>
      <c r="K6">
        <v>592.48</v>
      </c>
      <c r="L6">
        <v>485880</v>
      </c>
      <c r="M6" s="16">
        <v>2878.74</v>
      </c>
      <c r="N6">
        <v>9077</v>
      </c>
      <c r="O6" s="3">
        <f t="shared" si="0"/>
        <v>53.528698909331276</v>
      </c>
      <c r="P6" s="3">
        <f>VLOOKUP(A6,'27-7'!$A$2:$N$1650,14,FALSE)</f>
        <v>18.950361604207757</v>
      </c>
      <c r="Q6" s="9">
        <f t="shared" si="6"/>
        <v>1.8246795510986826</v>
      </c>
      <c r="R6" s="5">
        <f>VLOOKUP(A6,'27-7'!$A$2:$L$1650,12,FALSE)</f>
        <v>338.2</v>
      </c>
      <c r="S6" s="10">
        <f t="shared" si="7"/>
        <v>7.5119455943228859</v>
      </c>
      <c r="T6">
        <v>274617</v>
      </c>
      <c r="U6">
        <v>56.52</v>
      </c>
      <c r="V6">
        <f t="shared" si="2"/>
        <v>1</v>
      </c>
      <c r="W6">
        <f t="shared" si="3"/>
        <v>1</v>
      </c>
      <c r="X6">
        <f t="shared" si="4"/>
        <v>1</v>
      </c>
    </row>
    <row r="7" spans="1:28" x14ac:dyDescent="0.3">
      <c r="A7" t="s">
        <v>506</v>
      </c>
      <c r="B7" t="str">
        <f t="shared" si="5"/>
        <v>'VBL'</v>
      </c>
      <c r="C7" t="s">
        <v>24</v>
      </c>
      <c r="D7" t="s">
        <v>1677</v>
      </c>
      <c r="E7">
        <v>686.4</v>
      </c>
      <c r="F7">
        <v>688</v>
      </c>
      <c r="G7">
        <v>708.8</v>
      </c>
      <c r="H7">
        <v>686</v>
      </c>
      <c r="I7">
        <v>702</v>
      </c>
      <c r="J7">
        <v>701.7</v>
      </c>
      <c r="K7">
        <v>692.76</v>
      </c>
      <c r="L7">
        <v>368473</v>
      </c>
      <c r="M7" s="16">
        <v>2552.64</v>
      </c>
      <c r="N7">
        <v>8053</v>
      </c>
      <c r="O7" s="3">
        <f t="shared" si="0"/>
        <v>45.755991555941883</v>
      </c>
      <c r="P7" s="3">
        <f>VLOOKUP(A7,'27-7'!$A$2:$N$1650,14,FALSE)</f>
        <v>12.91019450958753</v>
      </c>
      <c r="Q7" s="9">
        <f t="shared" si="6"/>
        <v>2.5441752269465803</v>
      </c>
      <c r="R7" s="5">
        <f>VLOOKUP(A7,'27-7'!$A$2:$L$1650,12,FALSE)</f>
        <v>645.19000000000005</v>
      </c>
      <c r="S7" s="10">
        <f t="shared" si="7"/>
        <v>2.9564159394906921</v>
      </c>
      <c r="T7">
        <v>273785</v>
      </c>
      <c r="U7">
        <v>74.3</v>
      </c>
      <c r="V7">
        <f t="shared" si="2"/>
        <v>1</v>
      </c>
      <c r="W7">
        <f t="shared" si="3"/>
        <v>1</v>
      </c>
      <c r="X7">
        <f t="shared" si="4"/>
        <v>1</v>
      </c>
    </row>
    <row r="8" spans="1:28" x14ac:dyDescent="0.3">
      <c r="A8" t="s">
        <v>709</v>
      </c>
      <c r="B8" t="str">
        <f t="shared" si="5"/>
        <v>'ADVENZYMES'</v>
      </c>
      <c r="C8" t="s">
        <v>24</v>
      </c>
      <c r="D8" t="s">
        <v>1677</v>
      </c>
      <c r="E8">
        <v>159.5</v>
      </c>
      <c r="F8">
        <v>160</v>
      </c>
      <c r="G8">
        <v>174</v>
      </c>
      <c r="H8">
        <v>158.25</v>
      </c>
      <c r="I8">
        <v>172</v>
      </c>
      <c r="J8">
        <v>172.2</v>
      </c>
      <c r="K8">
        <v>169.26</v>
      </c>
      <c r="L8">
        <v>1451911</v>
      </c>
      <c r="M8" s="16">
        <v>2457.54</v>
      </c>
      <c r="N8">
        <v>19001</v>
      </c>
      <c r="O8" s="3">
        <f t="shared" si="0"/>
        <v>76.412346718593753</v>
      </c>
      <c r="P8" s="3">
        <f>VLOOKUP(A8,'27-7'!$A$2:$N$1650,14,FALSE)</f>
        <v>29.891770401106502</v>
      </c>
      <c r="Q8" s="9">
        <f t="shared" si="6"/>
        <v>1.5563004697696061</v>
      </c>
      <c r="R8" s="5">
        <f>VLOOKUP(A8,'27-7'!$A$2:$L$1650,12,FALSE)</f>
        <v>138.79</v>
      </c>
      <c r="S8" s="10">
        <f t="shared" si="7"/>
        <v>16.706895309460336</v>
      </c>
      <c r="T8">
        <v>398669</v>
      </c>
      <c r="U8">
        <v>27.46</v>
      </c>
      <c r="V8">
        <f t="shared" si="2"/>
        <v>1</v>
      </c>
      <c r="W8">
        <f t="shared" si="3"/>
        <v>1</v>
      </c>
      <c r="X8">
        <f t="shared" si="4"/>
        <v>1</v>
      </c>
    </row>
    <row r="9" spans="1:28" x14ac:dyDescent="0.3">
      <c r="A9" t="s">
        <v>559</v>
      </c>
      <c r="B9" t="str">
        <f t="shared" si="5"/>
        <v>'JKLAKSHMI'</v>
      </c>
      <c r="C9" t="s">
        <v>24</v>
      </c>
      <c r="D9" t="s">
        <v>1677</v>
      </c>
      <c r="E9">
        <v>282.60000000000002</v>
      </c>
      <c r="F9">
        <v>283</v>
      </c>
      <c r="G9">
        <v>297.14999999999998</v>
      </c>
      <c r="H9">
        <v>282.60000000000002</v>
      </c>
      <c r="I9">
        <v>294</v>
      </c>
      <c r="J9">
        <v>291.95</v>
      </c>
      <c r="K9">
        <v>292.16000000000003</v>
      </c>
      <c r="L9">
        <v>779782</v>
      </c>
      <c r="M9" s="16">
        <v>2278.17</v>
      </c>
      <c r="N9">
        <v>16932</v>
      </c>
      <c r="O9" s="3">
        <f t="shared" si="0"/>
        <v>46.053744389321992</v>
      </c>
      <c r="P9" s="3">
        <f>VLOOKUP(A9,'27-7'!$A$2:$N$1650,14,FALSE)</f>
        <v>19.946202961554135</v>
      </c>
      <c r="Q9" s="9">
        <f t="shared" si="6"/>
        <v>1.3088978126859314</v>
      </c>
      <c r="R9" s="5">
        <f>VLOOKUP(A9,'27-7'!$A$2:$L$1650,12,FALSE)</f>
        <v>413.36</v>
      </c>
      <c r="S9" s="10">
        <f t="shared" si="7"/>
        <v>4.5113460421908265</v>
      </c>
      <c r="T9">
        <v>229366</v>
      </c>
      <c r="U9">
        <v>29.41</v>
      </c>
      <c r="V9">
        <f t="shared" si="2"/>
        <v>1</v>
      </c>
      <c r="W9">
        <f t="shared" si="3"/>
        <v>1</v>
      </c>
      <c r="X9">
        <f t="shared" si="4"/>
        <v>1</v>
      </c>
    </row>
    <row r="10" spans="1:28" x14ac:dyDescent="0.3">
      <c r="A10" t="s">
        <v>662</v>
      </c>
      <c r="B10" t="str">
        <f t="shared" si="5"/>
        <v>'APOLLO'</v>
      </c>
      <c r="C10" t="s">
        <v>24</v>
      </c>
      <c r="D10" t="s">
        <v>1677</v>
      </c>
      <c r="E10">
        <v>113.45</v>
      </c>
      <c r="F10">
        <v>113.65</v>
      </c>
      <c r="G10">
        <v>136</v>
      </c>
      <c r="H10">
        <v>113.65</v>
      </c>
      <c r="I10">
        <v>134.69999999999999</v>
      </c>
      <c r="J10">
        <v>133.05000000000001</v>
      </c>
      <c r="K10">
        <v>131.18</v>
      </c>
      <c r="L10">
        <v>1516873</v>
      </c>
      <c r="M10" s="16">
        <v>1989.86</v>
      </c>
      <c r="N10">
        <v>10581</v>
      </c>
      <c r="O10" s="3">
        <f t="shared" si="0"/>
        <v>143.35818920706927</v>
      </c>
      <c r="P10" s="3">
        <f>VLOOKUP(A10,'27-7'!$A$2:$N$1650,14,FALSE)</f>
        <v>68.888714117184435</v>
      </c>
      <c r="Q10" s="9">
        <f t="shared" si="6"/>
        <v>1.0810112519041528</v>
      </c>
      <c r="R10" s="5">
        <f>VLOOKUP(A10,'27-7'!$A$2:$L$1650,12,FALSE)</f>
        <v>200.39</v>
      </c>
      <c r="S10" s="10">
        <f t="shared" si="7"/>
        <v>8.9299366235840107</v>
      </c>
      <c r="T10">
        <v>571101</v>
      </c>
      <c r="U10">
        <v>37.65</v>
      </c>
      <c r="V10">
        <f t="shared" si="2"/>
        <v>1</v>
      </c>
      <c r="W10">
        <f t="shared" si="3"/>
        <v>1</v>
      </c>
      <c r="X10">
        <f t="shared" si="4"/>
        <v>1</v>
      </c>
    </row>
    <row r="11" spans="1:28" x14ac:dyDescent="0.3">
      <c r="A11" t="s">
        <v>804</v>
      </c>
      <c r="B11" t="str">
        <f t="shared" si="5"/>
        <v>'LINCOLN'</v>
      </c>
      <c r="C11" t="s">
        <v>24</v>
      </c>
      <c r="D11" t="s">
        <v>1677</v>
      </c>
      <c r="E11">
        <v>175.15</v>
      </c>
      <c r="F11">
        <v>173.45</v>
      </c>
      <c r="G11">
        <v>192.65</v>
      </c>
      <c r="H11">
        <v>173.05</v>
      </c>
      <c r="I11">
        <v>190</v>
      </c>
      <c r="J11">
        <v>191.5</v>
      </c>
      <c r="K11">
        <v>189.73</v>
      </c>
      <c r="L11">
        <v>864127</v>
      </c>
      <c r="M11" s="16">
        <v>1639.47</v>
      </c>
      <c r="N11">
        <v>11861</v>
      </c>
      <c r="O11" s="3">
        <f t="shared" si="0"/>
        <v>72.854481072422217</v>
      </c>
      <c r="P11" s="3">
        <f>VLOOKUP(A11,'27-7'!$A$2:$N$1650,14,FALSE)</f>
        <v>31.576094510076441</v>
      </c>
      <c r="Q11" s="9">
        <f t="shared" si="6"/>
        <v>1.3072670069812837</v>
      </c>
      <c r="R11" s="5">
        <f>VLOOKUP(A11,'27-7'!$A$2:$L$1650,12,FALSE)</f>
        <v>80.62</v>
      </c>
      <c r="S11" s="10">
        <f t="shared" si="7"/>
        <v>19.335772761101463</v>
      </c>
      <c r="T11">
        <v>241744</v>
      </c>
      <c r="U11">
        <v>27.98</v>
      </c>
      <c r="V11">
        <f t="shared" si="2"/>
        <v>1</v>
      </c>
      <c r="W11">
        <f t="shared" si="3"/>
        <v>1</v>
      </c>
      <c r="X11">
        <f t="shared" si="4"/>
        <v>1</v>
      </c>
    </row>
    <row r="12" spans="1:28" x14ac:dyDescent="0.3">
      <c r="A12" t="s">
        <v>644</v>
      </c>
      <c r="B12" t="str">
        <f t="shared" si="5"/>
        <v>'GPPL'</v>
      </c>
      <c r="C12" t="s">
        <v>24</v>
      </c>
      <c r="D12" t="s">
        <v>1677</v>
      </c>
      <c r="E12">
        <v>79</v>
      </c>
      <c r="F12">
        <v>80.7</v>
      </c>
      <c r="G12">
        <v>80.7</v>
      </c>
      <c r="H12">
        <v>78.3</v>
      </c>
      <c r="I12">
        <v>78.5</v>
      </c>
      <c r="J12">
        <v>78.45</v>
      </c>
      <c r="K12">
        <v>79.44</v>
      </c>
      <c r="L12">
        <v>860131</v>
      </c>
      <c r="M12" s="16">
        <v>683.32</v>
      </c>
      <c r="N12">
        <v>3947</v>
      </c>
      <c r="O12" s="3">
        <f t="shared" si="0"/>
        <v>217.92019255130478</v>
      </c>
      <c r="P12" s="3">
        <f>VLOOKUP(A12,'27-7'!$A$2:$N$1650,14,FALSE)</f>
        <v>56.905338809034909</v>
      </c>
      <c r="Q12" s="9">
        <f t="shared" si="6"/>
        <v>2.829521045162557</v>
      </c>
      <c r="R12" s="5">
        <f>VLOOKUP(A12,'27-7'!$A$2:$L$1650,12,FALSE)</f>
        <v>221.29</v>
      </c>
      <c r="S12" s="10">
        <f t="shared" si="7"/>
        <v>2.0878937141307792</v>
      </c>
      <c r="T12">
        <v>739128</v>
      </c>
      <c r="U12">
        <v>85.93</v>
      </c>
      <c r="V12">
        <f t="shared" si="2"/>
        <v>1</v>
      </c>
      <c r="W12">
        <f t="shared" si="3"/>
        <v>1</v>
      </c>
      <c r="X12">
        <f t="shared" si="4"/>
        <v>1</v>
      </c>
    </row>
    <row r="13" spans="1:28" x14ac:dyDescent="0.3">
      <c r="A13" t="s">
        <v>985</v>
      </c>
      <c r="B13" t="str">
        <f t="shared" si="5"/>
        <v>'SHALBY'</v>
      </c>
      <c r="C13" t="s">
        <v>24</v>
      </c>
      <c r="D13" t="s">
        <v>1677</v>
      </c>
      <c r="E13">
        <v>71</v>
      </c>
      <c r="F13">
        <v>71</v>
      </c>
      <c r="G13">
        <v>78</v>
      </c>
      <c r="H13">
        <v>70.349999999999994</v>
      </c>
      <c r="I13">
        <v>77</v>
      </c>
      <c r="J13">
        <v>77.099999999999994</v>
      </c>
      <c r="K13">
        <v>75.69</v>
      </c>
      <c r="L13">
        <v>827277</v>
      </c>
      <c r="M13" s="16">
        <v>626.16999999999996</v>
      </c>
      <c r="N13">
        <v>6859</v>
      </c>
      <c r="O13" s="3">
        <f t="shared" si="0"/>
        <v>120.61189677795598</v>
      </c>
      <c r="P13" s="3">
        <f>VLOOKUP(A13,'27-7'!$A$2:$N$1650,14,FALSE)</f>
        <v>45.451398135818906</v>
      </c>
      <c r="Q13" s="9">
        <f t="shared" si="6"/>
        <v>1.653645470212836</v>
      </c>
      <c r="R13" s="5">
        <f>VLOOKUP(A13,'27-7'!$A$2:$L$1650,12,FALSE)</f>
        <v>24.25</v>
      </c>
      <c r="S13" s="10">
        <f t="shared" si="7"/>
        <v>24.821443298969072</v>
      </c>
      <c r="T13">
        <v>398972</v>
      </c>
      <c r="U13">
        <v>48.23</v>
      </c>
      <c r="V13">
        <f t="shared" si="2"/>
        <v>1</v>
      </c>
      <c r="W13">
        <f t="shared" si="3"/>
        <v>1</v>
      </c>
      <c r="X13">
        <f t="shared" si="4"/>
        <v>1</v>
      </c>
    </row>
    <row r="14" spans="1:28" x14ac:dyDescent="0.3">
      <c r="A14" t="s">
        <v>680</v>
      </c>
      <c r="B14" t="str">
        <f t="shared" si="5"/>
        <v>'SETFNIF50'</v>
      </c>
      <c r="C14" t="s">
        <v>24</v>
      </c>
      <c r="D14" t="s">
        <v>1677</v>
      </c>
      <c r="E14">
        <v>115.04</v>
      </c>
      <c r="F14">
        <v>115.3</v>
      </c>
      <c r="G14">
        <v>116.49</v>
      </c>
      <c r="H14">
        <v>115</v>
      </c>
      <c r="I14">
        <v>116.3</v>
      </c>
      <c r="J14">
        <v>116.29</v>
      </c>
      <c r="K14">
        <v>115.76</v>
      </c>
      <c r="L14">
        <v>538599</v>
      </c>
      <c r="M14" s="16">
        <v>623.48</v>
      </c>
      <c r="N14">
        <v>800</v>
      </c>
      <c r="O14" s="3">
        <f t="shared" si="0"/>
        <v>673.24874999999997</v>
      </c>
      <c r="P14" s="3">
        <f>VLOOKUP(A14,'27-7'!$A$2:$N$1650,14,FALSE)</f>
        <v>137.34586466165413</v>
      </c>
      <c r="Q14" s="9">
        <f t="shared" si="6"/>
        <v>3.901849441616029</v>
      </c>
      <c r="R14" s="5">
        <f>VLOOKUP(A14,'27-7'!$A$2:$L$1650,12,FALSE)</f>
        <v>167.95</v>
      </c>
      <c r="S14" s="10">
        <f t="shared" si="7"/>
        <v>2.7122953259898783</v>
      </c>
      <c r="T14">
        <v>456500</v>
      </c>
      <c r="U14">
        <v>84.76</v>
      </c>
      <c r="V14">
        <f t="shared" si="2"/>
        <v>1</v>
      </c>
      <c r="W14">
        <f t="shared" si="3"/>
        <v>1</v>
      </c>
      <c r="X14">
        <f t="shared" si="4"/>
        <v>1</v>
      </c>
    </row>
    <row r="15" spans="1:28" x14ac:dyDescent="0.3">
      <c r="A15" t="s">
        <v>754</v>
      </c>
      <c r="B15" t="str">
        <f t="shared" si="5"/>
        <v>'RAMCOIND'</v>
      </c>
      <c r="C15" t="s">
        <v>24</v>
      </c>
      <c r="D15" t="s">
        <v>1677</v>
      </c>
      <c r="E15">
        <v>172.15</v>
      </c>
      <c r="F15">
        <v>171.7</v>
      </c>
      <c r="G15">
        <v>176.1</v>
      </c>
      <c r="H15">
        <v>171.5</v>
      </c>
      <c r="I15">
        <v>174</v>
      </c>
      <c r="J15">
        <v>174.45</v>
      </c>
      <c r="K15">
        <v>172.17</v>
      </c>
      <c r="L15">
        <v>332704</v>
      </c>
      <c r="M15" s="16">
        <v>572.79999999999995</v>
      </c>
      <c r="N15">
        <v>1178</v>
      </c>
      <c r="O15" s="3">
        <f t="shared" si="0"/>
        <v>282.43123938879455</v>
      </c>
      <c r="P15" s="3">
        <f>VLOOKUP(A15,'27-7'!$A$2:$N$1650,14,FALSE)</f>
        <v>36.262773722627735</v>
      </c>
      <c r="Q15" s="9">
        <f t="shared" si="6"/>
        <v>6.7884621168004946</v>
      </c>
      <c r="R15" s="5">
        <f>VLOOKUP(A15,'27-7'!$A$2:$L$1650,12,FALSE)</f>
        <v>104.01</v>
      </c>
      <c r="S15" s="10">
        <f t="shared" si="7"/>
        <v>4.5071627728103065</v>
      </c>
      <c r="T15">
        <v>311176</v>
      </c>
      <c r="U15">
        <v>93.53</v>
      </c>
      <c r="V15">
        <f t="shared" si="2"/>
        <v>1</v>
      </c>
      <c r="W15">
        <f t="shared" si="3"/>
        <v>1</v>
      </c>
      <c r="X15">
        <f t="shared" si="4"/>
        <v>1</v>
      </c>
    </row>
    <row r="16" spans="1:28" x14ac:dyDescent="0.3">
      <c r="A16" t="s">
        <v>813</v>
      </c>
      <c r="B16" t="str">
        <f t="shared" si="5"/>
        <v>'DEN'</v>
      </c>
      <c r="C16" t="s">
        <v>24</v>
      </c>
      <c r="D16" t="s">
        <v>1677</v>
      </c>
      <c r="E16">
        <v>92.25</v>
      </c>
      <c r="F16">
        <v>87.65</v>
      </c>
      <c r="G16">
        <v>91</v>
      </c>
      <c r="H16">
        <v>87.65</v>
      </c>
      <c r="I16">
        <v>87.65</v>
      </c>
      <c r="J16">
        <v>87.65</v>
      </c>
      <c r="K16">
        <v>87.91</v>
      </c>
      <c r="L16">
        <v>635155</v>
      </c>
      <c r="M16" s="16">
        <v>558.34</v>
      </c>
      <c r="N16">
        <v>3588</v>
      </c>
      <c r="O16" s="3">
        <f t="shared" si="0"/>
        <v>177.02201783723524</v>
      </c>
      <c r="P16" s="3">
        <f>VLOOKUP(A16,'27-7'!$A$2:$N$1650,14,FALSE)</f>
        <v>86.583686440677965</v>
      </c>
      <c r="Q16" s="9">
        <f t="shared" si="6"/>
        <v>1.0445192981996705</v>
      </c>
      <c r="R16" s="5">
        <f>VLOOKUP(A16,'27-7'!$A$2:$L$1650,12,FALSE)</f>
        <v>75.489999999999995</v>
      </c>
      <c r="S16" s="10">
        <f t="shared" si="7"/>
        <v>6.3962114187309584</v>
      </c>
      <c r="T16">
        <v>314196</v>
      </c>
      <c r="U16">
        <v>49.47</v>
      </c>
      <c r="V16">
        <f t="shared" si="2"/>
        <v>1</v>
      </c>
      <c r="W16">
        <f t="shared" si="3"/>
        <v>1</v>
      </c>
      <c r="X16">
        <f t="shared" si="4"/>
        <v>1</v>
      </c>
    </row>
    <row r="17" spans="1:24" x14ac:dyDescent="0.3">
      <c r="A17" t="s">
        <v>1043</v>
      </c>
      <c r="B17" t="str">
        <f t="shared" si="5"/>
        <v>'NETFIT'</v>
      </c>
      <c r="C17" t="s">
        <v>24</v>
      </c>
      <c r="D17" t="s">
        <v>1677</v>
      </c>
      <c r="E17">
        <v>17.62</v>
      </c>
      <c r="F17">
        <v>18</v>
      </c>
      <c r="G17">
        <v>18.14</v>
      </c>
      <c r="H17">
        <v>17.649999999999999</v>
      </c>
      <c r="I17">
        <v>18</v>
      </c>
      <c r="J17">
        <v>18.05</v>
      </c>
      <c r="K17">
        <v>17.989999999999998</v>
      </c>
      <c r="L17">
        <v>1725592</v>
      </c>
      <c r="M17" s="16">
        <v>310.5</v>
      </c>
      <c r="N17">
        <v>456</v>
      </c>
      <c r="O17" s="3">
        <f t="shared" si="0"/>
        <v>3784.1929824561403</v>
      </c>
      <c r="P17" s="3">
        <f>VLOOKUP(A17,'27-7'!$A$2:$N$1650,14,FALSE)</f>
        <v>631.21</v>
      </c>
      <c r="Q17" s="9">
        <f t="shared" si="6"/>
        <v>4.9951410504525278</v>
      </c>
      <c r="R17" s="5">
        <f>VLOOKUP(A17,'27-7'!$A$2:$L$1650,12,FALSE)</f>
        <v>11.04</v>
      </c>
      <c r="S17" s="10">
        <f t="shared" si="7"/>
        <v>27.125</v>
      </c>
      <c r="T17">
        <v>1714223</v>
      </c>
      <c r="U17">
        <v>99.34</v>
      </c>
      <c r="V17">
        <f t="shared" si="2"/>
        <v>1</v>
      </c>
      <c r="W17">
        <f t="shared" si="3"/>
        <v>1</v>
      </c>
      <c r="X17">
        <f t="shared" si="4"/>
        <v>1</v>
      </c>
    </row>
    <row r="18" spans="1:24" x14ac:dyDescent="0.3">
      <c r="A18" t="s">
        <v>52</v>
      </c>
      <c r="B18" t="str">
        <f t="shared" si="5"/>
        <v>'CENTRUM'</v>
      </c>
      <c r="C18" t="s">
        <v>24</v>
      </c>
      <c r="D18" t="s">
        <v>1677</v>
      </c>
      <c r="E18">
        <v>14.9</v>
      </c>
      <c r="F18">
        <v>15</v>
      </c>
      <c r="G18">
        <v>15.2</v>
      </c>
      <c r="H18">
        <v>14.3</v>
      </c>
      <c r="I18">
        <v>14.6</v>
      </c>
      <c r="J18">
        <v>14.65</v>
      </c>
      <c r="K18">
        <v>14.85</v>
      </c>
      <c r="L18">
        <v>1648001</v>
      </c>
      <c r="M18" s="16">
        <v>244.8</v>
      </c>
      <c r="N18">
        <v>879</v>
      </c>
      <c r="O18" s="3">
        <f t="shared" si="0"/>
        <v>1874.8589306029578</v>
      </c>
      <c r="P18" s="3">
        <f>VLOOKUP(A18,'27-7'!$A$2:$N$1650,14,FALSE)</f>
        <v>187.16712707182322</v>
      </c>
      <c r="Q18" s="9">
        <f t="shared" si="6"/>
        <v>9.0170310883892686</v>
      </c>
      <c r="R18" s="5">
        <f>VLOOKUP(A18,'27-7'!$A$2:$L$1650,12,FALSE)</f>
        <v>38.25</v>
      </c>
      <c r="S18" s="10">
        <f t="shared" si="7"/>
        <v>5.4</v>
      </c>
      <c r="T18">
        <v>1559739</v>
      </c>
      <c r="U18">
        <v>94.64</v>
      </c>
      <c r="V18">
        <f t="shared" si="2"/>
        <v>1</v>
      </c>
      <c r="W18">
        <f t="shared" si="3"/>
        <v>1</v>
      </c>
      <c r="X18">
        <f t="shared" si="4"/>
        <v>1</v>
      </c>
    </row>
    <row r="19" spans="1:24" x14ac:dyDescent="0.3">
      <c r="A19" t="s">
        <v>945</v>
      </c>
      <c r="B19" t="str">
        <f t="shared" si="5"/>
        <v>'KPRMILL'</v>
      </c>
      <c r="C19" t="s">
        <v>24</v>
      </c>
      <c r="D19" t="s">
        <v>1677</v>
      </c>
      <c r="E19">
        <v>432</v>
      </c>
      <c r="F19">
        <v>426.8</v>
      </c>
      <c r="G19">
        <v>444</v>
      </c>
      <c r="H19">
        <v>426.8</v>
      </c>
      <c r="I19">
        <v>432.5</v>
      </c>
      <c r="J19">
        <v>434.95</v>
      </c>
      <c r="K19">
        <v>433.47</v>
      </c>
      <c r="L19">
        <v>52770</v>
      </c>
      <c r="M19" s="16">
        <v>228.74</v>
      </c>
      <c r="N19">
        <v>736</v>
      </c>
      <c r="O19" s="3">
        <f t="shared" si="0"/>
        <v>71.698369565217391</v>
      </c>
      <c r="P19" s="3">
        <f>VLOOKUP(A19,'27-7'!$A$2:$N$1650,14,FALSE)</f>
        <v>12.766956521739131</v>
      </c>
      <c r="Q19" s="9">
        <f t="shared" si="6"/>
        <v>4.6159327748263177</v>
      </c>
      <c r="R19" s="5">
        <f>VLOOKUP(A19,'27-7'!$A$2:$L$1650,12,FALSE)</f>
        <v>32.03</v>
      </c>
      <c r="S19" s="10">
        <f t="shared" si="7"/>
        <v>6.1414299094598812</v>
      </c>
      <c r="T19">
        <v>34766</v>
      </c>
      <c r="U19">
        <v>65.88</v>
      </c>
      <c r="V19">
        <f t="shared" si="2"/>
        <v>1</v>
      </c>
      <c r="W19">
        <f t="shared" si="3"/>
        <v>1</v>
      </c>
      <c r="X19">
        <f t="shared" si="4"/>
        <v>1</v>
      </c>
    </row>
    <row r="20" spans="1:24" x14ac:dyDescent="0.3">
      <c r="A20" t="s">
        <v>1293</v>
      </c>
      <c r="B20" t="str">
        <f t="shared" si="5"/>
        <v>'INFOBEAN'</v>
      </c>
      <c r="C20" t="s">
        <v>24</v>
      </c>
      <c r="D20" t="s">
        <v>1677</v>
      </c>
      <c r="E20">
        <v>90.75</v>
      </c>
      <c r="F20">
        <v>91.8</v>
      </c>
      <c r="G20">
        <v>99.8</v>
      </c>
      <c r="H20">
        <v>88.15</v>
      </c>
      <c r="I20">
        <v>99.8</v>
      </c>
      <c r="J20">
        <v>99.8</v>
      </c>
      <c r="K20">
        <v>99.02</v>
      </c>
      <c r="L20">
        <v>222925</v>
      </c>
      <c r="M20" s="16">
        <v>220.73</v>
      </c>
      <c r="N20">
        <v>751</v>
      </c>
      <c r="O20" s="3">
        <f t="shared" si="0"/>
        <v>296.83754993342211</v>
      </c>
      <c r="P20" s="3">
        <f>VLOOKUP(A20,'27-7'!$A$2:$N$1650,14,FALSE)</f>
        <v>35.271551724137929</v>
      </c>
      <c r="Q20" s="9">
        <f t="shared" si="6"/>
        <v>7.4157780257306536</v>
      </c>
      <c r="R20" s="5">
        <f>VLOOKUP(A20,'27-7'!$A$2:$L$1650,12,FALSE)</f>
        <v>7.38</v>
      </c>
      <c r="S20" s="10">
        <f t="shared" si="7"/>
        <v>28.909214092140921</v>
      </c>
      <c r="T20">
        <v>194221</v>
      </c>
      <c r="U20">
        <v>87.12</v>
      </c>
      <c r="V20">
        <f t="shared" si="2"/>
        <v>1</v>
      </c>
      <c r="W20">
        <f t="shared" si="3"/>
        <v>1</v>
      </c>
      <c r="X20">
        <f t="shared" si="4"/>
        <v>1</v>
      </c>
    </row>
    <row r="21" spans="1:24" x14ac:dyDescent="0.3">
      <c r="A21" t="s">
        <v>1270</v>
      </c>
      <c r="B21" t="str">
        <f t="shared" si="5"/>
        <v>'UJAAS'</v>
      </c>
      <c r="C21" t="s">
        <v>24</v>
      </c>
      <c r="D21" t="s">
        <v>1677</v>
      </c>
      <c r="E21">
        <v>5.7</v>
      </c>
      <c r="F21">
        <v>5.45</v>
      </c>
      <c r="G21">
        <v>5.95</v>
      </c>
      <c r="H21">
        <v>5.45</v>
      </c>
      <c r="I21">
        <v>5.95</v>
      </c>
      <c r="J21">
        <v>5.95</v>
      </c>
      <c r="K21">
        <v>5.76</v>
      </c>
      <c r="L21">
        <v>3778751</v>
      </c>
      <c r="M21" s="16">
        <v>217.78</v>
      </c>
      <c r="N21">
        <v>1405</v>
      </c>
      <c r="O21" s="3">
        <f t="shared" si="0"/>
        <v>2689.5024911032028</v>
      </c>
      <c r="P21" s="3">
        <f>VLOOKUP(A21,'27-7'!$A$2:$N$1650,14,FALSE)</f>
        <v>794.62561576354676</v>
      </c>
      <c r="Q21" s="9">
        <f t="shared" si="6"/>
        <v>2.3846158967816442</v>
      </c>
      <c r="R21" s="5">
        <f>VLOOKUP(A21,'27-7'!$A$2:$L$1650,12,FALSE)</f>
        <v>9.19</v>
      </c>
      <c r="S21" s="10">
        <f t="shared" si="7"/>
        <v>22.697497279651795</v>
      </c>
      <c r="T21">
        <v>2022334</v>
      </c>
      <c r="U21">
        <v>53.52</v>
      </c>
      <c r="V21">
        <f t="shared" si="2"/>
        <v>1</v>
      </c>
      <c r="W21">
        <f t="shared" si="3"/>
        <v>1</v>
      </c>
      <c r="X21">
        <f t="shared" si="4"/>
        <v>1</v>
      </c>
    </row>
    <row r="22" spans="1:24" x14ac:dyDescent="0.3">
      <c r="A22" t="s">
        <v>972</v>
      </c>
      <c r="B22" t="str">
        <f t="shared" si="5"/>
        <v>'SANDHAR'</v>
      </c>
      <c r="C22" t="s">
        <v>24</v>
      </c>
      <c r="D22" t="s">
        <v>1677</v>
      </c>
      <c r="E22">
        <v>204.6</v>
      </c>
      <c r="F22">
        <v>200.05</v>
      </c>
      <c r="G22">
        <v>224.65</v>
      </c>
      <c r="H22">
        <v>198</v>
      </c>
      <c r="I22">
        <v>205</v>
      </c>
      <c r="J22">
        <v>206.15</v>
      </c>
      <c r="K22">
        <v>216.24</v>
      </c>
      <c r="L22">
        <v>92770</v>
      </c>
      <c r="M22" s="16">
        <v>200.6</v>
      </c>
      <c r="N22">
        <v>4355</v>
      </c>
      <c r="O22" s="3">
        <f t="shared" si="0"/>
        <v>21.301951779563719</v>
      </c>
      <c r="P22" s="3">
        <f>VLOOKUP(A22,'27-7'!$A$2:$N$1650,14,FALSE)</f>
        <v>9.4528571428571428</v>
      </c>
      <c r="Q22" s="9">
        <f t="shared" si="6"/>
        <v>1.253493463154693</v>
      </c>
      <c r="R22" s="5">
        <f>VLOOKUP(A22,'27-7'!$A$2:$L$1650,12,FALSE)</f>
        <v>26.8</v>
      </c>
      <c r="S22" s="10">
        <f t="shared" si="7"/>
        <v>6.4850746268656705</v>
      </c>
      <c r="T22">
        <v>14293</v>
      </c>
      <c r="U22">
        <v>15.41</v>
      </c>
      <c r="V22">
        <f t="shared" si="2"/>
        <v>1</v>
      </c>
      <c r="W22">
        <f t="shared" si="3"/>
        <v>1</v>
      </c>
      <c r="X22">
        <f t="shared" si="4"/>
        <v>1</v>
      </c>
    </row>
    <row r="23" spans="1:24" x14ac:dyDescent="0.3">
      <c r="A23" t="s">
        <v>1400</v>
      </c>
      <c r="B23" t="str">
        <f t="shared" si="5"/>
        <v>'ORBTEXP'</v>
      </c>
      <c r="C23" t="s">
        <v>24</v>
      </c>
      <c r="D23" t="s">
        <v>1677</v>
      </c>
      <c r="E23">
        <v>58.3</v>
      </c>
      <c r="F23">
        <v>60.05</v>
      </c>
      <c r="G23">
        <v>69.95</v>
      </c>
      <c r="H23">
        <v>58.5</v>
      </c>
      <c r="I23">
        <v>69.95</v>
      </c>
      <c r="J23">
        <v>69.95</v>
      </c>
      <c r="K23">
        <v>67.900000000000006</v>
      </c>
      <c r="L23">
        <v>175372</v>
      </c>
      <c r="M23" s="16">
        <v>119.08</v>
      </c>
      <c r="N23">
        <v>2070</v>
      </c>
      <c r="O23" s="3">
        <f t="shared" si="0"/>
        <v>84.72077294685991</v>
      </c>
      <c r="P23" s="3">
        <f>VLOOKUP(A23,'27-7'!$A$2:$N$1650,14,FALSE)</f>
        <v>25.6580310880829</v>
      </c>
      <c r="Q23" s="9">
        <f t="shared" si="6"/>
        <v>2.301920270344096</v>
      </c>
      <c r="R23" s="5">
        <f>VLOOKUP(A23,'27-7'!$A$2:$L$1650,12,FALSE)</f>
        <v>2.93</v>
      </c>
      <c r="S23" s="10">
        <f t="shared" si="7"/>
        <v>39.641638225255967</v>
      </c>
      <c r="T23">
        <v>57196</v>
      </c>
      <c r="U23">
        <v>32.61</v>
      </c>
      <c r="V23">
        <f t="shared" si="2"/>
        <v>1</v>
      </c>
      <c r="W23">
        <f t="shared" si="3"/>
        <v>1</v>
      </c>
      <c r="X23">
        <f t="shared" si="4"/>
        <v>1</v>
      </c>
    </row>
    <row r="24" spans="1:24" x14ac:dyDescent="0.3">
      <c r="A24" t="s">
        <v>1351</v>
      </c>
      <c r="B24" t="str">
        <f t="shared" si="5"/>
        <v>'DONEAR'</v>
      </c>
      <c r="C24" t="s">
        <v>24</v>
      </c>
      <c r="D24" t="s">
        <v>1677</v>
      </c>
      <c r="E24">
        <v>26.4</v>
      </c>
      <c r="F24">
        <v>27</v>
      </c>
      <c r="G24">
        <v>31</v>
      </c>
      <c r="H24">
        <v>24</v>
      </c>
      <c r="I24">
        <v>30.1</v>
      </c>
      <c r="J24">
        <v>29.2</v>
      </c>
      <c r="K24">
        <v>28.66</v>
      </c>
      <c r="L24">
        <v>323301</v>
      </c>
      <c r="M24" s="16">
        <v>92.66</v>
      </c>
      <c r="N24">
        <v>1913</v>
      </c>
      <c r="O24" s="3">
        <f t="shared" si="0"/>
        <v>169.00209095661265</v>
      </c>
      <c r="P24" s="3">
        <f>VLOOKUP(A24,'27-7'!$A$2:$N$1650,14,FALSE)</f>
        <v>80.779904306220089</v>
      </c>
      <c r="Q24" s="9">
        <f t="shared" si="6"/>
        <v>1.0921303684139103</v>
      </c>
      <c r="R24" s="5">
        <f>VLOOKUP(A24,'27-7'!$A$2:$L$1650,12,FALSE)</f>
        <v>4.4800000000000004</v>
      </c>
      <c r="S24" s="10">
        <f t="shared" si="7"/>
        <v>19.683035714285712</v>
      </c>
      <c r="T24">
        <v>121976</v>
      </c>
      <c r="U24">
        <v>37.729999999999997</v>
      </c>
      <c r="V24">
        <f t="shared" si="2"/>
        <v>1</v>
      </c>
      <c r="W24">
        <f t="shared" si="3"/>
        <v>1</v>
      </c>
      <c r="X24">
        <f t="shared" si="4"/>
        <v>1</v>
      </c>
    </row>
    <row r="25" spans="1:24" x14ac:dyDescent="0.3">
      <c r="A25" t="s">
        <v>1226</v>
      </c>
      <c r="B25" t="str">
        <f t="shared" si="5"/>
        <v>'SINTEX'</v>
      </c>
      <c r="C25" t="s">
        <v>41</v>
      </c>
      <c r="D25" t="s">
        <v>1677</v>
      </c>
      <c r="E25">
        <v>1.9</v>
      </c>
      <c r="F25">
        <v>1.85</v>
      </c>
      <c r="G25">
        <v>1.95</v>
      </c>
      <c r="H25">
        <v>1.85</v>
      </c>
      <c r="I25">
        <v>1.95</v>
      </c>
      <c r="J25">
        <v>1.95</v>
      </c>
      <c r="K25">
        <v>1.9</v>
      </c>
      <c r="L25">
        <v>4509906</v>
      </c>
      <c r="M25" s="16">
        <v>85.91</v>
      </c>
      <c r="N25">
        <v>2409</v>
      </c>
      <c r="O25" s="3">
        <f t="shared" si="0"/>
        <v>1872.107098381071</v>
      </c>
      <c r="P25" s="3">
        <f>VLOOKUP(A25,'27-7'!$A$2:$N$1650,14,FALSE)</f>
        <v>847.56258064516135</v>
      </c>
      <c r="Q25" s="9">
        <f t="shared" si="6"/>
        <v>1.2088128253090531</v>
      </c>
      <c r="R25" s="5">
        <f>VLOOKUP(A25,'27-7'!$A$2:$L$1650,12,FALSE)</f>
        <v>12.48</v>
      </c>
      <c r="S25" s="10">
        <f t="shared" si="7"/>
        <v>5.8838141025641022</v>
      </c>
      <c r="T25" t="s">
        <v>42</v>
      </c>
      <c r="U25" t="s">
        <v>42</v>
      </c>
      <c r="V25">
        <f t="shared" si="2"/>
        <v>1</v>
      </c>
      <c r="W25">
        <f t="shared" si="3"/>
        <v>1</v>
      </c>
      <c r="X25">
        <f t="shared" si="4"/>
        <v>1</v>
      </c>
    </row>
    <row r="26" spans="1:24" x14ac:dyDescent="0.3">
      <c r="A26" t="s">
        <v>1539</v>
      </c>
      <c r="B26" t="str">
        <f t="shared" si="5"/>
        <v>'OPTIEMUS'</v>
      </c>
      <c r="C26" t="s">
        <v>41</v>
      </c>
      <c r="D26" t="s">
        <v>1677</v>
      </c>
      <c r="E26">
        <v>21</v>
      </c>
      <c r="F26">
        <v>21.5</v>
      </c>
      <c r="G26">
        <v>21.5</v>
      </c>
      <c r="H26">
        <v>19.95</v>
      </c>
      <c r="I26">
        <v>19.95</v>
      </c>
      <c r="J26">
        <v>19.95</v>
      </c>
      <c r="K26">
        <v>20.54</v>
      </c>
      <c r="L26">
        <v>399523</v>
      </c>
      <c r="M26" s="16">
        <v>82.06</v>
      </c>
      <c r="N26">
        <v>83</v>
      </c>
      <c r="O26" s="3">
        <f t="shared" si="0"/>
        <v>4813.530120481928</v>
      </c>
      <c r="P26" s="3">
        <f>VLOOKUP(A26,'27-7'!$A$2:$N$1650,14,FALSE)</f>
        <v>50.861538461538458</v>
      </c>
      <c r="Q26" s="9">
        <f t="shared" si="6"/>
        <v>93.639884401489809</v>
      </c>
      <c r="R26" s="5">
        <f>VLOOKUP(A26,'27-7'!$A$2:$L$1650,12,FALSE)</f>
        <v>0.69</v>
      </c>
      <c r="S26" s="10">
        <f t="shared" si="7"/>
        <v>117.92753623188408</v>
      </c>
      <c r="T26" t="s">
        <v>42</v>
      </c>
      <c r="U26" t="s">
        <v>42</v>
      </c>
      <c r="V26">
        <f t="shared" si="2"/>
        <v>1</v>
      </c>
      <c r="W26">
        <f t="shared" si="3"/>
        <v>1</v>
      </c>
      <c r="X26">
        <f t="shared" si="4"/>
        <v>1</v>
      </c>
    </row>
    <row r="27" spans="1:24" x14ac:dyDescent="0.3">
      <c r="A27" t="s">
        <v>1449</v>
      </c>
      <c r="B27" t="str">
        <f t="shared" si="5"/>
        <v>'ICICINF100'</v>
      </c>
      <c r="C27" t="s">
        <v>24</v>
      </c>
      <c r="D27" t="s">
        <v>1677</v>
      </c>
      <c r="E27">
        <v>121.28</v>
      </c>
      <c r="F27">
        <v>120</v>
      </c>
      <c r="G27">
        <v>122</v>
      </c>
      <c r="H27">
        <v>119</v>
      </c>
      <c r="I27">
        <v>121.7</v>
      </c>
      <c r="J27">
        <v>121.7</v>
      </c>
      <c r="K27">
        <v>121.42</v>
      </c>
      <c r="L27">
        <v>52886</v>
      </c>
      <c r="M27" s="16">
        <v>64.209999999999994</v>
      </c>
      <c r="N27">
        <v>119</v>
      </c>
      <c r="O27" s="3">
        <f t="shared" si="0"/>
        <v>444.42016806722688</v>
      </c>
      <c r="P27" s="3">
        <f>VLOOKUP(A27,'27-7'!$A$2:$N$1650,14,FALSE)</f>
        <v>12.767241379310345</v>
      </c>
      <c r="Q27" s="9">
        <f t="shared" si="6"/>
        <v>33.809412218634918</v>
      </c>
      <c r="R27" s="5">
        <f>VLOOKUP(A27,'27-7'!$A$2:$L$1650,12,FALSE)</f>
        <v>1.79</v>
      </c>
      <c r="S27" s="10">
        <f t="shared" si="7"/>
        <v>34.871508379888262</v>
      </c>
      <c r="T27">
        <v>50892</v>
      </c>
      <c r="U27">
        <v>96.23</v>
      </c>
      <c r="V27">
        <f t="shared" si="2"/>
        <v>1</v>
      </c>
      <c r="W27">
        <f t="shared" si="3"/>
        <v>1</v>
      </c>
      <c r="X27">
        <f t="shared" si="4"/>
        <v>1</v>
      </c>
    </row>
    <row r="28" spans="1:24" x14ac:dyDescent="0.3">
      <c r="A28" t="s">
        <v>1188</v>
      </c>
      <c r="B28" t="str">
        <f t="shared" si="5"/>
        <v>'IDBIGOLD'</v>
      </c>
      <c r="C28" t="s">
        <v>24</v>
      </c>
      <c r="D28" t="s">
        <v>1677</v>
      </c>
      <c r="E28">
        <v>4815.3999999999996</v>
      </c>
      <c r="F28">
        <v>4820</v>
      </c>
      <c r="G28">
        <v>4966</v>
      </c>
      <c r="H28">
        <v>4820</v>
      </c>
      <c r="I28">
        <v>4883.6000000000004</v>
      </c>
      <c r="J28">
        <v>4877.5</v>
      </c>
      <c r="K28">
        <v>4887.55</v>
      </c>
      <c r="L28">
        <v>1252</v>
      </c>
      <c r="M28" s="16">
        <v>61.19</v>
      </c>
      <c r="N28">
        <v>85</v>
      </c>
      <c r="O28" s="3">
        <f t="shared" si="0"/>
        <v>14.729411764705882</v>
      </c>
      <c r="P28" s="3">
        <f>VLOOKUP(A28,'27-7'!$A$2:$N$1650,14,FALSE)</f>
        <v>3.2403846153846154</v>
      </c>
      <c r="Q28" s="9">
        <f t="shared" si="6"/>
        <v>3.5455751440041889</v>
      </c>
      <c r="R28" s="5">
        <f>VLOOKUP(A28,'27-7'!$A$2:$L$1650,12,FALSE)</f>
        <v>16.09</v>
      </c>
      <c r="S28" s="10">
        <f t="shared" si="7"/>
        <v>2.8029832193909257</v>
      </c>
      <c r="T28">
        <v>1120</v>
      </c>
      <c r="U28">
        <v>89.46</v>
      </c>
      <c r="V28">
        <f t="shared" si="2"/>
        <v>1</v>
      </c>
      <c r="W28">
        <f t="shared" si="3"/>
        <v>1</v>
      </c>
      <c r="X28">
        <f t="shared" si="4"/>
        <v>1</v>
      </c>
    </row>
    <row r="29" spans="1:24" x14ac:dyDescent="0.3">
      <c r="A29" t="s">
        <v>1252</v>
      </c>
      <c r="B29" t="str">
        <f t="shared" si="5"/>
        <v>'SANGINITA'</v>
      </c>
      <c r="C29" t="s">
        <v>24</v>
      </c>
      <c r="D29" t="s">
        <v>1677</v>
      </c>
      <c r="E29">
        <v>76.2</v>
      </c>
      <c r="F29">
        <v>76.2</v>
      </c>
      <c r="G29">
        <v>83.3</v>
      </c>
      <c r="H29">
        <v>76.2</v>
      </c>
      <c r="I29">
        <v>83.15</v>
      </c>
      <c r="J29">
        <v>83.2</v>
      </c>
      <c r="K29">
        <v>79.98</v>
      </c>
      <c r="L29">
        <v>64388</v>
      </c>
      <c r="M29" s="16">
        <v>51.5</v>
      </c>
      <c r="N29">
        <v>531</v>
      </c>
      <c r="O29" s="3">
        <f t="shared" si="0"/>
        <v>121.25800376647834</v>
      </c>
      <c r="P29" s="3">
        <f>VLOOKUP(A29,'27-7'!$A$2:$N$1650,14,FALSE)</f>
        <v>51.616</v>
      </c>
      <c r="Q29" s="9">
        <f t="shared" si="6"/>
        <v>1.3492328690033777</v>
      </c>
      <c r="R29" s="5">
        <f>VLOOKUP(A29,'27-7'!$A$2:$L$1650,12,FALSE)</f>
        <v>10</v>
      </c>
      <c r="S29" s="10">
        <f t="shared" si="7"/>
        <v>4.1500000000000004</v>
      </c>
      <c r="T29">
        <v>38807</v>
      </c>
      <c r="U29">
        <v>60.27</v>
      </c>
      <c r="V29">
        <f t="shared" si="2"/>
        <v>1</v>
      </c>
      <c r="W29">
        <f t="shared" si="3"/>
        <v>1</v>
      </c>
      <c r="X29">
        <f t="shared" si="4"/>
        <v>1</v>
      </c>
    </row>
    <row r="30" spans="1:24" x14ac:dyDescent="0.3">
      <c r="A30" t="s">
        <v>1133</v>
      </c>
      <c r="B30" t="str">
        <f t="shared" si="5"/>
        <v>'MEP'</v>
      </c>
      <c r="C30" t="s">
        <v>41</v>
      </c>
      <c r="D30" t="s">
        <v>1677</v>
      </c>
      <c r="E30">
        <v>17.95</v>
      </c>
      <c r="F30">
        <v>17.95</v>
      </c>
      <c r="G30">
        <v>18.25</v>
      </c>
      <c r="H30">
        <v>17.100000000000001</v>
      </c>
      <c r="I30">
        <v>17.350000000000001</v>
      </c>
      <c r="J30">
        <v>17.5</v>
      </c>
      <c r="K30">
        <v>17.55</v>
      </c>
      <c r="L30">
        <v>285721</v>
      </c>
      <c r="M30" s="16">
        <v>50.14</v>
      </c>
      <c r="N30">
        <v>250</v>
      </c>
      <c r="O30" s="3">
        <f t="shared" si="0"/>
        <v>1142.884</v>
      </c>
      <c r="P30" s="3">
        <f>VLOOKUP(A30,'27-7'!$A$2:$N$1650,14,FALSE)</f>
        <v>360.61818181818182</v>
      </c>
      <c r="Q30" s="9">
        <f t="shared" si="6"/>
        <v>2.169235655944338</v>
      </c>
      <c r="R30" s="5">
        <f>VLOOKUP(A30,'27-7'!$A$2:$L$1650,12,FALSE)</f>
        <v>14.5</v>
      </c>
      <c r="S30" s="10">
        <f t="shared" si="7"/>
        <v>2.4579310344827587</v>
      </c>
      <c r="T30" t="s">
        <v>42</v>
      </c>
      <c r="U30" t="s">
        <v>42</v>
      </c>
      <c r="V30">
        <f t="shared" si="2"/>
        <v>1</v>
      </c>
      <c r="W30">
        <f t="shared" si="3"/>
        <v>1</v>
      </c>
      <c r="X30">
        <f t="shared" si="4"/>
        <v>1</v>
      </c>
    </row>
    <row r="31" spans="1:24" x14ac:dyDescent="0.3">
      <c r="A31" t="s">
        <v>1212</v>
      </c>
      <c r="B31" t="str">
        <f t="shared" si="5"/>
        <v>'KUANTUM'</v>
      </c>
      <c r="C31" t="s">
        <v>24</v>
      </c>
      <c r="D31" t="s">
        <v>1677</v>
      </c>
      <c r="E31">
        <v>53.15</v>
      </c>
      <c r="F31">
        <v>53.15</v>
      </c>
      <c r="G31">
        <v>53.7</v>
      </c>
      <c r="H31">
        <v>50.5</v>
      </c>
      <c r="I31">
        <v>50.6</v>
      </c>
      <c r="J31">
        <v>50.6</v>
      </c>
      <c r="K31">
        <v>50.89</v>
      </c>
      <c r="L31">
        <v>95306</v>
      </c>
      <c r="M31" s="16">
        <v>48.5</v>
      </c>
      <c r="N31">
        <v>831</v>
      </c>
      <c r="O31" s="3">
        <f t="shared" si="0"/>
        <v>114.68832731648617</v>
      </c>
      <c r="P31" s="3">
        <f>VLOOKUP(A31,'27-7'!$A$2:$N$1650,14,FALSE)</f>
        <v>49.255813953488371</v>
      </c>
      <c r="Q31" s="9">
        <f t="shared" si="6"/>
        <v>1.3284221315433924</v>
      </c>
      <c r="R31" s="5">
        <f>VLOOKUP(A31,'27-7'!$A$2:$L$1650,12,FALSE)</f>
        <v>13.8</v>
      </c>
      <c r="S31" s="10">
        <f t="shared" si="7"/>
        <v>2.5144927536231885</v>
      </c>
      <c r="T31">
        <v>71292</v>
      </c>
      <c r="U31">
        <v>74.8</v>
      </c>
      <c r="V31">
        <f t="shared" si="2"/>
        <v>1</v>
      </c>
      <c r="W31">
        <f t="shared" si="3"/>
        <v>1</v>
      </c>
      <c r="X31">
        <f t="shared" si="4"/>
        <v>1</v>
      </c>
    </row>
    <row r="32" spans="1:24" x14ac:dyDescent="0.3">
      <c r="A32" t="s">
        <v>1301</v>
      </c>
      <c r="B32" t="str">
        <f t="shared" si="5"/>
        <v>'SOTL'</v>
      </c>
      <c r="C32" t="s">
        <v>24</v>
      </c>
      <c r="D32" t="s">
        <v>1677</v>
      </c>
      <c r="E32">
        <v>631.65</v>
      </c>
      <c r="F32">
        <v>632.04999999999995</v>
      </c>
      <c r="G32">
        <v>645.70000000000005</v>
      </c>
      <c r="H32">
        <v>627.04999999999995</v>
      </c>
      <c r="I32">
        <v>633</v>
      </c>
      <c r="J32">
        <v>632.75</v>
      </c>
      <c r="K32">
        <v>633.41999999999996</v>
      </c>
      <c r="L32">
        <v>7196</v>
      </c>
      <c r="M32" s="16">
        <v>45.58</v>
      </c>
      <c r="N32">
        <v>616</v>
      </c>
      <c r="O32" s="3">
        <f t="shared" si="0"/>
        <v>11.681818181818182</v>
      </c>
      <c r="P32" s="3">
        <f>VLOOKUP(A32,'27-7'!$A$2:$N$1650,14,FALSE)</f>
        <v>3.7482758620689656</v>
      </c>
      <c r="Q32" s="9">
        <f t="shared" si="6"/>
        <v>2.1165844275319898</v>
      </c>
      <c r="R32" s="5">
        <f>VLOOKUP(A32,'27-7'!$A$2:$L$1650,12,FALSE)</f>
        <v>6.93</v>
      </c>
      <c r="S32" s="10">
        <f t="shared" si="7"/>
        <v>5.5772005772005775</v>
      </c>
      <c r="T32">
        <v>6972</v>
      </c>
      <c r="U32">
        <v>96.89</v>
      </c>
      <c r="V32">
        <f t="shared" si="2"/>
        <v>1</v>
      </c>
      <c r="W32">
        <f t="shared" si="3"/>
        <v>1</v>
      </c>
      <c r="X32">
        <f t="shared" si="4"/>
        <v>1</v>
      </c>
    </row>
    <row r="33" spans="1:24" x14ac:dyDescent="0.3">
      <c r="A33" t="s">
        <v>1408</v>
      </c>
      <c r="B33" t="str">
        <f t="shared" si="5"/>
        <v>'ICICISENSX'</v>
      </c>
      <c r="C33" t="s">
        <v>24</v>
      </c>
      <c r="D33" t="s">
        <v>1677</v>
      </c>
      <c r="E33">
        <v>409.65</v>
      </c>
      <c r="F33">
        <v>410</v>
      </c>
      <c r="G33">
        <v>413.99</v>
      </c>
      <c r="H33">
        <v>407.62</v>
      </c>
      <c r="I33">
        <v>411.52</v>
      </c>
      <c r="J33">
        <v>411.82</v>
      </c>
      <c r="K33">
        <v>410.06</v>
      </c>
      <c r="L33">
        <v>10896</v>
      </c>
      <c r="M33" s="16">
        <v>44.68</v>
      </c>
      <c r="N33">
        <v>70</v>
      </c>
      <c r="O33" s="3">
        <f t="shared" si="0"/>
        <v>155.65714285714284</v>
      </c>
      <c r="P33" s="3">
        <f>VLOOKUP(A33,'27-7'!$A$2:$N$1650,14,FALSE)</f>
        <v>6.4901960784313726</v>
      </c>
      <c r="Q33" s="9">
        <f t="shared" si="6"/>
        <v>22.983426845058261</v>
      </c>
      <c r="R33" s="5">
        <f>VLOOKUP(A33,'27-7'!$A$2:$L$1650,12,FALSE)</f>
        <v>2.7</v>
      </c>
      <c r="S33" s="10">
        <f t="shared" si="7"/>
        <v>15.548148148148146</v>
      </c>
      <c r="T33">
        <v>10235</v>
      </c>
      <c r="U33">
        <v>93.93</v>
      </c>
      <c r="V33">
        <f t="shared" si="2"/>
        <v>1</v>
      </c>
      <c r="W33">
        <f t="shared" si="3"/>
        <v>1</v>
      </c>
      <c r="X33">
        <f t="shared" si="4"/>
        <v>1</v>
      </c>
    </row>
    <row r="34" spans="1:24" x14ac:dyDescent="0.3">
      <c r="A34" t="s">
        <v>1486</v>
      </c>
      <c r="B34" t="str">
        <f t="shared" si="5"/>
        <v>'BSL'</v>
      </c>
      <c r="C34" t="s">
        <v>24</v>
      </c>
      <c r="D34" t="s">
        <v>1677</v>
      </c>
      <c r="E34">
        <v>22.15</v>
      </c>
      <c r="F34">
        <v>22.15</v>
      </c>
      <c r="G34">
        <v>25.95</v>
      </c>
      <c r="H34">
        <v>22.15</v>
      </c>
      <c r="I34">
        <v>23.4</v>
      </c>
      <c r="J34">
        <v>24.2</v>
      </c>
      <c r="K34">
        <v>24.97</v>
      </c>
      <c r="L34">
        <v>153177</v>
      </c>
      <c r="M34" s="16">
        <v>38.25</v>
      </c>
      <c r="N34">
        <v>1622</v>
      </c>
      <c r="O34" s="3">
        <f t="shared" si="0"/>
        <v>94.437114673242917</v>
      </c>
      <c r="P34" s="3">
        <f>VLOOKUP(A34,'27-7'!$A$2:$N$1650,14,FALSE)</f>
        <v>43.771653543307089</v>
      </c>
      <c r="Q34" s="9">
        <f t="shared" si="6"/>
        <v>1.1574947946576453</v>
      </c>
      <c r="R34" s="5">
        <f>VLOOKUP(A34,'27-7'!$A$2:$L$1650,12,FALSE)</f>
        <v>1.24</v>
      </c>
      <c r="S34" s="10">
        <f t="shared" si="7"/>
        <v>29.846774193548384</v>
      </c>
      <c r="T34">
        <v>39154</v>
      </c>
      <c r="U34">
        <v>25.56</v>
      </c>
      <c r="V34">
        <f t="shared" si="2"/>
        <v>1</v>
      </c>
      <c r="W34">
        <f t="shared" si="3"/>
        <v>1</v>
      </c>
      <c r="X34">
        <f t="shared" si="4"/>
        <v>1</v>
      </c>
    </row>
    <row r="35" spans="1:24" x14ac:dyDescent="0.3">
      <c r="A35" t="s">
        <v>1308</v>
      </c>
      <c r="B35" t="str">
        <f t="shared" si="5"/>
        <v>'VIKASWSP'</v>
      </c>
      <c r="C35" t="s">
        <v>24</v>
      </c>
      <c r="D35" t="s">
        <v>1677</v>
      </c>
      <c r="E35">
        <v>5.85</v>
      </c>
      <c r="F35">
        <v>5.7</v>
      </c>
      <c r="G35">
        <v>5.9</v>
      </c>
      <c r="H35">
        <v>5.6</v>
      </c>
      <c r="I35">
        <v>5.7</v>
      </c>
      <c r="J35">
        <v>5.7</v>
      </c>
      <c r="K35">
        <v>5.68</v>
      </c>
      <c r="L35">
        <v>557390</v>
      </c>
      <c r="M35" s="16">
        <v>31.65</v>
      </c>
      <c r="N35">
        <v>359</v>
      </c>
      <c r="O35" s="3">
        <f t="shared" si="0"/>
        <v>1552.6183844011141</v>
      </c>
      <c r="P35" s="3">
        <f>VLOOKUP(A35,'27-7'!$A$2:$N$1650,14,FALSE)</f>
        <v>571.93367346938771</v>
      </c>
      <c r="Q35" s="9">
        <f t="shared" si="6"/>
        <v>1.7146825872007634</v>
      </c>
      <c r="R35" s="5">
        <f>VLOOKUP(A35,'27-7'!$A$2:$L$1650,12,FALSE)</f>
        <v>6.58</v>
      </c>
      <c r="S35" s="10">
        <f t="shared" si="7"/>
        <v>3.8100303951367782</v>
      </c>
      <c r="T35">
        <v>369410</v>
      </c>
      <c r="U35">
        <v>66.27</v>
      </c>
      <c r="V35">
        <f t="shared" si="2"/>
        <v>1</v>
      </c>
      <c r="W35">
        <f t="shared" si="3"/>
        <v>1</v>
      </c>
      <c r="X35">
        <f t="shared" si="4"/>
        <v>1</v>
      </c>
    </row>
    <row r="36" spans="1:24" x14ac:dyDescent="0.3">
      <c r="A36" t="s">
        <v>1540</v>
      </c>
      <c r="B36" t="str">
        <f t="shared" si="5"/>
        <v>'ORIENTALTL'</v>
      </c>
      <c r="C36" t="s">
        <v>41</v>
      </c>
      <c r="D36" t="s">
        <v>1677</v>
      </c>
      <c r="E36">
        <v>9.85</v>
      </c>
      <c r="F36">
        <v>9.4</v>
      </c>
      <c r="G36">
        <v>10.3</v>
      </c>
      <c r="H36">
        <v>9.4</v>
      </c>
      <c r="I36">
        <v>10.3</v>
      </c>
      <c r="J36">
        <v>9.75</v>
      </c>
      <c r="K36">
        <v>9.5399999999999991</v>
      </c>
      <c r="L36">
        <v>315164</v>
      </c>
      <c r="M36" s="16">
        <v>30.08</v>
      </c>
      <c r="N36">
        <v>286</v>
      </c>
      <c r="O36" s="3">
        <f t="shared" si="0"/>
        <v>1101.9720279720279</v>
      </c>
      <c r="P36" s="3">
        <f>VLOOKUP(A36,'27-7'!$A$2:$N$1650,14,FALSE)</f>
        <v>226.54838709677421</v>
      </c>
      <c r="Q36" s="9">
        <f t="shared" si="6"/>
        <v>3.8641795339787648</v>
      </c>
      <c r="R36" s="5">
        <f>VLOOKUP(A36,'27-7'!$A$2:$L$1650,12,FALSE)</f>
        <v>0.69</v>
      </c>
      <c r="S36" s="10">
        <f t="shared" si="7"/>
        <v>42.594202898550726</v>
      </c>
      <c r="T36" t="s">
        <v>42</v>
      </c>
      <c r="U36" t="s">
        <v>42</v>
      </c>
      <c r="V36">
        <f t="shared" si="2"/>
        <v>1</v>
      </c>
      <c r="W36">
        <f t="shared" si="3"/>
        <v>1</v>
      </c>
      <c r="X36">
        <f t="shared" si="4"/>
        <v>1</v>
      </c>
    </row>
    <row r="37" spans="1:24" x14ac:dyDescent="0.3">
      <c r="A37" t="s">
        <v>1076</v>
      </c>
      <c r="B37" t="str">
        <f t="shared" si="5"/>
        <v>'NDGL'</v>
      </c>
      <c r="C37" t="s">
        <v>24</v>
      </c>
      <c r="D37" t="s">
        <v>1677</v>
      </c>
      <c r="E37">
        <v>517.4</v>
      </c>
      <c r="F37">
        <v>538</v>
      </c>
      <c r="G37">
        <v>620.85</v>
      </c>
      <c r="H37">
        <v>476.15</v>
      </c>
      <c r="I37">
        <v>620.85</v>
      </c>
      <c r="J37">
        <v>620.85</v>
      </c>
      <c r="K37">
        <v>597.1</v>
      </c>
      <c r="L37">
        <v>4652</v>
      </c>
      <c r="M37" s="16">
        <v>27.78</v>
      </c>
      <c r="N37">
        <v>179</v>
      </c>
      <c r="O37" s="3">
        <f t="shared" si="0"/>
        <v>25.988826815642458</v>
      </c>
      <c r="P37" s="3">
        <f>VLOOKUP(A37,'27-7'!$A$2:$N$1650,14,FALSE)</f>
        <v>4.333333333333333</v>
      </c>
      <c r="Q37" s="9">
        <f t="shared" si="6"/>
        <v>4.997421572840568</v>
      </c>
      <c r="R37" s="5">
        <f>VLOOKUP(A37,'27-7'!$A$2:$L$1650,12,FALSE)</f>
        <v>0.2</v>
      </c>
      <c r="S37" s="10">
        <f t="shared" si="7"/>
        <v>137.9</v>
      </c>
      <c r="T37">
        <v>2449</v>
      </c>
      <c r="U37">
        <v>52.64</v>
      </c>
      <c r="V37">
        <f t="shared" si="2"/>
        <v>1</v>
      </c>
      <c r="W37">
        <f t="shared" si="3"/>
        <v>1</v>
      </c>
      <c r="X37">
        <f t="shared" si="4"/>
        <v>1</v>
      </c>
    </row>
    <row r="38" spans="1:24" x14ac:dyDescent="0.3">
      <c r="A38" t="s">
        <v>1558</v>
      </c>
      <c r="B38" t="str">
        <f t="shared" si="5"/>
        <v>'MAN50ETF'</v>
      </c>
      <c r="C38" t="s">
        <v>24</v>
      </c>
      <c r="D38" t="s">
        <v>1677</v>
      </c>
      <c r="E38">
        <v>113.5</v>
      </c>
      <c r="F38">
        <v>113.5</v>
      </c>
      <c r="G38">
        <v>114.9</v>
      </c>
      <c r="H38">
        <v>113.5</v>
      </c>
      <c r="I38">
        <v>114.9</v>
      </c>
      <c r="J38">
        <v>114.71</v>
      </c>
      <c r="K38">
        <v>114.15</v>
      </c>
      <c r="L38">
        <v>22506</v>
      </c>
      <c r="M38" s="16">
        <v>25.69</v>
      </c>
      <c r="N38">
        <v>33</v>
      </c>
      <c r="O38" s="3">
        <f t="shared" si="0"/>
        <v>682</v>
      </c>
      <c r="P38" s="3">
        <f>VLOOKUP(A38,'27-7'!$A$2:$N$1650,14,FALSE)</f>
        <v>25.944444444444443</v>
      </c>
      <c r="Q38" s="9">
        <f t="shared" si="6"/>
        <v>25.286937901498931</v>
      </c>
      <c r="R38" s="5">
        <f>VLOOKUP(A38,'27-7'!$A$2:$L$1650,12,FALSE)</f>
        <v>0.53</v>
      </c>
      <c r="S38" s="10">
        <f t="shared" si="7"/>
        <v>47.471698113207545</v>
      </c>
      <c r="T38">
        <v>20267</v>
      </c>
      <c r="U38">
        <v>90.05</v>
      </c>
      <c r="V38">
        <f t="shared" si="2"/>
        <v>1</v>
      </c>
      <c r="W38">
        <f t="shared" si="3"/>
        <v>1</v>
      </c>
      <c r="X38">
        <f t="shared" si="4"/>
        <v>1</v>
      </c>
    </row>
    <row r="39" spans="1:24" x14ac:dyDescent="0.3">
      <c r="A39" t="s">
        <v>1102</v>
      </c>
      <c r="B39" t="str">
        <f t="shared" si="5"/>
        <v>'ICICIM150'</v>
      </c>
      <c r="C39" t="s">
        <v>24</v>
      </c>
      <c r="D39" t="s">
        <v>1677</v>
      </c>
      <c r="E39">
        <v>58.88</v>
      </c>
      <c r="F39">
        <v>59.4</v>
      </c>
      <c r="G39">
        <v>59.4</v>
      </c>
      <c r="H39">
        <v>58.59</v>
      </c>
      <c r="I39">
        <v>58.82</v>
      </c>
      <c r="J39">
        <v>58.82</v>
      </c>
      <c r="K39">
        <v>58.81</v>
      </c>
      <c r="L39">
        <v>38241</v>
      </c>
      <c r="M39" s="16">
        <v>22.49</v>
      </c>
      <c r="N39">
        <v>17</v>
      </c>
      <c r="O39" s="3">
        <f t="shared" si="0"/>
        <v>2249.4705882352941</v>
      </c>
      <c r="P39" s="3">
        <f>VLOOKUP(A39,'27-7'!$A$2:$N$1650,14,FALSE)</f>
        <v>123.15384615384616</v>
      </c>
      <c r="Q39" s="9">
        <f t="shared" si="6"/>
        <v>17.265532571554541</v>
      </c>
      <c r="R39" s="5">
        <f>VLOOKUP(A39,'27-7'!$A$2:$L$1650,12,FALSE)</f>
        <v>0.94</v>
      </c>
      <c r="S39" s="10">
        <f t="shared" si="7"/>
        <v>22.925531914893615</v>
      </c>
      <c r="T39">
        <v>35879</v>
      </c>
      <c r="U39">
        <v>93.82</v>
      </c>
      <c r="V39">
        <f t="shared" si="2"/>
        <v>1</v>
      </c>
      <c r="W39">
        <f t="shared" si="3"/>
        <v>1</v>
      </c>
      <c r="X39">
        <f t="shared" si="4"/>
        <v>1</v>
      </c>
    </row>
    <row r="40" spans="1:24" x14ac:dyDescent="0.3">
      <c r="A40" t="s">
        <v>1482</v>
      </c>
      <c r="B40" t="str">
        <f t="shared" si="5"/>
        <v>'AURIONPRO'</v>
      </c>
      <c r="C40" t="s">
        <v>24</v>
      </c>
      <c r="D40" t="s">
        <v>1677</v>
      </c>
      <c r="E40">
        <v>50.75</v>
      </c>
      <c r="F40">
        <v>50.8</v>
      </c>
      <c r="G40">
        <v>50.8</v>
      </c>
      <c r="H40">
        <v>48.8</v>
      </c>
      <c r="I40">
        <v>49.05</v>
      </c>
      <c r="J40">
        <v>49.3</v>
      </c>
      <c r="K40">
        <v>49.88</v>
      </c>
      <c r="L40">
        <v>42321</v>
      </c>
      <c r="M40" s="16">
        <v>21.11</v>
      </c>
      <c r="N40">
        <v>466</v>
      </c>
      <c r="O40" s="3">
        <f t="shared" si="0"/>
        <v>90.817596566523605</v>
      </c>
      <c r="P40" s="3">
        <f>VLOOKUP(A40,'27-7'!$A$2:$N$1650,14,FALSE)</f>
        <v>27.177083333333332</v>
      </c>
      <c r="Q40" s="9">
        <f t="shared" si="6"/>
        <v>2.3416976889176953</v>
      </c>
      <c r="R40" s="5">
        <f>VLOOKUP(A40,'27-7'!$A$2:$L$1650,12,FALSE)</f>
        <v>1.33</v>
      </c>
      <c r="S40" s="10">
        <f t="shared" si="7"/>
        <v>14.87218045112782</v>
      </c>
      <c r="T40">
        <v>30559</v>
      </c>
      <c r="U40">
        <v>72.209999999999994</v>
      </c>
      <c r="V40">
        <f t="shared" si="2"/>
        <v>1</v>
      </c>
      <c r="W40">
        <f t="shared" si="3"/>
        <v>1</v>
      </c>
      <c r="X40">
        <f t="shared" si="4"/>
        <v>1</v>
      </c>
    </row>
    <row r="41" spans="1:24" x14ac:dyDescent="0.3">
      <c r="A41" t="s">
        <v>222</v>
      </c>
      <c r="B41" t="str">
        <f t="shared" si="5"/>
        <v>'YESBANK'</v>
      </c>
      <c r="C41" t="s">
        <v>24</v>
      </c>
      <c r="D41" t="s">
        <v>1677</v>
      </c>
      <c r="E41">
        <v>12.3</v>
      </c>
      <c r="F41">
        <v>11.1</v>
      </c>
      <c r="G41">
        <v>11.95</v>
      </c>
      <c r="H41">
        <v>11.1</v>
      </c>
      <c r="I41">
        <v>11.9</v>
      </c>
      <c r="J41">
        <v>11.9</v>
      </c>
      <c r="K41">
        <v>11.55</v>
      </c>
      <c r="L41">
        <v>1057437063</v>
      </c>
      <c r="M41" s="17">
        <v>122129.64</v>
      </c>
      <c r="N41">
        <v>389359</v>
      </c>
      <c r="O41" s="3">
        <f t="shared" si="0"/>
        <v>2715.8408127203943</v>
      </c>
      <c r="P41" s="3">
        <f>VLOOKUP(A41,'27-7'!$A$2:$N$1650,14,FALSE)</f>
        <v>1810.8106495281052</v>
      </c>
      <c r="Q41" s="6">
        <f t="shared" si="6"/>
        <v>0.49979282120311075</v>
      </c>
      <c r="R41" s="5">
        <f>VLOOKUP(A41,'27-7'!$A$2:$L$1650,12,FALSE)</f>
        <v>36838.83</v>
      </c>
      <c r="S41" s="10">
        <f t="shared" si="7"/>
        <v>2.3152420964509459</v>
      </c>
      <c r="T41">
        <v>475039959</v>
      </c>
      <c r="U41">
        <v>44.92</v>
      </c>
      <c r="V41">
        <f t="shared" si="2"/>
        <v>0</v>
      </c>
      <c r="W41">
        <f t="shared" si="3"/>
        <v>1</v>
      </c>
      <c r="X41">
        <f t="shared" si="4"/>
        <v>1</v>
      </c>
    </row>
    <row r="42" spans="1:24" x14ac:dyDescent="0.3">
      <c r="A42" t="s">
        <v>254</v>
      </c>
      <c r="B42" t="str">
        <f t="shared" si="5"/>
        <v>'ULTRACEMCO'</v>
      </c>
      <c r="C42" t="s">
        <v>24</v>
      </c>
      <c r="D42" t="s">
        <v>1677</v>
      </c>
      <c r="E42">
        <v>3860.1</v>
      </c>
      <c r="F42">
        <v>3877</v>
      </c>
      <c r="G42">
        <v>4213</v>
      </c>
      <c r="H42">
        <v>3862.15</v>
      </c>
      <c r="I42">
        <v>4131.1000000000004</v>
      </c>
      <c r="J42">
        <v>4136.3500000000004</v>
      </c>
      <c r="K42">
        <v>4065.64</v>
      </c>
      <c r="L42">
        <v>2492216</v>
      </c>
      <c r="M42" s="17">
        <v>101324.45</v>
      </c>
      <c r="N42">
        <v>166433</v>
      </c>
      <c r="O42" s="3">
        <f t="shared" si="0"/>
        <v>14.974289954516232</v>
      </c>
      <c r="P42" s="3">
        <f>VLOOKUP(A42,'27-7'!$A$2:$N$1650,14,FALSE)</f>
        <v>12.457312361343071</v>
      </c>
      <c r="Q42" s="6">
        <f t="shared" si="6"/>
        <v>0.20204820431281181</v>
      </c>
      <c r="R42" s="5">
        <f>VLOOKUP(A42,'27-7'!$A$2:$L$1650,12,FALSE)</f>
        <v>19233.599999999999</v>
      </c>
      <c r="S42" s="10">
        <f t="shared" si="7"/>
        <v>4.2680959362781801</v>
      </c>
      <c r="T42">
        <v>378010</v>
      </c>
      <c r="U42">
        <v>15.17</v>
      </c>
      <c r="V42">
        <f t="shared" si="2"/>
        <v>0</v>
      </c>
      <c r="W42">
        <f t="shared" si="3"/>
        <v>1</v>
      </c>
      <c r="X42">
        <f t="shared" si="4"/>
        <v>1</v>
      </c>
    </row>
    <row r="43" spans="1:24" x14ac:dyDescent="0.3">
      <c r="A43" t="s">
        <v>251</v>
      </c>
      <c r="B43" t="str">
        <f t="shared" si="5"/>
        <v>'M&amp;M'</v>
      </c>
      <c r="C43" t="s">
        <v>24</v>
      </c>
      <c r="D43" t="s">
        <v>1677</v>
      </c>
      <c r="E43">
        <v>594.4</v>
      </c>
      <c r="F43">
        <v>591.6</v>
      </c>
      <c r="G43">
        <v>625.79999999999995</v>
      </c>
      <c r="H43">
        <v>588.75</v>
      </c>
      <c r="I43">
        <v>620.5</v>
      </c>
      <c r="J43">
        <v>620.35</v>
      </c>
      <c r="K43">
        <v>612.39</v>
      </c>
      <c r="L43">
        <v>10289451</v>
      </c>
      <c r="M43" s="17">
        <v>63012.06</v>
      </c>
      <c r="N43">
        <v>131791</v>
      </c>
      <c r="O43" s="3">
        <f t="shared" si="0"/>
        <v>78.074003535901539</v>
      </c>
      <c r="P43" s="3">
        <f>VLOOKUP(A43,'27-7'!$A$2:$N$1650,14,FALSE)</f>
        <v>83.846078652530267</v>
      </c>
      <c r="Q43" s="6">
        <f t="shared" si="6"/>
        <v>-6.8841324596097139E-2</v>
      </c>
      <c r="R43" s="5">
        <f>VLOOKUP(A43,'27-7'!$A$2:$L$1650,12,FALSE)</f>
        <v>19862.59</v>
      </c>
      <c r="S43" s="10">
        <f t="shared" si="7"/>
        <v>2.1723989671034847</v>
      </c>
      <c r="T43">
        <v>1597554</v>
      </c>
      <c r="U43">
        <v>15.53</v>
      </c>
      <c r="V43">
        <f t="shared" si="2"/>
        <v>0</v>
      </c>
      <c r="W43">
        <f t="shared" si="3"/>
        <v>1</v>
      </c>
      <c r="X43">
        <f t="shared" si="4"/>
        <v>1</v>
      </c>
    </row>
    <row r="44" spans="1:24" x14ac:dyDescent="0.3">
      <c r="A44" t="s">
        <v>316</v>
      </c>
      <c r="B44" t="str">
        <f t="shared" si="5"/>
        <v>'APOLLOHOSP'</v>
      </c>
      <c r="C44" t="s">
        <v>24</v>
      </c>
      <c r="D44" t="s">
        <v>1677</v>
      </c>
      <c r="E44">
        <v>1508.35</v>
      </c>
      <c r="F44">
        <v>1518.4</v>
      </c>
      <c r="G44">
        <v>1609.3</v>
      </c>
      <c r="H44">
        <v>1511</v>
      </c>
      <c r="I44">
        <v>1605</v>
      </c>
      <c r="J44">
        <v>1599.2</v>
      </c>
      <c r="K44">
        <v>1571.97</v>
      </c>
      <c r="L44">
        <v>1886398</v>
      </c>
      <c r="M44" s="17">
        <v>29653.68</v>
      </c>
      <c r="N44">
        <v>89776</v>
      </c>
      <c r="O44" s="3">
        <f t="shared" si="0"/>
        <v>21.012274995544466</v>
      </c>
      <c r="P44" s="3">
        <f>VLOOKUP(A44,'27-7'!$A$2:$N$1650,14,FALSE)</f>
        <v>13.76904895191889</v>
      </c>
      <c r="Q44" s="6">
        <f t="shared" si="6"/>
        <v>0.52605129583885613</v>
      </c>
      <c r="R44" s="5">
        <f>VLOOKUP(A44,'27-7'!$A$2:$L$1650,12,FALSE)</f>
        <v>6710.95</v>
      </c>
      <c r="S44" s="10">
        <f t="shared" si="7"/>
        <v>3.4187007800683955</v>
      </c>
      <c r="T44">
        <v>571211</v>
      </c>
      <c r="U44">
        <v>30.28</v>
      </c>
      <c r="V44">
        <f t="shared" si="2"/>
        <v>0</v>
      </c>
      <c r="W44">
        <f t="shared" si="3"/>
        <v>1</v>
      </c>
      <c r="X44">
        <f t="shared" si="4"/>
        <v>1</v>
      </c>
    </row>
    <row r="45" spans="1:24" x14ac:dyDescent="0.3">
      <c r="A45" t="s">
        <v>317</v>
      </c>
      <c r="B45" t="str">
        <f t="shared" si="5"/>
        <v>'IOLCP'</v>
      </c>
      <c r="C45" t="s">
        <v>24</v>
      </c>
      <c r="D45" t="s">
        <v>1677</v>
      </c>
      <c r="E45">
        <v>723</v>
      </c>
      <c r="F45">
        <v>729</v>
      </c>
      <c r="G45">
        <v>780</v>
      </c>
      <c r="H45">
        <v>716.3</v>
      </c>
      <c r="I45">
        <v>766.5</v>
      </c>
      <c r="J45">
        <v>765.6</v>
      </c>
      <c r="K45">
        <v>757.51</v>
      </c>
      <c r="L45">
        <v>3123419</v>
      </c>
      <c r="M45" s="17">
        <v>23660.14</v>
      </c>
      <c r="N45">
        <v>102661</v>
      </c>
      <c r="O45" s="3">
        <f t="shared" si="0"/>
        <v>30.424591617069773</v>
      </c>
      <c r="P45" s="3">
        <f>VLOOKUP(A45,'27-7'!$A$2:$N$1650,14,FALSE)</f>
        <v>29.335083656762663</v>
      </c>
      <c r="Q45" s="6">
        <f t="shared" si="6"/>
        <v>3.7140100674502206E-2</v>
      </c>
      <c r="R45" s="5">
        <f>VLOOKUP(A45,'27-7'!$A$2:$L$1650,12,FALSE)</f>
        <v>6569.39</v>
      </c>
      <c r="S45" s="10">
        <f t="shared" si="7"/>
        <v>2.6015733576481224</v>
      </c>
      <c r="T45">
        <v>684064</v>
      </c>
      <c r="U45">
        <v>21.9</v>
      </c>
      <c r="V45">
        <f t="shared" si="2"/>
        <v>0</v>
      </c>
      <c r="W45">
        <f t="shared" si="3"/>
        <v>1</v>
      </c>
      <c r="X45">
        <f t="shared" si="4"/>
        <v>1</v>
      </c>
    </row>
    <row r="46" spans="1:24" x14ac:dyDescent="0.3">
      <c r="A46" t="s">
        <v>366</v>
      </c>
      <c r="B46" t="str">
        <f t="shared" si="5"/>
        <v>'GMRINFRA'</v>
      </c>
      <c r="C46" t="s">
        <v>24</v>
      </c>
      <c r="D46" t="s">
        <v>1677</v>
      </c>
      <c r="E46">
        <v>21.55</v>
      </c>
      <c r="F46">
        <v>21.3</v>
      </c>
      <c r="G46">
        <v>24</v>
      </c>
      <c r="H46">
        <v>21.25</v>
      </c>
      <c r="I46">
        <v>23.35</v>
      </c>
      <c r="J46">
        <v>23.45</v>
      </c>
      <c r="K46">
        <v>22.94</v>
      </c>
      <c r="L46">
        <v>52451964</v>
      </c>
      <c r="M46" s="17">
        <v>12033.2</v>
      </c>
      <c r="N46">
        <v>40307</v>
      </c>
      <c r="O46" s="3">
        <f t="shared" si="0"/>
        <v>1301.3115339767287</v>
      </c>
      <c r="P46" s="3">
        <f>VLOOKUP(A46,'27-7'!$A$2:$N$1650,14,FALSE)</f>
        <v>932.17461500248385</v>
      </c>
      <c r="Q46" s="6">
        <f t="shared" si="6"/>
        <v>0.39599546376111222</v>
      </c>
      <c r="R46" s="5">
        <f>VLOOKUP(A46,'27-7'!$A$2:$L$1650,12,FALSE)</f>
        <v>2443.6999999999998</v>
      </c>
      <c r="S46" s="10">
        <f t="shared" si="7"/>
        <v>3.9241723615828459</v>
      </c>
      <c r="T46">
        <v>11777108</v>
      </c>
      <c r="U46">
        <v>22.45</v>
      </c>
      <c r="V46">
        <f t="shared" si="2"/>
        <v>0</v>
      </c>
      <c r="W46">
        <f t="shared" si="3"/>
        <v>1</v>
      </c>
      <c r="X46">
        <f t="shared" si="4"/>
        <v>1</v>
      </c>
    </row>
    <row r="47" spans="1:24" x14ac:dyDescent="0.3">
      <c r="A47" t="s">
        <v>355</v>
      </c>
      <c r="B47" t="str">
        <f t="shared" si="5"/>
        <v>'SUNTV'</v>
      </c>
      <c r="C47" t="s">
        <v>24</v>
      </c>
      <c r="D47" t="s">
        <v>1677</v>
      </c>
      <c r="E47">
        <v>379.25</v>
      </c>
      <c r="F47">
        <v>382</v>
      </c>
      <c r="G47">
        <v>390.75</v>
      </c>
      <c r="H47">
        <v>372</v>
      </c>
      <c r="I47">
        <v>388</v>
      </c>
      <c r="J47">
        <v>388.55</v>
      </c>
      <c r="K47">
        <v>381.49</v>
      </c>
      <c r="L47">
        <v>2771961</v>
      </c>
      <c r="M47" s="17">
        <v>10574.7</v>
      </c>
      <c r="N47">
        <v>34402</v>
      </c>
      <c r="O47" s="3">
        <f t="shared" si="0"/>
        <v>80.575577001337138</v>
      </c>
      <c r="P47" s="3">
        <f>VLOOKUP(A47,'27-7'!$A$2:$N$1650,14,FALSE)</f>
        <v>43.658119658119659</v>
      </c>
      <c r="Q47" s="6">
        <f t="shared" si="6"/>
        <v>0.84560346694527111</v>
      </c>
      <c r="R47" s="5">
        <f>VLOOKUP(A47,'27-7'!$A$2:$L$1650,12,FALSE)</f>
        <v>3110.21</v>
      </c>
      <c r="S47" s="10">
        <f t="shared" si="7"/>
        <v>2.3999954986962297</v>
      </c>
      <c r="T47">
        <v>663394</v>
      </c>
      <c r="U47">
        <v>23.93</v>
      </c>
      <c r="V47">
        <f t="shared" si="2"/>
        <v>0</v>
      </c>
      <c r="W47">
        <f t="shared" si="3"/>
        <v>1</v>
      </c>
      <c r="X47">
        <f t="shared" si="4"/>
        <v>1</v>
      </c>
    </row>
    <row r="48" spans="1:24" x14ac:dyDescent="0.3">
      <c r="A48" t="s">
        <v>145</v>
      </c>
      <c r="B48" t="str">
        <f t="shared" si="5"/>
        <v>'THYROCARE'</v>
      </c>
      <c r="C48" t="s">
        <v>24</v>
      </c>
      <c r="D48" t="s">
        <v>1677</v>
      </c>
      <c r="E48">
        <v>632.25</v>
      </c>
      <c r="F48">
        <v>639</v>
      </c>
      <c r="G48">
        <v>737.7</v>
      </c>
      <c r="H48">
        <v>639</v>
      </c>
      <c r="I48">
        <v>728</v>
      </c>
      <c r="J48">
        <v>722.35</v>
      </c>
      <c r="K48">
        <v>697.98</v>
      </c>
      <c r="L48">
        <v>1240776</v>
      </c>
      <c r="M48" s="17">
        <v>8660.34</v>
      </c>
      <c r="N48">
        <v>40157</v>
      </c>
      <c r="O48" s="3">
        <f t="shared" si="0"/>
        <v>30.898124859924796</v>
      </c>
      <c r="P48" s="3">
        <f>VLOOKUP(A48,'27-7'!$A$2:$N$1650,14,FALSE)</f>
        <v>23.621563252761856</v>
      </c>
      <c r="Q48" s="6">
        <f t="shared" si="6"/>
        <v>0.30804741960979898</v>
      </c>
      <c r="R48" s="5">
        <f>VLOOKUP(A48,'27-7'!$A$2:$L$1650,12,FALSE)</f>
        <v>1789.86</v>
      </c>
      <c r="S48" s="10">
        <f t="shared" si="7"/>
        <v>3.8385572055914992</v>
      </c>
      <c r="T48">
        <v>164788</v>
      </c>
      <c r="U48">
        <v>13.28</v>
      </c>
      <c r="V48">
        <f t="shared" si="2"/>
        <v>0</v>
      </c>
      <c r="W48">
        <f t="shared" si="3"/>
        <v>1</v>
      </c>
      <c r="X48">
        <f t="shared" si="4"/>
        <v>1</v>
      </c>
    </row>
    <row r="49" spans="1:24" x14ac:dyDescent="0.3">
      <c r="A49" t="s">
        <v>379</v>
      </c>
      <c r="B49" t="str">
        <f t="shared" si="5"/>
        <v>'ADANIENT'</v>
      </c>
      <c r="C49" t="s">
        <v>24</v>
      </c>
      <c r="D49" t="s">
        <v>1677</v>
      </c>
      <c r="E49">
        <v>165.95</v>
      </c>
      <c r="F49">
        <v>166.3</v>
      </c>
      <c r="G49">
        <v>174.9</v>
      </c>
      <c r="H49">
        <v>163.80000000000001</v>
      </c>
      <c r="I49">
        <v>172.8</v>
      </c>
      <c r="J49">
        <v>173.55</v>
      </c>
      <c r="K49">
        <v>171</v>
      </c>
      <c r="L49">
        <v>4829254</v>
      </c>
      <c r="M49" s="17">
        <v>8258.1200000000008</v>
      </c>
      <c r="N49">
        <v>34317</v>
      </c>
      <c r="O49" s="3">
        <f t="shared" si="0"/>
        <v>140.72483025905527</v>
      </c>
      <c r="P49" s="3">
        <f>VLOOKUP(A49,'27-7'!$A$2:$N$1650,14,FALSE)</f>
        <v>116.75136281041793</v>
      </c>
      <c r="Q49" s="6">
        <f t="shared" si="6"/>
        <v>0.20533779539315272</v>
      </c>
      <c r="R49" s="5">
        <f>VLOOKUP(A49,'27-7'!$A$2:$L$1650,12,FALSE)</f>
        <v>1913.7</v>
      </c>
      <c r="S49" s="10">
        <f t="shared" si="7"/>
        <v>3.3152636254376344</v>
      </c>
      <c r="T49">
        <v>845896</v>
      </c>
      <c r="U49">
        <v>17.52</v>
      </c>
      <c r="V49">
        <f t="shared" si="2"/>
        <v>0</v>
      </c>
      <c r="W49">
        <f t="shared" si="3"/>
        <v>1</v>
      </c>
      <c r="X49">
        <f t="shared" si="4"/>
        <v>1</v>
      </c>
    </row>
    <row r="50" spans="1:24" x14ac:dyDescent="0.3">
      <c r="A50" t="s">
        <v>382</v>
      </c>
      <c r="B50" t="str">
        <f t="shared" si="5"/>
        <v>'CUMMINSIND'</v>
      </c>
      <c r="C50" t="s">
        <v>24</v>
      </c>
      <c r="D50" t="s">
        <v>1677</v>
      </c>
      <c r="E50">
        <v>394.1</v>
      </c>
      <c r="F50">
        <v>396.7</v>
      </c>
      <c r="G50">
        <v>404.85</v>
      </c>
      <c r="H50">
        <v>390.6</v>
      </c>
      <c r="I50">
        <v>399.1</v>
      </c>
      <c r="J50">
        <v>401.25</v>
      </c>
      <c r="K50">
        <v>399.82</v>
      </c>
      <c r="L50">
        <v>1840356</v>
      </c>
      <c r="M50" s="17">
        <v>7358.12</v>
      </c>
      <c r="N50">
        <v>29826</v>
      </c>
      <c r="O50" s="3">
        <f t="shared" si="0"/>
        <v>61.703077851538929</v>
      </c>
      <c r="P50" s="3">
        <f>VLOOKUP(A50,'27-7'!$A$2:$N$1650,14,FALSE)</f>
        <v>70.467182616460789</v>
      </c>
      <c r="Q50" s="6">
        <f t="shared" si="6"/>
        <v>-0.12437143702229708</v>
      </c>
      <c r="R50" s="5">
        <f>VLOOKUP(A50,'27-7'!$A$2:$L$1650,12,FALSE)</f>
        <v>1863.33</v>
      </c>
      <c r="S50" s="10">
        <f t="shared" si="7"/>
        <v>2.9489086742552315</v>
      </c>
      <c r="T50">
        <v>254999</v>
      </c>
      <c r="U50">
        <v>13.86</v>
      </c>
      <c r="V50">
        <f t="shared" si="2"/>
        <v>0</v>
      </c>
      <c r="W50">
        <f t="shared" si="3"/>
        <v>1</v>
      </c>
      <c r="X50">
        <f t="shared" si="4"/>
        <v>1</v>
      </c>
    </row>
    <row r="51" spans="1:24" x14ac:dyDescent="0.3">
      <c r="A51" t="s">
        <v>515</v>
      </c>
      <c r="B51" t="str">
        <f t="shared" si="5"/>
        <v>'PRESTIGE'</v>
      </c>
      <c r="C51" t="s">
        <v>24</v>
      </c>
      <c r="D51" t="s">
        <v>1677</v>
      </c>
      <c r="E51">
        <v>172.55</v>
      </c>
      <c r="F51">
        <v>176</v>
      </c>
      <c r="G51">
        <v>197.35</v>
      </c>
      <c r="H51">
        <v>173.3</v>
      </c>
      <c r="I51">
        <v>194.1</v>
      </c>
      <c r="J51">
        <v>193.3</v>
      </c>
      <c r="K51">
        <v>188.01</v>
      </c>
      <c r="L51">
        <v>3457713</v>
      </c>
      <c r="M51" s="17">
        <v>6500.93</v>
      </c>
      <c r="N51">
        <v>46628</v>
      </c>
      <c r="O51" s="3">
        <f t="shared" si="0"/>
        <v>74.15529295702153</v>
      </c>
      <c r="P51" s="3">
        <f>VLOOKUP(A51,'27-7'!$A$2:$N$1650,14,FALSE)</f>
        <v>45.316942741619933</v>
      </c>
      <c r="Q51" s="6">
        <f t="shared" si="6"/>
        <v>0.6363701624760294</v>
      </c>
      <c r="R51" s="5">
        <f>VLOOKUP(A51,'27-7'!$A$2:$L$1650,12,FALSE)</f>
        <v>601.57000000000005</v>
      </c>
      <c r="S51" s="10">
        <f t="shared" si="7"/>
        <v>9.8066060475090175</v>
      </c>
      <c r="T51">
        <v>667000</v>
      </c>
      <c r="U51">
        <v>19.29</v>
      </c>
      <c r="V51">
        <f t="shared" si="2"/>
        <v>0</v>
      </c>
      <c r="W51">
        <f t="shared" si="3"/>
        <v>1</v>
      </c>
      <c r="X51">
        <f t="shared" si="4"/>
        <v>1</v>
      </c>
    </row>
    <row r="52" spans="1:24" x14ac:dyDescent="0.3">
      <c r="A52" t="s">
        <v>418</v>
      </c>
      <c r="B52" t="str">
        <f t="shared" si="5"/>
        <v>'MASTEK'</v>
      </c>
      <c r="C52" t="s">
        <v>24</v>
      </c>
      <c r="D52" t="s">
        <v>1677</v>
      </c>
      <c r="E52">
        <v>478.9</v>
      </c>
      <c r="F52">
        <v>480.9</v>
      </c>
      <c r="G52">
        <v>515.70000000000005</v>
      </c>
      <c r="H52">
        <v>476</v>
      </c>
      <c r="I52">
        <v>497</v>
      </c>
      <c r="J52">
        <v>498.75</v>
      </c>
      <c r="K52">
        <v>502.89</v>
      </c>
      <c r="L52">
        <v>902421</v>
      </c>
      <c r="M52" s="17">
        <v>4538.1400000000003</v>
      </c>
      <c r="N52">
        <v>26591</v>
      </c>
      <c r="O52" s="3">
        <f t="shared" si="0"/>
        <v>33.937083975781277</v>
      </c>
      <c r="P52" s="3">
        <f>VLOOKUP(A52,'27-7'!$A$2:$N$1650,14,FALSE)</f>
        <v>24.537741905897459</v>
      </c>
      <c r="Q52" s="6">
        <f t="shared" si="6"/>
        <v>0.38305652190533307</v>
      </c>
      <c r="R52" s="5">
        <f>VLOOKUP(A52,'27-7'!$A$2:$L$1650,12,FALSE)</f>
        <v>1289.3599999999999</v>
      </c>
      <c r="S52" s="10">
        <f t="shared" si="7"/>
        <v>2.5196841844015641</v>
      </c>
      <c r="T52">
        <v>161452</v>
      </c>
      <c r="U52">
        <v>17.89</v>
      </c>
      <c r="V52">
        <f t="shared" si="2"/>
        <v>0</v>
      </c>
      <c r="W52">
        <f t="shared" si="3"/>
        <v>1</v>
      </c>
      <c r="X52">
        <f t="shared" si="4"/>
        <v>1</v>
      </c>
    </row>
    <row r="53" spans="1:24" x14ac:dyDescent="0.3">
      <c r="A53" t="s">
        <v>447</v>
      </c>
      <c r="B53" t="str">
        <f t="shared" si="5"/>
        <v>'PTC'</v>
      </c>
      <c r="C53" t="s">
        <v>24</v>
      </c>
      <c r="D53" t="s">
        <v>1677</v>
      </c>
      <c r="E53">
        <v>49.95</v>
      </c>
      <c r="F53">
        <v>50.5</v>
      </c>
      <c r="G53">
        <v>53.15</v>
      </c>
      <c r="H53">
        <v>50.3</v>
      </c>
      <c r="I53">
        <v>52.25</v>
      </c>
      <c r="J53">
        <v>52.4</v>
      </c>
      <c r="K53">
        <v>52.06</v>
      </c>
      <c r="L53">
        <v>8406669</v>
      </c>
      <c r="M53" s="17">
        <v>4376.4399999999996</v>
      </c>
      <c r="N53">
        <v>25385</v>
      </c>
      <c r="O53" s="3">
        <f t="shared" si="0"/>
        <v>331.16679141225131</v>
      </c>
      <c r="P53" s="3">
        <f>VLOOKUP(A53,'27-7'!$A$2:$N$1650,14,FALSE)</f>
        <v>376.73491668262784</v>
      </c>
      <c r="Q53" s="6">
        <f t="shared" si="6"/>
        <v>-0.12095540724398637</v>
      </c>
      <c r="R53" s="5">
        <f>VLOOKUP(A53,'27-7'!$A$2:$L$1650,12,FALSE)</f>
        <v>972.92</v>
      </c>
      <c r="S53" s="10">
        <f t="shared" si="7"/>
        <v>3.4982526826460547</v>
      </c>
      <c r="T53">
        <v>3962565</v>
      </c>
      <c r="U53">
        <v>47.14</v>
      </c>
      <c r="V53">
        <f t="shared" si="2"/>
        <v>0</v>
      </c>
      <c r="W53">
        <f t="shared" si="3"/>
        <v>1</v>
      </c>
      <c r="X53">
        <f t="shared" si="4"/>
        <v>1</v>
      </c>
    </row>
    <row r="54" spans="1:24" x14ac:dyDescent="0.3">
      <c r="A54" t="s">
        <v>464</v>
      </c>
      <c r="B54" t="str">
        <f t="shared" si="5"/>
        <v>'BIRLACORPN'</v>
      </c>
      <c r="C54" t="s">
        <v>24</v>
      </c>
      <c r="D54" t="s">
        <v>1677</v>
      </c>
      <c r="E54">
        <v>568.79999999999995</v>
      </c>
      <c r="F54">
        <v>573.20000000000005</v>
      </c>
      <c r="G54">
        <v>613</v>
      </c>
      <c r="H54">
        <v>571</v>
      </c>
      <c r="I54">
        <v>610.75</v>
      </c>
      <c r="J54">
        <v>605.9</v>
      </c>
      <c r="K54">
        <v>594.51</v>
      </c>
      <c r="L54">
        <v>683291</v>
      </c>
      <c r="M54" s="17">
        <v>4062.22</v>
      </c>
      <c r="N54">
        <v>15370</v>
      </c>
      <c r="O54" s="3">
        <f t="shared" si="0"/>
        <v>44.456148340923875</v>
      </c>
      <c r="P54" s="3">
        <f>VLOOKUP(A54,'27-7'!$A$2:$N$1650,14,FALSE)</f>
        <v>29.370278990320745</v>
      </c>
      <c r="Q54" s="6">
        <f t="shared" si="6"/>
        <v>0.51364406022751163</v>
      </c>
      <c r="R54" s="5">
        <f>VLOOKUP(A54,'27-7'!$A$2:$L$1650,12,FALSE)</f>
        <v>874.36</v>
      </c>
      <c r="S54" s="10">
        <f t="shared" si="7"/>
        <v>3.6459353126858498</v>
      </c>
      <c r="T54">
        <v>284439</v>
      </c>
      <c r="U54">
        <v>41.63</v>
      </c>
      <c r="V54">
        <f t="shared" si="2"/>
        <v>0</v>
      </c>
      <c r="W54">
        <f t="shared" si="3"/>
        <v>1</v>
      </c>
      <c r="X54">
        <f t="shared" si="4"/>
        <v>1</v>
      </c>
    </row>
    <row r="55" spans="1:24" x14ac:dyDescent="0.3">
      <c r="A55" t="s">
        <v>556</v>
      </c>
      <c r="B55" t="str">
        <f t="shared" si="5"/>
        <v>'NUCLEUS'</v>
      </c>
      <c r="C55" t="s">
        <v>24</v>
      </c>
      <c r="D55" t="s">
        <v>1677</v>
      </c>
      <c r="E55">
        <v>284.85000000000002</v>
      </c>
      <c r="F55">
        <v>286.3</v>
      </c>
      <c r="G55">
        <v>321.75</v>
      </c>
      <c r="H55">
        <v>285.75</v>
      </c>
      <c r="I55">
        <v>317.55</v>
      </c>
      <c r="J55">
        <v>317.3</v>
      </c>
      <c r="K55">
        <v>307.48</v>
      </c>
      <c r="L55">
        <v>1287983</v>
      </c>
      <c r="M55" s="17">
        <v>3960.3</v>
      </c>
      <c r="N55">
        <v>29257</v>
      </c>
      <c r="O55" s="3">
        <f t="shared" si="0"/>
        <v>44.023071401715832</v>
      </c>
      <c r="P55" s="3">
        <f>VLOOKUP(A55,'27-7'!$A$2:$N$1650,14,FALSE)</f>
        <v>30.218485661233753</v>
      </c>
      <c r="Q55" s="6">
        <f t="shared" si="6"/>
        <v>0.4568258613366421</v>
      </c>
      <c r="R55" s="5">
        <f>VLOOKUP(A55,'27-7'!$A$2:$L$1650,12,FALSE)</f>
        <v>421.92</v>
      </c>
      <c r="S55" s="10">
        <f t="shared" si="7"/>
        <v>8.3863765642775885</v>
      </c>
      <c r="T55">
        <v>182617</v>
      </c>
      <c r="U55">
        <v>14.18</v>
      </c>
      <c r="V55">
        <f t="shared" si="2"/>
        <v>0</v>
      </c>
      <c r="W55">
        <f t="shared" si="3"/>
        <v>1</v>
      </c>
      <c r="X55">
        <f t="shared" si="4"/>
        <v>1</v>
      </c>
    </row>
    <row r="56" spans="1:24" x14ac:dyDescent="0.3">
      <c r="A56" t="s">
        <v>634</v>
      </c>
      <c r="B56" t="str">
        <f t="shared" si="5"/>
        <v>'THANGAMAYL'</v>
      </c>
      <c r="C56" t="s">
        <v>24</v>
      </c>
      <c r="D56" t="s">
        <v>1677</v>
      </c>
      <c r="E56">
        <v>300.10000000000002</v>
      </c>
      <c r="F56">
        <v>303.89999999999998</v>
      </c>
      <c r="G56">
        <v>360</v>
      </c>
      <c r="H56">
        <v>301</v>
      </c>
      <c r="I56">
        <v>354</v>
      </c>
      <c r="J56">
        <v>351.95</v>
      </c>
      <c r="K56">
        <v>342.66</v>
      </c>
      <c r="L56">
        <v>750789</v>
      </c>
      <c r="M56" s="17">
        <v>2572.62</v>
      </c>
      <c r="N56">
        <v>15293</v>
      </c>
      <c r="O56" s="3">
        <f t="shared" si="0"/>
        <v>49.093637611979339</v>
      </c>
      <c r="P56" s="3">
        <f>VLOOKUP(A56,'27-7'!$A$2:$N$1650,14,FALSE)</f>
        <v>26.466914247130319</v>
      </c>
      <c r="Q56" s="6">
        <f t="shared" si="6"/>
        <v>0.85490598388523242</v>
      </c>
      <c r="R56" s="5">
        <f>VLOOKUP(A56,'27-7'!$A$2:$L$1650,12,FALSE)</f>
        <v>236.05</v>
      </c>
      <c r="S56" s="10">
        <f t="shared" si="7"/>
        <v>9.8986231730565546</v>
      </c>
      <c r="T56">
        <v>221725</v>
      </c>
      <c r="U56">
        <v>29.53</v>
      </c>
      <c r="V56">
        <f t="shared" si="2"/>
        <v>0</v>
      </c>
      <c r="W56">
        <f t="shared" si="3"/>
        <v>1</v>
      </c>
      <c r="X56">
        <f t="shared" si="4"/>
        <v>1</v>
      </c>
    </row>
    <row r="57" spans="1:24" x14ac:dyDescent="0.3">
      <c r="A57" t="s">
        <v>531</v>
      </c>
      <c r="B57" t="str">
        <f t="shared" si="5"/>
        <v>'BHARATRAS'</v>
      </c>
      <c r="C57" t="s">
        <v>24</v>
      </c>
      <c r="D57" t="s">
        <v>1677</v>
      </c>
      <c r="E57">
        <v>9192</v>
      </c>
      <c r="F57">
        <v>9211</v>
      </c>
      <c r="G57">
        <v>10190</v>
      </c>
      <c r="H57">
        <v>9211</v>
      </c>
      <c r="I57">
        <v>9945</v>
      </c>
      <c r="J57">
        <v>9938.5499999999993</v>
      </c>
      <c r="K57">
        <v>9796.4500000000007</v>
      </c>
      <c r="L57">
        <v>25332</v>
      </c>
      <c r="M57" s="17">
        <v>2481.64</v>
      </c>
      <c r="N57">
        <v>7533</v>
      </c>
      <c r="O57" s="3">
        <f t="shared" si="0"/>
        <v>3.3628036638789327</v>
      </c>
      <c r="P57" s="3">
        <f>VLOOKUP(A57,'27-7'!$A$2:$N$1650,14,FALSE)</f>
        <v>2.4408145948239288</v>
      </c>
      <c r="Q57" s="6">
        <f t="shared" si="6"/>
        <v>0.37773826451636433</v>
      </c>
      <c r="R57" s="5">
        <f>VLOOKUP(A57,'27-7'!$A$2:$L$1650,12,FALSE)</f>
        <v>530.66999999999996</v>
      </c>
      <c r="S57" s="10">
        <f t="shared" si="7"/>
        <v>3.6764279118849754</v>
      </c>
      <c r="T57">
        <v>8583</v>
      </c>
      <c r="U57">
        <v>33.880000000000003</v>
      </c>
      <c r="V57">
        <f t="shared" si="2"/>
        <v>0</v>
      </c>
      <c r="W57">
        <f t="shared" si="3"/>
        <v>1</v>
      </c>
      <c r="X57">
        <f t="shared" si="4"/>
        <v>1</v>
      </c>
    </row>
    <row r="58" spans="1:24" x14ac:dyDescent="0.3">
      <c r="A58" t="s">
        <v>569</v>
      </c>
      <c r="B58" t="str">
        <f t="shared" si="5"/>
        <v>'KEC'</v>
      </c>
      <c r="C58" t="s">
        <v>24</v>
      </c>
      <c r="D58" t="s">
        <v>1677</v>
      </c>
      <c r="E58">
        <v>262.14999999999998</v>
      </c>
      <c r="F58">
        <v>263.45</v>
      </c>
      <c r="G58">
        <v>288</v>
      </c>
      <c r="H58">
        <v>258</v>
      </c>
      <c r="I58">
        <v>278</v>
      </c>
      <c r="J58">
        <v>281.55</v>
      </c>
      <c r="K58">
        <v>277.47000000000003</v>
      </c>
      <c r="L58">
        <v>795898</v>
      </c>
      <c r="M58" s="17">
        <v>2208.4</v>
      </c>
      <c r="N58">
        <v>12267</v>
      </c>
      <c r="O58" s="3">
        <f t="shared" si="0"/>
        <v>64.88122605363985</v>
      </c>
      <c r="P58" s="3">
        <f>VLOOKUP(A58,'27-7'!$A$2:$N$1650,14,FALSE)</f>
        <v>54.285821737495297</v>
      </c>
      <c r="Q58" s="6">
        <f t="shared" si="6"/>
        <v>0.19517811422989459</v>
      </c>
      <c r="R58" s="5">
        <f>VLOOKUP(A58,'27-7'!$A$2:$L$1650,12,FALSE)</f>
        <v>378.62</v>
      </c>
      <c r="S58" s="10">
        <f t="shared" si="7"/>
        <v>4.8327610797105285</v>
      </c>
      <c r="T58">
        <v>236540</v>
      </c>
      <c r="U58">
        <v>29.72</v>
      </c>
      <c r="V58">
        <f t="shared" si="2"/>
        <v>0</v>
      </c>
      <c r="W58">
        <f t="shared" si="3"/>
        <v>1</v>
      </c>
      <c r="X58">
        <f t="shared" si="4"/>
        <v>1</v>
      </c>
    </row>
    <row r="59" spans="1:24" x14ac:dyDescent="0.3">
      <c r="A59" t="s">
        <v>509</v>
      </c>
      <c r="B59" t="str">
        <f t="shared" si="5"/>
        <v>'TINPLATE'</v>
      </c>
      <c r="C59" t="s">
        <v>24</v>
      </c>
      <c r="D59" t="s">
        <v>1677</v>
      </c>
      <c r="E59">
        <v>142.25</v>
      </c>
      <c r="F59">
        <v>143.05000000000001</v>
      </c>
      <c r="G59">
        <v>147.5</v>
      </c>
      <c r="H59">
        <v>135</v>
      </c>
      <c r="I59">
        <v>135.19999999999999</v>
      </c>
      <c r="J59">
        <v>137.6</v>
      </c>
      <c r="K59">
        <v>142.41</v>
      </c>
      <c r="L59">
        <v>1519399</v>
      </c>
      <c r="M59" s="17">
        <v>2163.6999999999998</v>
      </c>
      <c r="N59">
        <v>21365</v>
      </c>
      <c r="O59" s="3">
        <f t="shared" si="0"/>
        <v>71.116264919260473</v>
      </c>
      <c r="P59" s="3">
        <f>VLOOKUP(A59,'27-7'!$A$2:$N$1650,14,FALSE)</f>
        <v>55.857105775470473</v>
      </c>
      <c r="Q59" s="6">
        <f t="shared" si="6"/>
        <v>0.27318205861090333</v>
      </c>
      <c r="R59" s="5">
        <f>VLOOKUP(A59,'27-7'!$A$2:$L$1650,12,FALSE)</f>
        <v>618.35</v>
      </c>
      <c r="S59" s="10">
        <f t="shared" si="7"/>
        <v>2.4991509662812321</v>
      </c>
      <c r="T59">
        <v>334778</v>
      </c>
      <c r="U59">
        <v>22.03</v>
      </c>
      <c r="V59">
        <f t="shared" si="2"/>
        <v>0</v>
      </c>
      <c r="W59">
        <f t="shared" si="3"/>
        <v>1</v>
      </c>
      <c r="X59">
        <f t="shared" si="4"/>
        <v>1</v>
      </c>
    </row>
    <row r="60" spans="1:24" x14ac:dyDescent="0.3">
      <c r="A60" t="s">
        <v>794</v>
      </c>
      <c r="B60" t="str">
        <f t="shared" si="5"/>
        <v>'SUNFLAG'</v>
      </c>
      <c r="C60" t="s">
        <v>24</v>
      </c>
      <c r="D60" t="s">
        <v>1677</v>
      </c>
      <c r="E60">
        <v>36.799999999999997</v>
      </c>
      <c r="F60">
        <v>36.799999999999997</v>
      </c>
      <c r="G60">
        <v>42.4</v>
      </c>
      <c r="H60">
        <v>36.549999999999997</v>
      </c>
      <c r="I60">
        <v>41.2</v>
      </c>
      <c r="J60">
        <v>41.25</v>
      </c>
      <c r="K60">
        <v>41.04</v>
      </c>
      <c r="L60">
        <v>5069651</v>
      </c>
      <c r="M60" s="17">
        <v>2080.59</v>
      </c>
      <c r="N60">
        <v>19359</v>
      </c>
      <c r="O60" s="3">
        <f t="shared" si="0"/>
        <v>261.87566506534426</v>
      </c>
      <c r="P60" s="3">
        <f>VLOOKUP(A60,'27-7'!$A$2:$N$1650,14,FALSE)</f>
        <v>195.28931364031277</v>
      </c>
      <c r="Q60" s="6">
        <f t="shared" si="6"/>
        <v>0.3409625963849276</v>
      </c>
      <c r="R60" s="5">
        <f>VLOOKUP(A60,'27-7'!$A$2:$L$1650,12,FALSE)</f>
        <v>84.37</v>
      </c>
      <c r="S60" s="10">
        <f t="shared" si="7"/>
        <v>23.660305795899017</v>
      </c>
      <c r="T60">
        <v>832306</v>
      </c>
      <c r="U60">
        <v>16.420000000000002</v>
      </c>
      <c r="V60">
        <f t="shared" si="2"/>
        <v>0</v>
      </c>
      <c r="W60">
        <f t="shared" si="3"/>
        <v>1</v>
      </c>
      <c r="X60">
        <f t="shared" si="4"/>
        <v>1</v>
      </c>
    </row>
    <row r="61" spans="1:24" x14ac:dyDescent="0.3">
      <c r="A61" t="s">
        <v>629</v>
      </c>
      <c r="B61" t="str">
        <f t="shared" si="5"/>
        <v>'ASTERDM'</v>
      </c>
      <c r="C61" t="s">
        <v>24</v>
      </c>
      <c r="D61" t="s">
        <v>1677</v>
      </c>
      <c r="E61">
        <v>128.5</v>
      </c>
      <c r="F61">
        <v>129</v>
      </c>
      <c r="G61">
        <v>138.69999999999999</v>
      </c>
      <c r="H61">
        <v>129</v>
      </c>
      <c r="I61">
        <v>136.19999999999999</v>
      </c>
      <c r="J61">
        <v>136.30000000000001</v>
      </c>
      <c r="K61">
        <v>135.87</v>
      </c>
      <c r="L61">
        <v>1080008</v>
      </c>
      <c r="M61" s="17">
        <v>1467.43</v>
      </c>
      <c r="N61">
        <v>14337</v>
      </c>
      <c r="O61" s="3">
        <f t="shared" si="0"/>
        <v>75.330124851782102</v>
      </c>
      <c r="P61" s="3">
        <f>VLOOKUP(A61,'27-7'!$A$2:$N$1650,14,FALSE)</f>
        <v>42.271976796073183</v>
      </c>
      <c r="Q61" s="6">
        <f t="shared" si="6"/>
        <v>0.78203459031941525</v>
      </c>
      <c r="R61" s="5">
        <f>VLOOKUP(A61,'27-7'!$A$2:$L$1650,12,FALSE)</f>
        <v>243.44</v>
      </c>
      <c r="S61" s="10">
        <f t="shared" si="7"/>
        <v>5.0278918830101871</v>
      </c>
      <c r="T61">
        <v>229846</v>
      </c>
      <c r="U61">
        <v>21.28</v>
      </c>
      <c r="V61">
        <f t="shared" si="2"/>
        <v>0</v>
      </c>
      <c r="W61">
        <f t="shared" si="3"/>
        <v>1</v>
      </c>
      <c r="X61">
        <f t="shared" si="4"/>
        <v>1</v>
      </c>
    </row>
    <row r="62" spans="1:24" x14ac:dyDescent="0.3">
      <c r="A62" t="s">
        <v>598</v>
      </c>
      <c r="B62" t="str">
        <f t="shared" si="5"/>
        <v>'JKTYRE'</v>
      </c>
      <c r="C62" t="s">
        <v>24</v>
      </c>
      <c r="D62" t="s">
        <v>1677</v>
      </c>
      <c r="E62">
        <v>64.95</v>
      </c>
      <c r="F62">
        <v>64.900000000000006</v>
      </c>
      <c r="G62">
        <v>68.900000000000006</v>
      </c>
      <c r="H62">
        <v>64.599999999999994</v>
      </c>
      <c r="I62">
        <v>67.099999999999994</v>
      </c>
      <c r="J62">
        <v>67.349999999999994</v>
      </c>
      <c r="K62">
        <v>67.3</v>
      </c>
      <c r="L62">
        <v>1981975</v>
      </c>
      <c r="M62" s="17">
        <v>1333.92</v>
      </c>
      <c r="N62">
        <v>10398</v>
      </c>
      <c r="O62" s="3">
        <f t="shared" si="0"/>
        <v>190.611175226005</v>
      </c>
      <c r="P62" s="3">
        <f>VLOOKUP(A62,'27-7'!$A$2:$N$1650,14,FALSE)</f>
        <v>137.14154013015184</v>
      </c>
      <c r="Q62" s="6">
        <f t="shared" si="6"/>
        <v>0.38988650007217884</v>
      </c>
      <c r="R62" s="5">
        <f>VLOOKUP(A62,'27-7'!$A$2:$L$1650,12,FALSE)</f>
        <v>326.89999999999998</v>
      </c>
      <c r="S62" s="10">
        <f t="shared" si="7"/>
        <v>3.0805139186295509</v>
      </c>
      <c r="T62">
        <v>445336</v>
      </c>
      <c r="U62">
        <v>22.47</v>
      </c>
      <c r="V62">
        <f t="shared" si="2"/>
        <v>0</v>
      </c>
      <c r="W62">
        <f t="shared" si="3"/>
        <v>1</v>
      </c>
      <c r="X62">
        <f t="shared" si="4"/>
        <v>1</v>
      </c>
    </row>
    <row r="63" spans="1:24" x14ac:dyDescent="0.3">
      <c r="A63" t="s">
        <v>617</v>
      </c>
      <c r="B63" t="str">
        <f t="shared" si="5"/>
        <v>'HINDCOPPER'</v>
      </c>
      <c r="C63" t="s">
        <v>24</v>
      </c>
      <c r="D63" t="s">
        <v>1677</v>
      </c>
      <c r="E63">
        <v>35.200000000000003</v>
      </c>
      <c r="F63">
        <v>35.5</v>
      </c>
      <c r="G63">
        <v>38.700000000000003</v>
      </c>
      <c r="H63">
        <v>35.5</v>
      </c>
      <c r="I63">
        <v>36.950000000000003</v>
      </c>
      <c r="J63">
        <v>37.299999999999997</v>
      </c>
      <c r="K63">
        <v>37.369999999999997</v>
      </c>
      <c r="L63">
        <v>3350679</v>
      </c>
      <c r="M63" s="17">
        <v>1252.31</v>
      </c>
      <c r="N63">
        <v>10301</v>
      </c>
      <c r="O63" s="3">
        <f t="shared" si="0"/>
        <v>325.27706047956508</v>
      </c>
      <c r="P63" s="3">
        <f>VLOOKUP(A63,'27-7'!$A$2:$N$1650,14,FALSE)</f>
        <v>265.32470669427192</v>
      </c>
      <c r="Q63" s="6">
        <f t="shared" si="6"/>
        <v>0.22595842856946974</v>
      </c>
      <c r="R63" s="5">
        <f>VLOOKUP(A63,'27-7'!$A$2:$L$1650,12,FALSE)</f>
        <v>273.35000000000002</v>
      </c>
      <c r="S63" s="10">
        <f t="shared" si="7"/>
        <v>3.5813426010609102</v>
      </c>
      <c r="T63">
        <v>884164</v>
      </c>
      <c r="U63">
        <v>26.39</v>
      </c>
      <c r="V63">
        <f t="shared" si="2"/>
        <v>0</v>
      </c>
      <c r="W63">
        <f t="shared" si="3"/>
        <v>1</v>
      </c>
      <c r="X63">
        <f t="shared" si="4"/>
        <v>1</v>
      </c>
    </row>
    <row r="64" spans="1:24" x14ac:dyDescent="0.3">
      <c r="A64" t="s">
        <v>586</v>
      </c>
      <c r="B64" t="str">
        <f t="shared" si="5"/>
        <v>'MOIL'</v>
      </c>
      <c r="C64" t="s">
        <v>24</v>
      </c>
      <c r="D64" t="s">
        <v>1677</v>
      </c>
      <c r="E64">
        <v>138</v>
      </c>
      <c r="F64">
        <v>138</v>
      </c>
      <c r="G64">
        <v>149</v>
      </c>
      <c r="H64">
        <v>138</v>
      </c>
      <c r="I64">
        <v>148.75</v>
      </c>
      <c r="J64">
        <v>146.9</v>
      </c>
      <c r="K64">
        <v>145.51</v>
      </c>
      <c r="L64">
        <v>853832</v>
      </c>
      <c r="M64" s="17">
        <v>1242.43</v>
      </c>
      <c r="N64">
        <v>12289</v>
      </c>
      <c r="O64" s="3">
        <f t="shared" si="0"/>
        <v>69.479371795915043</v>
      </c>
      <c r="P64" s="3">
        <f>VLOOKUP(A64,'27-7'!$A$2:$N$1650,14,FALSE)</f>
        <v>59.012298959318827</v>
      </c>
      <c r="Q64" s="6">
        <f t="shared" si="6"/>
        <v>0.17737103995578749</v>
      </c>
      <c r="R64" s="5">
        <f>VLOOKUP(A64,'27-7'!$A$2:$L$1650,12,FALSE)</f>
        <v>344.01</v>
      </c>
      <c r="S64" s="10">
        <f t="shared" si="7"/>
        <v>2.6116101276125696</v>
      </c>
      <c r="T64">
        <v>283577</v>
      </c>
      <c r="U64">
        <v>33.21</v>
      </c>
      <c r="V64">
        <f t="shared" si="2"/>
        <v>0</v>
      </c>
      <c r="W64">
        <f t="shared" si="3"/>
        <v>1</v>
      </c>
      <c r="X64">
        <f t="shared" si="4"/>
        <v>1</v>
      </c>
    </row>
    <row r="65" spans="1:24" x14ac:dyDescent="0.3">
      <c r="A65" t="s">
        <v>621</v>
      </c>
      <c r="B65" t="str">
        <f t="shared" si="5"/>
        <v>'DCAL'</v>
      </c>
      <c r="C65" t="s">
        <v>24</v>
      </c>
      <c r="D65" t="s">
        <v>1677</v>
      </c>
      <c r="E65">
        <v>161.69999999999999</v>
      </c>
      <c r="F65">
        <v>156.19999999999999</v>
      </c>
      <c r="G65">
        <v>169.75</v>
      </c>
      <c r="H65">
        <v>154.15</v>
      </c>
      <c r="I65">
        <v>169.75</v>
      </c>
      <c r="J65">
        <v>169.75</v>
      </c>
      <c r="K65">
        <v>163.31</v>
      </c>
      <c r="L65">
        <v>756701</v>
      </c>
      <c r="M65" s="17">
        <v>1235.79</v>
      </c>
      <c r="N65">
        <v>9031</v>
      </c>
      <c r="O65" s="3">
        <f t="shared" si="0"/>
        <v>83.789281364190018</v>
      </c>
      <c r="P65" s="3">
        <f>VLOOKUP(A65,'27-7'!$A$2:$N$1650,14,FALSE)</f>
        <v>70.180628272251312</v>
      </c>
      <c r="Q65" s="6">
        <f t="shared" si="6"/>
        <v>0.19390896643368216</v>
      </c>
      <c r="R65" s="5">
        <f>VLOOKUP(A65,'27-7'!$A$2:$L$1650,12,FALSE)</f>
        <v>260.79000000000002</v>
      </c>
      <c r="S65" s="10">
        <f t="shared" si="7"/>
        <v>3.7386402852870124</v>
      </c>
      <c r="T65">
        <v>320830</v>
      </c>
      <c r="U65">
        <v>42.4</v>
      </c>
      <c r="V65">
        <f t="shared" si="2"/>
        <v>0</v>
      </c>
      <c r="W65">
        <f t="shared" si="3"/>
        <v>1</v>
      </c>
      <c r="X65">
        <f t="shared" si="4"/>
        <v>1</v>
      </c>
    </row>
    <row r="66" spans="1:24" x14ac:dyDescent="0.3">
      <c r="A66" t="s">
        <v>39</v>
      </c>
      <c r="B66" t="str">
        <f t="shared" si="5"/>
        <v>'DECCANCE'</v>
      </c>
      <c r="C66" t="s">
        <v>24</v>
      </c>
      <c r="D66" t="s">
        <v>1677</v>
      </c>
      <c r="E66">
        <v>261.5</v>
      </c>
      <c r="F66">
        <v>268</v>
      </c>
      <c r="G66">
        <v>274.8</v>
      </c>
      <c r="H66">
        <v>256.05</v>
      </c>
      <c r="I66">
        <v>257.39999999999998</v>
      </c>
      <c r="J66">
        <v>258.39999999999998</v>
      </c>
      <c r="K66">
        <v>266.55</v>
      </c>
      <c r="L66">
        <v>438679</v>
      </c>
      <c r="M66" s="17">
        <v>1169.31</v>
      </c>
      <c r="N66">
        <v>10158</v>
      </c>
      <c r="O66" s="3">
        <f t="shared" ref="O66:O129" si="8">L66/N66</f>
        <v>43.18556802520181</v>
      </c>
      <c r="P66" s="3">
        <f>VLOOKUP(A66,'27-7'!$A$2:$N$1650,14,FALSE)</f>
        <v>49.581505847953217</v>
      </c>
      <c r="Q66" s="6">
        <f t="shared" si="6"/>
        <v>-0.12899845846483984</v>
      </c>
      <c r="R66" s="5">
        <f>VLOOKUP(A66,'27-7'!$A$2:$L$1650,12,FALSE)</f>
        <v>351.25</v>
      </c>
      <c r="S66" s="10">
        <f t="shared" si="7"/>
        <v>2.3289964412811388</v>
      </c>
      <c r="T66">
        <v>129922</v>
      </c>
      <c r="U66">
        <v>29.62</v>
      </c>
      <c r="V66">
        <f t="shared" ref="V66:V129" si="9">IF(Q66&gt;100%,1,0)</f>
        <v>0</v>
      </c>
      <c r="W66">
        <f t="shared" ref="W66:W129" si="10">IF(S66&gt;200%,1,0)</f>
        <v>1</v>
      </c>
      <c r="X66">
        <f t="shared" ref="X66:X129" si="11">IF(M66&gt;20,1,0)</f>
        <v>1</v>
      </c>
    </row>
    <row r="67" spans="1:24" x14ac:dyDescent="0.3">
      <c r="A67" t="s">
        <v>920</v>
      </c>
      <c r="B67" t="str">
        <f t="shared" ref="B67:B130" si="12">_xlfn.CONCAT("'",A67,"'")</f>
        <v>'ZENTEC'</v>
      </c>
      <c r="C67" t="s">
        <v>24</v>
      </c>
      <c r="D67" t="s">
        <v>1677</v>
      </c>
      <c r="E67">
        <v>50.65</v>
      </c>
      <c r="F67">
        <v>51</v>
      </c>
      <c r="G67">
        <v>60.75</v>
      </c>
      <c r="H67">
        <v>49.7</v>
      </c>
      <c r="I67">
        <v>60.75</v>
      </c>
      <c r="J67">
        <v>59.5</v>
      </c>
      <c r="K67">
        <v>57.2</v>
      </c>
      <c r="L67">
        <v>1983033</v>
      </c>
      <c r="M67" s="17">
        <v>1134.32</v>
      </c>
      <c r="N67">
        <v>12091</v>
      </c>
      <c r="O67" s="3">
        <f t="shared" si="8"/>
        <v>164.00901496981226</v>
      </c>
      <c r="P67" s="3">
        <f>VLOOKUP(A67,'27-7'!$A$2:$N$1650,14,FALSE)</f>
        <v>98.550531914893611</v>
      </c>
      <c r="Q67" s="6">
        <f t="shared" ref="Q67:Q130" si="13">(O67-P67)/P67</f>
        <v>0.66421237697070334</v>
      </c>
      <c r="R67" s="5">
        <f>VLOOKUP(A67,'27-7'!$A$2:$L$1650,12,FALSE)</f>
        <v>37.840000000000003</v>
      </c>
      <c r="S67" s="10">
        <f t="shared" ref="S67:S130" si="14">(M67-R67)/R67</f>
        <v>28.97674418604651</v>
      </c>
      <c r="T67">
        <v>624256</v>
      </c>
      <c r="U67">
        <v>31.48</v>
      </c>
      <c r="V67">
        <f t="shared" si="9"/>
        <v>0</v>
      </c>
      <c r="W67">
        <f t="shared" si="10"/>
        <v>1</v>
      </c>
      <c r="X67">
        <f t="shared" si="11"/>
        <v>1</v>
      </c>
    </row>
    <row r="68" spans="1:24" x14ac:dyDescent="0.3">
      <c r="A68" t="s">
        <v>582</v>
      </c>
      <c r="B68" t="str">
        <f t="shared" si="12"/>
        <v>'ASHOKA'</v>
      </c>
      <c r="C68" t="s">
        <v>24</v>
      </c>
      <c r="D68" t="s">
        <v>1677</v>
      </c>
      <c r="E68">
        <v>55.5</v>
      </c>
      <c r="F68">
        <v>55.5</v>
      </c>
      <c r="G68">
        <v>55.85</v>
      </c>
      <c r="H68">
        <v>51.65</v>
      </c>
      <c r="I68">
        <v>52</v>
      </c>
      <c r="J68">
        <v>52</v>
      </c>
      <c r="K68">
        <v>52.77</v>
      </c>
      <c r="L68">
        <v>2089895</v>
      </c>
      <c r="M68" s="17">
        <v>1102.9000000000001</v>
      </c>
      <c r="N68">
        <v>28453</v>
      </c>
      <c r="O68" s="3">
        <f t="shared" si="8"/>
        <v>73.450778476786283</v>
      </c>
      <c r="P68" s="3">
        <f>VLOOKUP(A68,'27-7'!$A$2:$N$1650,14,FALSE)</f>
        <v>104.09237217099748</v>
      </c>
      <c r="Q68" s="6">
        <f t="shared" si="13"/>
        <v>-0.29436925160928024</v>
      </c>
      <c r="R68" s="5">
        <f>VLOOKUP(A68,'27-7'!$A$2:$L$1650,12,FALSE)</f>
        <v>347.67</v>
      </c>
      <c r="S68" s="10">
        <f t="shared" si="14"/>
        <v>2.1722610521471508</v>
      </c>
      <c r="T68">
        <v>1354538</v>
      </c>
      <c r="U68">
        <v>64.81</v>
      </c>
      <c r="V68">
        <f t="shared" si="9"/>
        <v>0</v>
      </c>
      <c r="W68">
        <f t="shared" si="10"/>
        <v>1</v>
      </c>
      <c r="X68">
        <f t="shared" si="11"/>
        <v>1</v>
      </c>
    </row>
    <row r="69" spans="1:24" x14ac:dyDescent="0.3">
      <c r="A69" t="s">
        <v>786</v>
      </c>
      <c r="B69" t="str">
        <f t="shared" si="12"/>
        <v>'MUNJALAU'</v>
      </c>
      <c r="C69" t="s">
        <v>24</v>
      </c>
      <c r="D69" t="s">
        <v>1677</v>
      </c>
      <c r="E69">
        <v>46.4</v>
      </c>
      <c r="F69">
        <v>46.5</v>
      </c>
      <c r="G69">
        <v>54</v>
      </c>
      <c r="H69">
        <v>46.1</v>
      </c>
      <c r="I69">
        <v>50.1</v>
      </c>
      <c r="J69">
        <v>50.25</v>
      </c>
      <c r="K69">
        <v>50.45</v>
      </c>
      <c r="L69">
        <v>1720597</v>
      </c>
      <c r="M69" s="17">
        <v>868.11</v>
      </c>
      <c r="N69">
        <v>9168</v>
      </c>
      <c r="O69" s="3">
        <f t="shared" si="8"/>
        <v>187.67419284467715</v>
      </c>
      <c r="P69" s="3">
        <f>VLOOKUP(A69,'27-7'!$A$2:$N$1650,14,FALSE)</f>
        <v>116.74029126213593</v>
      </c>
      <c r="Q69" s="6">
        <f t="shared" si="13"/>
        <v>0.60762142029662936</v>
      </c>
      <c r="R69" s="5">
        <f>VLOOKUP(A69,'27-7'!$A$2:$L$1650,12,FALSE)</f>
        <v>90.02</v>
      </c>
      <c r="S69" s="10">
        <f t="shared" si="14"/>
        <v>8.643523661408576</v>
      </c>
      <c r="T69">
        <v>275770</v>
      </c>
      <c r="U69">
        <v>16.03</v>
      </c>
      <c r="V69">
        <f t="shared" si="9"/>
        <v>0</v>
      </c>
      <c r="W69">
        <f t="shared" si="10"/>
        <v>1</v>
      </c>
      <c r="X69">
        <f t="shared" si="11"/>
        <v>1</v>
      </c>
    </row>
    <row r="70" spans="1:24" x14ac:dyDescent="0.3">
      <c r="A70" t="s">
        <v>720</v>
      </c>
      <c r="B70" t="str">
        <f t="shared" si="12"/>
        <v>'WABAG'</v>
      </c>
      <c r="C70" t="s">
        <v>24</v>
      </c>
      <c r="D70" t="s">
        <v>1677</v>
      </c>
      <c r="E70">
        <v>131.05000000000001</v>
      </c>
      <c r="F70">
        <v>124.5</v>
      </c>
      <c r="G70">
        <v>130.5</v>
      </c>
      <c r="H70">
        <v>124.5</v>
      </c>
      <c r="I70">
        <v>125.5</v>
      </c>
      <c r="J70">
        <v>126.15</v>
      </c>
      <c r="K70">
        <v>125.89</v>
      </c>
      <c r="L70">
        <v>658147</v>
      </c>
      <c r="M70" s="17">
        <v>828.55</v>
      </c>
      <c r="N70">
        <v>5149</v>
      </c>
      <c r="O70" s="3">
        <f t="shared" si="8"/>
        <v>127.82035346669257</v>
      </c>
      <c r="P70" s="3">
        <f>VLOOKUP(A70,'27-7'!$A$2:$N$1650,14,FALSE)</f>
        <v>254.08684210526314</v>
      </c>
      <c r="Q70" s="6">
        <f t="shared" si="13"/>
        <v>-0.49694225640484319</v>
      </c>
      <c r="R70" s="5">
        <f>VLOOKUP(A70,'27-7'!$A$2:$L$1650,12,FALSE)</f>
        <v>127.35</v>
      </c>
      <c r="S70" s="10">
        <f t="shared" si="14"/>
        <v>5.5060855908912441</v>
      </c>
      <c r="T70">
        <v>536185</v>
      </c>
      <c r="U70">
        <v>81.47</v>
      </c>
      <c r="V70">
        <f t="shared" si="9"/>
        <v>0</v>
      </c>
      <c r="W70">
        <f t="shared" si="10"/>
        <v>1</v>
      </c>
      <c r="X70">
        <f t="shared" si="11"/>
        <v>1</v>
      </c>
    </row>
    <row r="71" spans="1:24" x14ac:dyDescent="0.3">
      <c r="A71" t="s">
        <v>678</v>
      </c>
      <c r="B71" t="str">
        <f t="shared" si="12"/>
        <v>'MAHSEAMLES'</v>
      </c>
      <c r="C71" t="s">
        <v>24</v>
      </c>
      <c r="D71" t="s">
        <v>1677</v>
      </c>
      <c r="E71">
        <v>222.8</v>
      </c>
      <c r="F71">
        <v>210.2</v>
      </c>
      <c r="G71">
        <v>214.35</v>
      </c>
      <c r="H71">
        <v>201.2</v>
      </c>
      <c r="I71">
        <v>207.4</v>
      </c>
      <c r="J71">
        <v>207.35</v>
      </c>
      <c r="K71">
        <v>208.35</v>
      </c>
      <c r="L71">
        <v>385945</v>
      </c>
      <c r="M71" s="17">
        <v>804.13</v>
      </c>
      <c r="N71">
        <v>8081</v>
      </c>
      <c r="O71" s="3">
        <f t="shared" si="8"/>
        <v>47.759559460462818</v>
      </c>
      <c r="P71" s="3">
        <f>VLOOKUP(A71,'27-7'!$A$2:$N$1650,14,FALSE)</f>
        <v>42.880428652002259</v>
      </c>
      <c r="Q71" s="6">
        <f t="shared" si="13"/>
        <v>0.11378456237127034</v>
      </c>
      <c r="R71" s="5">
        <f>VLOOKUP(A71,'27-7'!$A$2:$L$1650,12,FALSE)</f>
        <v>171.03</v>
      </c>
      <c r="S71" s="10">
        <f t="shared" si="14"/>
        <v>3.7016897620300533</v>
      </c>
      <c r="T71">
        <v>170959</v>
      </c>
      <c r="U71">
        <v>44.3</v>
      </c>
      <c r="V71">
        <f t="shared" si="9"/>
        <v>0</v>
      </c>
      <c r="W71">
        <f t="shared" si="10"/>
        <v>1</v>
      </c>
      <c r="X71">
        <f t="shared" si="11"/>
        <v>1</v>
      </c>
    </row>
    <row r="72" spans="1:24" x14ac:dyDescent="0.3">
      <c r="A72" t="s">
        <v>648</v>
      </c>
      <c r="B72" t="str">
        <f t="shared" si="12"/>
        <v>'INTELLECT'</v>
      </c>
      <c r="C72" t="s">
        <v>24</v>
      </c>
      <c r="D72" t="s">
        <v>1677</v>
      </c>
      <c r="E72">
        <v>142.5</v>
      </c>
      <c r="F72">
        <v>140.25</v>
      </c>
      <c r="G72">
        <v>149.6</v>
      </c>
      <c r="H72">
        <v>136.15</v>
      </c>
      <c r="I72">
        <v>149.6</v>
      </c>
      <c r="J72">
        <v>149.6</v>
      </c>
      <c r="K72">
        <v>146.96</v>
      </c>
      <c r="L72">
        <v>536494</v>
      </c>
      <c r="M72" s="17">
        <v>788.45</v>
      </c>
      <c r="N72">
        <v>2480</v>
      </c>
      <c r="O72" s="3">
        <f t="shared" si="8"/>
        <v>216.32822580645163</v>
      </c>
      <c r="P72" s="3">
        <f>VLOOKUP(A72,'27-7'!$A$2:$N$1650,14,FALSE)</f>
        <v>180.68187274909965</v>
      </c>
      <c r="Q72" s="6">
        <f t="shared" si="13"/>
        <v>0.19728793218150659</v>
      </c>
      <c r="R72" s="5">
        <f>VLOOKUP(A72,'27-7'!$A$2:$L$1650,12,FALSE)</f>
        <v>215.93</v>
      </c>
      <c r="S72" s="10">
        <f t="shared" si="14"/>
        <v>2.6514148103552073</v>
      </c>
      <c r="T72">
        <v>300472</v>
      </c>
      <c r="U72">
        <v>56.01</v>
      </c>
      <c r="V72">
        <f t="shared" si="9"/>
        <v>0</v>
      </c>
      <c r="W72">
        <f t="shared" si="10"/>
        <v>1</v>
      </c>
      <c r="X72">
        <f t="shared" si="11"/>
        <v>1</v>
      </c>
    </row>
    <row r="73" spans="1:24" x14ac:dyDescent="0.3">
      <c r="A73" t="s">
        <v>96</v>
      </c>
      <c r="B73" t="str">
        <f t="shared" si="12"/>
        <v>'UNITEDTEA'</v>
      </c>
      <c r="C73" t="s">
        <v>24</v>
      </c>
      <c r="D73" t="s">
        <v>1677</v>
      </c>
      <c r="E73">
        <v>325.8</v>
      </c>
      <c r="F73">
        <v>349</v>
      </c>
      <c r="G73">
        <v>390</v>
      </c>
      <c r="H73">
        <v>337.1</v>
      </c>
      <c r="I73">
        <v>364</v>
      </c>
      <c r="J73">
        <v>363.8</v>
      </c>
      <c r="K73">
        <v>372.34</v>
      </c>
      <c r="L73">
        <v>208961</v>
      </c>
      <c r="M73" s="17">
        <v>778.04</v>
      </c>
      <c r="N73">
        <v>9442</v>
      </c>
      <c r="O73" s="3">
        <f t="shared" si="8"/>
        <v>22.131010379156958</v>
      </c>
      <c r="P73" s="3">
        <f>VLOOKUP(A73,'27-7'!$A$2:$N$1650,14,FALSE)</f>
        <v>24.437667560321717</v>
      </c>
      <c r="Q73" s="6">
        <f t="shared" si="13"/>
        <v>-9.4389416480563357E-2</v>
      </c>
      <c r="R73" s="5">
        <f>VLOOKUP(A73,'27-7'!$A$2:$L$1650,12,FALSE)</f>
        <v>116</v>
      </c>
      <c r="S73" s="10">
        <f t="shared" si="14"/>
        <v>5.7072413793103447</v>
      </c>
      <c r="T73">
        <v>33962</v>
      </c>
      <c r="U73">
        <v>16.25</v>
      </c>
      <c r="V73">
        <f t="shared" si="9"/>
        <v>0</v>
      </c>
      <c r="W73">
        <f t="shared" si="10"/>
        <v>1</v>
      </c>
      <c r="X73">
        <f t="shared" si="11"/>
        <v>1</v>
      </c>
    </row>
    <row r="74" spans="1:24" x14ac:dyDescent="0.3">
      <c r="A74" t="s">
        <v>705</v>
      </c>
      <c r="B74" t="str">
        <f t="shared" si="12"/>
        <v>'TNPL'</v>
      </c>
      <c r="C74" t="s">
        <v>24</v>
      </c>
      <c r="D74" t="s">
        <v>1677</v>
      </c>
      <c r="E74">
        <v>111.45</v>
      </c>
      <c r="F74">
        <v>111.95</v>
      </c>
      <c r="G74">
        <v>117.65</v>
      </c>
      <c r="H74">
        <v>110.7</v>
      </c>
      <c r="I74">
        <v>113.7</v>
      </c>
      <c r="J74">
        <v>113.4</v>
      </c>
      <c r="K74">
        <v>115.19</v>
      </c>
      <c r="L74">
        <v>617503</v>
      </c>
      <c r="M74" s="17">
        <v>711.3</v>
      </c>
      <c r="N74">
        <v>7689</v>
      </c>
      <c r="O74" s="3">
        <f t="shared" si="8"/>
        <v>80.309923267004805</v>
      </c>
      <c r="P74" s="3">
        <f>VLOOKUP(A74,'27-7'!$A$2:$N$1650,14,FALSE)</f>
        <v>64.103763987792476</v>
      </c>
      <c r="Q74" s="6">
        <f t="shared" si="13"/>
        <v>0.25281135257983495</v>
      </c>
      <c r="R74" s="5">
        <f>VLOOKUP(A74,'27-7'!$A$2:$L$1650,12,FALSE)</f>
        <v>140.85</v>
      </c>
      <c r="S74" s="10">
        <f t="shared" si="14"/>
        <v>4.0500532481363152</v>
      </c>
      <c r="T74">
        <v>104247</v>
      </c>
      <c r="U74">
        <v>16.88</v>
      </c>
      <c r="V74">
        <f t="shared" si="9"/>
        <v>0</v>
      </c>
      <c r="W74">
        <f t="shared" si="10"/>
        <v>1</v>
      </c>
      <c r="X74">
        <f t="shared" si="11"/>
        <v>1</v>
      </c>
    </row>
    <row r="75" spans="1:24" x14ac:dyDescent="0.3">
      <c r="A75" t="s">
        <v>835</v>
      </c>
      <c r="B75" t="str">
        <f t="shared" si="12"/>
        <v>'NELCAST'</v>
      </c>
      <c r="C75" t="s">
        <v>24</v>
      </c>
      <c r="D75" t="s">
        <v>1677</v>
      </c>
      <c r="E75">
        <v>49.6</v>
      </c>
      <c r="F75">
        <v>49.95</v>
      </c>
      <c r="G75">
        <v>55</v>
      </c>
      <c r="H75">
        <v>49.1</v>
      </c>
      <c r="I75">
        <v>51.8</v>
      </c>
      <c r="J75">
        <v>51.95</v>
      </c>
      <c r="K75">
        <v>52.32</v>
      </c>
      <c r="L75">
        <v>1319919</v>
      </c>
      <c r="M75" s="17">
        <v>690.63</v>
      </c>
      <c r="N75">
        <v>8397</v>
      </c>
      <c r="O75" s="3">
        <f t="shared" si="8"/>
        <v>157.18935334047873</v>
      </c>
      <c r="P75" s="3">
        <f>VLOOKUP(A75,'27-7'!$A$2:$N$1650,14,FALSE)</f>
        <v>96.235250737463133</v>
      </c>
      <c r="Q75" s="6">
        <f t="shared" si="13"/>
        <v>0.63338643725575039</v>
      </c>
      <c r="R75" s="5">
        <f>VLOOKUP(A75,'27-7'!$A$2:$L$1650,12,FALSE)</f>
        <v>65.37</v>
      </c>
      <c r="S75" s="10">
        <f t="shared" si="14"/>
        <v>9.5649380449747579</v>
      </c>
      <c r="T75">
        <v>212876</v>
      </c>
      <c r="U75">
        <v>16.13</v>
      </c>
      <c r="V75">
        <f t="shared" si="9"/>
        <v>0</v>
      </c>
      <c r="W75">
        <f t="shared" si="10"/>
        <v>1</v>
      </c>
      <c r="X75">
        <f t="shared" si="11"/>
        <v>1</v>
      </c>
    </row>
    <row r="76" spans="1:24" x14ac:dyDescent="0.3">
      <c r="A76" t="s">
        <v>777</v>
      </c>
      <c r="B76" t="str">
        <f t="shared" si="12"/>
        <v>'INDRAMEDCO'</v>
      </c>
      <c r="C76" t="s">
        <v>24</v>
      </c>
      <c r="D76" t="s">
        <v>1677</v>
      </c>
      <c r="E76">
        <v>49.65</v>
      </c>
      <c r="F76">
        <v>50</v>
      </c>
      <c r="G76">
        <v>53.3</v>
      </c>
      <c r="H76">
        <v>49.2</v>
      </c>
      <c r="I76">
        <v>52.8</v>
      </c>
      <c r="J76">
        <v>52.5</v>
      </c>
      <c r="K76">
        <v>51.99</v>
      </c>
      <c r="L76">
        <v>1186004</v>
      </c>
      <c r="M76" s="17">
        <v>616.65</v>
      </c>
      <c r="N76">
        <v>4754</v>
      </c>
      <c r="O76" s="3">
        <f t="shared" si="8"/>
        <v>249.47496844762304</v>
      </c>
      <c r="P76" s="3">
        <f>VLOOKUP(A76,'27-7'!$A$2:$N$1650,14,FALSE)</f>
        <v>129.59325533379214</v>
      </c>
      <c r="Q76" s="6">
        <f t="shared" si="13"/>
        <v>0.92506136067847577</v>
      </c>
      <c r="R76" s="5">
        <f>VLOOKUP(A76,'27-7'!$A$2:$L$1650,12,FALSE)</f>
        <v>94.28</v>
      </c>
      <c r="S76" s="10">
        <f t="shared" si="14"/>
        <v>5.5406236741620702</v>
      </c>
      <c r="T76">
        <v>593861</v>
      </c>
      <c r="U76">
        <v>50.07</v>
      </c>
      <c r="V76">
        <f t="shared" si="9"/>
        <v>0</v>
      </c>
      <c r="W76">
        <f t="shared" si="10"/>
        <v>1</v>
      </c>
      <c r="X76">
        <f t="shared" si="11"/>
        <v>1</v>
      </c>
    </row>
    <row r="77" spans="1:24" x14ac:dyDescent="0.3">
      <c r="A77" t="s">
        <v>742</v>
      </c>
      <c r="B77" t="str">
        <f t="shared" si="12"/>
        <v>'BFINVEST'</v>
      </c>
      <c r="C77" t="s">
        <v>24</v>
      </c>
      <c r="D77" t="s">
        <v>1677</v>
      </c>
      <c r="E77">
        <v>293.64999999999998</v>
      </c>
      <c r="F77">
        <v>295</v>
      </c>
      <c r="G77">
        <v>322.75</v>
      </c>
      <c r="H77">
        <v>295</v>
      </c>
      <c r="I77">
        <v>309.89999999999998</v>
      </c>
      <c r="J77">
        <v>309.3</v>
      </c>
      <c r="K77">
        <v>312.18</v>
      </c>
      <c r="L77">
        <v>173159</v>
      </c>
      <c r="M77" s="17">
        <v>540.57000000000005</v>
      </c>
      <c r="N77">
        <v>7722</v>
      </c>
      <c r="O77" s="3">
        <f t="shared" si="8"/>
        <v>22.424112924112926</v>
      </c>
      <c r="P77" s="3">
        <f>VLOOKUP(A77,'27-7'!$A$2:$N$1650,14,FALSE)</f>
        <v>21.10110497237569</v>
      </c>
      <c r="Q77" s="6">
        <f t="shared" si="13"/>
        <v>6.2698515242175165E-2</v>
      </c>
      <c r="R77" s="5">
        <f>VLOOKUP(A77,'27-7'!$A$2:$L$1650,12,FALSE)</f>
        <v>114.57</v>
      </c>
      <c r="S77" s="10">
        <f t="shared" si="14"/>
        <v>3.718250851008118</v>
      </c>
      <c r="T77">
        <v>34231</v>
      </c>
      <c r="U77">
        <v>19.77</v>
      </c>
      <c r="V77">
        <f t="shared" si="9"/>
        <v>0</v>
      </c>
      <c r="W77">
        <f t="shared" si="10"/>
        <v>1</v>
      </c>
      <c r="X77">
        <f t="shared" si="11"/>
        <v>1</v>
      </c>
    </row>
    <row r="78" spans="1:24" x14ac:dyDescent="0.3">
      <c r="A78" t="s">
        <v>773</v>
      </c>
      <c r="B78" t="str">
        <f t="shared" si="12"/>
        <v>'KSL'</v>
      </c>
      <c r="C78" t="s">
        <v>24</v>
      </c>
      <c r="D78" t="s">
        <v>1677</v>
      </c>
      <c r="E78">
        <v>210.3</v>
      </c>
      <c r="F78">
        <v>213.6</v>
      </c>
      <c r="G78">
        <v>222.95</v>
      </c>
      <c r="H78">
        <v>210.4</v>
      </c>
      <c r="I78">
        <v>220.3</v>
      </c>
      <c r="J78">
        <v>220.1</v>
      </c>
      <c r="K78">
        <v>218.97</v>
      </c>
      <c r="L78">
        <v>244343</v>
      </c>
      <c r="M78" s="17">
        <v>535.03</v>
      </c>
      <c r="N78">
        <v>8033</v>
      </c>
      <c r="O78" s="3">
        <f t="shared" si="8"/>
        <v>30.417403211751527</v>
      </c>
      <c r="P78" s="3">
        <f>VLOOKUP(A78,'27-7'!$A$2:$N$1650,14,FALSE)</f>
        <v>25.082967032967034</v>
      </c>
      <c r="Q78" s="6">
        <f t="shared" si="13"/>
        <v>0.21267165769397772</v>
      </c>
      <c r="R78" s="5">
        <f>VLOOKUP(A78,'27-7'!$A$2:$L$1650,12,FALSE)</f>
        <v>96.76</v>
      </c>
      <c r="S78" s="10">
        <f t="shared" si="14"/>
        <v>4.5294543199669279</v>
      </c>
      <c r="T78">
        <v>70223</v>
      </c>
      <c r="U78">
        <v>28.74</v>
      </c>
      <c r="V78">
        <f t="shared" si="9"/>
        <v>0</v>
      </c>
      <c r="W78">
        <f t="shared" si="10"/>
        <v>1</v>
      </c>
      <c r="X78">
        <f t="shared" si="11"/>
        <v>1</v>
      </c>
    </row>
    <row r="79" spans="1:24" x14ac:dyDescent="0.3">
      <c r="A79" t="s">
        <v>792</v>
      </c>
      <c r="B79" t="str">
        <f t="shared" si="12"/>
        <v>'IGARASHI'</v>
      </c>
      <c r="C79" t="s">
        <v>24</v>
      </c>
      <c r="D79" t="s">
        <v>1677</v>
      </c>
      <c r="E79">
        <v>258.10000000000002</v>
      </c>
      <c r="F79">
        <v>259.3</v>
      </c>
      <c r="G79">
        <v>273.60000000000002</v>
      </c>
      <c r="H79">
        <v>258.64999999999998</v>
      </c>
      <c r="I79">
        <v>264.60000000000002</v>
      </c>
      <c r="J79">
        <v>265.75</v>
      </c>
      <c r="K79">
        <v>267.19</v>
      </c>
      <c r="L79">
        <v>185137</v>
      </c>
      <c r="M79" s="17">
        <v>494.67</v>
      </c>
      <c r="N79">
        <v>6153</v>
      </c>
      <c r="O79" s="3">
        <f t="shared" si="8"/>
        <v>30.088899723712011</v>
      </c>
      <c r="P79" s="3">
        <f>VLOOKUP(A79,'27-7'!$A$2:$N$1650,14,FALSE)</f>
        <v>22.542234332425068</v>
      </c>
      <c r="Q79" s="6">
        <f t="shared" si="13"/>
        <v>0.3347789433823653</v>
      </c>
      <c r="R79" s="5">
        <f>VLOOKUP(A79,'27-7'!$A$2:$L$1650,12,FALSE)</f>
        <v>85.75</v>
      </c>
      <c r="S79" s="10">
        <f t="shared" si="14"/>
        <v>4.7687463556851313</v>
      </c>
      <c r="T79">
        <v>72117</v>
      </c>
      <c r="U79">
        <v>38.950000000000003</v>
      </c>
      <c r="V79">
        <f t="shared" si="9"/>
        <v>0</v>
      </c>
      <c r="W79">
        <f t="shared" si="10"/>
        <v>1</v>
      </c>
      <c r="X79">
        <f t="shared" si="11"/>
        <v>1</v>
      </c>
    </row>
    <row r="80" spans="1:24" x14ac:dyDescent="0.3">
      <c r="A80" t="s">
        <v>708</v>
      </c>
      <c r="B80" t="str">
        <f t="shared" si="12"/>
        <v>'JPASSOCIAT'</v>
      </c>
      <c r="C80" t="s">
        <v>24</v>
      </c>
      <c r="D80" t="s">
        <v>1677</v>
      </c>
      <c r="E80">
        <v>2.8</v>
      </c>
      <c r="F80">
        <v>2.75</v>
      </c>
      <c r="G80">
        <v>2.9</v>
      </c>
      <c r="H80">
        <v>2.75</v>
      </c>
      <c r="I80">
        <v>2.9</v>
      </c>
      <c r="J80">
        <v>2.9</v>
      </c>
      <c r="K80">
        <v>2.88</v>
      </c>
      <c r="L80">
        <v>16895489</v>
      </c>
      <c r="M80" s="17">
        <v>486.4</v>
      </c>
      <c r="N80">
        <v>3780</v>
      </c>
      <c r="O80" s="3">
        <f t="shared" si="8"/>
        <v>4469.7060846560844</v>
      </c>
      <c r="P80" s="3">
        <f>VLOOKUP(A80,'27-7'!$A$2:$N$1650,14,FALSE)</f>
        <v>3252.9888157894738</v>
      </c>
      <c r="Q80" s="6">
        <f t="shared" si="13"/>
        <v>0.37403057242646043</v>
      </c>
      <c r="R80" s="5">
        <f>VLOOKUP(A80,'27-7'!$A$2:$L$1650,12,FALSE)</f>
        <v>139.81</v>
      </c>
      <c r="S80" s="10">
        <f t="shared" si="14"/>
        <v>2.4790072240898362</v>
      </c>
      <c r="T80">
        <v>9678924</v>
      </c>
      <c r="U80">
        <v>57.29</v>
      </c>
      <c r="V80">
        <f t="shared" si="9"/>
        <v>0</v>
      </c>
      <c r="W80">
        <f t="shared" si="10"/>
        <v>1</v>
      </c>
      <c r="X80">
        <f t="shared" si="11"/>
        <v>1</v>
      </c>
    </row>
    <row r="81" spans="1:24" x14ac:dyDescent="0.3">
      <c r="A81" t="s">
        <v>724</v>
      </c>
      <c r="B81" t="str">
        <f t="shared" si="12"/>
        <v>'ANDHRSUGAR'</v>
      </c>
      <c r="C81" t="s">
        <v>24</v>
      </c>
      <c r="D81" t="s">
        <v>1677</v>
      </c>
      <c r="E81">
        <v>290.5</v>
      </c>
      <c r="F81">
        <v>291</v>
      </c>
      <c r="G81">
        <v>310</v>
      </c>
      <c r="H81">
        <v>291</v>
      </c>
      <c r="I81">
        <v>305.25</v>
      </c>
      <c r="J81">
        <v>306.25</v>
      </c>
      <c r="K81">
        <v>305.25</v>
      </c>
      <c r="L81">
        <v>157281</v>
      </c>
      <c r="M81" s="17">
        <v>480.09</v>
      </c>
      <c r="N81">
        <v>5197</v>
      </c>
      <c r="O81" s="3">
        <f t="shared" si="8"/>
        <v>30.263806041947277</v>
      </c>
      <c r="P81" s="3">
        <f>VLOOKUP(A81,'27-7'!$A$2:$N$1650,14,FALSE)</f>
        <v>31.213556851311953</v>
      </c>
      <c r="Q81" s="6">
        <f t="shared" si="13"/>
        <v>-3.0427509876201662E-2</v>
      </c>
      <c r="R81" s="5">
        <f>VLOOKUP(A81,'27-7'!$A$2:$L$1650,12,FALSE)</f>
        <v>125.58</v>
      </c>
      <c r="S81" s="10">
        <f t="shared" si="14"/>
        <v>2.8229813664596275</v>
      </c>
      <c r="T81">
        <v>53067</v>
      </c>
      <c r="U81">
        <v>33.74</v>
      </c>
      <c r="V81">
        <f t="shared" si="9"/>
        <v>0</v>
      </c>
      <c r="W81">
        <f t="shared" si="10"/>
        <v>1</v>
      </c>
      <c r="X81">
        <f t="shared" si="11"/>
        <v>1</v>
      </c>
    </row>
    <row r="82" spans="1:24" x14ac:dyDescent="0.3">
      <c r="A82" t="s">
        <v>723</v>
      </c>
      <c r="B82" t="str">
        <f t="shared" si="12"/>
        <v>'ARVINDFASN'</v>
      </c>
      <c r="C82" t="s">
        <v>24</v>
      </c>
      <c r="D82" t="s">
        <v>1677</v>
      </c>
      <c r="E82">
        <v>133</v>
      </c>
      <c r="F82">
        <v>127.55</v>
      </c>
      <c r="G82">
        <v>129.69999999999999</v>
      </c>
      <c r="H82">
        <v>126.35</v>
      </c>
      <c r="I82">
        <v>126.35</v>
      </c>
      <c r="J82">
        <v>126.7</v>
      </c>
      <c r="K82">
        <v>126.97</v>
      </c>
      <c r="L82">
        <v>353237</v>
      </c>
      <c r="M82" s="17">
        <v>448.52</v>
      </c>
      <c r="N82">
        <v>4931</v>
      </c>
      <c r="O82" s="3">
        <f t="shared" si="8"/>
        <v>71.635976475359968</v>
      </c>
      <c r="P82" s="3">
        <f>VLOOKUP(A82,'27-7'!$A$2:$N$1650,14,FALSE)</f>
        <v>66.520255863539447</v>
      </c>
      <c r="Q82" s="6">
        <f t="shared" si="13"/>
        <v>7.690470437027451E-2</v>
      </c>
      <c r="R82" s="5">
        <f>VLOOKUP(A82,'27-7'!$A$2:$L$1650,12,FALSE)</f>
        <v>125.62</v>
      </c>
      <c r="S82" s="10">
        <f t="shared" si="14"/>
        <v>2.5704505651966243</v>
      </c>
      <c r="T82">
        <v>169042</v>
      </c>
      <c r="U82">
        <v>47.86</v>
      </c>
      <c r="V82">
        <f t="shared" si="9"/>
        <v>0</v>
      </c>
      <c r="W82">
        <f t="shared" si="10"/>
        <v>1</v>
      </c>
      <c r="X82">
        <f t="shared" si="11"/>
        <v>1</v>
      </c>
    </row>
    <row r="83" spans="1:24" x14ac:dyDescent="0.3">
      <c r="A83" t="s">
        <v>745</v>
      </c>
      <c r="B83" t="str">
        <f t="shared" si="12"/>
        <v>'ORIENTCEM'</v>
      </c>
      <c r="C83" t="s">
        <v>24</v>
      </c>
      <c r="D83" t="s">
        <v>1677</v>
      </c>
      <c r="E83">
        <v>66.150000000000006</v>
      </c>
      <c r="F83">
        <v>66.150000000000006</v>
      </c>
      <c r="G83">
        <v>68</v>
      </c>
      <c r="H83">
        <v>64.599999999999994</v>
      </c>
      <c r="I83">
        <v>66.25</v>
      </c>
      <c r="J83">
        <v>66.900000000000006</v>
      </c>
      <c r="K83">
        <v>66.39</v>
      </c>
      <c r="L83">
        <v>572270</v>
      </c>
      <c r="M83" s="17">
        <v>379.95</v>
      </c>
      <c r="N83">
        <v>4416</v>
      </c>
      <c r="O83" s="3">
        <f t="shared" si="8"/>
        <v>129.59012681159419</v>
      </c>
      <c r="P83" s="3">
        <f>VLOOKUP(A83,'27-7'!$A$2:$N$1650,14,FALSE)</f>
        <v>102.95507692307692</v>
      </c>
      <c r="Q83" s="6">
        <f t="shared" si="13"/>
        <v>0.25870555085319108</v>
      </c>
      <c r="R83" s="5">
        <f>VLOOKUP(A83,'27-7'!$A$2:$L$1650,12,FALSE)</f>
        <v>110.71</v>
      </c>
      <c r="S83" s="10">
        <f t="shared" si="14"/>
        <v>2.4319393008761629</v>
      </c>
      <c r="T83">
        <v>154700</v>
      </c>
      <c r="U83">
        <v>27.03</v>
      </c>
      <c r="V83">
        <f t="shared" si="9"/>
        <v>0</v>
      </c>
      <c r="W83">
        <f t="shared" si="10"/>
        <v>1</v>
      </c>
      <c r="X83">
        <f t="shared" si="11"/>
        <v>1</v>
      </c>
    </row>
    <row r="84" spans="1:24" x14ac:dyDescent="0.3">
      <c r="A84" t="s">
        <v>976</v>
      </c>
      <c r="B84" t="str">
        <f t="shared" si="12"/>
        <v>'CAREERP'</v>
      </c>
      <c r="C84" t="s">
        <v>24</v>
      </c>
      <c r="D84" t="s">
        <v>1677</v>
      </c>
      <c r="E84">
        <v>131</v>
      </c>
      <c r="F84">
        <v>132.44999999999999</v>
      </c>
      <c r="G84">
        <v>142.5</v>
      </c>
      <c r="H84">
        <v>128.1</v>
      </c>
      <c r="I84">
        <v>140.1</v>
      </c>
      <c r="J84">
        <v>139.69999999999999</v>
      </c>
      <c r="K84">
        <v>137.94</v>
      </c>
      <c r="L84">
        <v>212707</v>
      </c>
      <c r="M84" s="17">
        <v>293.41000000000003</v>
      </c>
      <c r="N84">
        <v>3474</v>
      </c>
      <c r="O84" s="3">
        <f t="shared" si="8"/>
        <v>61.228267127230858</v>
      </c>
      <c r="P84" s="3">
        <f>VLOOKUP(A84,'27-7'!$A$2:$N$1650,14,FALSE)</f>
        <v>34.101374570446737</v>
      </c>
      <c r="Q84" s="6">
        <f t="shared" si="13"/>
        <v>0.79547797994902791</v>
      </c>
      <c r="R84" s="5">
        <f>VLOOKUP(A84,'27-7'!$A$2:$L$1650,12,FALSE)</f>
        <v>26.26</v>
      </c>
      <c r="S84" s="10">
        <f t="shared" si="14"/>
        <v>10.173267326732674</v>
      </c>
      <c r="T84">
        <v>78492</v>
      </c>
      <c r="U84">
        <v>36.9</v>
      </c>
      <c r="V84">
        <f t="shared" si="9"/>
        <v>0</v>
      </c>
      <c r="W84">
        <f t="shared" si="10"/>
        <v>1</v>
      </c>
      <c r="X84">
        <f t="shared" si="11"/>
        <v>1</v>
      </c>
    </row>
    <row r="85" spans="1:24" x14ac:dyDescent="0.3">
      <c r="A85" t="s">
        <v>889</v>
      </c>
      <c r="B85" t="str">
        <f t="shared" si="12"/>
        <v>'MAXVIL'</v>
      </c>
      <c r="C85" t="s">
        <v>24</v>
      </c>
      <c r="D85" t="s">
        <v>1677</v>
      </c>
      <c r="E85">
        <v>36.15</v>
      </c>
      <c r="F85">
        <v>37</v>
      </c>
      <c r="G85">
        <v>41</v>
      </c>
      <c r="H85">
        <v>35.5</v>
      </c>
      <c r="I85">
        <v>39.4</v>
      </c>
      <c r="J85">
        <v>39.299999999999997</v>
      </c>
      <c r="K85">
        <v>38.06</v>
      </c>
      <c r="L85">
        <v>729728</v>
      </c>
      <c r="M85" s="17">
        <v>277.76</v>
      </c>
      <c r="N85">
        <v>3265</v>
      </c>
      <c r="O85" s="3">
        <f t="shared" si="8"/>
        <v>223.50015313935683</v>
      </c>
      <c r="P85" s="3">
        <f>VLOOKUP(A85,'27-7'!$A$2:$N$1650,14,FALSE)</f>
        <v>192.00626959247649</v>
      </c>
      <c r="Q85" s="6">
        <f t="shared" si="13"/>
        <v>0.16402528737069108</v>
      </c>
      <c r="R85" s="5">
        <f>VLOOKUP(A85,'27-7'!$A$2:$L$1650,12,FALSE)</f>
        <v>45.04</v>
      </c>
      <c r="S85" s="10">
        <f t="shared" si="14"/>
        <v>5.1669626998223803</v>
      </c>
      <c r="T85">
        <v>330301</v>
      </c>
      <c r="U85">
        <v>45.26</v>
      </c>
      <c r="V85">
        <f t="shared" si="9"/>
        <v>0</v>
      </c>
      <c r="W85">
        <f t="shared" si="10"/>
        <v>1</v>
      </c>
      <c r="X85">
        <f t="shared" si="11"/>
        <v>1</v>
      </c>
    </row>
    <row r="86" spans="1:24" x14ac:dyDescent="0.3">
      <c r="A86" t="s">
        <v>978</v>
      </c>
      <c r="B86" t="str">
        <f t="shared" si="12"/>
        <v>'HARRMALAYA'</v>
      </c>
      <c r="C86" t="s">
        <v>24</v>
      </c>
      <c r="D86" t="s">
        <v>1677</v>
      </c>
      <c r="E86">
        <v>81.95</v>
      </c>
      <c r="F86">
        <v>83.9</v>
      </c>
      <c r="G86">
        <v>89.5</v>
      </c>
      <c r="H86">
        <v>82.15</v>
      </c>
      <c r="I86">
        <v>86.45</v>
      </c>
      <c r="J86">
        <v>87.45</v>
      </c>
      <c r="K86">
        <v>86.01</v>
      </c>
      <c r="L86">
        <v>303601</v>
      </c>
      <c r="M86" s="17">
        <v>261.13</v>
      </c>
      <c r="N86">
        <v>4075</v>
      </c>
      <c r="O86" s="3">
        <f t="shared" si="8"/>
        <v>74.503312883435584</v>
      </c>
      <c r="P86" s="3">
        <f>VLOOKUP(A86,'27-7'!$A$2:$N$1650,14,FALSE)</f>
        <v>55.373881932021469</v>
      </c>
      <c r="Q86" s="6">
        <f t="shared" si="13"/>
        <v>0.34545945279577728</v>
      </c>
      <c r="R86" s="5">
        <f>VLOOKUP(A86,'27-7'!$A$2:$L$1650,12,FALSE)</f>
        <v>25.5</v>
      </c>
      <c r="S86" s="10">
        <f t="shared" si="14"/>
        <v>9.240392156862745</v>
      </c>
      <c r="T86">
        <v>88636</v>
      </c>
      <c r="U86">
        <v>29.19</v>
      </c>
      <c r="V86">
        <f t="shared" si="9"/>
        <v>0</v>
      </c>
      <c r="W86">
        <f t="shared" si="10"/>
        <v>1</v>
      </c>
      <c r="X86">
        <f t="shared" si="11"/>
        <v>1</v>
      </c>
    </row>
    <row r="87" spans="1:24" x14ac:dyDescent="0.3">
      <c r="A87" t="s">
        <v>857</v>
      </c>
      <c r="B87" t="str">
        <f t="shared" si="12"/>
        <v>'GEPIL'</v>
      </c>
      <c r="C87" t="s">
        <v>24</v>
      </c>
      <c r="D87" t="s">
        <v>1677</v>
      </c>
      <c r="E87">
        <v>481</v>
      </c>
      <c r="F87">
        <v>484.1</v>
      </c>
      <c r="G87">
        <v>512.04999999999995</v>
      </c>
      <c r="H87">
        <v>477.65</v>
      </c>
      <c r="I87">
        <v>503.5</v>
      </c>
      <c r="J87">
        <v>502.6</v>
      </c>
      <c r="K87">
        <v>501.59</v>
      </c>
      <c r="L87">
        <v>44592</v>
      </c>
      <c r="M87" s="17">
        <v>223.67</v>
      </c>
      <c r="N87">
        <v>3081</v>
      </c>
      <c r="O87" s="3">
        <f t="shared" si="8"/>
        <v>14.473222979552094</v>
      </c>
      <c r="P87" s="3">
        <f>VLOOKUP(A87,'27-7'!$A$2:$N$1650,14,FALSE)</f>
        <v>10.022007042253522</v>
      </c>
      <c r="Q87" s="6">
        <f t="shared" si="13"/>
        <v>0.44414416379193483</v>
      </c>
      <c r="R87" s="5">
        <f>VLOOKUP(A87,'27-7'!$A$2:$L$1650,12,FALSE)</f>
        <v>54.5</v>
      </c>
      <c r="S87" s="10">
        <f t="shared" si="14"/>
        <v>3.104036697247706</v>
      </c>
      <c r="T87">
        <v>18750</v>
      </c>
      <c r="U87">
        <v>42.05</v>
      </c>
      <c r="V87">
        <f t="shared" si="9"/>
        <v>0</v>
      </c>
      <c r="W87">
        <f t="shared" si="10"/>
        <v>1</v>
      </c>
      <c r="X87">
        <f t="shared" si="11"/>
        <v>1</v>
      </c>
    </row>
    <row r="88" spans="1:24" x14ac:dyDescent="0.3">
      <c r="A88" t="s">
        <v>845</v>
      </c>
      <c r="B88" t="str">
        <f t="shared" si="12"/>
        <v>'SAGCEM'</v>
      </c>
      <c r="C88" t="s">
        <v>24</v>
      </c>
      <c r="D88" t="s">
        <v>1677</v>
      </c>
      <c r="E88">
        <v>448.7</v>
      </c>
      <c r="F88">
        <v>448.2</v>
      </c>
      <c r="G88">
        <v>469</v>
      </c>
      <c r="H88">
        <v>440</v>
      </c>
      <c r="I88">
        <v>469</v>
      </c>
      <c r="J88">
        <v>465</v>
      </c>
      <c r="K88">
        <v>459.39</v>
      </c>
      <c r="L88">
        <v>38861</v>
      </c>
      <c r="M88" s="17">
        <v>178.52</v>
      </c>
      <c r="N88">
        <v>1869</v>
      </c>
      <c r="O88" s="3">
        <f t="shared" si="8"/>
        <v>20.792402354200107</v>
      </c>
      <c r="P88" s="3">
        <f>VLOOKUP(A88,'27-7'!$A$2:$N$1650,14,FALSE)</f>
        <v>16.301724137931036</v>
      </c>
      <c r="Q88" s="6">
        <f t="shared" si="13"/>
        <v>0.27547259285415771</v>
      </c>
      <c r="R88" s="5">
        <f>VLOOKUP(A88,'27-7'!$A$2:$L$1650,12,FALSE)</f>
        <v>59.37</v>
      </c>
      <c r="S88" s="10">
        <f t="shared" si="14"/>
        <v>2.0069058447027119</v>
      </c>
      <c r="T88">
        <v>20861</v>
      </c>
      <c r="U88">
        <v>53.68</v>
      </c>
      <c r="V88">
        <f t="shared" si="9"/>
        <v>0</v>
      </c>
      <c r="W88">
        <f t="shared" si="10"/>
        <v>1</v>
      </c>
      <c r="X88">
        <f t="shared" si="11"/>
        <v>1</v>
      </c>
    </row>
    <row r="89" spans="1:24" x14ac:dyDescent="0.3">
      <c r="A89" t="s">
        <v>862</v>
      </c>
      <c r="B89" t="str">
        <f t="shared" si="12"/>
        <v>'KSB'</v>
      </c>
      <c r="C89" t="s">
        <v>24</v>
      </c>
      <c r="D89" t="s">
        <v>1677</v>
      </c>
      <c r="E89">
        <v>505.2</v>
      </c>
      <c r="F89">
        <v>505</v>
      </c>
      <c r="G89">
        <v>511</v>
      </c>
      <c r="H89">
        <v>492.1</v>
      </c>
      <c r="I89">
        <v>501.95</v>
      </c>
      <c r="J89">
        <v>500.15</v>
      </c>
      <c r="K89">
        <v>500.53</v>
      </c>
      <c r="L89">
        <v>32253</v>
      </c>
      <c r="M89" s="17">
        <v>161.44</v>
      </c>
      <c r="N89">
        <v>2300</v>
      </c>
      <c r="O89" s="3">
        <f t="shared" si="8"/>
        <v>14.02304347826087</v>
      </c>
      <c r="P89" s="3">
        <f>VLOOKUP(A89,'27-7'!$A$2:$N$1650,14,FALSE)</f>
        <v>11.568736141906873</v>
      </c>
      <c r="Q89" s="6">
        <f t="shared" si="13"/>
        <v>0.21214999687506522</v>
      </c>
      <c r="R89" s="5">
        <f>VLOOKUP(A89,'27-7'!$A$2:$L$1650,12,FALSE)</f>
        <v>53.28</v>
      </c>
      <c r="S89" s="10">
        <f t="shared" si="14"/>
        <v>2.03003003003003</v>
      </c>
      <c r="T89">
        <v>25328</v>
      </c>
      <c r="U89">
        <v>78.53</v>
      </c>
      <c r="V89">
        <f t="shared" si="9"/>
        <v>0</v>
      </c>
      <c r="W89">
        <f t="shared" si="10"/>
        <v>1</v>
      </c>
      <c r="X89">
        <f t="shared" si="11"/>
        <v>1</v>
      </c>
    </row>
    <row r="90" spans="1:24" x14ac:dyDescent="0.3">
      <c r="A90" t="s">
        <v>885</v>
      </c>
      <c r="B90" t="str">
        <f t="shared" si="12"/>
        <v>'MANGLMCEM'</v>
      </c>
      <c r="C90" t="s">
        <v>24</v>
      </c>
      <c r="D90" t="s">
        <v>1677</v>
      </c>
      <c r="E90">
        <v>192.25</v>
      </c>
      <c r="F90">
        <v>192.25</v>
      </c>
      <c r="G90">
        <v>199.9</v>
      </c>
      <c r="H90">
        <v>192.25</v>
      </c>
      <c r="I90">
        <v>194.5</v>
      </c>
      <c r="J90">
        <v>195.65</v>
      </c>
      <c r="K90">
        <v>196.73</v>
      </c>
      <c r="L90">
        <v>74283</v>
      </c>
      <c r="M90" s="17">
        <v>146.13</v>
      </c>
      <c r="N90">
        <v>1612</v>
      </c>
      <c r="O90" s="3">
        <f t="shared" si="8"/>
        <v>46.081265508684865</v>
      </c>
      <c r="P90" s="3">
        <f>VLOOKUP(A90,'27-7'!$A$2:$N$1650,14,FALSE)</f>
        <v>26.380530973451329</v>
      </c>
      <c r="Q90" s="6">
        <f t="shared" si="13"/>
        <v>0.74679067510278074</v>
      </c>
      <c r="R90" s="5">
        <f>VLOOKUP(A90,'27-7'!$A$2:$L$1650,12,FALSE)</f>
        <v>46.07</v>
      </c>
      <c r="S90" s="10">
        <f t="shared" si="14"/>
        <v>2.1719123073583679</v>
      </c>
      <c r="T90">
        <v>23253</v>
      </c>
      <c r="U90">
        <v>31.3</v>
      </c>
      <c r="V90">
        <f t="shared" si="9"/>
        <v>0</v>
      </c>
      <c r="W90">
        <f t="shared" si="10"/>
        <v>1</v>
      </c>
      <c r="X90">
        <f t="shared" si="11"/>
        <v>1</v>
      </c>
    </row>
    <row r="91" spans="1:24" x14ac:dyDescent="0.3">
      <c r="A91" t="s">
        <v>1166</v>
      </c>
      <c r="B91" t="str">
        <f t="shared" si="12"/>
        <v>'RML'</v>
      </c>
      <c r="C91" t="s">
        <v>24</v>
      </c>
      <c r="D91" t="s">
        <v>1677</v>
      </c>
      <c r="E91">
        <v>202.9</v>
      </c>
      <c r="F91">
        <v>207</v>
      </c>
      <c r="G91">
        <v>221.25</v>
      </c>
      <c r="H91">
        <v>203.5</v>
      </c>
      <c r="I91">
        <v>207.5</v>
      </c>
      <c r="J91">
        <v>208.85</v>
      </c>
      <c r="K91">
        <v>213.64</v>
      </c>
      <c r="L91">
        <v>59833</v>
      </c>
      <c r="M91" s="17">
        <v>127.83</v>
      </c>
      <c r="N91">
        <v>2375</v>
      </c>
      <c r="O91" s="3">
        <f t="shared" si="8"/>
        <v>25.192842105263157</v>
      </c>
      <c r="P91" s="3">
        <f>VLOOKUP(A91,'27-7'!$A$2:$N$1650,14,FALSE)</f>
        <v>21.977011494252874</v>
      </c>
      <c r="Q91" s="6">
        <f t="shared" si="13"/>
        <v>0.1463270204800704</v>
      </c>
      <c r="R91" s="5">
        <f>VLOOKUP(A91,'27-7'!$A$2:$L$1650,12,FALSE)</f>
        <v>19.52</v>
      </c>
      <c r="S91" s="10">
        <f t="shared" si="14"/>
        <v>5.5486680327868854</v>
      </c>
      <c r="T91">
        <v>15481</v>
      </c>
      <c r="U91">
        <v>25.87</v>
      </c>
      <c r="V91">
        <f t="shared" si="9"/>
        <v>0</v>
      </c>
      <c r="W91">
        <f t="shared" si="10"/>
        <v>1</v>
      </c>
      <c r="X91">
        <f t="shared" si="11"/>
        <v>1</v>
      </c>
    </row>
    <row r="92" spans="1:24" x14ac:dyDescent="0.3">
      <c r="A92" t="s">
        <v>190</v>
      </c>
      <c r="B92" t="str">
        <f t="shared" si="12"/>
        <v>'ALPA'</v>
      </c>
      <c r="C92" t="s">
        <v>24</v>
      </c>
      <c r="D92" t="s">
        <v>1677</v>
      </c>
      <c r="E92">
        <v>20.8</v>
      </c>
      <c r="F92">
        <v>21.75</v>
      </c>
      <c r="G92">
        <v>22.85</v>
      </c>
      <c r="H92">
        <v>21</v>
      </c>
      <c r="I92">
        <v>22.85</v>
      </c>
      <c r="J92">
        <v>22.8</v>
      </c>
      <c r="K92">
        <v>22.33</v>
      </c>
      <c r="L92">
        <v>493615</v>
      </c>
      <c r="M92" s="17">
        <v>110.21</v>
      </c>
      <c r="N92">
        <v>1640</v>
      </c>
      <c r="O92" s="3">
        <f t="shared" si="8"/>
        <v>300.98475609756099</v>
      </c>
      <c r="P92" s="3">
        <f>VLOOKUP(A92,'27-7'!$A$2:$N$1650,14,FALSE)</f>
        <v>150.91830065359477</v>
      </c>
      <c r="Q92" s="6">
        <f t="shared" si="13"/>
        <v>0.99435558705644456</v>
      </c>
      <c r="R92" s="5">
        <f>VLOOKUP(A92,'27-7'!$A$2:$L$1650,12,FALSE)</f>
        <v>29.46</v>
      </c>
      <c r="S92" s="10">
        <f t="shared" si="14"/>
        <v>2.7410047522063814</v>
      </c>
      <c r="T92">
        <v>190121</v>
      </c>
      <c r="U92">
        <v>38.520000000000003</v>
      </c>
      <c r="V92">
        <f t="shared" si="9"/>
        <v>0</v>
      </c>
      <c r="W92">
        <f t="shared" si="10"/>
        <v>1</v>
      </c>
      <c r="X92">
        <f t="shared" si="11"/>
        <v>1</v>
      </c>
    </row>
    <row r="93" spans="1:24" x14ac:dyDescent="0.3">
      <c r="A93" t="s">
        <v>982</v>
      </c>
      <c r="B93" t="str">
        <f t="shared" si="12"/>
        <v>'USHAMART'</v>
      </c>
      <c r="C93" t="s">
        <v>24</v>
      </c>
      <c r="D93" t="s">
        <v>1677</v>
      </c>
      <c r="E93">
        <v>18</v>
      </c>
      <c r="F93">
        <v>18</v>
      </c>
      <c r="G93">
        <v>18.3</v>
      </c>
      <c r="H93">
        <v>17.100000000000001</v>
      </c>
      <c r="I93">
        <v>17.850000000000001</v>
      </c>
      <c r="J93">
        <v>17.7</v>
      </c>
      <c r="K93">
        <v>17.52</v>
      </c>
      <c r="L93">
        <v>612200</v>
      </c>
      <c r="M93" s="17">
        <v>107.27</v>
      </c>
      <c r="N93">
        <v>1254</v>
      </c>
      <c r="O93" s="3">
        <f t="shared" si="8"/>
        <v>488.19776714513557</v>
      </c>
      <c r="P93" s="3">
        <f>VLOOKUP(A93,'27-7'!$A$2:$N$1650,14,FALSE)</f>
        <v>306.18568232662193</v>
      </c>
      <c r="Q93" s="6">
        <f t="shared" si="13"/>
        <v>0.59445001946352682</v>
      </c>
      <c r="R93" s="5">
        <f>VLOOKUP(A93,'27-7'!$A$2:$L$1650,12,FALSE)</f>
        <v>24.78</v>
      </c>
      <c r="S93" s="10">
        <f t="shared" si="14"/>
        <v>3.3288942695722352</v>
      </c>
      <c r="T93">
        <v>289154</v>
      </c>
      <c r="U93">
        <v>47.23</v>
      </c>
      <c r="V93">
        <f t="shared" si="9"/>
        <v>0</v>
      </c>
      <c r="W93">
        <f t="shared" si="10"/>
        <v>1</v>
      </c>
      <c r="X93">
        <f t="shared" si="11"/>
        <v>1</v>
      </c>
    </row>
    <row r="94" spans="1:24" x14ac:dyDescent="0.3">
      <c r="A94" t="s">
        <v>966</v>
      </c>
      <c r="B94" t="str">
        <f t="shared" si="12"/>
        <v>'JAYSREETEA'</v>
      </c>
      <c r="C94" t="s">
        <v>24</v>
      </c>
      <c r="D94" t="s">
        <v>1677</v>
      </c>
      <c r="E94">
        <v>52.75</v>
      </c>
      <c r="F94">
        <v>53</v>
      </c>
      <c r="G94">
        <v>56.8</v>
      </c>
      <c r="H94">
        <v>51.9</v>
      </c>
      <c r="I94">
        <v>54.7</v>
      </c>
      <c r="J94">
        <v>55.2</v>
      </c>
      <c r="K94">
        <v>54.9</v>
      </c>
      <c r="L94">
        <v>187869</v>
      </c>
      <c r="M94" s="17">
        <v>103.15</v>
      </c>
      <c r="N94">
        <v>2272</v>
      </c>
      <c r="O94" s="3">
        <f t="shared" si="8"/>
        <v>82.688820422535215</v>
      </c>
      <c r="P94" s="3">
        <f>VLOOKUP(A94,'27-7'!$A$2:$N$1650,14,FALSE)</f>
        <v>86.975206611570243</v>
      </c>
      <c r="Q94" s="6">
        <f t="shared" si="13"/>
        <v>-4.9282851470281108E-2</v>
      </c>
      <c r="R94" s="5">
        <f>VLOOKUP(A94,'27-7'!$A$2:$L$1650,12,FALSE)</f>
        <v>28.09</v>
      </c>
      <c r="S94" s="10">
        <f t="shared" si="14"/>
        <v>2.6721253114987542</v>
      </c>
      <c r="T94">
        <v>82419</v>
      </c>
      <c r="U94">
        <v>43.87</v>
      </c>
      <c r="V94">
        <f t="shared" si="9"/>
        <v>0</v>
      </c>
      <c r="W94">
        <f t="shared" si="10"/>
        <v>1</v>
      </c>
      <c r="X94">
        <f t="shared" si="11"/>
        <v>1</v>
      </c>
    </row>
    <row r="95" spans="1:24" x14ac:dyDescent="0.3">
      <c r="A95" t="s">
        <v>999</v>
      </c>
      <c r="B95" t="str">
        <f t="shared" si="12"/>
        <v>'SHIL'</v>
      </c>
      <c r="C95" t="s">
        <v>24</v>
      </c>
      <c r="D95" t="s">
        <v>1677</v>
      </c>
      <c r="E95">
        <v>74.650000000000006</v>
      </c>
      <c r="F95">
        <v>74.05</v>
      </c>
      <c r="G95">
        <v>82</v>
      </c>
      <c r="H95">
        <v>68.099999999999994</v>
      </c>
      <c r="I95">
        <v>79.5</v>
      </c>
      <c r="J95">
        <v>74.3</v>
      </c>
      <c r="K95">
        <v>72.38</v>
      </c>
      <c r="L95">
        <v>136385</v>
      </c>
      <c r="M95" s="17">
        <v>98.72</v>
      </c>
      <c r="N95">
        <v>2145</v>
      </c>
      <c r="O95" s="3">
        <f t="shared" si="8"/>
        <v>63.582750582750585</v>
      </c>
      <c r="P95" s="3">
        <f>VLOOKUP(A95,'27-7'!$A$2:$N$1650,14,FALSE)</f>
        <v>68.943820224719104</v>
      </c>
      <c r="Q95" s="6">
        <f t="shared" si="13"/>
        <v>-7.7759973620469075E-2</v>
      </c>
      <c r="R95" s="5">
        <f>VLOOKUP(A95,'27-7'!$A$2:$L$1650,12,FALSE)</f>
        <v>22.93</v>
      </c>
      <c r="S95" s="10">
        <f t="shared" si="14"/>
        <v>3.3052769297863058</v>
      </c>
      <c r="T95">
        <v>85705</v>
      </c>
      <c r="U95">
        <v>62.84</v>
      </c>
      <c r="V95">
        <f t="shared" si="9"/>
        <v>0</v>
      </c>
      <c r="W95">
        <f t="shared" si="10"/>
        <v>1</v>
      </c>
      <c r="X95">
        <f t="shared" si="11"/>
        <v>1</v>
      </c>
    </row>
    <row r="96" spans="1:24" x14ac:dyDescent="0.3">
      <c r="A96" t="s">
        <v>965</v>
      </c>
      <c r="B96" t="str">
        <f t="shared" si="12"/>
        <v>'HONDAPOWER'</v>
      </c>
      <c r="C96" t="s">
        <v>24</v>
      </c>
      <c r="D96" t="s">
        <v>1677</v>
      </c>
      <c r="E96">
        <v>996.35</v>
      </c>
      <c r="F96">
        <v>1025</v>
      </c>
      <c r="G96">
        <v>1054</v>
      </c>
      <c r="H96">
        <v>985</v>
      </c>
      <c r="I96">
        <v>1037.4000000000001</v>
      </c>
      <c r="J96">
        <v>1026.1500000000001</v>
      </c>
      <c r="K96">
        <v>1024.8900000000001</v>
      </c>
      <c r="L96">
        <v>9121</v>
      </c>
      <c r="M96" s="17">
        <v>93.48</v>
      </c>
      <c r="N96">
        <v>1204</v>
      </c>
      <c r="O96" s="3">
        <f t="shared" si="8"/>
        <v>7.5755813953488369</v>
      </c>
      <c r="P96" s="3">
        <f>VLOOKUP(A96,'27-7'!$A$2:$N$1650,14,FALSE)</f>
        <v>10.541044776119403</v>
      </c>
      <c r="Q96" s="6">
        <f t="shared" si="13"/>
        <v>-0.28132537559168558</v>
      </c>
      <c r="R96" s="5">
        <f>VLOOKUP(A96,'27-7'!$A$2:$L$1650,12,FALSE)</f>
        <v>28.25</v>
      </c>
      <c r="S96" s="10">
        <f t="shared" si="14"/>
        <v>2.3090265486725663</v>
      </c>
      <c r="T96">
        <v>4977</v>
      </c>
      <c r="U96">
        <v>54.57</v>
      </c>
      <c r="V96">
        <f t="shared" si="9"/>
        <v>0</v>
      </c>
      <c r="W96">
        <f t="shared" si="10"/>
        <v>1</v>
      </c>
      <c r="X96">
        <f t="shared" si="11"/>
        <v>1</v>
      </c>
    </row>
    <row r="97" spans="1:24" x14ac:dyDescent="0.3">
      <c r="A97" t="s">
        <v>989</v>
      </c>
      <c r="B97" t="str">
        <f t="shared" si="12"/>
        <v>'PODDARMENT'</v>
      </c>
      <c r="C97" t="s">
        <v>24</v>
      </c>
      <c r="D97" t="s">
        <v>1677</v>
      </c>
      <c r="E97">
        <v>178.25</v>
      </c>
      <c r="F97">
        <v>179</v>
      </c>
      <c r="G97">
        <v>189</v>
      </c>
      <c r="H97">
        <v>173.35</v>
      </c>
      <c r="I97">
        <v>182</v>
      </c>
      <c r="J97">
        <v>182.25</v>
      </c>
      <c r="K97">
        <v>184.21</v>
      </c>
      <c r="L97">
        <v>50262</v>
      </c>
      <c r="M97" s="17">
        <v>92.59</v>
      </c>
      <c r="N97">
        <v>1816</v>
      </c>
      <c r="O97" s="3">
        <f t="shared" si="8"/>
        <v>27.677312775330396</v>
      </c>
      <c r="P97" s="3">
        <f>VLOOKUP(A97,'27-7'!$A$2:$N$1650,14,FALSE)</f>
        <v>14.683168316831683</v>
      </c>
      <c r="Q97" s="6">
        <f t="shared" si="13"/>
        <v>0.88496870553497642</v>
      </c>
      <c r="R97" s="5">
        <f>VLOOKUP(A97,'27-7'!$A$2:$L$1650,12,FALSE)</f>
        <v>23.88</v>
      </c>
      <c r="S97" s="10">
        <f t="shared" si="14"/>
        <v>2.8773031825795647</v>
      </c>
      <c r="T97">
        <v>24508</v>
      </c>
      <c r="U97">
        <v>48.76</v>
      </c>
      <c r="V97">
        <f t="shared" si="9"/>
        <v>0</v>
      </c>
      <c r="W97">
        <f t="shared" si="10"/>
        <v>1</v>
      </c>
      <c r="X97">
        <f t="shared" si="11"/>
        <v>1</v>
      </c>
    </row>
    <row r="98" spans="1:24" x14ac:dyDescent="0.3">
      <c r="A98" t="s">
        <v>1204</v>
      </c>
      <c r="B98" t="str">
        <f t="shared" si="12"/>
        <v>'GREENLAM'</v>
      </c>
      <c r="C98" t="s">
        <v>24</v>
      </c>
      <c r="D98" t="s">
        <v>1677</v>
      </c>
      <c r="E98">
        <v>719.3</v>
      </c>
      <c r="F98">
        <v>723.05</v>
      </c>
      <c r="G98">
        <v>759.95</v>
      </c>
      <c r="H98">
        <v>707.25</v>
      </c>
      <c r="I98">
        <v>745.05</v>
      </c>
      <c r="J98">
        <v>740.65</v>
      </c>
      <c r="K98">
        <v>729.49</v>
      </c>
      <c r="L98">
        <v>12280</v>
      </c>
      <c r="M98" s="17">
        <v>89.58</v>
      </c>
      <c r="N98">
        <v>1257</v>
      </c>
      <c r="O98" s="3">
        <f t="shared" si="8"/>
        <v>9.7692919649960217</v>
      </c>
      <c r="P98" s="3">
        <f>VLOOKUP(A98,'27-7'!$A$2:$N$1650,14,FALSE)</f>
        <v>5.4731182795698921</v>
      </c>
      <c r="Q98" s="6">
        <f t="shared" si="13"/>
        <v>0.78495904272029482</v>
      </c>
      <c r="R98" s="5">
        <f>VLOOKUP(A98,'27-7'!$A$2:$L$1650,12,FALSE)</f>
        <v>14.68</v>
      </c>
      <c r="S98" s="10">
        <f t="shared" si="14"/>
        <v>5.1021798365122617</v>
      </c>
      <c r="T98">
        <v>3119</v>
      </c>
      <c r="U98">
        <v>25.4</v>
      </c>
      <c r="V98">
        <f t="shared" si="9"/>
        <v>0</v>
      </c>
      <c r="W98">
        <f t="shared" si="10"/>
        <v>1</v>
      </c>
      <c r="X98">
        <f t="shared" si="11"/>
        <v>1</v>
      </c>
    </row>
    <row r="99" spans="1:24" x14ac:dyDescent="0.3">
      <c r="A99" t="s">
        <v>1132</v>
      </c>
      <c r="B99" t="str">
        <f t="shared" si="12"/>
        <v>'PILANIINVS'</v>
      </c>
      <c r="C99" t="s">
        <v>24</v>
      </c>
      <c r="D99" t="s">
        <v>1677</v>
      </c>
      <c r="E99">
        <v>1389.05</v>
      </c>
      <c r="F99">
        <v>1422.2</v>
      </c>
      <c r="G99">
        <v>1588</v>
      </c>
      <c r="H99">
        <v>1395</v>
      </c>
      <c r="I99">
        <v>1550</v>
      </c>
      <c r="J99">
        <v>1535.85</v>
      </c>
      <c r="K99">
        <v>1501.97</v>
      </c>
      <c r="L99">
        <v>4312</v>
      </c>
      <c r="M99" s="17">
        <v>64.77</v>
      </c>
      <c r="N99">
        <v>580</v>
      </c>
      <c r="O99" s="3">
        <f t="shared" si="8"/>
        <v>7.4344827586206899</v>
      </c>
      <c r="P99" s="3">
        <f>VLOOKUP(A99,'27-7'!$A$2:$N$1650,14,FALSE)</f>
        <v>5.1913875598086126</v>
      </c>
      <c r="Q99" s="6">
        <f t="shared" si="13"/>
        <v>0.43208008898776418</v>
      </c>
      <c r="R99" s="5">
        <f>VLOOKUP(A99,'27-7'!$A$2:$L$1650,12,FALSE)</f>
        <v>15.21</v>
      </c>
      <c r="S99" s="10">
        <f t="shared" si="14"/>
        <v>3.2583826429980269</v>
      </c>
      <c r="T99">
        <v>3501</v>
      </c>
      <c r="U99">
        <v>81.19</v>
      </c>
      <c r="V99">
        <f t="shared" si="9"/>
        <v>0</v>
      </c>
      <c r="W99">
        <f t="shared" si="10"/>
        <v>1</v>
      </c>
      <c r="X99">
        <f t="shared" si="11"/>
        <v>1</v>
      </c>
    </row>
    <row r="100" spans="1:24" x14ac:dyDescent="0.3">
      <c r="A100" t="s">
        <v>1238</v>
      </c>
      <c r="B100" t="str">
        <f t="shared" si="12"/>
        <v>'TCNSBRANDS'</v>
      </c>
      <c r="C100" t="s">
        <v>24</v>
      </c>
      <c r="D100" t="s">
        <v>1677</v>
      </c>
      <c r="E100">
        <v>334.65</v>
      </c>
      <c r="F100">
        <v>338.95</v>
      </c>
      <c r="G100">
        <v>343.4</v>
      </c>
      <c r="H100">
        <v>323.14999999999998</v>
      </c>
      <c r="I100">
        <v>339.6</v>
      </c>
      <c r="J100">
        <v>328.65</v>
      </c>
      <c r="K100">
        <v>333.88</v>
      </c>
      <c r="L100">
        <v>16336</v>
      </c>
      <c r="M100" s="17">
        <v>54.54</v>
      </c>
      <c r="N100">
        <v>1309</v>
      </c>
      <c r="O100" s="3">
        <f t="shared" si="8"/>
        <v>12.479755538579068</v>
      </c>
      <c r="P100" s="3">
        <f>VLOOKUP(A100,'27-7'!$A$2:$N$1650,14,FALSE)</f>
        <v>8.9676549865229109</v>
      </c>
      <c r="Q100" s="6">
        <f t="shared" si="13"/>
        <v>0.39164090917127575</v>
      </c>
      <c r="R100" s="5">
        <f>VLOOKUP(A100,'27-7'!$A$2:$L$1650,12,FALSE)</f>
        <v>11.18</v>
      </c>
      <c r="S100" s="10">
        <f t="shared" si="14"/>
        <v>3.8783542039355994</v>
      </c>
      <c r="T100">
        <v>11171</v>
      </c>
      <c r="U100">
        <v>68.38</v>
      </c>
      <c r="V100">
        <f t="shared" si="9"/>
        <v>0</v>
      </c>
      <c r="W100">
        <f t="shared" si="10"/>
        <v>1</v>
      </c>
      <c r="X100">
        <f t="shared" si="11"/>
        <v>1</v>
      </c>
    </row>
    <row r="101" spans="1:24" x14ac:dyDescent="0.3">
      <c r="A101" t="s">
        <v>1218</v>
      </c>
      <c r="B101" t="str">
        <f t="shared" si="12"/>
        <v>'SORILINFRA'</v>
      </c>
      <c r="C101" t="s">
        <v>24</v>
      </c>
      <c r="D101" t="s">
        <v>1677</v>
      </c>
      <c r="E101">
        <v>51.85</v>
      </c>
      <c r="F101">
        <v>53</v>
      </c>
      <c r="G101">
        <v>54.3</v>
      </c>
      <c r="H101">
        <v>49.3</v>
      </c>
      <c r="I101">
        <v>49.45</v>
      </c>
      <c r="J101">
        <v>49.3</v>
      </c>
      <c r="K101">
        <v>50.45</v>
      </c>
      <c r="L101">
        <v>93645</v>
      </c>
      <c r="M101" s="17">
        <v>47.25</v>
      </c>
      <c r="N101">
        <v>1041</v>
      </c>
      <c r="O101" s="3">
        <f t="shared" si="8"/>
        <v>89.956772334293944</v>
      </c>
      <c r="P101" s="3">
        <f>VLOOKUP(A101,'27-7'!$A$2:$N$1650,14,FALSE)</f>
        <v>45.757575757575758</v>
      </c>
      <c r="Q101" s="6">
        <f t="shared" si="13"/>
        <v>0.96594270664351001</v>
      </c>
      <c r="R101" s="5">
        <f>VLOOKUP(A101,'27-7'!$A$2:$L$1650,12,FALSE)</f>
        <v>13.34</v>
      </c>
      <c r="S101" s="10">
        <f t="shared" si="14"/>
        <v>2.5419790104947526</v>
      </c>
      <c r="T101">
        <v>55959</v>
      </c>
      <c r="U101">
        <v>59.76</v>
      </c>
      <c r="V101">
        <f t="shared" si="9"/>
        <v>0</v>
      </c>
      <c r="W101">
        <f t="shared" si="10"/>
        <v>1</v>
      </c>
      <c r="X101">
        <f t="shared" si="11"/>
        <v>1</v>
      </c>
    </row>
    <row r="102" spans="1:24" x14ac:dyDescent="0.3">
      <c r="A102" t="s">
        <v>1372</v>
      </c>
      <c r="B102" t="str">
        <f t="shared" si="12"/>
        <v>'KWALITY'</v>
      </c>
      <c r="C102" t="s">
        <v>41</v>
      </c>
      <c r="D102" t="s">
        <v>1677</v>
      </c>
      <c r="E102">
        <v>3.25</v>
      </c>
      <c r="F102">
        <v>3.1</v>
      </c>
      <c r="G102">
        <v>3.4</v>
      </c>
      <c r="H102">
        <v>3.1</v>
      </c>
      <c r="I102">
        <v>3.4</v>
      </c>
      <c r="J102">
        <v>3.35</v>
      </c>
      <c r="K102">
        <v>3.23</v>
      </c>
      <c r="L102">
        <v>1048730</v>
      </c>
      <c r="M102" s="17">
        <v>33.840000000000003</v>
      </c>
      <c r="N102">
        <v>1117</v>
      </c>
      <c r="O102" s="3">
        <f t="shared" si="8"/>
        <v>938.88093106535359</v>
      </c>
      <c r="P102" s="3">
        <f>VLOOKUP(A102,'27-7'!$A$2:$N$1650,14,FALSE)</f>
        <v>590.44086021505382</v>
      </c>
      <c r="Q102" s="6">
        <f t="shared" si="13"/>
        <v>0.59013542986064493</v>
      </c>
      <c r="R102" s="5">
        <f>VLOOKUP(A102,'27-7'!$A$2:$L$1650,12,FALSE)</f>
        <v>3.57</v>
      </c>
      <c r="S102" s="10">
        <f t="shared" si="14"/>
        <v>8.4789915966386573</v>
      </c>
      <c r="T102" t="s">
        <v>42</v>
      </c>
      <c r="U102" t="s">
        <v>42</v>
      </c>
      <c r="V102">
        <f t="shared" si="9"/>
        <v>0</v>
      </c>
      <c r="W102">
        <f t="shared" si="10"/>
        <v>1</v>
      </c>
      <c r="X102">
        <f t="shared" si="11"/>
        <v>1</v>
      </c>
    </row>
    <row r="103" spans="1:24" x14ac:dyDescent="0.3">
      <c r="A103" t="s">
        <v>1291</v>
      </c>
      <c r="B103" t="str">
        <f t="shared" si="12"/>
        <v>'JPINFRATEC'</v>
      </c>
      <c r="C103" t="s">
        <v>41</v>
      </c>
      <c r="D103" t="s">
        <v>1677</v>
      </c>
      <c r="E103">
        <v>1.4</v>
      </c>
      <c r="F103">
        <v>1.35</v>
      </c>
      <c r="G103">
        <v>1.45</v>
      </c>
      <c r="H103">
        <v>1.35</v>
      </c>
      <c r="I103">
        <v>1.45</v>
      </c>
      <c r="J103">
        <v>1.45</v>
      </c>
      <c r="K103">
        <v>1.41</v>
      </c>
      <c r="L103">
        <v>2345056</v>
      </c>
      <c r="M103" s="17">
        <v>33.090000000000003</v>
      </c>
      <c r="N103">
        <v>981</v>
      </c>
      <c r="O103" s="3">
        <f t="shared" si="8"/>
        <v>2390.4750254841997</v>
      </c>
      <c r="P103" s="3">
        <f>VLOOKUP(A103,'27-7'!$A$2:$N$1650,14,FALSE)</f>
        <v>2205.2571428571428</v>
      </c>
      <c r="Q103" s="6">
        <f t="shared" si="13"/>
        <v>8.3989245076013075E-2</v>
      </c>
      <c r="R103" s="5">
        <f>VLOOKUP(A103,'27-7'!$A$2:$L$1650,12,FALSE)</f>
        <v>7.58</v>
      </c>
      <c r="S103" s="10">
        <f t="shared" si="14"/>
        <v>3.3654353562005284</v>
      </c>
      <c r="T103" t="s">
        <v>42</v>
      </c>
      <c r="U103" t="s">
        <v>42</v>
      </c>
      <c r="V103">
        <f t="shared" si="9"/>
        <v>0</v>
      </c>
      <c r="W103">
        <f t="shared" si="10"/>
        <v>1</v>
      </c>
      <c r="X103">
        <f t="shared" si="11"/>
        <v>1</v>
      </c>
    </row>
    <row r="104" spans="1:24" x14ac:dyDescent="0.3">
      <c r="A104" t="s">
        <v>1321</v>
      </c>
      <c r="B104" t="str">
        <f t="shared" si="12"/>
        <v>'RSWM'</v>
      </c>
      <c r="C104" t="s">
        <v>24</v>
      </c>
      <c r="D104" t="s">
        <v>1677</v>
      </c>
      <c r="E104">
        <v>72.150000000000006</v>
      </c>
      <c r="F104">
        <v>72.150000000000006</v>
      </c>
      <c r="G104">
        <v>73.25</v>
      </c>
      <c r="H104">
        <v>70.650000000000006</v>
      </c>
      <c r="I104">
        <v>70.95</v>
      </c>
      <c r="J104">
        <v>71</v>
      </c>
      <c r="K104">
        <v>71.23</v>
      </c>
      <c r="L104">
        <v>34312</v>
      </c>
      <c r="M104" s="17">
        <v>24.44</v>
      </c>
      <c r="N104">
        <v>898</v>
      </c>
      <c r="O104" s="3">
        <f t="shared" si="8"/>
        <v>38.209354120267264</v>
      </c>
      <c r="P104" s="3">
        <f>VLOOKUP(A104,'27-7'!$A$2:$N$1650,14,FALSE)</f>
        <v>31.83969465648855</v>
      </c>
      <c r="Q104" s="6">
        <f t="shared" si="13"/>
        <v>0.20005403734236668</v>
      </c>
      <c r="R104" s="5">
        <f>VLOOKUP(A104,'27-7'!$A$2:$L$1650,12,FALSE)</f>
        <v>6</v>
      </c>
      <c r="S104" s="10">
        <f t="shared" si="14"/>
        <v>3.0733333333333337</v>
      </c>
      <c r="T104">
        <v>31240</v>
      </c>
      <c r="U104">
        <v>91.05</v>
      </c>
      <c r="V104">
        <f t="shared" si="9"/>
        <v>0</v>
      </c>
      <c r="W104">
        <f t="shared" si="10"/>
        <v>1</v>
      </c>
      <c r="X104">
        <f t="shared" si="11"/>
        <v>1</v>
      </c>
    </row>
    <row r="105" spans="1:24" x14ac:dyDescent="0.3">
      <c r="A105" t="s">
        <v>1318</v>
      </c>
      <c r="B105" t="str">
        <f t="shared" si="12"/>
        <v>'PENINLAND'</v>
      </c>
      <c r="C105" t="s">
        <v>24</v>
      </c>
      <c r="D105" t="s">
        <v>1677</v>
      </c>
      <c r="E105">
        <v>4.6500000000000004</v>
      </c>
      <c r="F105">
        <v>4.8499999999999996</v>
      </c>
      <c r="G105">
        <v>4.8499999999999996</v>
      </c>
      <c r="H105">
        <v>4.45</v>
      </c>
      <c r="I105">
        <v>4.45</v>
      </c>
      <c r="J105">
        <v>4.45</v>
      </c>
      <c r="K105">
        <v>4.58</v>
      </c>
      <c r="L105">
        <v>529949</v>
      </c>
      <c r="M105" s="17">
        <v>24.26</v>
      </c>
      <c r="N105">
        <v>410</v>
      </c>
      <c r="O105" s="3">
        <f t="shared" si="8"/>
        <v>1292.5585365853658</v>
      </c>
      <c r="P105" s="3">
        <f>VLOOKUP(A105,'27-7'!$A$2:$N$1650,14,FALSE)</f>
        <v>1524.1860465116279</v>
      </c>
      <c r="Q105" s="6">
        <f t="shared" si="13"/>
        <v>-0.15196800315577158</v>
      </c>
      <c r="R105" s="5">
        <f>VLOOKUP(A105,'27-7'!$A$2:$L$1650,12,FALSE)</f>
        <v>6.1</v>
      </c>
      <c r="S105" s="10">
        <f t="shared" si="14"/>
        <v>2.9770491803278696</v>
      </c>
      <c r="T105">
        <v>233971</v>
      </c>
      <c r="U105">
        <v>44.15</v>
      </c>
      <c r="V105">
        <f t="shared" si="9"/>
        <v>0</v>
      </c>
      <c r="W105">
        <f t="shared" si="10"/>
        <v>1</v>
      </c>
      <c r="X105">
        <f t="shared" si="11"/>
        <v>1</v>
      </c>
    </row>
    <row r="106" spans="1:24" x14ac:dyDescent="0.3">
      <c r="A106" t="s">
        <v>300</v>
      </c>
      <c r="B106" t="str">
        <f t="shared" si="12"/>
        <v>'AUBANK'</v>
      </c>
      <c r="C106" t="s">
        <v>24</v>
      </c>
      <c r="D106" t="s">
        <v>1677</v>
      </c>
      <c r="E106">
        <v>774</v>
      </c>
      <c r="F106">
        <v>790</v>
      </c>
      <c r="G106">
        <v>804.95</v>
      </c>
      <c r="H106">
        <v>766.65</v>
      </c>
      <c r="I106">
        <v>785</v>
      </c>
      <c r="J106">
        <v>785.65</v>
      </c>
      <c r="K106">
        <v>793.73</v>
      </c>
      <c r="L106">
        <v>1463026</v>
      </c>
      <c r="M106" s="18">
        <v>11612.5</v>
      </c>
      <c r="N106">
        <v>42082</v>
      </c>
      <c r="O106" s="3">
        <f t="shared" si="8"/>
        <v>34.766075756855663</v>
      </c>
      <c r="P106" s="3">
        <f>VLOOKUP(A106,'27-7'!$A$2:$N$1650,14,FALSE)</f>
        <v>10.618705035971223</v>
      </c>
      <c r="Q106" s="9">
        <f t="shared" si="13"/>
        <v>2.2740410096225863</v>
      </c>
      <c r="R106" s="5">
        <f>VLOOKUP(A106,'27-7'!$A$2:$L$1650,12,FALSE)</f>
        <v>8934.2000000000007</v>
      </c>
      <c r="S106" s="7">
        <f t="shared" si="14"/>
        <v>0.29978061829822467</v>
      </c>
      <c r="T106">
        <v>1140059</v>
      </c>
      <c r="U106">
        <v>77.92</v>
      </c>
      <c r="V106">
        <f t="shared" si="9"/>
        <v>1</v>
      </c>
      <c r="W106">
        <f t="shared" si="10"/>
        <v>0</v>
      </c>
      <c r="X106">
        <f t="shared" si="11"/>
        <v>1</v>
      </c>
    </row>
    <row r="107" spans="1:24" x14ac:dyDescent="0.3">
      <c r="A107" t="s">
        <v>364</v>
      </c>
      <c r="B107" t="str">
        <f t="shared" si="12"/>
        <v>'IRB'</v>
      </c>
      <c r="C107" t="s">
        <v>24</v>
      </c>
      <c r="D107" t="s">
        <v>1677</v>
      </c>
      <c r="E107">
        <v>121.95</v>
      </c>
      <c r="F107">
        <v>122.5</v>
      </c>
      <c r="G107">
        <v>123.85</v>
      </c>
      <c r="H107">
        <v>120.7</v>
      </c>
      <c r="I107">
        <v>122.2</v>
      </c>
      <c r="J107">
        <v>122</v>
      </c>
      <c r="K107">
        <v>122.01</v>
      </c>
      <c r="L107">
        <v>3058372</v>
      </c>
      <c r="M107" s="18">
        <v>3731.4</v>
      </c>
      <c r="N107">
        <v>9428</v>
      </c>
      <c r="O107" s="3">
        <f t="shared" si="8"/>
        <v>324.39244802715314</v>
      </c>
      <c r="P107" s="3">
        <f>VLOOKUP(A107,'27-7'!$A$2:$N$1650,14,FALSE)</f>
        <v>136.03682719546742</v>
      </c>
      <c r="Q107" s="9">
        <f t="shared" si="13"/>
        <v>1.3845928688195801</v>
      </c>
      <c r="R107" s="5">
        <f>VLOOKUP(A107,'27-7'!$A$2:$L$1650,12,FALSE)</f>
        <v>2659.25</v>
      </c>
      <c r="S107" s="7">
        <f t="shared" si="14"/>
        <v>0.40317758766569523</v>
      </c>
      <c r="T107">
        <v>1631276</v>
      </c>
      <c r="U107">
        <v>53.34</v>
      </c>
      <c r="V107">
        <f t="shared" si="9"/>
        <v>1</v>
      </c>
      <c r="W107">
        <f t="shared" si="10"/>
        <v>0</v>
      </c>
      <c r="X107">
        <f t="shared" si="11"/>
        <v>1</v>
      </c>
    </row>
    <row r="108" spans="1:24" x14ac:dyDescent="0.3">
      <c r="A108" t="s">
        <v>395</v>
      </c>
      <c r="B108" t="str">
        <f t="shared" si="12"/>
        <v>'JKCEMENT'</v>
      </c>
      <c r="C108" t="s">
        <v>24</v>
      </c>
      <c r="D108" t="s">
        <v>1677</v>
      </c>
      <c r="E108">
        <v>1483.8</v>
      </c>
      <c r="F108">
        <v>1485</v>
      </c>
      <c r="G108">
        <v>1506.05</v>
      </c>
      <c r="H108">
        <v>1485</v>
      </c>
      <c r="I108">
        <v>1495</v>
      </c>
      <c r="J108">
        <v>1493.65</v>
      </c>
      <c r="K108">
        <v>1494.91</v>
      </c>
      <c r="L108">
        <v>217471</v>
      </c>
      <c r="M108" s="18">
        <v>3251</v>
      </c>
      <c r="N108">
        <v>4107</v>
      </c>
      <c r="O108" s="3">
        <f t="shared" si="8"/>
        <v>52.95130265400536</v>
      </c>
      <c r="P108" s="3">
        <f>VLOOKUP(A108,'27-7'!$A$2:$N$1650,14,FALSE)</f>
        <v>18.805055464629934</v>
      </c>
      <c r="Q108" s="9">
        <f t="shared" si="13"/>
        <v>1.8158014611337068</v>
      </c>
      <c r="R108" s="5">
        <f>VLOOKUP(A108,'27-7'!$A$2:$L$1650,12,FALSE)</f>
        <v>1550.37</v>
      </c>
      <c r="S108" s="7">
        <f t="shared" si="14"/>
        <v>1.0969188000283805</v>
      </c>
      <c r="T108">
        <v>198592</v>
      </c>
      <c r="U108">
        <v>91.32</v>
      </c>
      <c r="V108">
        <f t="shared" si="9"/>
        <v>1</v>
      </c>
      <c r="W108">
        <f t="shared" si="10"/>
        <v>0</v>
      </c>
      <c r="X108">
        <f t="shared" si="11"/>
        <v>1</v>
      </c>
    </row>
    <row r="109" spans="1:24" x14ac:dyDescent="0.3">
      <c r="A109" t="s">
        <v>429</v>
      </c>
      <c r="B109" t="str">
        <f t="shared" si="12"/>
        <v>'ERIS'</v>
      </c>
      <c r="C109" t="s">
        <v>24</v>
      </c>
      <c r="D109" t="s">
        <v>1677</v>
      </c>
      <c r="E109">
        <v>424.35</v>
      </c>
      <c r="F109">
        <v>428.95</v>
      </c>
      <c r="G109">
        <v>434.8</v>
      </c>
      <c r="H109">
        <v>417.1</v>
      </c>
      <c r="I109">
        <v>431</v>
      </c>
      <c r="J109">
        <v>430.25</v>
      </c>
      <c r="K109">
        <v>427.71</v>
      </c>
      <c r="L109">
        <v>387910</v>
      </c>
      <c r="M109" s="18">
        <v>1659.12</v>
      </c>
      <c r="N109">
        <v>17378</v>
      </c>
      <c r="O109" s="3">
        <f t="shared" si="8"/>
        <v>22.321901254459661</v>
      </c>
      <c r="P109" s="3">
        <f>VLOOKUP(A109,'27-7'!$A$2:$N$1650,14,FALSE)</f>
        <v>7.7779863815955386</v>
      </c>
      <c r="Q109" s="9">
        <f t="shared" si="13"/>
        <v>1.8698817610787142</v>
      </c>
      <c r="R109" s="5">
        <f>VLOOKUP(A109,'27-7'!$A$2:$L$1650,12,FALSE)</f>
        <v>1150.31</v>
      </c>
      <c r="S109" s="7">
        <f t="shared" si="14"/>
        <v>0.44232424303013967</v>
      </c>
      <c r="T109">
        <v>222614</v>
      </c>
      <c r="U109">
        <v>57.39</v>
      </c>
      <c r="V109">
        <f t="shared" si="9"/>
        <v>1</v>
      </c>
      <c r="W109">
        <f t="shared" si="10"/>
        <v>0</v>
      </c>
      <c r="X109">
        <f t="shared" si="11"/>
        <v>1</v>
      </c>
    </row>
    <row r="110" spans="1:24" x14ac:dyDescent="0.3">
      <c r="A110" t="s">
        <v>467</v>
      </c>
      <c r="B110" t="str">
        <f t="shared" si="12"/>
        <v>'AAVAS'</v>
      </c>
      <c r="C110" t="s">
        <v>24</v>
      </c>
      <c r="D110" t="s">
        <v>1677</v>
      </c>
      <c r="E110">
        <v>1342.5</v>
      </c>
      <c r="F110">
        <v>1349.95</v>
      </c>
      <c r="G110">
        <v>1368.5</v>
      </c>
      <c r="H110">
        <v>1315.6</v>
      </c>
      <c r="I110">
        <v>1325</v>
      </c>
      <c r="J110">
        <v>1325</v>
      </c>
      <c r="K110">
        <v>1344.57</v>
      </c>
      <c r="L110">
        <v>107212</v>
      </c>
      <c r="M110" s="18">
        <v>1441.54</v>
      </c>
      <c r="N110">
        <v>3409</v>
      </c>
      <c r="O110" s="3">
        <f t="shared" si="8"/>
        <v>31.449691991786448</v>
      </c>
      <c r="P110" s="3">
        <f>VLOOKUP(A110,'27-7'!$A$2:$N$1650,14,FALSE)</f>
        <v>11.225121468418211</v>
      </c>
      <c r="Q110" s="9">
        <f t="shared" si="13"/>
        <v>1.8017239795818605</v>
      </c>
      <c r="R110" s="5">
        <f>VLOOKUP(A110,'27-7'!$A$2:$L$1650,12,FALSE)</f>
        <v>857.07</v>
      </c>
      <c r="S110" s="7">
        <f t="shared" si="14"/>
        <v>0.68193963153534698</v>
      </c>
      <c r="T110">
        <v>98655</v>
      </c>
      <c r="U110">
        <v>92.02</v>
      </c>
      <c r="V110">
        <f t="shared" si="9"/>
        <v>1</v>
      </c>
      <c r="W110">
        <f t="shared" si="10"/>
        <v>0</v>
      </c>
      <c r="X110">
        <f t="shared" si="11"/>
        <v>1</v>
      </c>
    </row>
    <row r="111" spans="1:24" x14ac:dyDescent="0.3">
      <c r="A111" t="s">
        <v>148</v>
      </c>
      <c r="B111" t="str">
        <f t="shared" si="12"/>
        <v>'VINATIORGA'</v>
      </c>
      <c r="C111" t="s">
        <v>24</v>
      </c>
      <c r="D111" t="s">
        <v>1677</v>
      </c>
      <c r="E111">
        <v>983.1</v>
      </c>
      <c r="F111">
        <v>985</v>
      </c>
      <c r="G111">
        <v>988</v>
      </c>
      <c r="H111">
        <v>977.5</v>
      </c>
      <c r="I111">
        <v>981.1</v>
      </c>
      <c r="J111">
        <v>984.9</v>
      </c>
      <c r="K111">
        <v>984.05</v>
      </c>
      <c r="L111">
        <v>113732</v>
      </c>
      <c r="M111" s="18">
        <v>1119.18</v>
      </c>
      <c r="N111">
        <v>5405</v>
      </c>
      <c r="O111" s="3">
        <f t="shared" si="8"/>
        <v>21.041998149861239</v>
      </c>
      <c r="P111" s="3">
        <f>VLOOKUP(A111,'27-7'!$A$2:$N$1650,14,FALSE)</f>
        <v>5.5085928281947369</v>
      </c>
      <c r="Q111" s="9">
        <f t="shared" si="13"/>
        <v>2.8198499700616053</v>
      </c>
      <c r="R111" s="5">
        <f>VLOOKUP(A111,'27-7'!$A$2:$L$1650,12,FALSE)</f>
        <v>1054.6600000000001</v>
      </c>
      <c r="S111" s="7">
        <f t="shared" si="14"/>
        <v>6.1176113629036827E-2</v>
      </c>
      <c r="T111">
        <v>92160</v>
      </c>
      <c r="U111">
        <v>81.03</v>
      </c>
      <c r="V111">
        <f t="shared" si="9"/>
        <v>1</v>
      </c>
      <c r="W111">
        <f t="shared" si="10"/>
        <v>0</v>
      </c>
      <c r="X111">
        <f t="shared" si="11"/>
        <v>1</v>
      </c>
    </row>
    <row r="112" spans="1:24" x14ac:dyDescent="0.3">
      <c r="A112" t="s">
        <v>471</v>
      </c>
      <c r="B112" t="str">
        <f t="shared" si="12"/>
        <v>'DELTACORP'</v>
      </c>
      <c r="C112" t="s">
        <v>24</v>
      </c>
      <c r="D112" t="s">
        <v>1677</v>
      </c>
      <c r="E112">
        <v>86.7</v>
      </c>
      <c r="F112">
        <v>88.25</v>
      </c>
      <c r="G112">
        <v>88.25</v>
      </c>
      <c r="H112">
        <v>85.5</v>
      </c>
      <c r="I112">
        <v>86.2</v>
      </c>
      <c r="J112">
        <v>85.95</v>
      </c>
      <c r="K112">
        <v>86.07</v>
      </c>
      <c r="L112">
        <v>1169643</v>
      </c>
      <c r="M112" s="18">
        <v>1006.71</v>
      </c>
      <c r="N112">
        <v>17774</v>
      </c>
      <c r="O112" s="3">
        <f t="shared" si="8"/>
        <v>65.806402610554741</v>
      </c>
      <c r="P112" s="3">
        <f>VLOOKUP(A112,'27-7'!$A$2:$N$1650,14,FALSE)</f>
        <v>28.234961966062023</v>
      </c>
      <c r="Q112" s="9">
        <f t="shared" si="13"/>
        <v>1.3306708431076688</v>
      </c>
      <c r="R112" s="5">
        <f>VLOOKUP(A112,'27-7'!$A$2:$L$1650,12,FALSE)</f>
        <v>836.85</v>
      </c>
      <c r="S112" s="7">
        <f t="shared" si="14"/>
        <v>0.2029754436278903</v>
      </c>
      <c r="T112">
        <v>886732</v>
      </c>
      <c r="U112">
        <v>75.81</v>
      </c>
      <c r="V112">
        <f t="shared" si="9"/>
        <v>1</v>
      </c>
      <c r="W112">
        <f t="shared" si="10"/>
        <v>0</v>
      </c>
      <c r="X112">
        <f t="shared" si="11"/>
        <v>1</v>
      </c>
    </row>
    <row r="113" spans="1:24" x14ac:dyDescent="0.3">
      <c r="A113" t="s">
        <v>473</v>
      </c>
      <c r="B113" t="str">
        <f t="shared" si="12"/>
        <v>'AFFLE'</v>
      </c>
      <c r="C113" t="s">
        <v>24</v>
      </c>
      <c r="D113" t="s">
        <v>1677</v>
      </c>
      <c r="E113">
        <v>1664.95</v>
      </c>
      <c r="F113">
        <v>1670.25</v>
      </c>
      <c r="G113">
        <v>1748.15</v>
      </c>
      <c r="H113">
        <v>1670.15</v>
      </c>
      <c r="I113">
        <v>1700</v>
      </c>
      <c r="J113">
        <v>1698</v>
      </c>
      <c r="K113">
        <v>1718.61</v>
      </c>
      <c r="L113">
        <v>49377</v>
      </c>
      <c r="M113" s="18">
        <v>848.6</v>
      </c>
      <c r="N113">
        <v>4593</v>
      </c>
      <c r="O113" s="3">
        <f t="shared" si="8"/>
        <v>10.750489875898106</v>
      </c>
      <c r="P113" s="3">
        <f>VLOOKUP(A113,'27-7'!$A$2:$N$1650,14,FALSE)</f>
        <v>4.9649681528662422</v>
      </c>
      <c r="Q113" s="9">
        <f t="shared" si="13"/>
        <v>1.1652686472302791</v>
      </c>
      <c r="R113" s="5">
        <f>VLOOKUP(A113,'27-7'!$A$2:$L$1650,12,FALSE)</f>
        <v>807.73</v>
      </c>
      <c r="S113" s="7">
        <f t="shared" si="14"/>
        <v>5.0598591113367092E-2</v>
      </c>
      <c r="T113">
        <v>19232</v>
      </c>
      <c r="U113">
        <v>38.950000000000003</v>
      </c>
      <c r="V113">
        <f t="shared" si="9"/>
        <v>1</v>
      </c>
      <c r="W113">
        <f t="shared" si="10"/>
        <v>0</v>
      </c>
      <c r="X113">
        <f t="shared" si="11"/>
        <v>1</v>
      </c>
    </row>
    <row r="114" spans="1:24" x14ac:dyDescent="0.3">
      <c r="A114" t="s">
        <v>570</v>
      </c>
      <c r="B114" t="str">
        <f t="shared" si="12"/>
        <v>'ENDURANCE'</v>
      </c>
      <c r="C114" t="s">
        <v>24</v>
      </c>
      <c r="D114" t="s">
        <v>1677</v>
      </c>
      <c r="E114">
        <v>891.1</v>
      </c>
      <c r="F114">
        <v>893</v>
      </c>
      <c r="G114">
        <v>900</v>
      </c>
      <c r="H114">
        <v>884</v>
      </c>
      <c r="I114">
        <v>890</v>
      </c>
      <c r="J114">
        <v>888.05</v>
      </c>
      <c r="K114">
        <v>892.31</v>
      </c>
      <c r="L114">
        <v>91455</v>
      </c>
      <c r="M114" s="18">
        <v>816.06</v>
      </c>
      <c r="N114">
        <v>2451</v>
      </c>
      <c r="O114" s="3">
        <f t="shared" si="8"/>
        <v>37.313341493268055</v>
      </c>
      <c r="P114" s="3">
        <f>VLOOKUP(A114,'27-7'!$A$2:$N$1650,14,FALSE)</f>
        <v>10.451724137931034</v>
      </c>
      <c r="Q114" s="9">
        <f t="shared" si="13"/>
        <v>2.5700656658026184</v>
      </c>
      <c r="R114" s="5">
        <f>VLOOKUP(A114,'27-7'!$A$2:$L$1650,12,FALSE)</f>
        <v>377.39</v>
      </c>
      <c r="S114" s="7">
        <f t="shared" si="14"/>
        <v>1.162378441400143</v>
      </c>
      <c r="T114">
        <v>71102</v>
      </c>
      <c r="U114">
        <v>77.75</v>
      </c>
      <c r="V114">
        <f t="shared" si="9"/>
        <v>1</v>
      </c>
      <c r="W114">
        <f t="shared" si="10"/>
        <v>0</v>
      </c>
      <c r="X114">
        <f t="shared" si="11"/>
        <v>1</v>
      </c>
    </row>
    <row r="115" spans="1:24" x14ac:dyDescent="0.3">
      <c r="A115" t="s">
        <v>609</v>
      </c>
      <c r="B115" t="str">
        <f t="shared" si="12"/>
        <v>'AEGISCHEM'</v>
      </c>
      <c r="C115" t="s">
        <v>24</v>
      </c>
      <c r="D115" t="s">
        <v>1677</v>
      </c>
      <c r="E115">
        <v>186.8</v>
      </c>
      <c r="F115">
        <v>186.6</v>
      </c>
      <c r="G115">
        <v>198.05</v>
      </c>
      <c r="H115">
        <v>186.1</v>
      </c>
      <c r="I115">
        <v>196.8</v>
      </c>
      <c r="J115">
        <v>196.8</v>
      </c>
      <c r="K115">
        <v>193.1</v>
      </c>
      <c r="L115">
        <v>394735</v>
      </c>
      <c r="M115" s="18">
        <v>762.24</v>
      </c>
      <c r="N115">
        <v>7809</v>
      </c>
      <c r="O115" s="3">
        <f t="shared" si="8"/>
        <v>50.548725829171467</v>
      </c>
      <c r="P115" s="3">
        <f>VLOOKUP(A115,'27-7'!$A$2:$N$1650,14,FALSE)</f>
        <v>23.687612208258528</v>
      </c>
      <c r="Q115" s="9">
        <f t="shared" si="13"/>
        <v>1.1339730397793319</v>
      </c>
      <c r="R115" s="5">
        <f>VLOOKUP(A115,'27-7'!$A$2:$L$1650,12,FALSE)</f>
        <v>299.16000000000003</v>
      </c>
      <c r="S115" s="7">
        <f t="shared" si="14"/>
        <v>1.5479342158042517</v>
      </c>
      <c r="T115">
        <v>204661</v>
      </c>
      <c r="U115">
        <v>51.85</v>
      </c>
      <c r="V115">
        <f t="shared" si="9"/>
        <v>1</v>
      </c>
      <c r="W115">
        <f t="shared" si="10"/>
        <v>0</v>
      </c>
      <c r="X115">
        <f t="shared" si="11"/>
        <v>1</v>
      </c>
    </row>
    <row r="116" spans="1:24" x14ac:dyDescent="0.3">
      <c r="A116" t="s">
        <v>150</v>
      </c>
      <c r="B116" t="str">
        <f t="shared" si="12"/>
        <v>'TATACOMM'</v>
      </c>
      <c r="C116" t="s">
        <v>24</v>
      </c>
      <c r="D116" t="s">
        <v>1677</v>
      </c>
      <c r="E116">
        <v>661.45</v>
      </c>
      <c r="F116">
        <v>675</v>
      </c>
      <c r="G116">
        <v>694.5</v>
      </c>
      <c r="H116">
        <v>668.95</v>
      </c>
      <c r="I116">
        <v>694.5</v>
      </c>
      <c r="J116">
        <v>694.5</v>
      </c>
      <c r="K116">
        <v>692.14</v>
      </c>
      <c r="L116">
        <v>94744</v>
      </c>
      <c r="M116" s="18">
        <v>655.76</v>
      </c>
      <c r="N116">
        <v>1198</v>
      </c>
      <c r="O116" s="3">
        <f t="shared" si="8"/>
        <v>79.085141903171959</v>
      </c>
      <c r="P116" s="3">
        <f>VLOOKUP(A116,'27-7'!$A$2:$N$1650,14,FALSE)</f>
        <v>28.96568724117531</v>
      </c>
      <c r="Q116" s="9">
        <f t="shared" si="13"/>
        <v>1.7303043509615346</v>
      </c>
      <c r="R116" s="5">
        <f>VLOOKUP(A116,'27-7'!$A$2:$L$1650,12,FALSE)</f>
        <v>941.42</v>
      </c>
      <c r="S116" s="7">
        <f t="shared" si="14"/>
        <v>-0.30343523613265067</v>
      </c>
      <c r="T116">
        <v>59835</v>
      </c>
      <c r="U116">
        <v>63.15</v>
      </c>
      <c r="V116">
        <f t="shared" si="9"/>
        <v>1</v>
      </c>
      <c r="W116">
        <f t="shared" si="10"/>
        <v>0</v>
      </c>
      <c r="X116">
        <f t="shared" si="11"/>
        <v>1</v>
      </c>
    </row>
    <row r="117" spans="1:24" x14ac:dyDescent="0.3">
      <c r="A117" t="s">
        <v>91</v>
      </c>
      <c r="B117" t="str">
        <f t="shared" si="12"/>
        <v>'CHOLAHLDNG'</v>
      </c>
      <c r="C117" t="s">
        <v>24</v>
      </c>
      <c r="D117" t="s">
        <v>1677</v>
      </c>
      <c r="E117">
        <v>331.75</v>
      </c>
      <c r="F117">
        <v>324</v>
      </c>
      <c r="G117">
        <v>339.9</v>
      </c>
      <c r="H117">
        <v>324</v>
      </c>
      <c r="I117">
        <v>331.95</v>
      </c>
      <c r="J117">
        <v>332.35</v>
      </c>
      <c r="K117">
        <v>330.43</v>
      </c>
      <c r="L117">
        <v>144635</v>
      </c>
      <c r="M117" s="18">
        <v>477.92</v>
      </c>
      <c r="N117">
        <v>799</v>
      </c>
      <c r="O117" s="3">
        <f t="shared" si="8"/>
        <v>181.02002503128912</v>
      </c>
      <c r="P117" s="3">
        <f>VLOOKUP(A117,'27-7'!$A$2:$N$1650,14,FALSE)</f>
        <v>46.841791044776116</v>
      </c>
      <c r="Q117" s="9">
        <f t="shared" si="13"/>
        <v>2.8644983676702691</v>
      </c>
      <c r="R117" s="5">
        <f>VLOOKUP(A117,'27-7'!$A$2:$L$1650,12,FALSE)</f>
        <v>257.33999999999997</v>
      </c>
      <c r="S117" s="7">
        <f t="shared" si="14"/>
        <v>0.85715395974197583</v>
      </c>
      <c r="T117">
        <v>142146</v>
      </c>
      <c r="U117">
        <v>98.28</v>
      </c>
      <c r="V117">
        <f t="shared" si="9"/>
        <v>1</v>
      </c>
      <c r="W117">
        <f t="shared" si="10"/>
        <v>0</v>
      </c>
      <c r="X117">
        <f t="shared" si="11"/>
        <v>1</v>
      </c>
    </row>
    <row r="118" spans="1:24" x14ac:dyDescent="0.3">
      <c r="A118" t="s">
        <v>624</v>
      </c>
      <c r="B118" t="str">
        <f t="shared" si="12"/>
        <v>'KNRCON'</v>
      </c>
      <c r="C118" t="s">
        <v>24</v>
      </c>
      <c r="D118" t="s">
        <v>1677</v>
      </c>
      <c r="E118">
        <v>203.85</v>
      </c>
      <c r="F118">
        <v>204.1</v>
      </c>
      <c r="G118">
        <v>208.55</v>
      </c>
      <c r="H118">
        <v>201.8</v>
      </c>
      <c r="I118">
        <v>205.5</v>
      </c>
      <c r="J118">
        <v>205.1</v>
      </c>
      <c r="K118">
        <v>205.06</v>
      </c>
      <c r="L118">
        <v>218787</v>
      </c>
      <c r="M118" s="18">
        <v>448.65</v>
      </c>
      <c r="N118">
        <v>2098</v>
      </c>
      <c r="O118" s="3">
        <f t="shared" si="8"/>
        <v>104.28360343183985</v>
      </c>
      <c r="P118" s="3">
        <f>VLOOKUP(A118,'27-7'!$A$2:$N$1650,14,FALSE)</f>
        <v>27.602417883211679</v>
      </c>
      <c r="Q118" s="9">
        <f t="shared" si="13"/>
        <v>2.7780604537281191</v>
      </c>
      <c r="R118" s="5">
        <f>VLOOKUP(A118,'27-7'!$A$2:$L$1650,12,FALSE)</f>
        <v>248.5</v>
      </c>
      <c r="S118" s="7">
        <f t="shared" si="14"/>
        <v>0.8054325955734406</v>
      </c>
      <c r="T118">
        <v>185481</v>
      </c>
      <c r="U118">
        <v>84.78</v>
      </c>
      <c r="V118">
        <f t="shared" si="9"/>
        <v>1</v>
      </c>
      <c r="W118">
        <f t="shared" si="10"/>
        <v>0</v>
      </c>
      <c r="X118">
        <f t="shared" si="11"/>
        <v>1</v>
      </c>
    </row>
    <row r="119" spans="1:24" x14ac:dyDescent="0.3">
      <c r="A119" t="s">
        <v>553</v>
      </c>
      <c r="B119" t="str">
        <f t="shared" si="12"/>
        <v>'ASTRAL'</v>
      </c>
      <c r="C119" t="s">
        <v>24</v>
      </c>
      <c r="D119" t="s">
        <v>1677</v>
      </c>
      <c r="E119">
        <v>917.3</v>
      </c>
      <c r="F119">
        <v>921</v>
      </c>
      <c r="G119">
        <v>925</v>
      </c>
      <c r="H119">
        <v>917.3</v>
      </c>
      <c r="I119">
        <v>919.05</v>
      </c>
      <c r="J119">
        <v>920.3</v>
      </c>
      <c r="K119">
        <v>922.09</v>
      </c>
      <c r="L119">
        <v>47146</v>
      </c>
      <c r="M119" s="18">
        <v>434.73</v>
      </c>
      <c r="N119">
        <v>2230</v>
      </c>
      <c r="O119" s="3">
        <f t="shared" si="8"/>
        <v>21.14170403587444</v>
      </c>
      <c r="P119" s="3">
        <f>VLOOKUP(A119,'27-7'!$A$2:$N$1650,14,FALSE)</f>
        <v>9.7102860620815576</v>
      </c>
      <c r="Q119" s="9">
        <f t="shared" si="13"/>
        <v>1.1772483221099228</v>
      </c>
      <c r="R119" s="5">
        <f>VLOOKUP(A119,'27-7'!$A$2:$L$1650,12,FALSE)</f>
        <v>440.74</v>
      </c>
      <c r="S119" s="7">
        <f t="shared" si="14"/>
        <v>-1.363615737169304E-2</v>
      </c>
      <c r="T119">
        <v>22633</v>
      </c>
      <c r="U119">
        <v>48.01</v>
      </c>
      <c r="V119">
        <f t="shared" si="9"/>
        <v>1</v>
      </c>
      <c r="W119">
        <f t="shared" si="10"/>
        <v>0</v>
      </c>
      <c r="X119">
        <f t="shared" si="11"/>
        <v>1</v>
      </c>
    </row>
    <row r="120" spans="1:24" x14ac:dyDescent="0.3">
      <c r="A120" t="s">
        <v>642</v>
      </c>
      <c r="B120" t="str">
        <f t="shared" si="12"/>
        <v>'PCJEWELLER'</v>
      </c>
      <c r="C120" t="s">
        <v>24</v>
      </c>
      <c r="D120" t="s">
        <v>1677</v>
      </c>
      <c r="E120">
        <v>15.3</v>
      </c>
      <c r="F120">
        <v>15.4</v>
      </c>
      <c r="G120">
        <v>15.6</v>
      </c>
      <c r="H120">
        <v>14.85</v>
      </c>
      <c r="I120">
        <v>15.3</v>
      </c>
      <c r="J120">
        <v>15.2</v>
      </c>
      <c r="K120">
        <v>15.21</v>
      </c>
      <c r="L120">
        <v>2689656</v>
      </c>
      <c r="M120" s="18">
        <v>409.09</v>
      </c>
      <c r="N120">
        <v>8164</v>
      </c>
      <c r="O120" s="3">
        <f t="shared" si="8"/>
        <v>329.45320921117099</v>
      </c>
      <c r="P120" s="3">
        <f>VLOOKUP(A120,'27-7'!$A$2:$N$1650,14,FALSE)</f>
        <v>118.14268670961584</v>
      </c>
      <c r="Q120" s="9">
        <f t="shared" si="13"/>
        <v>1.7886043426533671</v>
      </c>
      <c r="R120" s="5">
        <f>VLOOKUP(A120,'27-7'!$A$2:$L$1650,12,FALSE)</f>
        <v>228.59</v>
      </c>
      <c r="S120" s="7">
        <f t="shared" si="14"/>
        <v>0.78962334310337268</v>
      </c>
      <c r="T120">
        <v>743544</v>
      </c>
      <c r="U120">
        <v>27.64</v>
      </c>
      <c r="V120">
        <f t="shared" si="9"/>
        <v>1</v>
      </c>
      <c r="W120">
        <f t="shared" si="10"/>
        <v>0</v>
      </c>
      <c r="X120">
        <f t="shared" si="11"/>
        <v>1</v>
      </c>
    </row>
    <row r="121" spans="1:24" x14ac:dyDescent="0.3">
      <c r="A121" t="s">
        <v>767</v>
      </c>
      <c r="B121" t="str">
        <f t="shared" si="12"/>
        <v>'BLUESTARCO'</v>
      </c>
      <c r="C121" t="s">
        <v>24</v>
      </c>
      <c r="D121" t="s">
        <v>1677</v>
      </c>
      <c r="E121">
        <v>487.25</v>
      </c>
      <c r="F121">
        <v>491.9</v>
      </c>
      <c r="G121">
        <v>494</v>
      </c>
      <c r="H121">
        <v>483.5</v>
      </c>
      <c r="I121">
        <v>488.55</v>
      </c>
      <c r="J121">
        <v>486.25</v>
      </c>
      <c r="K121">
        <v>487.71</v>
      </c>
      <c r="L121">
        <v>40563</v>
      </c>
      <c r="M121" s="18">
        <v>197.83</v>
      </c>
      <c r="N121">
        <v>2053</v>
      </c>
      <c r="O121" s="3">
        <f t="shared" si="8"/>
        <v>19.75791524598149</v>
      </c>
      <c r="P121" s="3">
        <f>VLOOKUP(A121,'27-7'!$A$2:$N$1650,14,FALSE)</f>
        <v>9.7789678675754619</v>
      </c>
      <c r="Q121" s="9">
        <f t="shared" si="13"/>
        <v>1.0204499609302988</v>
      </c>
      <c r="R121" s="5">
        <f>VLOOKUP(A121,'27-7'!$A$2:$L$1650,12,FALSE)</f>
        <v>98.02</v>
      </c>
      <c r="S121" s="7">
        <f t="shared" si="14"/>
        <v>1.0182615792695371</v>
      </c>
      <c r="T121">
        <v>30958</v>
      </c>
      <c r="U121">
        <v>76.319999999999993</v>
      </c>
      <c r="V121">
        <f t="shared" si="9"/>
        <v>1</v>
      </c>
      <c r="W121">
        <f t="shared" si="10"/>
        <v>0</v>
      </c>
      <c r="X121">
        <f t="shared" si="11"/>
        <v>1</v>
      </c>
    </row>
    <row r="122" spans="1:24" x14ac:dyDescent="0.3">
      <c r="A122" t="s">
        <v>172</v>
      </c>
      <c r="B122" t="str">
        <f t="shared" si="12"/>
        <v>'IIFLWAM'</v>
      </c>
      <c r="C122" t="s">
        <v>24</v>
      </c>
      <c r="D122" t="s">
        <v>1677</v>
      </c>
      <c r="E122">
        <v>980.55</v>
      </c>
      <c r="F122">
        <v>965.6</v>
      </c>
      <c r="G122">
        <v>984.9</v>
      </c>
      <c r="H122">
        <v>965.6</v>
      </c>
      <c r="I122">
        <v>967.7</v>
      </c>
      <c r="J122">
        <v>979.95</v>
      </c>
      <c r="K122">
        <v>980.01</v>
      </c>
      <c r="L122">
        <v>18235</v>
      </c>
      <c r="M122" s="18">
        <v>178.7</v>
      </c>
      <c r="N122">
        <v>266</v>
      </c>
      <c r="O122" s="3">
        <f t="shared" si="8"/>
        <v>68.55263157894737</v>
      </c>
      <c r="P122" s="3">
        <f>VLOOKUP(A122,'27-7'!$A$2:$N$1650,14,FALSE)</f>
        <v>11.232177894048398</v>
      </c>
      <c r="Q122" s="9">
        <f t="shared" si="13"/>
        <v>5.1032359196582346</v>
      </c>
      <c r="R122" s="5">
        <f>VLOOKUP(A122,'27-7'!$A$2:$L$1650,12,FALSE)</f>
        <v>168.16</v>
      </c>
      <c r="S122" s="7">
        <f t="shared" si="14"/>
        <v>6.2678401522359609E-2</v>
      </c>
      <c r="T122">
        <v>17005</v>
      </c>
      <c r="U122">
        <v>93.25</v>
      </c>
      <c r="V122">
        <f t="shared" si="9"/>
        <v>1</v>
      </c>
      <c r="W122">
        <f t="shared" si="10"/>
        <v>0</v>
      </c>
      <c r="X122">
        <f t="shared" si="11"/>
        <v>1</v>
      </c>
    </row>
    <row r="123" spans="1:24" x14ac:dyDescent="0.3">
      <c r="A123" t="s">
        <v>737</v>
      </c>
      <c r="B123" t="str">
        <f t="shared" si="12"/>
        <v>'SUPRAJIT'</v>
      </c>
      <c r="C123" t="s">
        <v>24</v>
      </c>
      <c r="D123" t="s">
        <v>1677</v>
      </c>
      <c r="E123">
        <v>150.85</v>
      </c>
      <c r="F123">
        <v>153.6</v>
      </c>
      <c r="G123">
        <v>153.6</v>
      </c>
      <c r="H123">
        <v>150.15</v>
      </c>
      <c r="I123">
        <v>151.69999999999999</v>
      </c>
      <c r="J123">
        <v>151.4</v>
      </c>
      <c r="K123">
        <v>151.37</v>
      </c>
      <c r="L123">
        <v>111385</v>
      </c>
      <c r="M123" s="18">
        <v>168.6</v>
      </c>
      <c r="N123">
        <v>1427</v>
      </c>
      <c r="O123" s="3">
        <f t="shared" si="8"/>
        <v>78.055360896986684</v>
      </c>
      <c r="P123" s="3">
        <f>VLOOKUP(A123,'27-7'!$A$2:$N$1650,14,FALSE)</f>
        <v>32.686731665960153</v>
      </c>
      <c r="Q123" s="9">
        <f t="shared" si="13"/>
        <v>1.3879830413963739</v>
      </c>
      <c r="R123" s="5">
        <f>VLOOKUP(A123,'27-7'!$A$2:$L$1650,12,FALSE)</f>
        <v>116.08</v>
      </c>
      <c r="S123" s="7">
        <f t="shared" si="14"/>
        <v>0.452446588559614</v>
      </c>
      <c r="T123">
        <v>78649</v>
      </c>
      <c r="U123">
        <v>70.61</v>
      </c>
      <c r="V123">
        <f t="shared" si="9"/>
        <v>1</v>
      </c>
      <c r="W123">
        <f t="shared" si="10"/>
        <v>0</v>
      </c>
      <c r="X123">
        <f t="shared" si="11"/>
        <v>1</v>
      </c>
    </row>
    <row r="124" spans="1:24" x14ac:dyDescent="0.3">
      <c r="A124" t="s">
        <v>798</v>
      </c>
      <c r="B124" t="str">
        <f t="shared" si="12"/>
        <v>'NAVKARCORP'</v>
      </c>
      <c r="C124" t="s">
        <v>24</v>
      </c>
      <c r="D124" t="s">
        <v>1677</v>
      </c>
      <c r="E124">
        <v>26.55</v>
      </c>
      <c r="F124">
        <v>26.55</v>
      </c>
      <c r="G124">
        <v>27.1</v>
      </c>
      <c r="H124">
        <v>25.95</v>
      </c>
      <c r="I124">
        <v>26.05</v>
      </c>
      <c r="J124">
        <v>26.05</v>
      </c>
      <c r="K124">
        <v>26.2</v>
      </c>
      <c r="L124">
        <v>631507</v>
      </c>
      <c r="M124" s="18">
        <v>165.42</v>
      </c>
      <c r="N124">
        <v>1104</v>
      </c>
      <c r="O124" s="3">
        <f t="shared" si="8"/>
        <v>572.0172101449275</v>
      </c>
      <c r="P124" s="3">
        <f>VLOOKUP(A124,'27-7'!$A$2:$N$1650,14,FALSE)</f>
        <v>278.43880326382595</v>
      </c>
      <c r="Q124" s="9">
        <f t="shared" si="13"/>
        <v>1.0543731816105049</v>
      </c>
      <c r="R124" s="5">
        <f>VLOOKUP(A124,'27-7'!$A$2:$L$1650,12,FALSE)</f>
        <v>82.44</v>
      </c>
      <c r="S124" s="7">
        <f t="shared" si="14"/>
        <v>1.0065502183406112</v>
      </c>
      <c r="T124">
        <v>535975</v>
      </c>
      <c r="U124">
        <v>84.87</v>
      </c>
      <c r="V124">
        <f t="shared" si="9"/>
        <v>1</v>
      </c>
      <c r="W124">
        <f t="shared" si="10"/>
        <v>0</v>
      </c>
      <c r="X124">
        <f t="shared" si="11"/>
        <v>1</v>
      </c>
    </row>
    <row r="125" spans="1:24" x14ac:dyDescent="0.3">
      <c r="A125" t="s">
        <v>822</v>
      </c>
      <c r="B125" t="str">
        <f t="shared" si="12"/>
        <v>'QGOLDHALF'</v>
      </c>
      <c r="C125" t="s">
        <v>24</v>
      </c>
      <c r="D125" t="s">
        <v>1677</v>
      </c>
      <c r="E125">
        <v>2293.1</v>
      </c>
      <c r="F125">
        <v>2300</v>
      </c>
      <c r="G125">
        <v>2314</v>
      </c>
      <c r="H125">
        <v>2275</v>
      </c>
      <c r="I125">
        <v>2288</v>
      </c>
      <c r="J125">
        <v>2287.5</v>
      </c>
      <c r="K125">
        <v>2288.2600000000002</v>
      </c>
      <c r="L125">
        <v>5465</v>
      </c>
      <c r="M125" s="18">
        <v>125.05</v>
      </c>
      <c r="N125">
        <v>207</v>
      </c>
      <c r="O125" s="3">
        <f t="shared" si="8"/>
        <v>26.40096618357488</v>
      </c>
      <c r="P125" s="3">
        <f>VLOOKUP(A125,'27-7'!$A$2:$N$1650,14,FALSE)</f>
        <v>12.859504132231406</v>
      </c>
      <c r="Q125" s="9">
        <f t="shared" si="13"/>
        <v>1.0530314320132135</v>
      </c>
      <c r="R125" s="5">
        <f>VLOOKUP(A125,'27-7'!$A$2:$L$1650,12,FALSE)</f>
        <v>71.28</v>
      </c>
      <c r="S125" s="7">
        <f t="shared" si="14"/>
        <v>0.75434904601571262</v>
      </c>
      <c r="T125">
        <v>4906</v>
      </c>
      <c r="U125">
        <v>89.77</v>
      </c>
      <c r="V125">
        <f t="shared" si="9"/>
        <v>1</v>
      </c>
      <c r="W125">
        <f t="shared" si="10"/>
        <v>0</v>
      </c>
      <c r="X125">
        <f t="shared" si="11"/>
        <v>1</v>
      </c>
    </row>
    <row r="126" spans="1:24" x14ac:dyDescent="0.3">
      <c r="A126" t="s">
        <v>852</v>
      </c>
      <c r="B126" t="str">
        <f t="shared" si="12"/>
        <v>'HCG'</v>
      </c>
      <c r="C126" t="s">
        <v>24</v>
      </c>
      <c r="D126" t="s">
        <v>1677</v>
      </c>
      <c r="E126">
        <v>124.65</v>
      </c>
      <c r="F126">
        <v>124.65</v>
      </c>
      <c r="G126">
        <v>128.19999999999999</v>
      </c>
      <c r="H126">
        <v>124.45</v>
      </c>
      <c r="I126">
        <v>126.95</v>
      </c>
      <c r="J126">
        <v>126.5</v>
      </c>
      <c r="K126">
        <v>125.82</v>
      </c>
      <c r="L126">
        <v>98984</v>
      </c>
      <c r="M126" s="18">
        <v>124.54</v>
      </c>
      <c r="N126">
        <v>1145</v>
      </c>
      <c r="O126" s="3">
        <f t="shared" si="8"/>
        <v>86.44890829694323</v>
      </c>
      <c r="P126" s="3">
        <f>VLOOKUP(A126,'27-7'!$A$2:$N$1650,14,FALSE)</f>
        <v>11.155825242718446</v>
      </c>
      <c r="Q126" s="9">
        <f t="shared" si="13"/>
        <v>6.7492167917715964</v>
      </c>
      <c r="R126" s="5">
        <f>VLOOKUP(A126,'27-7'!$A$2:$L$1650,12,FALSE)</f>
        <v>57.28</v>
      </c>
      <c r="S126" s="7">
        <f t="shared" si="14"/>
        <v>1.1742318435754191</v>
      </c>
      <c r="T126">
        <v>84973</v>
      </c>
      <c r="U126">
        <v>85.85</v>
      </c>
      <c r="V126">
        <f t="shared" si="9"/>
        <v>1</v>
      </c>
      <c r="W126">
        <f t="shared" si="10"/>
        <v>0</v>
      </c>
      <c r="X126">
        <f t="shared" si="11"/>
        <v>1</v>
      </c>
    </row>
    <row r="127" spans="1:24" x14ac:dyDescent="0.3">
      <c r="A127" t="s">
        <v>102</v>
      </c>
      <c r="B127" t="str">
        <f t="shared" si="12"/>
        <v>'CEREBRAINT'</v>
      </c>
      <c r="C127" t="s">
        <v>24</v>
      </c>
      <c r="D127" t="s">
        <v>1677</v>
      </c>
      <c r="E127">
        <v>25.7</v>
      </c>
      <c r="F127">
        <v>26.5</v>
      </c>
      <c r="G127">
        <v>26.95</v>
      </c>
      <c r="H127">
        <v>26.5</v>
      </c>
      <c r="I127">
        <v>26.95</v>
      </c>
      <c r="J127">
        <v>26.95</v>
      </c>
      <c r="K127">
        <v>26.89</v>
      </c>
      <c r="L127">
        <v>292945</v>
      </c>
      <c r="M127" s="18">
        <v>78.78</v>
      </c>
      <c r="N127">
        <v>421</v>
      </c>
      <c r="O127" s="3">
        <f t="shared" si="8"/>
        <v>695.83135391923986</v>
      </c>
      <c r="P127" s="3">
        <f>VLOOKUP(A127,'27-7'!$A$2:$N$1650,14,FALSE)</f>
        <v>276.88814691151919</v>
      </c>
      <c r="Q127" s="9">
        <f t="shared" si="13"/>
        <v>1.5130413189611753</v>
      </c>
      <c r="R127" s="5">
        <f>VLOOKUP(A127,'27-7'!$A$2:$L$1650,12,FALSE)</f>
        <v>43.3</v>
      </c>
      <c r="S127" s="7">
        <f t="shared" si="14"/>
        <v>0.81939953810623567</v>
      </c>
      <c r="T127">
        <v>157757</v>
      </c>
      <c r="U127">
        <v>53.85</v>
      </c>
      <c r="V127">
        <f t="shared" si="9"/>
        <v>1</v>
      </c>
      <c r="W127">
        <f t="shared" si="10"/>
        <v>0</v>
      </c>
      <c r="X127">
        <f t="shared" si="11"/>
        <v>1</v>
      </c>
    </row>
    <row r="128" spans="1:24" x14ac:dyDescent="0.3">
      <c r="A128" t="s">
        <v>928</v>
      </c>
      <c r="B128" t="str">
        <f t="shared" si="12"/>
        <v>'CIGNITITEC'</v>
      </c>
      <c r="C128" t="s">
        <v>24</v>
      </c>
      <c r="D128" t="s">
        <v>1677</v>
      </c>
      <c r="E128">
        <v>254.85</v>
      </c>
      <c r="F128">
        <v>260</v>
      </c>
      <c r="G128">
        <v>260</v>
      </c>
      <c r="H128">
        <v>255.05</v>
      </c>
      <c r="I128">
        <v>257.5</v>
      </c>
      <c r="J128">
        <v>257.14999999999998</v>
      </c>
      <c r="K128">
        <v>257.48</v>
      </c>
      <c r="L128">
        <v>26740</v>
      </c>
      <c r="M128" s="18">
        <v>68.849999999999994</v>
      </c>
      <c r="N128">
        <v>409</v>
      </c>
      <c r="O128" s="3">
        <f t="shared" si="8"/>
        <v>65.378973105134477</v>
      </c>
      <c r="P128" s="3">
        <f>VLOOKUP(A128,'27-7'!$A$2:$N$1650,14,FALSE)</f>
        <v>25.935606060606062</v>
      </c>
      <c r="Q128" s="9">
        <f t="shared" si="13"/>
        <v>1.5208191762458743</v>
      </c>
      <c r="R128" s="5">
        <f>VLOOKUP(A128,'27-7'!$A$2:$L$1650,12,FALSE)</f>
        <v>35.25</v>
      </c>
      <c r="S128" s="7">
        <f t="shared" si="14"/>
        <v>0.95319148936170195</v>
      </c>
      <c r="T128">
        <v>24939</v>
      </c>
      <c r="U128">
        <v>93.26</v>
      </c>
      <c r="V128">
        <f t="shared" si="9"/>
        <v>1</v>
      </c>
      <c r="W128">
        <f t="shared" si="10"/>
        <v>0</v>
      </c>
      <c r="X128">
        <f t="shared" si="11"/>
        <v>1</v>
      </c>
    </row>
    <row r="129" spans="1:26" x14ac:dyDescent="0.3">
      <c r="A129" t="s">
        <v>832</v>
      </c>
      <c r="B129" t="str">
        <f t="shared" si="12"/>
        <v>'THOMASCOOK'</v>
      </c>
      <c r="C129" t="s">
        <v>24</v>
      </c>
      <c r="D129" t="s">
        <v>1677</v>
      </c>
      <c r="E129">
        <v>28.75</v>
      </c>
      <c r="F129">
        <v>28.8</v>
      </c>
      <c r="G129">
        <v>29.4</v>
      </c>
      <c r="H129">
        <v>28.5</v>
      </c>
      <c r="I129">
        <v>28.55</v>
      </c>
      <c r="J129">
        <v>28.55</v>
      </c>
      <c r="K129">
        <v>28.78</v>
      </c>
      <c r="L129">
        <v>165454</v>
      </c>
      <c r="M129" s="18">
        <v>47.62</v>
      </c>
      <c r="N129">
        <v>1021</v>
      </c>
      <c r="O129" s="3">
        <f t="shared" si="8"/>
        <v>162.05093046033301</v>
      </c>
      <c r="P129" s="3">
        <f>VLOOKUP(A129,'27-7'!$A$2:$N$1650,14,FALSE)</f>
        <v>74.637577336372516</v>
      </c>
      <c r="Q129" s="9">
        <f t="shared" si="13"/>
        <v>1.1711708263253349</v>
      </c>
      <c r="R129" s="5">
        <f>VLOOKUP(A129,'27-7'!$A$2:$L$1650,12,FALSE)</f>
        <v>66.650000000000006</v>
      </c>
      <c r="S129" s="7">
        <f t="shared" si="14"/>
        <v>-0.2855213803450864</v>
      </c>
      <c r="T129">
        <v>113780</v>
      </c>
      <c r="U129">
        <v>68.77</v>
      </c>
      <c r="V129">
        <f t="shared" si="9"/>
        <v>1</v>
      </c>
      <c r="W129">
        <f t="shared" si="10"/>
        <v>0</v>
      </c>
      <c r="X129">
        <f t="shared" si="11"/>
        <v>1</v>
      </c>
    </row>
    <row r="130" spans="1:26" x14ac:dyDescent="0.3">
      <c r="A130" t="s">
        <v>1186</v>
      </c>
      <c r="B130" t="str">
        <f t="shared" si="12"/>
        <v>'GRPLTD'</v>
      </c>
      <c r="C130" t="s">
        <v>24</v>
      </c>
      <c r="D130" t="s">
        <v>1677</v>
      </c>
      <c r="E130">
        <v>705.35</v>
      </c>
      <c r="F130">
        <v>704.95</v>
      </c>
      <c r="G130">
        <v>714.05</v>
      </c>
      <c r="H130">
        <v>660</v>
      </c>
      <c r="I130">
        <v>675</v>
      </c>
      <c r="J130">
        <v>674.85</v>
      </c>
      <c r="K130">
        <v>677.22</v>
      </c>
      <c r="L130">
        <v>3919</v>
      </c>
      <c r="M130" s="18">
        <v>26.54</v>
      </c>
      <c r="N130">
        <v>159</v>
      </c>
      <c r="O130" s="3">
        <f t="shared" ref="O130:O193" si="15">L130/N130</f>
        <v>24.647798742138363</v>
      </c>
      <c r="P130" s="3">
        <f>VLOOKUP(A130,'27-7'!$A$2:$N$1650,14,FALSE)</f>
        <v>5.9895561357702354</v>
      </c>
      <c r="Q130" s="9">
        <f t="shared" si="13"/>
        <v>3.1151294325366137</v>
      </c>
      <c r="R130" s="5">
        <f>VLOOKUP(A130,'27-7'!$A$2:$L$1650,12,FALSE)</f>
        <v>16.239999999999998</v>
      </c>
      <c r="S130" s="7">
        <f t="shared" si="14"/>
        <v>0.63423645320197053</v>
      </c>
      <c r="T130">
        <v>3549</v>
      </c>
      <c r="U130">
        <v>90.56</v>
      </c>
      <c r="V130">
        <f t="shared" ref="V130:V193" si="16">IF(Q130&gt;100%,1,0)</f>
        <v>1</v>
      </c>
      <c r="W130">
        <f t="shared" ref="W130:W193" si="17">IF(S130&gt;200%,1,0)</f>
        <v>0</v>
      </c>
      <c r="X130">
        <f t="shared" ref="X130:X193" si="18">IF(M130&gt;20,1,0)</f>
        <v>1</v>
      </c>
    </row>
    <row r="131" spans="1:26" x14ac:dyDescent="0.3">
      <c r="A131" t="s">
        <v>1178</v>
      </c>
      <c r="B131" t="str">
        <f t="shared" ref="B131:B194" si="19">_xlfn.CONCAT("'",A131,"'")</f>
        <v>'63MOONS'</v>
      </c>
      <c r="C131" t="s">
        <v>41</v>
      </c>
      <c r="D131" t="s">
        <v>1677</v>
      </c>
      <c r="E131">
        <v>69.400000000000006</v>
      </c>
      <c r="F131">
        <v>70.849999999999994</v>
      </c>
      <c r="G131">
        <v>71.75</v>
      </c>
      <c r="H131">
        <v>69.099999999999994</v>
      </c>
      <c r="I131">
        <v>71</v>
      </c>
      <c r="J131">
        <v>70.45</v>
      </c>
      <c r="K131">
        <v>70.38</v>
      </c>
      <c r="L131">
        <v>32649</v>
      </c>
      <c r="M131" s="18">
        <v>22.98</v>
      </c>
      <c r="N131">
        <v>150</v>
      </c>
      <c r="O131" s="3">
        <f t="shared" si="15"/>
        <v>217.66</v>
      </c>
      <c r="P131" s="3">
        <f>VLOOKUP(A131,'27-7'!$A$2:$N$1650,14,FALSE)</f>
        <v>84.791245791245785</v>
      </c>
      <c r="Q131" s="9">
        <f t="shared" ref="Q131:Q194" si="20">(O131-P131)/P131</f>
        <v>1.56701028471588</v>
      </c>
      <c r="R131" s="5">
        <f>VLOOKUP(A131,'27-7'!$A$2:$L$1650,12,FALSE)</f>
        <v>17.559999999999999</v>
      </c>
      <c r="S131" s="7">
        <f t="shared" ref="S131:S194" si="21">(M131-R131)/R131</f>
        <v>0.30865603644646938</v>
      </c>
      <c r="T131" t="s">
        <v>42</v>
      </c>
      <c r="U131" t="s">
        <v>42</v>
      </c>
      <c r="V131">
        <f t="shared" si="16"/>
        <v>1</v>
      </c>
      <c r="W131">
        <f t="shared" si="17"/>
        <v>0</v>
      </c>
      <c r="X131">
        <f t="shared" si="18"/>
        <v>1</v>
      </c>
    </row>
    <row r="132" spans="1:26" x14ac:dyDescent="0.3">
      <c r="A132" t="s">
        <v>1146</v>
      </c>
      <c r="B132" t="str">
        <f t="shared" si="19"/>
        <v>'AARTISURF'</v>
      </c>
      <c r="C132" t="s">
        <v>41</v>
      </c>
      <c r="D132" t="s">
        <v>1677</v>
      </c>
      <c r="E132">
        <v>301.95</v>
      </c>
      <c r="F132">
        <v>286.89999999999998</v>
      </c>
      <c r="G132">
        <v>286.89999999999998</v>
      </c>
      <c r="H132">
        <v>286.89999999999998</v>
      </c>
      <c r="I132">
        <v>286.89999999999998</v>
      </c>
      <c r="J132">
        <v>286.89999999999998</v>
      </c>
      <c r="K132">
        <v>286.89999999999998</v>
      </c>
      <c r="L132">
        <v>7183</v>
      </c>
      <c r="M132" s="18">
        <v>20.61</v>
      </c>
      <c r="N132">
        <v>91</v>
      </c>
      <c r="O132" s="3">
        <f t="shared" si="15"/>
        <v>78.934065934065927</v>
      </c>
      <c r="P132" s="3">
        <f>VLOOKUP(A132,'27-7'!$A$2:$N$1650,14,FALSE)</f>
        <v>33.375</v>
      </c>
      <c r="Q132" s="9">
        <f t="shared" si="20"/>
        <v>1.3650656459645221</v>
      </c>
      <c r="R132" s="5">
        <f>VLOOKUP(A132,'27-7'!$A$2:$L$1650,12,FALSE)</f>
        <v>7.26</v>
      </c>
      <c r="S132" s="7">
        <f t="shared" si="21"/>
        <v>1.8388429752066116</v>
      </c>
      <c r="T132" t="s">
        <v>42</v>
      </c>
      <c r="U132" t="s">
        <v>42</v>
      </c>
      <c r="V132">
        <f t="shared" si="16"/>
        <v>1</v>
      </c>
      <c r="W132">
        <f t="shared" si="17"/>
        <v>0</v>
      </c>
      <c r="X132">
        <f t="shared" si="18"/>
        <v>1</v>
      </c>
    </row>
    <row r="133" spans="1:26" x14ac:dyDescent="0.3">
      <c r="A133" t="s">
        <v>196</v>
      </c>
      <c r="B133" t="str">
        <f t="shared" si="19"/>
        <v>'RELIANCE'</v>
      </c>
      <c r="C133" t="s">
        <v>24</v>
      </c>
      <c r="D133" t="s">
        <v>1677</v>
      </c>
      <c r="E133">
        <v>2156.1999999999998</v>
      </c>
      <c r="F133">
        <v>2156.1999999999998</v>
      </c>
      <c r="G133">
        <v>2194</v>
      </c>
      <c r="H133">
        <v>2150.65</v>
      </c>
      <c r="I133">
        <v>2177</v>
      </c>
      <c r="J133">
        <v>2177.6999999999998</v>
      </c>
      <c r="K133">
        <v>2175.67</v>
      </c>
      <c r="L133">
        <v>25435618</v>
      </c>
      <c r="M133" s="3">
        <v>553395.80000000005</v>
      </c>
      <c r="N133">
        <v>528044</v>
      </c>
      <c r="O133" s="3">
        <f t="shared" si="15"/>
        <v>48.169504813992774</v>
      </c>
      <c r="P133" s="3">
        <f>VLOOKUP(A133,'27-7'!$A$2:$N$1650,14,FALSE)</f>
        <v>47.430486553174283</v>
      </c>
      <c r="Q133" s="6">
        <f t="shared" si="20"/>
        <v>1.5581081167910375E-2</v>
      </c>
      <c r="R133" s="5">
        <f>VLOOKUP(A133,'27-7'!$A$2:$L$1650,12,FALSE)</f>
        <v>804102.76</v>
      </c>
      <c r="S133" s="7">
        <f t="shared" si="21"/>
        <v>-0.3117847276136696</v>
      </c>
      <c r="T133">
        <v>5577191</v>
      </c>
      <c r="U133">
        <v>21.93</v>
      </c>
      <c r="V133">
        <f t="shared" si="16"/>
        <v>0</v>
      </c>
      <c r="W133">
        <f t="shared" si="17"/>
        <v>0</v>
      </c>
      <c r="X133">
        <f t="shared" si="18"/>
        <v>1</v>
      </c>
    </row>
    <row r="134" spans="1:26" x14ac:dyDescent="0.3">
      <c r="A134" t="s">
        <v>197</v>
      </c>
      <c r="B134" t="str">
        <f t="shared" si="19"/>
        <v>'ICICIBANK'</v>
      </c>
      <c r="C134" t="s">
        <v>24</v>
      </c>
      <c r="D134" t="s">
        <v>1677</v>
      </c>
      <c r="E134">
        <v>358.5</v>
      </c>
      <c r="F134">
        <v>361.1</v>
      </c>
      <c r="G134">
        <v>362.75</v>
      </c>
      <c r="H134">
        <v>343.2</v>
      </c>
      <c r="I134">
        <v>352.15</v>
      </c>
      <c r="J134">
        <v>352.1</v>
      </c>
      <c r="K134">
        <v>350.53</v>
      </c>
      <c r="L134">
        <v>125940299</v>
      </c>
      <c r="M134" s="3">
        <v>441453.53</v>
      </c>
      <c r="N134">
        <v>703448</v>
      </c>
      <c r="O134" s="3">
        <f t="shared" si="15"/>
        <v>179.03284819915615</v>
      </c>
      <c r="P134" s="3">
        <f>VLOOKUP(A134,'27-7'!$A$2:$N$1650,14,FALSE)</f>
        <v>100.34997918412735</v>
      </c>
      <c r="Q134" s="6">
        <f t="shared" si="20"/>
        <v>0.78408455741338412</v>
      </c>
      <c r="R134" s="5">
        <f>VLOOKUP(A134,'27-7'!$A$2:$L$1650,12,FALSE)</f>
        <v>267429.57</v>
      </c>
      <c r="S134" s="7">
        <f t="shared" si="21"/>
        <v>0.6507281898557441</v>
      </c>
      <c r="T134">
        <v>52797343</v>
      </c>
      <c r="U134">
        <v>41.92</v>
      </c>
      <c r="V134">
        <f t="shared" si="16"/>
        <v>0</v>
      </c>
      <c r="W134">
        <f t="shared" si="17"/>
        <v>0</v>
      </c>
      <c r="X134">
        <f t="shared" si="18"/>
        <v>1</v>
      </c>
    </row>
    <row r="135" spans="1:26" x14ac:dyDescent="0.3">
      <c r="A135" t="s">
        <v>198</v>
      </c>
      <c r="B135" t="str">
        <f t="shared" si="19"/>
        <v>'BAJFINANCE'</v>
      </c>
      <c r="C135" t="s">
        <v>24</v>
      </c>
      <c r="D135" t="s">
        <v>1677</v>
      </c>
      <c r="E135">
        <v>3171.15</v>
      </c>
      <c r="F135">
        <v>3175</v>
      </c>
      <c r="G135">
        <v>3260</v>
      </c>
      <c r="H135">
        <v>3161.2</v>
      </c>
      <c r="I135">
        <v>3238</v>
      </c>
      <c r="J135">
        <v>3239.6</v>
      </c>
      <c r="K135">
        <v>3219.37</v>
      </c>
      <c r="L135">
        <v>8211858</v>
      </c>
      <c r="M135" s="3">
        <v>264370.49</v>
      </c>
      <c r="N135">
        <v>273044</v>
      </c>
      <c r="O135" s="3">
        <f t="shared" si="15"/>
        <v>30.075218646079019</v>
      </c>
      <c r="P135" s="3">
        <f>VLOOKUP(A135,'27-7'!$A$2:$N$1650,14,FALSE)</f>
        <v>25.604298256068009</v>
      </c>
      <c r="Q135" s="6">
        <f t="shared" si="20"/>
        <v>0.17461600959719481</v>
      </c>
      <c r="R135" s="5">
        <f>VLOOKUP(A135,'27-7'!$A$2:$L$1650,12,FALSE)</f>
        <v>226050.56</v>
      </c>
      <c r="S135" s="7">
        <f t="shared" si="21"/>
        <v>0.16951928807431396</v>
      </c>
      <c r="T135">
        <v>880493</v>
      </c>
      <c r="U135">
        <v>10.72</v>
      </c>
      <c r="V135">
        <f t="shared" si="16"/>
        <v>0</v>
      </c>
      <c r="W135">
        <f t="shared" si="17"/>
        <v>0</v>
      </c>
      <c r="X135">
        <f t="shared" si="18"/>
        <v>1</v>
      </c>
    </row>
    <row r="136" spans="1:26" x14ac:dyDescent="0.3">
      <c r="A136" t="s">
        <v>199</v>
      </c>
      <c r="B136" t="str">
        <f t="shared" si="19"/>
        <v>'HDFCBANK'</v>
      </c>
      <c r="C136" t="s">
        <v>24</v>
      </c>
      <c r="D136" t="s">
        <v>1677</v>
      </c>
      <c r="E136">
        <v>1079.5</v>
      </c>
      <c r="F136">
        <v>1079</v>
      </c>
      <c r="G136">
        <v>1094.4000000000001</v>
      </c>
      <c r="H136">
        <v>1059.5</v>
      </c>
      <c r="I136">
        <v>1084.7</v>
      </c>
      <c r="J136">
        <v>1086.6500000000001</v>
      </c>
      <c r="K136">
        <v>1080.9000000000001</v>
      </c>
      <c r="L136">
        <v>17798330</v>
      </c>
      <c r="M136" s="3">
        <v>192382.96</v>
      </c>
      <c r="N136">
        <v>311878</v>
      </c>
      <c r="O136" s="3">
        <f t="shared" si="15"/>
        <v>57.06824463411975</v>
      </c>
      <c r="P136" s="3">
        <f>VLOOKUP(A136,'27-7'!$A$2:$N$1650,14,FALSE)</f>
        <v>60.77859626207718</v>
      </c>
      <c r="Q136" s="6">
        <f t="shared" si="20"/>
        <v>-6.1047010891110434E-2</v>
      </c>
      <c r="R136" s="5">
        <f>VLOOKUP(A136,'27-7'!$A$2:$L$1650,12,FALSE)</f>
        <v>205845.76000000001</v>
      </c>
      <c r="S136" s="7">
        <f t="shared" si="21"/>
        <v>-6.540236728704063E-2</v>
      </c>
      <c r="T136">
        <v>8192969</v>
      </c>
      <c r="U136">
        <v>46.03</v>
      </c>
      <c r="V136">
        <f t="shared" si="16"/>
        <v>0</v>
      </c>
      <c r="W136">
        <f t="shared" si="17"/>
        <v>0</v>
      </c>
      <c r="X136">
        <f t="shared" si="18"/>
        <v>1</v>
      </c>
    </row>
    <row r="137" spans="1:26" x14ac:dyDescent="0.3">
      <c r="A137" t="s">
        <v>204</v>
      </c>
      <c r="B137" t="str">
        <f t="shared" si="19"/>
        <v>'TCS'</v>
      </c>
      <c r="C137" t="s">
        <v>24</v>
      </c>
      <c r="D137" t="s">
        <v>1677</v>
      </c>
      <c r="E137">
        <v>2206.8000000000002</v>
      </c>
      <c r="F137">
        <v>2215</v>
      </c>
      <c r="G137">
        <v>2320</v>
      </c>
      <c r="H137">
        <v>2215</v>
      </c>
      <c r="I137">
        <v>2310.1999999999998</v>
      </c>
      <c r="J137">
        <v>2309.75</v>
      </c>
      <c r="K137">
        <v>2273.2600000000002</v>
      </c>
      <c r="L137">
        <v>8092458</v>
      </c>
      <c r="M137" s="3">
        <v>183962.59</v>
      </c>
      <c r="N137">
        <v>261902</v>
      </c>
      <c r="O137" s="3">
        <f t="shared" si="15"/>
        <v>30.898801841910334</v>
      </c>
      <c r="P137" s="3">
        <f>VLOOKUP(A137,'27-7'!$A$2:$N$1650,14,FALSE)</f>
        <v>22.891700699330841</v>
      </c>
      <c r="Q137" s="6">
        <f t="shared" si="20"/>
        <v>0.34978183786989464</v>
      </c>
      <c r="R137" s="5">
        <f>VLOOKUP(A137,'27-7'!$A$2:$L$1650,12,FALSE)</f>
        <v>93339.23</v>
      </c>
      <c r="S137" s="7">
        <f t="shared" si="21"/>
        <v>0.97090323114943211</v>
      </c>
      <c r="T137">
        <v>3170172</v>
      </c>
      <c r="U137">
        <v>39.17</v>
      </c>
      <c r="V137">
        <f t="shared" si="16"/>
        <v>0</v>
      </c>
      <c r="W137">
        <f t="shared" si="17"/>
        <v>0</v>
      </c>
      <c r="X137">
        <f t="shared" si="18"/>
        <v>1</v>
      </c>
    </row>
    <row r="138" spans="1:26" x14ac:dyDescent="0.3">
      <c r="A138" t="s">
        <v>207</v>
      </c>
      <c r="B138" t="str">
        <f t="shared" si="19"/>
        <v>'TECHM'</v>
      </c>
      <c r="C138" t="s">
        <v>24</v>
      </c>
      <c r="D138" t="s">
        <v>1677</v>
      </c>
      <c r="E138">
        <v>664.55</v>
      </c>
      <c r="F138">
        <v>670</v>
      </c>
      <c r="G138">
        <v>702.75</v>
      </c>
      <c r="H138">
        <v>667</v>
      </c>
      <c r="I138">
        <v>688.85</v>
      </c>
      <c r="J138">
        <v>684.35</v>
      </c>
      <c r="K138">
        <v>686.66</v>
      </c>
      <c r="L138">
        <v>23296517</v>
      </c>
      <c r="M138" s="3">
        <v>159968</v>
      </c>
      <c r="N138">
        <v>290457</v>
      </c>
      <c r="O138" s="3">
        <f t="shared" si="15"/>
        <v>80.206422981715022</v>
      </c>
      <c r="P138" s="3">
        <f>VLOOKUP(A138,'27-7'!$A$2:$N$1650,14,FALSE)</f>
        <v>78.554731388055629</v>
      </c>
      <c r="Q138" s="6">
        <f t="shared" si="20"/>
        <v>2.10259976003245E-2</v>
      </c>
      <c r="R138" s="5">
        <f>VLOOKUP(A138,'27-7'!$A$2:$L$1650,12,FALSE)</f>
        <v>76389.56</v>
      </c>
      <c r="S138" s="7">
        <f t="shared" si="21"/>
        <v>1.0941081477626</v>
      </c>
      <c r="T138">
        <v>3739114</v>
      </c>
      <c r="U138">
        <v>16.05</v>
      </c>
      <c r="V138">
        <f t="shared" si="16"/>
        <v>0</v>
      </c>
      <c r="W138">
        <f t="shared" si="17"/>
        <v>0</v>
      </c>
      <c r="X138">
        <f t="shared" si="18"/>
        <v>1</v>
      </c>
    </row>
    <row r="139" spans="1:26" x14ac:dyDescent="0.3">
      <c r="A139" t="s">
        <v>200</v>
      </c>
      <c r="B139" t="str">
        <f t="shared" si="19"/>
        <v>'INFY'</v>
      </c>
      <c r="C139" t="s">
        <v>24</v>
      </c>
      <c r="D139" t="s">
        <v>1677</v>
      </c>
      <c r="E139">
        <v>948.45</v>
      </c>
      <c r="F139">
        <v>946</v>
      </c>
      <c r="G139">
        <v>967.55</v>
      </c>
      <c r="H139">
        <v>941.2</v>
      </c>
      <c r="I139">
        <v>960.6</v>
      </c>
      <c r="J139">
        <v>962.85</v>
      </c>
      <c r="K139">
        <v>953.58</v>
      </c>
      <c r="L139">
        <v>15819466</v>
      </c>
      <c r="M139" s="3">
        <v>150850.57999999999</v>
      </c>
      <c r="N139">
        <v>220010</v>
      </c>
      <c r="O139" s="3">
        <f t="shared" si="15"/>
        <v>71.903395300213631</v>
      </c>
      <c r="P139" s="3">
        <f>VLOOKUP(A139,'27-7'!$A$2:$N$1650,14,FALSE)</f>
        <v>60.418406767003674</v>
      </c>
      <c r="Q139" s="6">
        <f t="shared" si="20"/>
        <v>0.19009088699575338</v>
      </c>
      <c r="R139" s="5">
        <f>VLOOKUP(A139,'27-7'!$A$2:$L$1650,12,FALSE)</f>
        <v>158044.37</v>
      </c>
      <c r="S139" s="7">
        <f t="shared" si="21"/>
        <v>-4.5517534095014002E-2</v>
      </c>
      <c r="T139">
        <v>5480184</v>
      </c>
      <c r="U139">
        <v>34.64</v>
      </c>
      <c r="V139">
        <f t="shared" si="16"/>
        <v>0</v>
      </c>
      <c r="W139">
        <f t="shared" si="17"/>
        <v>0</v>
      </c>
      <c r="X139">
        <f t="shared" si="18"/>
        <v>1</v>
      </c>
    </row>
    <row r="140" spans="1:26" x14ac:dyDescent="0.3">
      <c r="A140" t="s">
        <v>203</v>
      </c>
      <c r="B140" t="str">
        <f t="shared" si="19"/>
        <v>'AXISBANK'</v>
      </c>
      <c r="C140" t="s">
        <v>24</v>
      </c>
      <c r="D140" t="s">
        <v>1677</v>
      </c>
      <c r="E140">
        <v>431.55</v>
      </c>
      <c r="F140">
        <v>434</v>
      </c>
      <c r="G140">
        <v>440</v>
      </c>
      <c r="H140">
        <v>424.4</v>
      </c>
      <c r="I140">
        <v>436.15</v>
      </c>
      <c r="J140">
        <v>437.05</v>
      </c>
      <c r="K140">
        <v>432.9</v>
      </c>
      <c r="L140">
        <v>33057789</v>
      </c>
      <c r="M140" s="3">
        <v>143105.68</v>
      </c>
      <c r="N140">
        <v>270487</v>
      </c>
      <c r="O140" s="3">
        <f t="shared" si="15"/>
        <v>122.21581443840185</v>
      </c>
      <c r="P140" s="3">
        <f>VLOOKUP(A140,'27-7'!$A$2:$N$1650,14,FALSE)</f>
        <v>91.528369075599386</v>
      </c>
      <c r="Q140" s="6">
        <f t="shared" si="20"/>
        <v>0.33527796543010241</v>
      </c>
      <c r="R140" s="5">
        <f>VLOOKUP(A140,'27-7'!$A$2:$L$1650,12,FALSE)</f>
        <v>95271.25</v>
      </c>
      <c r="S140" s="7">
        <f t="shared" si="21"/>
        <v>0.50208672605849081</v>
      </c>
      <c r="T140">
        <v>6987902</v>
      </c>
      <c r="U140">
        <v>21.14</v>
      </c>
      <c r="V140">
        <f t="shared" si="16"/>
        <v>0</v>
      </c>
      <c r="W140">
        <f t="shared" si="17"/>
        <v>0</v>
      </c>
      <c r="X140">
        <f t="shared" si="18"/>
        <v>1</v>
      </c>
    </row>
    <row r="141" spans="1:26" x14ac:dyDescent="0.3">
      <c r="A141" t="s">
        <v>213</v>
      </c>
      <c r="B141" t="str">
        <f t="shared" si="19"/>
        <v>'MARUTI'</v>
      </c>
      <c r="C141" t="s">
        <v>24</v>
      </c>
      <c r="D141" t="s">
        <v>1677</v>
      </c>
      <c r="E141">
        <v>6043.3</v>
      </c>
      <c r="F141">
        <v>6050</v>
      </c>
      <c r="G141">
        <v>6320.35</v>
      </c>
      <c r="H141">
        <v>6031.15</v>
      </c>
      <c r="I141">
        <v>6265</v>
      </c>
      <c r="J141">
        <v>6282.8</v>
      </c>
      <c r="K141">
        <v>6206.76</v>
      </c>
      <c r="L141">
        <v>1774866</v>
      </c>
      <c r="M141" s="3">
        <v>110161.76</v>
      </c>
      <c r="N141">
        <v>139344</v>
      </c>
      <c r="O141" s="3">
        <f t="shared" si="15"/>
        <v>12.737297623148468</v>
      </c>
      <c r="P141" s="3">
        <f>VLOOKUP(A141,'27-7'!$A$2:$N$1650,14,FALSE)</f>
        <v>11.363426916782073</v>
      </c>
      <c r="Q141" s="6">
        <f t="shared" si="20"/>
        <v>0.1209028505597545</v>
      </c>
      <c r="R141" s="5">
        <f>VLOOKUP(A141,'27-7'!$A$2:$L$1650,12,FALSE)</f>
        <v>54166.57</v>
      </c>
      <c r="S141" s="7">
        <f t="shared" si="21"/>
        <v>1.0337591987087238</v>
      </c>
      <c r="T141">
        <v>323590</v>
      </c>
      <c r="U141">
        <v>18.23</v>
      </c>
      <c r="V141">
        <f t="shared" si="16"/>
        <v>0</v>
      </c>
      <c r="W141">
        <f t="shared" si="17"/>
        <v>0</v>
      </c>
      <c r="X141">
        <f t="shared" si="18"/>
        <v>1</v>
      </c>
    </row>
    <row r="142" spans="1:26" x14ac:dyDescent="0.3">
      <c r="A142" t="s">
        <v>202</v>
      </c>
      <c r="B142" t="str">
        <f t="shared" si="19"/>
        <v>'SBIN'</v>
      </c>
      <c r="C142" t="s">
        <v>24</v>
      </c>
      <c r="D142" t="s">
        <v>1677</v>
      </c>
      <c r="E142">
        <v>187.15</v>
      </c>
      <c r="F142">
        <v>188</v>
      </c>
      <c r="G142">
        <v>190.5</v>
      </c>
      <c r="H142">
        <v>185.75</v>
      </c>
      <c r="I142">
        <v>188.75</v>
      </c>
      <c r="J142">
        <v>189.45</v>
      </c>
      <c r="K142">
        <v>188.19</v>
      </c>
      <c r="L142">
        <v>51490418</v>
      </c>
      <c r="M142" s="3">
        <v>96898.55</v>
      </c>
      <c r="N142">
        <v>218359</v>
      </c>
      <c r="O142" s="3">
        <f t="shared" si="15"/>
        <v>235.80625483721761</v>
      </c>
      <c r="P142" s="3">
        <f>VLOOKUP(A142,'27-7'!$A$2:$N$1650,14,FALSE)</f>
        <v>199.86587163339141</v>
      </c>
      <c r="Q142" s="6">
        <f t="shared" si="20"/>
        <v>0.17982251251854883</v>
      </c>
      <c r="R142" s="5">
        <f>VLOOKUP(A142,'27-7'!$A$2:$L$1650,12,FALSE)</f>
        <v>95502.62</v>
      </c>
      <c r="S142" s="7">
        <f t="shared" si="21"/>
        <v>1.4616667061071283E-2</v>
      </c>
      <c r="T142">
        <v>8122193</v>
      </c>
      <c r="U142">
        <v>15.77</v>
      </c>
      <c r="V142">
        <f t="shared" si="16"/>
        <v>0</v>
      </c>
      <c r="W142">
        <f t="shared" si="17"/>
        <v>0</v>
      </c>
      <c r="X142">
        <f t="shared" si="18"/>
        <v>1</v>
      </c>
      <c r="Y142">
        <f>SUM(F142,G142,H142,J142)/4</f>
        <v>188.42500000000001</v>
      </c>
      <c r="Z142">
        <f>('27-7'!E1288+'27-7'!F1288)/2</f>
        <v>206.32499999999999</v>
      </c>
    </row>
    <row r="143" spans="1:26" x14ac:dyDescent="0.3">
      <c r="A143" t="s">
        <v>135</v>
      </c>
      <c r="B143" t="str">
        <f t="shared" si="19"/>
        <v>'KOTAKBANK'</v>
      </c>
      <c r="C143" t="s">
        <v>24</v>
      </c>
      <c r="D143" t="s">
        <v>1677</v>
      </c>
      <c r="E143">
        <v>1322.6</v>
      </c>
      <c r="F143">
        <v>1330.1</v>
      </c>
      <c r="G143">
        <v>1401.8</v>
      </c>
      <c r="H143">
        <v>1319.4</v>
      </c>
      <c r="I143">
        <v>1384.75</v>
      </c>
      <c r="J143">
        <v>1384.05</v>
      </c>
      <c r="K143">
        <v>1362.48</v>
      </c>
      <c r="L143">
        <v>6751892</v>
      </c>
      <c r="M143" s="3">
        <v>91993.21</v>
      </c>
      <c r="N143">
        <v>208238</v>
      </c>
      <c r="O143" s="3">
        <f t="shared" si="15"/>
        <v>32.423918785236125</v>
      </c>
      <c r="P143" s="3">
        <f>VLOOKUP(A143,'27-7'!$A$2:$N$1650,14,FALSE)</f>
        <v>30.286990971070573</v>
      </c>
      <c r="Q143" s="6">
        <f t="shared" si="20"/>
        <v>7.0555962994366006E-2</v>
      </c>
      <c r="R143" s="5">
        <f>VLOOKUP(A143,'27-7'!$A$2:$L$1650,12,FALSE)</f>
        <v>101701.74</v>
      </c>
      <c r="S143" s="7">
        <f t="shared" si="21"/>
        <v>-9.5460805292023498E-2</v>
      </c>
      <c r="T143">
        <v>2111261</v>
      </c>
      <c r="U143">
        <v>31.27</v>
      </c>
      <c r="V143">
        <f t="shared" si="16"/>
        <v>0</v>
      </c>
      <c r="W143">
        <f t="shared" si="17"/>
        <v>0</v>
      </c>
      <c r="X143">
        <f t="shared" si="18"/>
        <v>1</v>
      </c>
    </row>
    <row r="144" spans="1:26" x14ac:dyDescent="0.3">
      <c r="A144" t="s">
        <v>209</v>
      </c>
      <c r="B144" t="str">
        <f t="shared" si="19"/>
        <v>'INDUSINDBK'</v>
      </c>
      <c r="C144" t="s">
        <v>24</v>
      </c>
      <c r="D144" t="s">
        <v>1677</v>
      </c>
      <c r="E144">
        <v>506.65</v>
      </c>
      <c r="F144">
        <v>512</v>
      </c>
      <c r="G144">
        <v>529</v>
      </c>
      <c r="H144">
        <v>511.4</v>
      </c>
      <c r="I144">
        <v>527.4</v>
      </c>
      <c r="J144">
        <v>526.95000000000005</v>
      </c>
      <c r="K144">
        <v>522.04999999999995</v>
      </c>
      <c r="L144">
        <v>16991547</v>
      </c>
      <c r="M144" s="3">
        <v>88703.7</v>
      </c>
      <c r="N144">
        <v>230624</v>
      </c>
      <c r="O144" s="3">
        <f t="shared" si="15"/>
        <v>73.676404016927989</v>
      </c>
      <c r="P144" s="3">
        <f>VLOOKUP(A144,'27-7'!$A$2:$N$1650,14,FALSE)</f>
        <v>81.100075945187385</v>
      </c>
      <c r="Q144" s="6">
        <f t="shared" si="20"/>
        <v>-9.1537176035159165E-2</v>
      </c>
      <c r="R144" s="5">
        <f>VLOOKUP(A144,'27-7'!$A$2:$L$1650,12,FALSE)</f>
        <v>62645.96</v>
      </c>
      <c r="S144" s="7">
        <f t="shared" si="21"/>
        <v>0.41595244130667003</v>
      </c>
      <c r="T144">
        <v>3788938</v>
      </c>
      <c r="U144">
        <v>22.3</v>
      </c>
      <c r="V144">
        <f t="shared" si="16"/>
        <v>0</v>
      </c>
      <c r="W144">
        <f t="shared" si="17"/>
        <v>0</v>
      </c>
      <c r="X144">
        <f t="shared" si="18"/>
        <v>1</v>
      </c>
    </row>
    <row r="145" spans="1:24" x14ac:dyDescent="0.3">
      <c r="A145" t="s">
        <v>212</v>
      </c>
      <c r="B145" t="str">
        <f t="shared" si="19"/>
        <v>'MUTHOOTFIN'</v>
      </c>
      <c r="C145" t="s">
        <v>24</v>
      </c>
      <c r="D145" t="s">
        <v>1677</v>
      </c>
      <c r="E145">
        <v>1362.7</v>
      </c>
      <c r="F145">
        <v>1371.95</v>
      </c>
      <c r="G145">
        <v>1405.75</v>
      </c>
      <c r="H145">
        <v>1313.65</v>
      </c>
      <c r="I145">
        <v>1335</v>
      </c>
      <c r="J145">
        <v>1334.45</v>
      </c>
      <c r="K145">
        <v>1362.58</v>
      </c>
      <c r="L145">
        <v>6448726</v>
      </c>
      <c r="M145" s="3">
        <v>87868.88</v>
      </c>
      <c r="N145">
        <v>178788</v>
      </c>
      <c r="O145" s="3">
        <f t="shared" si="15"/>
        <v>36.069120970087475</v>
      </c>
      <c r="P145" s="3">
        <f>VLOOKUP(A145,'27-7'!$A$2:$N$1650,14,FALSE)</f>
        <v>36.605218172085713</v>
      </c>
      <c r="Q145" s="6">
        <f t="shared" si="20"/>
        <v>-1.464537650009292E-2</v>
      </c>
      <c r="R145" s="5">
        <f>VLOOKUP(A145,'27-7'!$A$2:$L$1650,12,FALSE)</f>
        <v>56599.68</v>
      </c>
      <c r="S145" s="7">
        <f t="shared" si="21"/>
        <v>0.5524624874204237</v>
      </c>
      <c r="T145">
        <v>660979</v>
      </c>
      <c r="U145">
        <v>10.25</v>
      </c>
      <c r="V145">
        <f t="shared" si="16"/>
        <v>0</v>
      </c>
      <c r="W145">
        <f t="shared" si="17"/>
        <v>0</v>
      </c>
      <c r="X145">
        <f t="shared" si="18"/>
        <v>1</v>
      </c>
    </row>
    <row r="146" spans="1:24" x14ac:dyDescent="0.3">
      <c r="A146" t="s">
        <v>208</v>
      </c>
      <c r="B146" t="str">
        <f t="shared" si="19"/>
        <v>'HDFC'</v>
      </c>
      <c r="C146" t="s">
        <v>24</v>
      </c>
      <c r="D146" t="s">
        <v>1677</v>
      </c>
      <c r="E146">
        <v>1850.75</v>
      </c>
      <c r="F146">
        <v>1859.35</v>
      </c>
      <c r="G146">
        <v>1907</v>
      </c>
      <c r="H146">
        <v>1844.5</v>
      </c>
      <c r="I146">
        <v>1892</v>
      </c>
      <c r="J146">
        <v>1897.35</v>
      </c>
      <c r="K146">
        <v>1876.95</v>
      </c>
      <c r="L146">
        <v>4346193</v>
      </c>
      <c r="M146" s="3">
        <v>81575.69</v>
      </c>
      <c r="N146">
        <v>175005</v>
      </c>
      <c r="O146" s="3">
        <f t="shared" si="15"/>
        <v>24.834679009171168</v>
      </c>
      <c r="P146" s="3">
        <f>VLOOKUP(A146,'27-7'!$A$2:$N$1650,14,FALSE)</f>
        <v>22.337335452337403</v>
      </c>
      <c r="Q146" s="6">
        <f t="shared" si="20"/>
        <v>0.11180131856650972</v>
      </c>
      <c r="R146" s="5">
        <f>VLOOKUP(A146,'27-7'!$A$2:$L$1650,12,FALSE)</f>
        <v>68621.350000000006</v>
      </c>
      <c r="S146" s="7">
        <f t="shared" si="21"/>
        <v>0.18878002254400408</v>
      </c>
      <c r="T146">
        <v>2221432</v>
      </c>
      <c r="U146">
        <v>51.11</v>
      </c>
      <c r="V146">
        <f t="shared" si="16"/>
        <v>0</v>
      </c>
      <c r="W146">
        <f t="shared" si="17"/>
        <v>0</v>
      </c>
      <c r="X146">
        <f t="shared" si="18"/>
        <v>1</v>
      </c>
    </row>
    <row r="147" spans="1:24" x14ac:dyDescent="0.3">
      <c r="A147" t="s">
        <v>210</v>
      </c>
      <c r="B147" t="str">
        <f t="shared" si="19"/>
        <v>'BHARTIARTL'</v>
      </c>
      <c r="C147" t="s">
        <v>24</v>
      </c>
      <c r="D147" t="s">
        <v>1677</v>
      </c>
      <c r="E147">
        <v>559.5</v>
      </c>
      <c r="F147">
        <v>558.5</v>
      </c>
      <c r="G147">
        <v>574.25</v>
      </c>
      <c r="H147">
        <v>555.29999999999995</v>
      </c>
      <c r="I147">
        <v>564.6</v>
      </c>
      <c r="J147">
        <v>564.6</v>
      </c>
      <c r="K147">
        <v>565.87</v>
      </c>
      <c r="L147">
        <v>13948427</v>
      </c>
      <c r="M147" s="3">
        <v>78929.75</v>
      </c>
      <c r="N147">
        <v>152581</v>
      </c>
      <c r="O147" s="3">
        <f t="shared" si="15"/>
        <v>91.416539411853378</v>
      </c>
      <c r="P147" s="3">
        <f>VLOOKUP(A147,'27-7'!$A$2:$N$1650,14,FALSE)</f>
        <v>89.119299385879387</v>
      </c>
      <c r="Q147" s="6">
        <f t="shared" si="20"/>
        <v>2.5777132919628631E-2</v>
      </c>
      <c r="R147" s="5">
        <f>VLOOKUP(A147,'27-7'!$A$2:$L$1650,12,FALSE)</f>
        <v>59426.59</v>
      </c>
      <c r="S147" s="7">
        <f t="shared" si="21"/>
        <v>0.32818911534382178</v>
      </c>
      <c r="T147">
        <v>5384126</v>
      </c>
      <c r="U147">
        <v>38.6</v>
      </c>
      <c r="V147">
        <f t="shared" si="16"/>
        <v>0</v>
      </c>
      <c r="W147">
        <f t="shared" si="17"/>
        <v>0</v>
      </c>
      <c r="X147">
        <f t="shared" si="18"/>
        <v>1</v>
      </c>
    </row>
    <row r="148" spans="1:24" x14ac:dyDescent="0.3">
      <c r="A148" t="s">
        <v>205</v>
      </c>
      <c r="B148" t="str">
        <f t="shared" si="19"/>
        <v>'BPCL'</v>
      </c>
      <c r="C148" t="s">
        <v>24</v>
      </c>
      <c r="D148" t="s">
        <v>1677</v>
      </c>
      <c r="E148">
        <v>457.7</v>
      </c>
      <c r="F148">
        <v>461.1</v>
      </c>
      <c r="G148">
        <v>473.7</v>
      </c>
      <c r="H148">
        <v>457</v>
      </c>
      <c r="I148">
        <v>463</v>
      </c>
      <c r="J148">
        <v>461.5</v>
      </c>
      <c r="K148">
        <v>465.71</v>
      </c>
      <c r="L148">
        <v>15094307</v>
      </c>
      <c r="M148" s="3">
        <v>70295.649999999994</v>
      </c>
      <c r="N148">
        <v>163650</v>
      </c>
      <c r="O148" s="3">
        <f t="shared" si="15"/>
        <v>92.235300947143287</v>
      </c>
      <c r="P148" s="3">
        <f>VLOOKUP(A148,'27-7'!$A$2:$N$1650,14,FALSE)</f>
        <v>99.896908911542255</v>
      </c>
      <c r="Q148" s="6">
        <f t="shared" si="20"/>
        <v>-7.6695145504284301E-2</v>
      </c>
      <c r="R148" s="5">
        <f>VLOOKUP(A148,'27-7'!$A$2:$L$1650,12,FALSE)</f>
        <v>91885.47</v>
      </c>
      <c r="S148" s="7">
        <f t="shared" si="21"/>
        <v>-0.23496446173698635</v>
      </c>
      <c r="T148">
        <v>1674198</v>
      </c>
      <c r="U148">
        <v>11.09</v>
      </c>
      <c r="V148">
        <f t="shared" si="16"/>
        <v>0</v>
      </c>
      <c r="W148">
        <f t="shared" si="17"/>
        <v>0</v>
      </c>
      <c r="X148">
        <f t="shared" si="18"/>
        <v>1</v>
      </c>
    </row>
    <row r="149" spans="1:24" x14ac:dyDescent="0.3">
      <c r="A149" t="s">
        <v>229</v>
      </c>
      <c r="B149" t="str">
        <f t="shared" si="19"/>
        <v>'TATAMOTORS'</v>
      </c>
      <c r="C149" t="s">
        <v>24</v>
      </c>
      <c r="D149" t="s">
        <v>1677</v>
      </c>
      <c r="E149">
        <v>101.7</v>
      </c>
      <c r="F149">
        <v>102.3</v>
      </c>
      <c r="G149">
        <v>107.2</v>
      </c>
      <c r="H149">
        <v>102</v>
      </c>
      <c r="I149">
        <v>106.2</v>
      </c>
      <c r="J149">
        <v>106.45</v>
      </c>
      <c r="K149">
        <v>105.32</v>
      </c>
      <c r="L149">
        <v>64271556</v>
      </c>
      <c r="M149" s="3">
        <v>67693.649999999994</v>
      </c>
      <c r="N149">
        <v>201485</v>
      </c>
      <c r="O149" s="3">
        <f t="shared" si="15"/>
        <v>318.98928456212622</v>
      </c>
      <c r="P149" s="3">
        <f>VLOOKUP(A149,'27-7'!$A$2:$N$1650,14,FALSE)</f>
        <v>273.76644411816312</v>
      </c>
      <c r="Q149" s="6">
        <f t="shared" si="20"/>
        <v>0.16518766786642414</v>
      </c>
      <c r="R149" s="5">
        <f>VLOOKUP(A149,'27-7'!$A$2:$L$1650,12,FALSE)</f>
        <v>30394.12</v>
      </c>
      <c r="S149" s="7">
        <f t="shared" si="21"/>
        <v>1.2271955891468482</v>
      </c>
      <c r="T149">
        <v>10787365</v>
      </c>
      <c r="U149">
        <v>16.78</v>
      </c>
      <c r="V149">
        <f t="shared" si="16"/>
        <v>0</v>
      </c>
      <c r="W149">
        <f t="shared" si="17"/>
        <v>0</v>
      </c>
      <c r="X149">
        <f t="shared" si="18"/>
        <v>1</v>
      </c>
    </row>
    <row r="150" spans="1:24" x14ac:dyDescent="0.3">
      <c r="A150" t="s">
        <v>206</v>
      </c>
      <c r="B150" t="str">
        <f t="shared" si="19"/>
        <v>'HCLTECH'</v>
      </c>
      <c r="C150" t="s">
        <v>24</v>
      </c>
      <c r="D150" t="s">
        <v>1677</v>
      </c>
      <c r="E150">
        <v>701.1</v>
      </c>
      <c r="F150">
        <v>702</v>
      </c>
      <c r="G150">
        <v>716.05</v>
      </c>
      <c r="H150">
        <v>695.7</v>
      </c>
      <c r="I150">
        <v>711</v>
      </c>
      <c r="J150">
        <v>712.45</v>
      </c>
      <c r="K150">
        <v>706.79</v>
      </c>
      <c r="L150">
        <v>8469643</v>
      </c>
      <c r="M150" s="3">
        <v>59862.35</v>
      </c>
      <c r="N150">
        <v>182016</v>
      </c>
      <c r="O150" s="3">
        <f t="shared" si="15"/>
        <v>46.532409238748244</v>
      </c>
      <c r="P150" s="3">
        <f>VLOOKUP(A150,'27-7'!$A$2:$N$1650,14,FALSE)</f>
        <v>55.071409508004209</v>
      </c>
      <c r="Q150" s="6">
        <f t="shared" si="20"/>
        <v>-0.15505323625346626</v>
      </c>
      <c r="R150" s="5">
        <f>VLOOKUP(A150,'27-7'!$A$2:$L$1650,12,FALSE)</f>
        <v>78662.399999999994</v>
      </c>
      <c r="S150" s="7">
        <f t="shared" si="21"/>
        <v>-0.23899664897079159</v>
      </c>
      <c r="T150">
        <v>2753238</v>
      </c>
      <c r="U150">
        <v>32.51</v>
      </c>
      <c r="V150">
        <f t="shared" si="16"/>
        <v>0</v>
      </c>
      <c r="W150">
        <f t="shared" si="17"/>
        <v>0</v>
      </c>
      <c r="X150">
        <f t="shared" si="18"/>
        <v>1</v>
      </c>
    </row>
    <row r="151" spans="1:24" x14ac:dyDescent="0.3">
      <c r="A151" t="s">
        <v>219</v>
      </c>
      <c r="B151" t="str">
        <f t="shared" si="19"/>
        <v>'EICHERMOT'</v>
      </c>
      <c r="C151" t="s">
        <v>24</v>
      </c>
      <c r="D151" t="s">
        <v>1677</v>
      </c>
      <c r="E151">
        <v>20537.7</v>
      </c>
      <c r="F151">
        <v>20559.7</v>
      </c>
      <c r="G151">
        <v>21168.2</v>
      </c>
      <c r="H151">
        <v>20550</v>
      </c>
      <c r="I151">
        <v>20850</v>
      </c>
      <c r="J151">
        <v>21053.25</v>
      </c>
      <c r="K151">
        <v>20938.41</v>
      </c>
      <c r="L151">
        <v>262289</v>
      </c>
      <c r="M151" s="3">
        <v>54919.15</v>
      </c>
      <c r="N151">
        <v>51343</v>
      </c>
      <c r="O151" s="3">
        <f t="shared" si="15"/>
        <v>5.1085639717196116</v>
      </c>
      <c r="P151" s="3">
        <f>VLOOKUP(A151,'27-7'!$A$2:$N$1650,14,FALSE)</f>
        <v>4.5390189783778681</v>
      </c>
      <c r="Q151" s="6">
        <f t="shared" si="20"/>
        <v>0.12547755276081368</v>
      </c>
      <c r="R151" s="5">
        <f>VLOOKUP(A151,'27-7'!$A$2:$L$1650,12,FALSE)</f>
        <v>39581.24</v>
      </c>
      <c r="S151" s="7">
        <f t="shared" si="21"/>
        <v>0.38750453497667087</v>
      </c>
      <c r="T151">
        <v>36057</v>
      </c>
      <c r="U151">
        <v>13.75</v>
      </c>
      <c r="V151">
        <f t="shared" si="16"/>
        <v>0</v>
      </c>
      <c r="W151">
        <f t="shared" si="17"/>
        <v>0</v>
      </c>
      <c r="X151">
        <f t="shared" si="18"/>
        <v>1</v>
      </c>
    </row>
    <row r="152" spans="1:24" x14ac:dyDescent="0.3">
      <c r="A152" t="s">
        <v>218</v>
      </c>
      <c r="B152" t="str">
        <f t="shared" si="19"/>
        <v>'BAJAJFINSV'</v>
      </c>
      <c r="C152" t="s">
        <v>24</v>
      </c>
      <c r="D152" t="s">
        <v>1677</v>
      </c>
      <c r="E152">
        <v>6173.2</v>
      </c>
      <c r="F152">
        <v>6175</v>
      </c>
      <c r="G152">
        <v>6387.35</v>
      </c>
      <c r="H152">
        <v>6174</v>
      </c>
      <c r="I152">
        <v>6324.05</v>
      </c>
      <c r="J152">
        <v>6342.8</v>
      </c>
      <c r="K152">
        <v>6295.37</v>
      </c>
      <c r="L152">
        <v>837865</v>
      </c>
      <c r="M152" s="3">
        <v>52746.68</v>
      </c>
      <c r="N152">
        <v>75108</v>
      </c>
      <c r="O152" s="3">
        <f t="shared" si="15"/>
        <v>11.155469457314799</v>
      </c>
      <c r="P152" s="3">
        <f>VLOOKUP(A152,'27-7'!$A$2:$N$1650,14,FALSE)</f>
        <v>11.021111502997934</v>
      </c>
      <c r="Q152" s="6">
        <f t="shared" si="20"/>
        <v>1.2190962252792511E-2</v>
      </c>
      <c r="R152" s="5">
        <f>VLOOKUP(A152,'27-7'!$A$2:$L$1650,12,FALSE)</f>
        <v>40569.129999999997</v>
      </c>
      <c r="S152" s="7">
        <f t="shared" si="21"/>
        <v>0.30016788627214841</v>
      </c>
      <c r="T152">
        <v>109464</v>
      </c>
      <c r="U152">
        <v>13.06</v>
      </c>
      <c r="V152">
        <f t="shared" si="16"/>
        <v>0</v>
      </c>
      <c r="W152">
        <f t="shared" si="17"/>
        <v>0</v>
      </c>
      <c r="X152">
        <f t="shared" si="18"/>
        <v>1</v>
      </c>
    </row>
    <row r="153" spans="1:24" x14ac:dyDescent="0.3">
      <c r="A153" t="s">
        <v>257</v>
      </c>
      <c r="B153" t="str">
        <f t="shared" si="19"/>
        <v>'HEROMOTOCO'</v>
      </c>
      <c r="C153" t="s">
        <v>24</v>
      </c>
      <c r="D153" t="s">
        <v>1677</v>
      </c>
      <c r="E153">
        <v>2743.6</v>
      </c>
      <c r="F153">
        <v>2752.6</v>
      </c>
      <c r="G153">
        <v>2850</v>
      </c>
      <c r="H153">
        <v>2745.05</v>
      </c>
      <c r="I153">
        <v>2845</v>
      </c>
      <c r="J153">
        <v>2841.25</v>
      </c>
      <c r="K153">
        <v>2824.47</v>
      </c>
      <c r="L153">
        <v>1836165</v>
      </c>
      <c r="M153" s="3">
        <v>51861.89</v>
      </c>
      <c r="N153">
        <v>77464</v>
      </c>
      <c r="O153" s="3">
        <f t="shared" si="15"/>
        <v>23.703462253433852</v>
      </c>
      <c r="P153" s="3">
        <f>VLOOKUP(A153,'27-7'!$A$2:$N$1650,14,FALSE)</f>
        <v>20.160624125555081</v>
      </c>
      <c r="Q153" s="6">
        <f t="shared" si="20"/>
        <v>0.1757305778737257</v>
      </c>
      <c r="R153" s="5">
        <f>VLOOKUP(A153,'27-7'!$A$2:$L$1650,12,FALSE)</f>
        <v>18048.669999999998</v>
      </c>
      <c r="S153" s="7">
        <f t="shared" si="21"/>
        <v>1.8734466306935638</v>
      </c>
      <c r="T153">
        <v>287401</v>
      </c>
      <c r="U153">
        <v>15.65</v>
      </c>
      <c r="V153">
        <f t="shared" si="16"/>
        <v>0</v>
      </c>
      <c r="W153">
        <f t="shared" si="17"/>
        <v>0</v>
      </c>
      <c r="X153">
        <f t="shared" si="18"/>
        <v>1</v>
      </c>
    </row>
    <row r="154" spans="1:24" x14ac:dyDescent="0.3">
      <c r="A154" t="s">
        <v>215</v>
      </c>
      <c r="B154" t="str">
        <f t="shared" si="19"/>
        <v>'ESCORTS'</v>
      </c>
      <c r="C154" t="s">
        <v>24</v>
      </c>
      <c r="D154" t="s">
        <v>1677</v>
      </c>
      <c r="E154">
        <v>1105.95</v>
      </c>
      <c r="F154">
        <v>1110.0999999999999</v>
      </c>
      <c r="G154">
        <v>1169</v>
      </c>
      <c r="H154">
        <v>1102.55</v>
      </c>
      <c r="I154">
        <v>1156.95</v>
      </c>
      <c r="J154">
        <v>1158.05</v>
      </c>
      <c r="K154">
        <v>1143.81</v>
      </c>
      <c r="L154">
        <v>4065437</v>
      </c>
      <c r="M154" s="3">
        <v>46500.7</v>
      </c>
      <c r="N154">
        <v>121523</v>
      </c>
      <c r="O154" s="3">
        <f t="shared" si="15"/>
        <v>33.454053965093024</v>
      </c>
      <c r="P154" s="3">
        <f>VLOOKUP(A154,'27-7'!$A$2:$N$1650,14,FALSE)</f>
        <v>34.146540410333081</v>
      </c>
      <c r="Q154" s="6">
        <f t="shared" si="20"/>
        <v>-2.0279842025533682E-2</v>
      </c>
      <c r="R154" s="5">
        <f>VLOOKUP(A154,'27-7'!$A$2:$L$1650,12,FALSE)</f>
        <v>46003.43</v>
      </c>
      <c r="S154" s="7">
        <f t="shared" si="21"/>
        <v>1.080941138519447E-2</v>
      </c>
      <c r="T154">
        <v>805577</v>
      </c>
      <c r="U154">
        <v>19.82</v>
      </c>
      <c r="V154">
        <f t="shared" si="16"/>
        <v>0</v>
      </c>
      <c r="W154">
        <f t="shared" si="17"/>
        <v>0</v>
      </c>
      <c r="X154">
        <f t="shared" si="18"/>
        <v>1</v>
      </c>
    </row>
    <row r="155" spans="1:24" x14ac:dyDescent="0.3">
      <c r="A155" t="s">
        <v>201</v>
      </c>
      <c r="B155" t="str">
        <f t="shared" si="19"/>
        <v>'ASIANPAINT'</v>
      </c>
      <c r="C155" t="s">
        <v>24</v>
      </c>
      <c r="D155" t="s">
        <v>1677</v>
      </c>
      <c r="E155">
        <v>1778.15</v>
      </c>
      <c r="F155">
        <v>1779</v>
      </c>
      <c r="G155">
        <v>1792.65</v>
      </c>
      <c r="H155">
        <v>1751.05</v>
      </c>
      <c r="I155">
        <v>1756.4</v>
      </c>
      <c r="J155">
        <v>1759.65</v>
      </c>
      <c r="K155">
        <v>1768.54</v>
      </c>
      <c r="L155">
        <v>2534098</v>
      </c>
      <c r="M155" s="3">
        <v>44816.54</v>
      </c>
      <c r="N155">
        <v>79013</v>
      </c>
      <c r="O155" s="3">
        <f t="shared" si="15"/>
        <v>32.071912216976955</v>
      </c>
      <c r="P155" s="3">
        <f>VLOOKUP(A155,'27-7'!$A$2:$N$1650,14,FALSE)</f>
        <v>30.537909715175687</v>
      </c>
      <c r="Q155" s="6">
        <f t="shared" si="20"/>
        <v>5.0232727652572501E-2</v>
      </c>
      <c r="R155" s="5">
        <f>VLOOKUP(A155,'27-7'!$A$2:$L$1650,12,FALSE)</f>
        <v>113928.44</v>
      </c>
      <c r="S155" s="7">
        <f t="shared" si="21"/>
        <v>-0.6066255273924579</v>
      </c>
      <c r="T155">
        <v>815872</v>
      </c>
      <c r="U155">
        <v>32.200000000000003</v>
      </c>
      <c r="V155">
        <f t="shared" si="16"/>
        <v>0</v>
      </c>
      <c r="W155">
        <f t="shared" si="17"/>
        <v>0</v>
      </c>
      <c r="X155">
        <f t="shared" si="18"/>
        <v>1</v>
      </c>
    </row>
    <row r="156" spans="1:24" x14ac:dyDescent="0.3">
      <c r="A156" t="s">
        <v>211</v>
      </c>
      <c r="B156" t="str">
        <f t="shared" si="19"/>
        <v>'ZEEL'</v>
      </c>
      <c r="C156" t="s">
        <v>24</v>
      </c>
      <c r="D156" t="s">
        <v>1677</v>
      </c>
      <c r="E156">
        <v>145.4</v>
      </c>
      <c r="F156">
        <v>146.9</v>
      </c>
      <c r="G156">
        <v>148</v>
      </c>
      <c r="H156">
        <v>141.1</v>
      </c>
      <c r="I156">
        <v>144.69999999999999</v>
      </c>
      <c r="J156">
        <v>144.4</v>
      </c>
      <c r="K156">
        <v>143.66999999999999</v>
      </c>
      <c r="L156">
        <v>28328011</v>
      </c>
      <c r="M156" s="3">
        <v>40698.93</v>
      </c>
      <c r="N156">
        <v>152073</v>
      </c>
      <c r="O156" s="3">
        <f t="shared" si="15"/>
        <v>186.27903046563165</v>
      </c>
      <c r="P156" s="3">
        <f>VLOOKUP(A156,'27-7'!$A$2:$N$1650,14,FALSE)</f>
        <v>184.65592089135976</v>
      </c>
      <c r="Q156" s="6">
        <f t="shared" si="20"/>
        <v>8.7899135128563354E-3</v>
      </c>
      <c r="R156" s="5">
        <f>VLOOKUP(A156,'27-7'!$A$2:$L$1650,12,FALSE)</f>
        <v>59358.41</v>
      </c>
      <c r="S156" s="7">
        <f t="shared" si="21"/>
        <v>-0.31435275978585009</v>
      </c>
      <c r="T156">
        <v>5450120</v>
      </c>
      <c r="U156">
        <v>19.239999999999998</v>
      </c>
      <c r="V156">
        <f t="shared" si="16"/>
        <v>0</v>
      </c>
      <c r="W156">
        <f t="shared" si="17"/>
        <v>0</v>
      </c>
      <c r="X156">
        <f t="shared" si="18"/>
        <v>1</v>
      </c>
    </row>
    <row r="157" spans="1:24" x14ac:dyDescent="0.3">
      <c r="A157" t="s">
        <v>256</v>
      </c>
      <c r="B157" t="str">
        <f t="shared" si="19"/>
        <v>'BAJAJ-AUTO'</v>
      </c>
      <c r="C157" t="s">
        <v>24</v>
      </c>
      <c r="D157" t="s">
        <v>1677</v>
      </c>
      <c r="E157">
        <v>3020.5</v>
      </c>
      <c r="F157">
        <v>3021</v>
      </c>
      <c r="G157">
        <v>3130</v>
      </c>
      <c r="H157">
        <v>3018</v>
      </c>
      <c r="I157">
        <v>3127</v>
      </c>
      <c r="J157">
        <v>3119.35</v>
      </c>
      <c r="K157">
        <v>3094.52</v>
      </c>
      <c r="L157">
        <v>1263659</v>
      </c>
      <c r="M157" s="3">
        <v>39104.14</v>
      </c>
      <c r="N157">
        <v>60783</v>
      </c>
      <c r="O157" s="3">
        <f t="shared" si="15"/>
        <v>20.789678034976884</v>
      </c>
      <c r="P157" s="3">
        <f>VLOOKUP(A157,'27-7'!$A$2:$N$1650,14,FALSE)</f>
        <v>14.514188369270979</v>
      </c>
      <c r="Q157" s="6">
        <f t="shared" si="20"/>
        <v>0.43236931380828642</v>
      </c>
      <c r="R157" s="5">
        <f>VLOOKUP(A157,'27-7'!$A$2:$L$1650,12,FALSE)</f>
        <v>18586.3</v>
      </c>
      <c r="S157" s="7">
        <f t="shared" si="21"/>
        <v>1.1039227818339314</v>
      </c>
      <c r="T157">
        <v>200635</v>
      </c>
      <c r="U157">
        <v>15.88</v>
      </c>
      <c r="V157">
        <f t="shared" si="16"/>
        <v>0</v>
      </c>
      <c r="W157">
        <f t="shared" si="17"/>
        <v>0</v>
      </c>
      <c r="X157">
        <f t="shared" si="18"/>
        <v>1</v>
      </c>
    </row>
    <row r="158" spans="1:24" x14ac:dyDescent="0.3">
      <c r="A158" t="s">
        <v>223</v>
      </c>
      <c r="B158" t="str">
        <f t="shared" si="19"/>
        <v>'M&amp;MFIN'</v>
      </c>
      <c r="C158" t="s">
        <v>24</v>
      </c>
      <c r="D158" t="s">
        <v>1677</v>
      </c>
      <c r="E158">
        <v>128.80000000000001</v>
      </c>
      <c r="F158">
        <v>129.4</v>
      </c>
      <c r="G158">
        <v>135.9</v>
      </c>
      <c r="H158">
        <v>128.94999999999999</v>
      </c>
      <c r="I158">
        <v>134.9</v>
      </c>
      <c r="J158">
        <v>135.15</v>
      </c>
      <c r="K158">
        <v>133.97</v>
      </c>
      <c r="L158">
        <v>29072134</v>
      </c>
      <c r="M158" s="3">
        <v>38949.26</v>
      </c>
      <c r="N158">
        <v>138440</v>
      </c>
      <c r="O158" s="3">
        <f t="shared" si="15"/>
        <v>209.99807859000288</v>
      </c>
      <c r="P158" s="3">
        <f>VLOOKUP(A158,'27-7'!$A$2:$N$1650,14,FALSE)</f>
        <v>154.67390915869191</v>
      </c>
      <c r="Q158" s="6">
        <f t="shared" si="20"/>
        <v>0.35768262231317643</v>
      </c>
      <c r="R158" s="5">
        <f>VLOOKUP(A158,'27-7'!$A$2:$L$1650,12,FALSE)</f>
        <v>33254.51</v>
      </c>
      <c r="S158" s="7">
        <f t="shared" si="21"/>
        <v>0.17124744884227733</v>
      </c>
      <c r="T158">
        <v>5580006</v>
      </c>
      <c r="U158">
        <v>19.190000000000001</v>
      </c>
      <c r="V158">
        <f t="shared" si="16"/>
        <v>0</v>
      </c>
      <c r="W158">
        <f t="shared" si="17"/>
        <v>0</v>
      </c>
      <c r="X158">
        <f t="shared" si="18"/>
        <v>1</v>
      </c>
    </row>
    <row r="159" spans="1:24" x14ac:dyDescent="0.3">
      <c r="A159" t="s">
        <v>220</v>
      </c>
      <c r="B159" t="str">
        <f t="shared" si="19"/>
        <v>'WIPRO'</v>
      </c>
      <c r="C159" t="s">
        <v>24</v>
      </c>
      <c r="D159" t="s">
        <v>1677</v>
      </c>
      <c r="E159">
        <v>268.85000000000002</v>
      </c>
      <c r="F159">
        <v>269.3</v>
      </c>
      <c r="G159">
        <v>276.75</v>
      </c>
      <c r="H159">
        <v>269.3</v>
      </c>
      <c r="I159">
        <v>274.3</v>
      </c>
      <c r="J159">
        <v>275.45</v>
      </c>
      <c r="K159">
        <v>273.67</v>
      </c>
      <c r="L159">
        <v>14043918</v>
      </c>
      <c r="M159" s="3">
        <v>38434.410000000003</v>
      </c>
      <c r="N159">
        <v>106736</v>
      </c>
      <c r="O159" s="3">
        <f t="shared" si="15"/>
        <v>131.57620671563484</v>
      </c>
      <c r="P159" s="3">
        <f>VLOOKUP(A159,'27-7'!$A$2:$N$1650,14,FALSE)</f>
        <v>151.44881301622698</v>
      </c>
      <c r="Q159" s="6">
        <f t="shared" si="20"/>
        <v>-0.13121665270802016</v>
      </c>
      <c r="R159" s="5">
        <f>VLOOKUP(A159,'27-7'!$A$2:$L$1650,12,FALSE)</f>
        <v>37821.33</v>
      </c>
      <c r="S159" s="7">
        <f t="shared" si="21"/>
        <v>1.6209900603707E-2</v>
      </c>
      <c r="T159">
        <v>3801518</v>
      </c>
      <c r="U159">
        <v>27.07</v>
      </c>
      <c r="V159">
        <f t="shared" si="16"/>
        <v>0</v>
      </c>
      <c r="W159">
        <f t="shared" si="17"/>
        <v>0</v>
      </c>
      <c r="X159">
        <f t="shared" si="18"/>
        <v>1</v>
      </c>
    </row>
    <row r="160" spans="1:24" x14ac:dyDescent="0.3">
      <c r="A160" t="s">
        <v>217</v>
      </c>
      <c r="B160" t="str">
        <f t="shared" si="19"/>
        <v>'TATASTEEL'</v>
      </c>
      <c r="C160" t="s">
        <v>24</v>
      </c>
      <c r="D160" t="s">
        <v>1677</v>
      </c>
      <c r="E160">
        <v>352.85</v>
      </c>
      <c r="F160">
        <v>353.6</v>
      </c>
      <c r="G160">
        <v>360</v>
      </c>
      <c r="H160">
        <v>352.75</v>
      </c>
      <c r="I160">
        <v>357.9</v>
      </c>
      <c r="J160">
        <v>358.5</v>
      </c>
      <c r="K160">
        <v>356.76</v>
      </c>
      <c r="L160">
        <v>10640327</v>
      </c>
      <c r="M160" s="3">
        <v>37960.22</v>
      </c>
      <c r="N160">
        <v>94982</v>
      </c>
      <c r="O160" s="3">
        <f t="shared" si="15"/>
        <v>112.0246678317997</v>
      </c>
      <c r="P160" s="3">
        <f>VLOOKUP(A160,'27-7'!$A$2:$N$1650,14,FALSE)</f>
        <v>110.00267672918564</v>
      </c>
      <c r="Q160" s="6">
        <f t="shared" si="20"/>
        <v>1.8381290007987567E-2</v>
      </c>
      <c r="R160" s="5">
        <f>VLOOKUP(A160,'27-7'!$A$2:$L$1650,12,FALSE)</f>
        <v>41480.699999999997</v>
      </c>
      <c r="S160" s="7">
        <f t="shared" si="21"/>
        <v>-8.4870313181792889E-2</v>
      </c>
      <c r="T160">
        <v>2038627</v>
      </c>
      <c r="U160">
        <v>19.16</v>
      </c>
      <c r="V160">
        <f t="shared" si="16"/>
        <v>0</v>
      </c>
      <c r="W160">
        <f t="shared" si="17"/>
        <v>0</v>
      </c>
      <c r="X160">
        <f t="shared" si="18"/>
        <v>1</v>
      </c>
    </row>
    <row r="161" spans="1:24" x14ac:dyDescent="0.3">
      <c r="A161" t="s">
        <v>255</v>
      </c>
      <c r="B161" t="str">
        <f t="shared" si="19"/>
        <v>'MARICO'</v>
      </c>
      <c r="C161" t="s">
        <v>24</v>
      </c>
      <c r="D161" t="s">
        <v>1677</v>
      </c>
      <c r="E161">
        <v>350.45</v>
      </c>
      <c r="F161">
        <v>355</v>
      </c>
      <c r="G161">
        <v>368.9</v>
      </c>
      <c r="H161">
        <v>355</v>
      </c>
      <c r="I161">
        <v>361.35</v>
      </c>
      <c r="J161">
        <v>361.95</v>
      </c>
      <c r="K161">
        <v>363.39</v>
      </c>
      <c r="L161">
        <v>10442312</v>
      </c>
      <c r="M161" s="3">
        <v>37946.559999999998</v>
      </c>
      <c r="N161">
        <v>104999</v>
      </c>
      <c r="O161" s="3">
        <f t="shared" si="15"/>
        <v>99.451537633691743</v>
      </c>
      <c r="P161" s="3">
        <f>VLOOKUP(A161,'27-7'!$A$2:$N$1650,14,FALSE)</f>
        <v>66.753357783925196</v>
      </c>
      <c r="Q161" s="6">
        <f t="shared" si="20"/>
        <v>0.48983573164375799</v>
      </c>
      <c r="R161" s="5">
        <f>VLOOKUP(A161,'27-7'!$A$2:$L$1650,12,FALSE)</f>
        <v>18842.66</v>
      </c>
      <c r="S161" s="7">
        <f t="shared" si="21"/>
        <v>1.0138642845543038</v>
      </c>
      <c r="T161">
        <v>2423300</v>
      </c>
      <c r="U161">
        <v>23.21</v>
      </c>
      <c r="V161">
        <f t="shared" si="16"/>
        <v>0</v>
      </c>
      <c r="W161">
        <f t="shared" si="17"/>
        <v>0</v>
      </c>
      <c r="X161">
        <f t="shared" si="18"/>
        <v>1</v>
      </c>
    </row>
    <row r="162" spans="1:24" x14ac:dyDescent="0.3">
      <c r="A162" t="s">
        <v>216</v>
      </c>
      <c r="B162" t="str">
        <f t="shared" si="19"/>
        <v>'ITC'</v>
      </c>
      <c r="C162" t="s">
        <v>24</v>
      </c>
      <c r="D162" t="s">
        <v>1677</v>
      </c>
      <c r="E162">
        <v>196.4</v>
      </c>
      <c r="F162">
        <v>197</v>
      </c>
      <c r="G162">
        <v>198.65</v>
      </c>
      <c r="H162">
        <v>195.05</v>
      </c>
      <c r="I162">
        <v>195.7</v>
      </c>
      <c r="J162">
        <v>195.4</v>
      </c>
      <c r="K162">
        <v>196.56</v>
      </c>
      <c r="L162">
        <v>19287262</v>
      </c>
      <c r="M162" s="3">
        <v>37910.18</v>
      </c>
      <c r="N162">
        <v>98083</v>
      </c>
      <c r="O162" s="3">
        <f t="shared" si="15"/>
        <v>196.64225197027008</v>
      </c>
      <c r="P162" s="3">
        <f>VLOOKUP(A162,'27-7'!$A$2:$N$1650,14,FALSE)</f>
        <v>184.48492476639703</v>
      </c>
      <c r="Q162" s="6">
        <f t="shared" si="20"/>
        <v>6.5898756872775369E-2</v>
      </c>
      <c r="R162" s="5">
        <f>VLOOKUP(A162,'27-7'!$A$2:$L$1650,12,FALSE)</f>
        <v>44670.46</v>
      </c>
      <c r="S162" s="7">
        <f t="shared" si="21"/>
        <v>-0.15133669991309692</v>
      </c>
      <c r="T162">
        <v>7370777</v>
      </c>
      <c r="U162">
        <v>38.22</v>
      </c>
      <c r="V162">
        <f t="shared" si="16"/>
        <v>0</v>
      </c>
      <c r="W162">
        <f t="shared" si="17"/>
        <v>0</v>
      </c>
      <c r="X162">
        <f t="shared" si="18"/>
        <v>1</v>
      </c>
    </row>
    <row r="163" spans="1:24" x14ac:dyDescent="0.3">
      <c r="A163" t="s">
        <v>214</v>
      </c>
      <c r="B163" t="str">
        <f t="shared" si="19"/>
        <v>'HINDUNILVR'</v>
      </c>
      <c r="C163" t="s">
        <v>24</v>
      </c>
      <c r="D163" t="s">
        <v>1677</v>
      </c>
      <c r="E163">
        <v>2221.5</v>
      </c>
      <c r="F163">
        <v>2230.9499999999998</v>
      </c>
      <c r="G163">
        <v>2244.9</v>
      </c>
      <c r="H163">
        <v>2211.0500000000002</v>
      </c>
      <c r="I163">
        <v>2243.5</v>
      </c>
      <c r="J163">
        <v>2242.5500000000002</v>
      </c>
      <c r="K163">
        <v>2233.7800000000002</v>
      </c>
      <c r="L163">
        <v>1567889</v>
      </c>
      <c r="M163" s="3">
        <v>35023.15</v>
      </c>
      <c r="N163">
        <v>66747</v>
      </c>
      <c r="O163" s="3">
        <f t="shared" si="15"/>
        <v>23.490029514435104</v>
      </c>
      <c r="P163" s="3">
        <f>VLOOKUP(A163,'27-7'!$A$2:$N$1650,14,FALSE)</f>
        <v>22.717216064488269</v>
      </c>
      <c r="Q163" s="6">
        <f t="shared" si="20"/>
        <v>3.4018844903927412E-2</v>
      </c>
      <c r="R163" s="5">
        <f>VLOOKUP(A163,'27-7'!$A$2:$L$1650,12,FALSE)</f>
        <v>48988.69</v>
      </c>
      <c r="S163" s="7">
        <f t="shared" si="21"/>
        <v>-0.28507682079271768</v>
      </c>
      <c r="T163">
        <v>530204</v>
      </c>
      <c r="U163">
        <v>33.82</v>
      </c>
      <c r="V163">
        <f t="shared" si="16"/>
        <v>0</v>
      </c>
      <c r="W163">
        <f t="shared" si="17"/>
        <v>0</v>
      </c>
      <c r="X163">
        <f t="shared" si="18"/>
        <v>1</v>
      </c>
    </row>
    <row r="164" spans="1:24" x14ac:dyDescent="0.3">
      <c r="A164" t="s">
        <v>224</v>
      </c>
      <c r="B164" t="str">
        <f t="shared" si="19"/>
        <v>'LT'</v>
      </c>
      <c r="C164" t="s">
        <v>24</v>
      </c>
      <c r="D164" t="s">
        <v>1677</v>
      </c>
      <c r="E164">
        <v>903.8</v>
      </c>
      <c r="F164">
        <v>908.8</v>
      </c>
      <c r="G164">
        <v>917</v>
      </c>
      <c r="H164">
        <v>899</v>
      </c>
      <c r="I164">
        <v>913.5</v>
      </c>
      <c r="J164">
        <v>913.5</v>
      </c>
      <c r="K164">
        <v>910.05</v>
      </c>
      <c r="L164">
        <v>3793771</v>
      </c>
      <c r="M164" s="3">
        <v>34525.1</v>
      </c>
      <c r="N164">
        <v>87015</v>
      </c>
      <c r="O164" s="3">
        <f t="shared" si="15"/>
        <v>43.599046141469863</v>
      </c>
      <c r="P164" s="3">
        <f>VLOOKUP(A164,'27-7'!$A$2:$N$1650,14,FALSE)</f>
        <v>42.952782562214168</v>
      </c>
      <c r="Q164" s="6">
        <f t="shared" si="20"/>
        <v>1.5045907173059781E-2</v>
      </c>
      <c r="R164" s="5">
        <f>VLOOKUP(A164,'27-7'!$A$2:$L$1650,12,FALSE)</f>
        <v>32729.11</v>
      </c>
      <c r="S164" s="7">
        <f t="shared" si="21"/>
        <v>5.4874391634847322E-2</v>
      </c>
      <c r="T164">
        <v>1571525</v>
      </c>
      <c r="U164">
        <v>41.42</v>
      </c>
      <c r="V164">
        <f t="shared" si="16"/>
        <v>0</v>
      </c>
      <c r="W164">
        <f t="shared" si="17"/>
        <v>0</v>
      </c>
      <c r="X164">
        <f t="shared" si="18"/>
        <v>1</v>
      </c>
    </row>
    <row r="165" spans="1:24" x14ac:dyDescent="0.3">
      <c r="A165" t="s">
        <v>57</v>
      </c>
      <c r="B165" t="str">
        <f t="shared" si="19"/>
        <v>'JINDALSTEL'</v>
      </c>
      <c r="C165" t="s">
        <v>24</v>
      </c>
      <c r="D165" t="s">
        <v>1677</v>
      </c>
      <c r="E165">
        <v>176.95</v>
      </c>
      <c r="F165">
        <v>177.25</v>
      </c>
      <c r="G165">
        <v>184</v>
      </c>
      <c r="H165">
        <v>175.3</v>
      </c>
      <c r="I165">
        <v>182.05</v>
      </c>
      <c r="J165">
        <v>183.3</v>
      </c>
      <c r="K165">
        <v>181.52</v>
      </c>
      <c r="L165">
        <v>18461777</v>
      </c>
      <c r="M165" s="3">
        <v>33512.519999999997</v>
      </c>
      <c r="N165">
        <v>104438</v>
      </c>
      <c r="O165" s="3">
        <f t="shared" si="15"/>
        <v>176.77260192650184</v>
      </c>
      <c r="P165" s="3">
        <f>VLOOKUP(A165,'27-7'!$A$2:$N$1650,14,FALSE)</f>
        <v>208.71299820357459</v>
      </c>
      <c r="Q165" s="6">
        <f t="shared" si="20"/>
        <v>-0.15303501244287004</v>
      </c>
      <c r="R165" s="5">
        <f>VLOOKUP(A165,'27-7'!$A$2:$L$1650,12,FALSE)</f>
        <v>36002.379999999997</v>
      </c>
      <c r="S165" s="7">
        <f t="shared" si="21"/>
        <v>-6.9158205651959695E-2</v>
      </c>
      <c r="T165">
        <v>3037882</v>
      </c>
      <c r="U165">
        <v>16.45</v>
      </c>
      <c r="V165">
        <f t="shared" si="16"/>
        <v>0</v>
      </c>
      <c r="W165">
        <f t="shared" si="17"/>
        <v>0</v>
      </c>
      <c r="X165">
        <f t="shared" si="18"/>
        <v>1</v>
      </c>
    </row>
    <row r="166" spans="1:24" x14ac:dyDescent="0.3">
      <c r="A166" t="s">
        <v>231</v>
      </c>
      <c r="B166" t="str">
        <f t="shared" si="19"/>
        <v>'TITAN'</v>
      </c>
      <c r="C166" t="s">
        <v>24</v>
      </c>
      <c r="D166" t="s">
        <v>1677</v>
      </c>
      <c r="E166">
        <v>1042.0999999999999</v>
      </c>
      <c r="F166">
        <v>1045</v>
      </c>
      <c r="G166">
        <v>1054.95</v>
      </c>
      <c r="H166">
        <v>1028.55</v>
      </c>
      <c r="I166">
        <v>1049.8499999999999</v>
      </c>
      <c r="J166">
        <v>1052.7</v>
      </c>
      <c r="K166">
        <v>1043.1400000000001</v>
      </c>
      <c r="L166">
        <v>3130786</v>
      </c>
      <c r="M166" s="3">
        <v>32658.37</v>
      </c>
      <c r="N166">
        <v>82715</v>
      </c>
      <c r="O166" s="3">
        <f t="shared" si="15"/>
        <v>37.850281085655567</v>
      </c>
      <c r="P166" s="3">
        <f>VLOOKUP(A166,'27-7'!$A$2:$N$1650,14,FALSE)</f>
        <v>33.691799310052652</v>
      </c>
      <c r="Q166" s="6">
        <f t="shared" si="20"/>
        <v>0.12342712056824301</v>
      </c>
      <c r="R166" s="5">
        <f>VLOOKUP(A166,'27-7'!$A$2:$L$1650,12,FALSE)</f>
        <v>29382.92</v>
      </c>
      <c r="S166" s="7">
        <f t="shared" si="21"/>
        <v>0.11147462539461704</v>
      </c>
      <c r="T166">
        <v>662122</v>
      </c>
      <c r="U166">
        <v>21.15</v>
      </c>
      <c r="V166">
        <f t="shared" si="16"/>
        <v>0</v>
      </c>
      <c r="W166">
        <f t="shared" si="17"/>
        <v>0</v>
      </c>
      <c r="X166">
        <f t="shared" si="18"/>
        <v>1</v>
      </c>
    </row>
    <row r="167" spans="1:24" x14ac:dyDescent="0.3">
      <c r="A167" t="s">
        <v>274</v>
      </c>
      <c r="B167" t="str">
        <f t="shared" si="19"/>
        <v>'GRASIM'</v>
      </c>
      <c r="C167" t="s">
        <v>24</v>
      </c>
      <c r="D167" t="s">
        <v>1677</v>
      </c>
      <c r="E167">
        <v>570.79999999999995</v>
      </c>
      <c r="F167">
        <v>572.79999999999995</v>
      </c>
      <c r="G167">
        <v>597.95000000000005</v>
      </c>
      <c r="H167">
        <v>565</v>
      </c>
      <c r="I167">
        <v>597</v>
      </c>
      <c r="J167">
        <v>596.25</v>
      </c>
      <c r="K167">
        <v>579.21</v>
      </c>
      <c r="L167">
        <v>5603716</v>
      </c>
      <c r="M167" s="3">
        <v>32457.11</v>
      </c>
      <c r="N167">
        <v>82007</v>
      </c>
      <c r="O167" s="3">
        <f t="shared" si="15"/>
        <v>68.33216676625166</v>
      </c>
      <c r="P167" s="3">
        <f>VLOOKUP(A167,'27-7'!$A$2:$N$1650,14,FALSE)</f>
        <v>52.975026288117768</v>
      </c>
      <c r="Q167" s="6">
        <f t="shared" si="20"/>
        <v>0.28989396616077717</v>
      </c>
      <c r="R167" s="5">
        <f>VLOOKUP(A167,'27-7'!$A$2:$L$1650,12,FALSE)</f>
        <v>12721.43</v>
      </c>
      <c r="S167" s="7">
        <f t="shared" si="21"/>
        <v>1.5513727623388252</v>
      </c>
      <c r="T167">
        <v>2807292</v>
      </c>
      <c r="U167">
        <v>50.1</v>
      </c>
      <c r="V167">
        <f t="shared" si="16"/>
        <v>0</v>
      </c>
      <c r="W167">
        <f t="shared" si="17"/>
        <v>0</v>
      </c>
      <c r="X167">
        <f t="shared" si="18"/>
        <v>1</v>
      </c>
    </row>
    <row r="168" spans="1:24" x14ac:dyDescent="0.3">
      <c r="A168" t="s">
        <v>268</v>
      </c>
      <c r="B168" t="str">
        <f t="shared" si="19"/>
        <v>'MCDOWELL-N'</v>
      </c>
      <c r="C168" t="s">
        <v>24</v>
      </c>
      <c r="D168" t="s">
        <v>1677</v>
      </c>
      <c r="E168">
        <v>590.79999999999995</v>
      </c>
      <c r="F168">
        <v>575</v>
      </c>
      <c r="G168">
        <v>591</v>
      </c>
      <c r="H168">
        <v>571.04999999999995</v>
      </c>
      <c r="I168">
        <v>589</v>
      </c>
      <c r="J168">
        <v>585.25</v>
      </c>
      <c r="K168">
        <v>581.4</v>
      </c>
      <c r="L168">
        <v>5321852</v>
      </c>
      <c r="M168" s="3">
        <v>30941.05</v>
      </c>
      <c r="N168">
        <v>81204</v>
      </c>
      <c r="O168" s="3">
        <f t="shared" si="15"/>
        <v>65.536820846263737</v>
      </c>
      <c r="P168" s="3">
        <f>VLOOKUP(A168,'27-7'!$A$2:$N$1650,14,FALSE)</f>
        <v>53.303141766042685</v>
      </c>
      <c r="Q168" s="6">
        <f t="shared" si="20"/>
        <v>0.22951140729972211</v>
      </c>
      <c r="R168" s="5">
        <f>VLOOKUP(A168,'27-7'!$A$2:$L$1650,12,FALSE)</f>
        <v>13457.8</v>
      </c>
      <c r="S168" s="7">
        <f t="shared" si="21"/>
        <v>1.299116497495876</v>
      </c>
      <c r="T168">
        <v>1086869</v>
      </c>
      <c r="U168">
        <v>20.420000000000002</v>
      </c>
      <c r="V168">
        <f t="shared" si="16"/>
        <v>0</v>
      </c>
      <c r="W168">
        <f t="shared" si="17"/>
        <v>0</v>
      </c>
      <c r="X168">
        <f t="shared" si="18"/>
        <v>1</v>
      </c>
    </row>
    <row r="169" spans="1:24" x14ac:dyDescent="0.3">
      <c r="A169" t="s">
        <v>232</v>
      </c>
      <c r="B169" t="str">
        <f t="shared" si="19"/>
        <v>'CIPLA'</v>
      </c>
      <c r="C169" t="s">
        <v>24</v>
      </c>
      <c r="D169" t="s">
        <v>1677</v>
      </c>
      <c r="E169">
        <v>652.9</v>
      </c>
      <c r="F169">
        <v>651</v>
      </c>
      <c r="G169">
        <v>665.75</v>
      </c>
      <c r="H169">
        <v>644.25</v>
      </c>
      <c r="I169">
        <v>662</v>
      </c>
      <c r="J169">
        <v>662.6</v>
      </c>
      <c r="K169">
        <v>658.09</v>
      </c>
      <c r="L169">
        <v>4583122</v>
      </c>
      <c r="M169" s="3">
        <v>30161.26</v>
      </c>
      <c r="N169">
        <v>70239</v>
      </c>
      <c r="O169" s="3">
        <f t="shared" si="15"/>
        <v>65.250387961104224</v>
      </c>
      <c r="P169" s="3">
        <f>VLOOKUP(A169,'27-7'!$A$2:$N$1650,14,FALSE)</f>
        <v>51.819374006290111</v>
      </c>
      <c r="Q169" s="6">
        <f t="shared" si="20"/>
        <v>0.25918904294721479</v>
      </c>
      <c r="R169" s="5">
        <f>VLOOKUP(A169,'27-7'!$A$2:$L$1650,12,FALSE)</f>
        <v>29301.759999999998</v>
      </c>
      <c r="S169" s="7">
        <f t="shared" si="21"/>
        <v>2.9332709024986896E-2</v>
      </c>
      <c r="T169">
        <v>1067193</v>
      </c>
      <c r="U169">
        <v>23.29</v>
      </c>
      <c r="V169">
        <f t="shared" si="16"/>
        <v>0</v>
      </c>
      <c r="W169">
        <f t="shared" si="17"/>
        <v>0</v>
      </c>
      <c r="X169">
        <f t="shared" si="18"/>
        <v>1</v>
      </c>
    </row>
    <row r="170" spans="1:24" x14ac:dyDescent="0.3">
      <c r="A170" t="s">
        <v>235</v>
      </c>
      <c r="B170" t="str">
        <f t="shared" si="19"/>
        <v>'RBLBANK'</v>
      </c>
      <c r="C170" t="s">
        <v>24</v>
      </c>
      <c r="D170" t="s">
        <v>1677</v>
      </c>
      <c r="E170">
        <v>178.8</v>
      </c>
      <c r="F170">
        <v>178.25</v>
      </c>
      <c r="G170">
        <v>183.35</v>
      </c>
      <c r="H170">
        <v>176.2</v>
      </c>
      <c r="I170">
        <v>181</v>
      </c>
      <c r="J170">
        <v>181.9</v>
      </c>
      <c r="K170">
        <v>179.98</v>
      </c>
      <c r="L170">
        <v>15801239</v>
      </c>
      <c r="M170" s="3">
        <v>28439.33</v>
      </c>
      <c r="N170">
        <v>107859</v>
      </c>
      <c r="O170" s="3">
        <f t="shared" si="15"/>
        <v>146.49903114251012</v>
      </c>
      <c r="P170" s="3">
        <f>VLOOKUP(A170,'27-7'!$A$2:$N$1650,14,FALSE)</f>
        <v>151.55822580483454</v>
      </c>
      <c r="Q170" s="6">
        <f t="shared" si="20"/>
        <v>-3.3381194821053603E-2</v>
      </c>
      <c r="R170" s="5">
        <f>VLOOKUP(A170,'27-7'!$A$2:$L$1650,12,FALSE)</f>
        <v>27185.05</v>
      </c>
      <c r="S170" s="7">
        <f t="shared" si="21"/>
        <v>4.6138594558406278E-2</v>
      </c>
      <c r="T170">
        <v>2857501</v>
      </c>
      <c r="U170">
        <v>18.079999999999998</v>
      </c>
      <c r="V170">
        <f t="shared" si="16"/>
        <v>0</v>
      </c>
      <c r="W170">
        <f t="shared" si="17"/>
        <v>0</v>
      </c>
      <c r="X170">
        <f t="shared" si="18"/>
        <v>1</v>
      </c>
    </row>
    <row r="171" spans="1:24" x14ac:dyDescent="0.3">
      <c r="A171" t="s">
        <v>233</v>
      </c>
      <c r="B171" t="str">
        <f t="shared" si="19"/>
        <v>'SUNPHARMA'</v>
      </c>
      <c r="C171" t="s">
        <v>24</v>
      </c>
      <c r="D171" t="s">
        <v>1677</v>
      </c>
      <c r="E171">
        <v>475.5</v>
      </c>
      <c r="F171">
        <v>475.5</v>
      </c>
      <c r="G171">
        <v>483.75</v>
      </c>
      <c r="H171">
        <v>473.25</v>
      </c>
      <c r="I171">
        <v>483</v>
      </c>
      <c r="J171">
        <v>482.6</v>
      </c>
      <c r="K171">
        <v>480.41</v>
      </c>
      <c r="L171">
        <v>5917310</v>
      </c>
      <c r="M171" s="3">
        <v>28427.47</v>
      </c>
      <c r="N171">
        <v>67417</v>
      </c>
      <c r="O171" s="3">
        <f t="shared" si="15"/>
        <v>87.771778631502443</v>
      </c>
      <c r="P171" s="3">
        <f>VLOOKUP(A171,'27-7'!$A$2:$N$1650,14,FALSE)</f>
        <v>72.685470349715203</v>
      </c>
      <c r="Q171" s="6">
        <f t="shared" si="20"/>
        <v>0.2075560384929992</v>
      </c>
      <c r="R171" s="5">
        <f>VLOOKUP(A171,'27-7'!$A$2:$L$1650,12,FALSE)</f>
        <v>29021.88</v>
      </c>
      <c r="S171" s="7">
        <f t="shared" si="21"/>
        <v>-2.0481443655614311E-2</v>
      </c>
      <c r="T171">
        <v>1490621</v>
      </c>
      <c r="U171">
        <v>25.19</v>
      </c>
      <c r="V171">
        <f t="shared" si="16"/>
        <v>0</v>
      </c>
      <c r="W171">
        <f t="shared" si="17"/>
        <v>0</v>
      </c>
      <c r="X171">
        <f t="shared" si="18"/>
        <v>1</v>
      </c>
    </row>
    <row r="172" spans="1:24" x14ac:dyDescent="0.3">
      <c r="A172" t="s">
        <v>247</v>
      </c>
      <c r="B172" t="str">
        <f t="shared" si="19"/>
        <v>'HDFCLIFE'</v>
      </c>
      <c r="C172" t="s">
        <v>24</v>
      </c>
      <c r="D172" t="s">
        <v>1677</v>
      </c>
      <c r="E172">
        <v>633.45000000000005</v>
      </c>
      <c r="F172">
        <v>636</v>
      </c>
      <c r="G172">
        <v>647.6</v>
      </c>
      <c r="H172">
        <v>633.65</v>
      </c>
      <c r="I172">
        <v>639.75</v>
      </c>
      <c r="J172">
        <v>640.5</v>
      </c>
      <c r="K172">
        <v>640.51</v>
      </c>
      <c r="L172">
        <v>4307409</v>
      </c>
      <c r="M172" s="3">
        <v>27589.17</v>
      </c>
      <c r="N172">
        <v>96390</v>
      </c>
      <c r="O172" s="3">
        <f t="shared" si="15"/>
        <v>44.68730158730159</v>
      </c>
      <c r="P172" s="3">
        <f>VLOOKUP(A172,'27-7'!$A$2:$N$1650,14,FALSE)</f>
        <v>46.859759258999759</v>
      </c>
      <c r="Q172" s="6">
        <f t="shared" si="20"/>
        <v>-4.6360837231167219E-2</v>
      </c>
      <c r="R172" s="5">
        <f>VLOOKUP(A172,'27-7'!$A$2:$L$1650,12,FALSE)</f>
        <v>20905.43</v>
      </c>
      <c r="S172" s="7">
        <f t="shared" si="21"/>
        <v>0.31971310802982755</v>
      </c>
      <c r="T172">
        <v>2529113</v>
      </c>
      <c r="U172">
        <v>58.72</v>
      </c>
      <c r="V172">
        <f t="shared" si="16"/>
        <v>0</v>
      </c>
      <c r="W172">
        <f t="shared" si="17"/>
        <v>0</v>
      </c>
      <c r="X172">
        <f t="shared" si="18"/>
        <v>1</v>
      </c>
    </row>
    <row r="173" spans="1:24" x14ac:dyDescent="0.3">
      <c r="A173" t="s">
        <v>258</v>
      </c>
      <c r="B173" t="str">
        <f t="shared" si="19"/>
        <v>'NESTLEIND'</v>
      </c>
      <c r="C173" t="s">
        <v>24</v>
      </c>
      <c r="D173" t="s">
        <v>1677</v>
      </c>
      <c r="E173">
        <v>17350.25</v>
      </c>
      <c r="F173">
        <v>17407</v>
      </c>
      <c r="G173">
        <v>17474.650000000001</v>
      </c>
      <c r="H173">
        <v>17007.7</v>
      </c>
      <c r="I173">
        <v>17103.05</v>
      </c>
      <c r="J173">
        <v>17095.400000000001</v>
      </c>
      <c r="K173">
        <v>17223.71</v>
      </c>
      <c r="L173">
        <v>158968</v>
      </c>
      <c r="M173" s="3">
        <v>27380.19</v>
      </c>
      <c r="N173">
        <v>30172</v>
      </c>
      <c r="O173" s="3">
        <f t="shared" si="15"/>
        <v>5.2687259710990322</v>
      </c>
      <c r="P173" s="3">
        <f>VLOOKUP(A173,'27-7'!$A$2:$N$1650,14,FALSE)</f>
        <v>5.2035979154139103</v>
      </c>
      <c r="Q173" s="6">
        <f t="shared" si="20"/>
        <v>1.2515966211032936E-2</v>
      </c>
      <c r="R173" s="5">
        <f>VLOOKUP(A173,'27-7'!$A$2:$L$1650,12,FALSE)</f>
        <v>17980.060000000001</v>
      </c>
      <c r="S173" s="7">
        <f t="shared" si="21"/>
        <v>0.52280860019377007</v>
      </c>
      <c r="T173">
        <v>66567</v>
      </c>
      <c r="U173">
        <v>41.87</v>
      </c>
      <c r="V173">
        <f t="shared" si="16"/>
        <v>0</v>
      </c>
      <c r="W173">
        <f t="shared" si="17"/>
        <v>0</v>
      </c>
      <c r="X173">
        <f t="shared" si="18"/>
        <v>1</v>
      </c>
    </row>
    <row r="174" spans="1:24" x14ac:dyDescent="0.3">
      <c r="A174" t="s">
        <v>250</v>
      </c>
      <c r="B174" t="str">
        <f t="shared" si="19"/>
        <v>'HINDALCO'</v>
      </c>
      <c r="C174" t="s">
        <v>24</v>
      </c>
      <c r="D174" t="s">
        <v>1677</v>
      </c>
      <c r="E174">
        <v>158.19999999999999</v>
      </c>
      <c r="F174">
        <v>158.55000000000001</v>
      </c>
      <c r="G174">
        <v>165.25</v>
      </c>
      <c r="H174">
        <v>158.55000000000001</v>
      </c>
      <c r="I174">
        <v>164.2</v>
      </c>
      <c r="J174">
        <v>164.7</v>
      </c>
      <c r="K174">
        <v>162.62</v>
      </c>
      <c r="L174">
        <v>15539141</v>
      </c>
      <c r="M174" s="3">
        <v>25270.400000000001</v>
      </c>
      <c r="N174">
        <v>83692</v>
      </c>
      <c r="O174" s="3">
        <f t="shared" si="15"/>
        <v>185.67056588443339</v>
      </c>
      <c r="P174" s="3">
        <f>VLOOKUP(A174,'27-7'!$A$2:$N$1650,14,FALSE)</f>
        <v>212.33342218372039</v>
      </c>
      <c r="Q174" s="6">
        <f t="shared" si="20"/>
        <v>-0.12557069925721398</v>
      </c>
      <c r="R174" s="5">
        <f>VLOOKUP(A174,'27-7'!$A$2:$L$1650,12,FALSE)</f>
        <v>20139.060000000001</v>
      </c>
      <c r="S174" s="7">
        <f t="shared" si="21"/>
        <v>0.25479540753143393</v>
      </c>
      <c r="T174">
        <v>3065966</v>
      </c>
      <c r="U174">
        <v>19.73</v>
      </c>
      <c r="V174">
        <f t="shared" si="16"/>
        <v>0</v>
      </c>
      <c r="W174">
        <f t="shared" si="17"/>
        <v>0</v>
      </c>
      <c r="X174">
        <f t="shared" si="18"/>
        <v>1</v>
      </c>
    </row>
    <row r="175" spans="1:24" x14ac:dyDescent="0.3">
      <c r="A175" t="s">
        <v>237</v>
      </c>
      <c r="B175" t="str">
        <f t="shared" si="19"/>
        <v>'HAVELLS'</v>
      </c>
      <c r="C175" t="s">
        <v>24</v>
      </c>
      <c r="D175" t="s">
        <v>1677</v>
      </c>
      <c r="E175">
        <v>595.20000000000005</v>
      </c>
      <c r="F175">
        <v>595</v>
      </c>
      <c r="G175">
        <v>595.20000000000005</v>
      </c>
      <c r="H175">
        <v>571</v>
      </c>
      <c r="I175">
        <v>577</v>
      </c>
      <c r="J175">
        <v>575.9</v>
      </c>
      <c r="K175">
        <v>579.05999999999995</v>
      </c>
      <c r="L175">
        <v>4301760</v>
      </c>
      <c r="M175" s="3">
        <v>24909.82</v>
      </c>
      <c r="N175">
        <v>76999</v>
      </c>
      <c r="O175" s="3">
        <f t="shared" si="15"/>
        <v>55.867738542058987</v>
      </c>
      <c r="P175" s="3">
        <f>VLOOKUP(A175,'27-7'!$A$2:$N$1650,14,FALSE)</f>
        <v>53.168606776325042</v>
      </c>
      <c r="Q175" s="6">
        <f t="shared" si="20"/>
        <v>5.0765516145437471E-2</v>
      </c>
      <c r="R175" s="5">
        <f>VLOOKUP(A175,'27-7'!$A$2:$L$1650,12,FALSE)</f>
        <v>22629</v>
      </c>
      <c r="S175" s="7">
        <f t="shared" si="21"/>
        <v>0.1007919041937337</v>
      </c>
      <c r="T175">
        <v>1148440</v>
      </c>
      <c r="U175">
        <v>26.7</v>
      </c>
      <c r="V175">
        <f t="shared" si="16"/>
        <v>0</v>
      </c>
      <c r="W175">
        <f t="shared" si="17"/>
        <v>0</v>
      </c>
      <c r="X175">
        <f t="shared" si="18"/>
        <v>1</v>
      </c>
    </row>
    <row r="176" spans="1:24" x14ac:dyDescent="0.3">
      <c r="A176" t="s">
        <v>241</v>
      </c>
      <c r="B176" t="str">
        <f t="shared" si="19"/>
        <v>'DIVISLAB'</v>
      </c>
      <c r="C176" t="s">
        <v>24</v>
      </c>
      <c r="D176" t="s">
        <v>1677</v>
      </c>
      <c r="E176">
        <v>2361.9</v>
      </c>
      <c r="F176">
        <v>2363</v>
      </c>
      <c r="G176">
        <v>2391.15</v>
      </c>
      <c r="H176">
        <v>2332</v>
      </c>
      <c r="I176">
        <v>2348</v>
      </c>
      <c r="J176">
        <v>2341.5500000000002</v>
      </c>
      <c r="K176">
        <v>2357.44</v>
      </c>
      <c r="L176">
        <v>1049978</v>
      </c>
      <c r="M176" s="3">
        <v>24752.639999999999</v>
      </c>
      <c r="N176">
        <v>37939</v>
      </c>
      <c r="O176" s="3">
        <f t="shared" si="15"/>
        <v>27.6754263422863</v>
      </c>
      <c r="P176" s="3">
        <f>VLOOKUP(A176,'27-7'!$A$2:$N$1650,14,FALSE)</f>
        <v>18.52862205123013</v>
      </c>
      <c r="Q176" s="6">
        <f t="shared" si="20"/>
        <v>0.49365809641785569</v>
      </c>
      <c r="R176" s="5">
        <f>VLOOKUP(A176,'27-7'!$A$2:$L$1650,12,FALSE)</f>
        <v>21665.38</v>
      </c>
      <c r="S176" s="7">
        <f t="shared" si="21"/>
        <v>0.14249738522933816</v>
      </c>
      <c r="T176">
        <v>479690</v>
      </c>
      <c r="U176">
        <v>45.69</v>
      </c>
      <c r="V176">
        <f t="shared" si="16"/>
        <v>0</v>
      </c>
      <c r="W176">
        <f t="shared" si="17"/>
        <v>0</v>
      </c>
      <c r="X176">
        <f t="shared" si="18"/>
        <v>1</v>
      </c>
    </row>
    <row r="177" spans="1:24" x14ac:dyDescent="0.3">
      <c r="A177" t="s">
        <v>253</v>
      </c>
      <c r="B177" t="str">
        <f t="shared" si="19"/>
        <v>'SRTRANSFIN'</v>
      </c>
      <c r="C177" t="s">
        <v>24</v>
      </c>
      <c r="D177" t="s">
        <v>1677</v>
      </c>
      <c r="E177">
        <v>682.7</v>
      </c>
      <c r="F177">
        <v>687.4</v>
      </c>
      <c r="G177">
        <v>698.6</v>
      </c>
      <c r="H177">
        <v>670.7</v>
      </c>
      <c r="I177">
        <v>695.85</v>
      </c>
      <c r="J177">
        <v>695.3</v>
      </c>
      <c r="K177">
        <v>684.56</v>
      </c>
      <c r="L177">
        <v>3462594</v>
      </c>
      <c r="M177" s="3">
        <v>23703.7</v>
      </c>
      <c r="N177">
        <v>58342</v>
      </c>
      <c r="O177" s="3">
        <f t="shared" si="15"/>
        <v>59.349936580850844</v>
      </c>
      <c r="P177" s="3">
        <f>VLOOKUP(A177,'27-7'!$A$2:$N$1650,14,FALSE)</f>
        <v>54.063075247004022</v>
      </c>
      <c r="Q177" s="6">
        <f t="shared" si="20"/>
        <v>9.7790614198177722E-2</v>
      </c>
      <c r="R177" s="5">
        <f>VLOOKUP(A177,'27-7'!$A$2:$L$1650,12,FALSE)</f>
        <v>19828.46</v>
      </c>
      <c r="S177" s="7">
        <f t="shared" si="21"/>
        <v>0.19543827407675643</v>
      </c>
      <c r="T177">
        <v>429609</v>
      </c>
      <c r="U177">
        <v>12.41</v>
      </c>
      <c r="V177">
        <f t="shared" si="16"/>
        <v>0</v>
      </c>
      <c r="W177">
        <f t="shared" si="17"/>
        <v>0</v>
      </c>
      <c r="X177">
        <f t="shared" si="18"/>
        <v>1</v>
      </c>
    </row>
    <row r="178" spans="1:24" x14ac:dyDescent="0.3">
      <c r="A178" t="s">
        <v>227</v>
      </c>
      <c r="B178" t="str">
        <f t="shared" si="19"/>
        <v>'BANDHANBNK'</v>
      </c>
      <c r="C178" t="s">
        <v>24</v>
      </c>
      <c r="D178" t="s">
        <v>1677</v>
      </c>
      <c r="E178">
        <v>330.25</v>
      </c>
      <c r="F178">
        <v>333</v>
      </c>
      <c r="G178">
        <v>344.9</v>
      </c>
      <c r="H178">
        <v>331.15</v>
      </c>
      <c r="I178">
        <v>341.65</v>
      </c>
      <c r="J178">
        <v>340.55</v>
      </c>
      <c r="K178">
        <v>337.52</v>
      </c>
      <c r="L178">
        <v>6914722</v>
      </c>
      <c r="M178" s="3">
        <v>23338.34</v>
      </c>
      <c r="N178">
        <v>77490</v>
      </c>
      <c r="O178" s="3">
        <f t="shared" si="15"/>
        <v>89.233733384952899</v>
      </c>
      <c r="P178" s="3">
        <f>VLOOKUP(A178,'27-7'!$A$2:$N$1650,14,FALSE)</f>
        <v>94.094483845547671</v>
      </c>
      <c r="Q178" s="6">
        <f t="shared" si="20"/>
        <v>-5.165818719589875E-2</v>
      </c>
      <c r="R178" s="5">
        <f>VLOOKUP(A178,'27-7'!$A$2:$L$1650,12,FALSE)</f>
        <v>31727.58</v>
      </c>
      <c r="S178" s="7">
        <f t="shared" si="21"/>
        <v>-0.26441474578269131</v>
      </c>
      <c r="T178">
        <v>1338056</v>
      </c>
      <c r="U178">
        <v>19.350000000000001</v>
      </c>
      <c r="V178">
        <f t="shared" si="16"/>
        <v>0</v>
      </c>
      <c r="W178">
        <f t="shared" si="17"/>
        <v>0</v>
      </c>
      <c r="X178">
        <f t="shared" si="18"/>
        <v>1</v>
      </c>
    </row>
    <row r="179" spans="1:24" x14ac:dyDescent="0.3">
      <c r="A179" t="s">
        <v>246</v>
      </c>
      <c r="B179" t="str">
        <f t="shared" si="19"/>
        <v>'MANAPPURAM'</v>
      </c>
      <c r="C179" t="s">
        <v>24</v>
      </c>
      <c r="D179" t="s">
        <v>1677</v>
      </c>
      <c r="E179">
        <v>182.55</v>
      </c>
      <c r="F179">
        <v>183.95</v>
      </c>
      <c r="G179">
        <v>187.25</v>
      </c>
      <c r="H179">
        <v>178.2</v>
      </c>
      <c r="I179">
        <v>182.3</v>
      </c>
      <c r="J179">
        <v>182.45</v>
      </c>
      <c r="K179">
        <v>183.61</v>
      </c>
      <c r="L179">
        <v>12596011</v>
      </c>
      <c r="M179" s="3">
        <v>23127.57</v>
      </c>
      <c r="N179">
        <v>74032</v>
      </c>
      <c r="O179" s="3">
        <f t="shared" si="15"/>
        <v>170.14278960449536</v>
      </c>
      <c r="P179" s="3">
        <f>VLOOKUP(A179,'27-7'!$A$2:$N$1650,14,FALSE)</f>
        <v>194.57630876202953</v>
      </c>
      <c r="Q179" s="6">
        <f t="shared" si="20"/>
        <v>-0.12557294006135564</v>
      </c>
      <c r="R179" s="5">
        <f>VLOOKUP(A179,'27-7'!$A$2:$L$1650,12,FALSE)</f>
        <v>20914.48</v>
      </c>
      <c r="S179" s="7">
        <f t="shared" si="21"/>
        <v>0.10581616181707602</v>
      </c>
      <c r="T179">
        <v>1832467</v>
      </c>
      <c r="U179">
        <v>14.55</v>
      </c>
      <c r="V179">
        <f t="shared" si="16"/>
        <v>0</v>
      </c>
      <c r="W179">
        <f t="shared" si="17"/>
        <v>0</v>
      </c>
      <c r="X179">
        <f t="shared" si="18"/>
        <v>1</v>
      </c>
    </row>
    <row r="180" spans="1:24" x14ac:dyDescent="0.3">
      <c r="A180" t="s">
        <v>221</v>
      </c>
      <c r="B180" t="str">
        <f t="shared" si="19"/>
        <v>'IOC'</v>
      </c>
      <c r="C180" t="s">
        <v>24</v>
      </c>
      <c r="D180" t="s">
        <v>1677</v>
      </c>
      <c r="E180">
        <v>93.75</v>
      </c>
      <c r="F180">
        <v>93.75</v>
      </c>
      <c r="G180">
        <v>95.25</v>
      </c>
      <c r="H180">
        <v>92.65</v>
      </c>
      <c r="I180">
        <v>93.3</v>
      </c>
      <c r="J180">
        <v>93.4</v>
      </c>
      <c r="K180">
        <v>93.97</v>
      </c>
      <c r="L180">
        <v>24585687</v>
      </c>
      <c r="M180" s="3">
        <v>23102.1</v>
      </c>
      <c r="N180">
        <v>73004</v>
      </c>
      <c r="O180" s="3">
        <f t="shared" si="15"/>
        <v>336.77177962851351</v>
      </c>
      <c r="P180" s="3">
        <f>VLOOKUP(A180,'27-7'!$A$2:$N$1650,14,FALSE)</f>
        <v>380.05879668291544</v>
      </c>
      <c r="Q180" s="6">
        <f t="shared" si="20"/>
        <v>-0.11389557992658819</v>
      </c>
      <c r="R180" s="5">
        <f>VLOOKUP(A180,'27-7'!$A$2:$L$1650,12,FALSE)</f>
        <v>36867.919999999998</v>
      </c>
      <c r="S180" s="7">
        <f t="shared" si="21"/>
        <v>-0.37338206223730552</v>
      </c>
      <c r="T180">
        <v>5891656</v>
      </c>
      <c r="U180">
        <v>23.96</v>
      </c>
      <c r="V180">
        <f t="shared" si="16"/>
        <v>0</v>
      </c>
      <c r="W180">
        <f t="shared" si="17"/>
        <v>0</v>
      </c>
      <c r="X180">
        <f t="shared" si="18"/>
        <v>1</v>
      </c>
    </row>
    <row r="181" spans="1:24" x14ac:dyDescent="0.3">
      <c r="A181" t="s">
        <v>252</v>
      </c>
      <c r="B181" t="str">
        <f t="shared" si="19"/>
        <v>'BRITANNIA'</v>
      </c>
      <c r="C181" t="s">
        <v>24</v>
      </c>
      <c r="D181" t="s">
        <v>1677</v>
      </c>
      <c r="E181">
        <v>3777.35</v>
      </c>
      <c r="F181">
        <v>3780.3</v>
      </c>
      <c r="G181">
        <v>3830</v>
      </c>
      <c r="H181">
        <v>3763.35</v>
      </c>
      <c r="I181">
        <v>3779.95</v>
      </c>
      <c r="J181">
        <v>3774.75</v>
      </c>
      <c r="K181">
        <v>3788.77</v>
      </c>
      <c r="L181">
        <v>599914</v>
      </c>
      <c r="M181" s="3">
        <v>22729.35</v>
      </c>
      <c r="N181">
        <v>35866</v>
      </c>
      <c r="O181" s="3">
        <f t="shared" si="15"/>
        <v>16.726537667986396</v>
      </c>
      <c r="P181" s="3">
        <f>VLOOKUP(A181,'27-7'!$A$2:$N$1650,14,FALSE)</f>
        <v>16.646909183413889</v>
      </c>
      <c r="Q181" s="6">
        <f t="shared" si="20"/>
        <v>4.7833795268039199E-3</v>
      </c>
      <c r="R181" s="5">
        <f>VLOOKUP(A181,'27-7'!$A$2:$L$1650,12,FALSE)</f>
        <v>19842.32</v>
      </c>
      <c r="S181" s="7">
        <f t="shared" si="21"/>
        <v>0.14549861104951431</v>
      </c>
      <c r="T181">
        <v>211665</v>
      </c>
      <c r="U181">
        <v>35.28</v>
      </c>
      <c r="V181">
        <f t="shared" si="16"/>
        <v>0</v>
      </c>
      <c r="W181">
        <f t="shared" si="17"/>
        <v>0</v>
      </c>
      <c r="X181">
        <f t="shared" si="18"/>
        <v>1</v>
      </c>
    </row>
    <row r="182" spans="1:24" x14ac:dyDescent="0.3">
      <c r="A182" t="s">
        <v>58</v>
      </c>
      <c r="B182" t="str">
        <f t="shared" si="19"/>
        <v>'MCX'</v>
      </c>
      <c r="C182" t="s">
        <v>24</v>
      </c>
      <c r="D182" t="s">
        <v>1677</v>
      </c>
      <c r="E182">
        <v>1561.35</v>
      </c>
      <c r="F182">
        <v>1588</v>
      </c>
      <c r="G182">
        <v>1729.7</v>
      </c>
      <c r="H182">
        <v>1579.65</v>
      </c>
      <c r="I182">
        <v>1724</v>
      </c>
      <c r="J182">
        <v>1698.55</v>
      </c>
      <c r="K182">
        <v>1653.3</v>
      </c>
      <c r="L182">
        <v>1353678</v>
      </c>
      <c r="M182" s="3">
        <v>22380.32</v>
      </c>
      <c r="N182">
        <v>59928</v>
      </c>
      <c r="O182" s="3">
        <f t="shared" si="15"/>
        <v>22.588406087304765</v>
      </c>
      <c r="P182" s="3">
        <f>VLOOKUP(A182,'27-7'!$A$2:$N$1650,14,FALSE)</f>
        <v>21.24847144364362</v>
      </c>
      <c r="Q182" s="6">
        <f t="shared" si="20"/>
        <v>6.3060283993368396E-2</v>
      </c>
      <c r="R182" s="5">
        <f>VLOOKUP(A182,'27-7'!$A$2:$L$1650,12,FALSE)</f>
        <v>26220.06</v>
      </c>
      <c r="S182" s="7">
        <f t="shared" si="21"/>
        <v>-0.14644283804079783</v>
      </c>
      <c r="T182">
        <v>243275</v>
      </c>
      <c r="U182">
        <v>17.97</v>
      </c>
      <c r="V182">
        <f t="shared" si="16"/>
        <v>0</v>
      </c>
      <c r="W182">
        <f t="shared" si="17"/>
        <v>0</v>
      </c>
      <c r="X182">
        <f t="shared" si="18"/>
        <v>1</v>
      </c>
    </row>
    <row r="183" spans="1:24" x14ac:dyDescent="0.3">
      <c r="A183" t="s">
        <v>228</v>
      </c>
      <c r="B183" t="str">
        <f t="shared" si="19"/>
        <v>'MPHASIS'</v>
      </c>
      <c r="C183" t="s">
        <v>24</v>
      </c>
      <c r="D183" t="s">
        <v>1677</v>
      </c>
      <c r="E183">
        <v>1126.8499999999999</v>
      </c>
      <c r="F183">
        <v>1114.45</v>
      </c>
      <c r="G183">
        <v>1180</v>
      </c>
      <c r="H183">
        <v>1105.25</v>
      </c>
      <c r="I183">
        <v>1169.2</v>
      </c>
      <c r="J183">
        <v>1164.4000000000001</v>
      </c>
      <c r="K183">
        <v>1159.03</v>
      </c>
      <c r="L183">
        <v>1895132</v>
      </c>
      <c r="M183" s="3">
        <v>21965.119999999999</v>
      </c>
      <c r="N183">
        <v>89361</v>
      </c>
      <c r="O183" s="3">
        <f t="shared" si="15"/>
        <v>21.207596154922168</v>
      </c>
      <c r="P183" s="3">
        <f>VLOOKUP(A183,'27-7'!$A$2:$N$1650,14,FALSE)</f>
        <v>26.401612377367439</v>
      </c>
      <c r="Q183" s="6">
        <f t="shared" si="20"/>
        <v>-0.19673102340135096</v>
      </c>
      <c r="R183" s="5">
        <f>VLOOKUP(A183,'27-7'!$A$2:$L$1650,12,FALSE)</f>
        <v>30933.39</v>
      </c>
      <c r="S183" s="7">
        <f t="shared" si="21"/>
        <v>-0.28992199044462957</v>
      </c>
      <c r="T183">
        <v>583503</v>
      </c>
      <c r="U183">
        <v>30.79</v>
      </c>
      <c r="V183">
        <f t="shared" si="16"/>
        <v>0</v>
      </c>
      <c r="W183">
        <f t="shared" si="17"/>
        <v>0</v>
      </c>
      <c r="X183">
        <f t="shared" si="18"/>
        <v>1</v>
      </c>
    </row>
    <row r="184" spans="1:24" x14ac:dyDescent="0.3">
      <c r="A184" t="s">
        <v>277</v>
      </c>
      <c r="B184" t="str">
        <f t="shared" si="19"/>
        <v>'PEL'</v>
      </c>
      <c r="C184" t="s">
        <v>24</v>
      </c>
      <c r="D184" t="s">
        <v>1677</v>
      </c>
      <c r="E184">
        <v>1454.4</v>
      </c>
      <c r="F184">
        <v>1464.95</v>
      </c>
      <c r="G184">
        <v>1502.9</v>
      </c>
      <c r="H184">
        <v>1458</v>
      </c>
      <c r="I184">
        <v>1468.05</v>
      </c>
      <c r="J184">
        <v>1469.15</v>
      </c>
      <c r="K184">
        <v>1477.27</v>
      </c>
      <c r="L184">
        <v>1449665</v>
      </c>
      <c r="M184" s="3">
        <v>21415.4</v>
      </c>
      <c r="N184">
        <v>42329</v>
      </c>
      <c r="O184" s="3">
        <f t="shared" si="15"/>
        <v>34.247560773937487</v>
      </c>
      <c r="P184" s="3">
        <f>VLOOKUP(A184,'27-7'!$A$2:$N$1650,14,FALSE)</f>
        <v>30.564021124939988</v>
      </c>
      <c r="Q184" s="6">
        <f t="shared" si="20"/>
        <v>0.12051881635403534</v>
      </c>
      <c r="R184" s="5">
        <f>VLOOKUP(A184,'27-7'!$A$2:$L$1650,12,FALSE)</f>
        <v>12114.61</v>
      </c>
      <c r="S184" s="7">
        <f t="shared" si="21"/>
        <v>0.76773334015705008</v>
      </c>
      <c r="T184">
        <v>111195</v>
      </c>
      <c r="U184">
        <v>7.67</v>
      </c>
      <c r="V184">
        <f t="shared" si="16"/>
        <v>0</v>
      </c>
      <c r="W184">
        <f t="shared" si="17"/>
        <v>0</v>
      </c>
      <c r="X184">
        <f t="shared" si="18"/>
        <v>1</v>
      </c>
    </row>
    <row r="185" spans="1:24" x14ac:dyDescent="0.3">
      <c r="A185" t="s">
        <v>236</v>
      </c>
      <c r="B185" t="str">
        <f t="shared" si="19"/>
        <v>'DRREDDY'</v>
      </c>
      <c r="C185" t="s">
        <v>24</v>
      </c>
      <c r="D185" t="s">
        <v>1677</v>
      </c>
      <c r="E185">
        <v>4015.7</v>
      </c>
      <c r="F185">
        <v>4019</v>
      </c>
      <c r="G185">
        <v>4092</v>
      </c>
      <c r="H185">
        <v>4007.35</v>
      </c>
      <c r="I185">
        <v>4062.5</v>
      </c>
      <c r="J185">
        <v>4051.35</v>
      </c>
      <c r="K185">
        <v>4061.7</v>
      </c>
      <c r="L185">
        <v>518594</v>
      </c>
      <c r="M185" s="3">
        <v>21063.72</v>
      </c>
      <c r="N185">
        <v>26741</v>
      </c>
      <c r="O185" s="3">
        <f t="shared" si="15"/>
        <v>19.393216409259189</v>
      </c>
      <c r="P185" s="3">
        <f>VLOOKUP(A185,'27-7'!$A$2:$N$1650,14,FALSE)</f>
        <v>14.624440758055597</v>
      </c>
      <c r="Q185" s="6">
        <f t="shared" si="20"/>
        <v>0.32608259899284026</v>
      </c>
      <c r="R185" s="5">
        <f>VLOOKUP(A185,'27-7'!$A$2:$L$1650,12,FALSE)</f>
        <v>23337</v>
      </c>
      <c r="S185" s="7">
        <f t="shared" si="21"/>
        <v>-9.7410978274842477E-2</v>
      </c>
      <c r="T185">
        <v>149425</v>
      </c>
      <c r="U185">
        <v>28.81</v>
      </c>
      <c r="V185">
        <f t="shared" si="16"/>
        <v>0</v>
      </c>
      <c r="W185">
        <f t="shared" si="17"/>
        <v>0</v>
      </c>
      <c r="X185">
        <f t="shared" si="18"/>
        <v>1</v>
      </c>
    </row>
    <row r="186" spans="1:24" x14ac:dyDescent="0.3">
      <c r="A186" t="s">
        <v>280</v>
      </c>
      <c r="B186" t="str">
        <f t="shared" si="19"/>
        <v>'BEL'</v>
      </c>
      <c r="C186" t="s">
        <v>24</v>
      </c>
      <c r="D186" t="s">
        <v>1677</v>
      </c>
      <c r="E186">
        <v>99.4</v>
      </c>
      <c r="F186">
        <v>97.2</v>
      </c>
      <c r="G186">
        <v>99.2</v>
      </c>
      <c r="H186">
        <v>95.35</v>
      </c>
      <c r="I186">
        <v>96.15</v>
      </c>
      <c r="J186">
        <v>96.55</v>
      </c>
      <c r="K186">
        <v>97.24</v>
      </c>
      <c r="L186">
        <v>21583250</v>
      </c>
      <c r="M186" s="3">
        <v>20988.07</v>
      </c>
      <c r="N186">
        <v>85055</v>
      </c>
      <c r="O186" s="3">
        <f t="shared" si="15"/>
        <v>253.75639292222678</v>
      </c>
      <c r="P186" s="3">
        <f>VLOOKUP(A186,'27-7'!$A$2:$N$1650,14,FALSE)</f>
        <v>246.16584273460938</v>
      </c>
      <c r="Q186" s="6">
        <f t="shared" si="20"/>
        <v>3.0835107354031825E-2</v>
      </c>
      <c r="R186" s="5">
        <f>VLOOKUP(A186,'27-7'!$A$2:$L$1650,12,FALSE)</f>
        <v>11667.77</v>
      </c>
      <c r="S186" s="7">
        <f t="shared" si="21"/>
        <v>0.79880731279413275</v>
      </c>
      <c r="T186">
        <v>5713472</v>
      </c>
      <c r="U186">
        <v>26.47</v>
      </c>
      <c r="V186">
        <f t="shared" si="16"/>
        <v>0</v>
      </c>
      <c r="W186">
        <f t="shared" si="17"/>
        <v>0</v>
      </c>
      <c r="X186">
        <f t="shared" si="18"/>
        <v>1</v>
      </c>
    </row>
    <row r="187" spans="1:24" x14ac:dyDescent="0.3">
      <c r="A187" t="s">
        <v>271</v>
      </c>
      <c r="B187" t="str">
        <f t="shared" si="19"/>
        <v>'SHREECEM'</v>
      </c>
      <c r="C187" t="s">
        <v>24</v>
      </c>
      <c r="D187" t="s">
        <v>1677</v>
      </c>
      <c r="E187">
        <v>21113.85</v>
      </c>
      <c r="F187">
        <v>21147</v>
      </c>
      <c r="G187">
        <v>22020</v>
      </c>
      <c r="H187">
        <v>21110</v>
      </c>
      <c r="I187">
        <v>21905</v>
      </c>
      <c r="J187">
        <v>21915.75</v>
      </c>
      <c r="K187">
        <v>21606.78</v>
      </c>
      <c r="L187">
        <v>96902</v>
      </c>
      <c r="M187" s="3">
        <v>20937.400000000001</v>
      </c>
      <c r="N187">
        <v>22210</v>
      </c>
      <c r="O187" s="3">
        <f t="shared" si="15"/>
        <v>4.362989644304367</v>
      </c>
      <c r="P187" s="3">
        <f>VLOOKUP(A187,'27-7'!$A$2:$N$1650,14,FALSE)</f>
        <v>4.1921091946217572</v>
      </c>
      <c r="Q187" s="6">
        <f t="shared" si="20"/>
        <v>4.0762404257465391E-2</v>
      </c>
      <c r="R187" s="5">
        <f>VLOOKUP(A187,'27-7'!$A$2:$L$1650,12,FALSE)</f>
        <v>13167.91</v>
      </c>
      <c r="S187" s="7">
        <f t="shared" si="21"/>
        <v>0.5900321311430593</v>
      </c>
      <c r="T187">
        <v>34696</v>
      </c>
      <c r="U187">
        <v>35.81</v>
      </c>
      <c r="V187">
        <f t="shared" si="16"/>
        <v>0</v>
      </c>
      <c r="W187">
        <f t="shared" si="17"/>
        <v>0</v>
      </c>
      <c r="X187">
        <f t="shared" si="18"/>
        <v>1</v>
      </c>
    </row>
    <row r="188" spans="1:24" x14ac:dyDescent="0.3">
      <c r="A188" t="s">
        <v>242</v>
      </c>
      <c r="B188" t="str">
        <f t="shared" si="19"/>
        <v>'JSWSTEEL'</v>
      </c>
      <c r="C188" t="s">
        <v>24</v>
      </c>
      <c r="D188" t="s">
        <v>1677</v>
      </c>
      <c r="E188">
        <v>206.95</v>
      </c>
      <c r="F188">
        <v>208.1</v>
      </c>
      <c r="G188">
        <v>215.75</v>
      </c>
      <c r="H188">
        <v>207.45</v>
      </c>
      <c r="I188">
        <v>214.05</v>
      </c>
      <c r="J188">
        <v>214.9</v>
      </c>
      <c r="K188">
        <v>212.23</v>
      </c>
      <c r="L188">
        <v>9785198</v>
      </c>
      <c r="M188" s="3">
        <v>20767.32</v>
      </c>
      <c r="N188">
        <v>64769</v>
      </c>
      <c r="O188" s="3">
        <f t="shared" si="15"/>
        <v>151.07841714400408</v>
      </c>
      <c r="P188" s="3">
        <f>VLOOKUP(A188,'27-7'!$A$2:$N$1650,14,FALSE)</f>
        <v>173.49427612750421</v>
      </c>
      <c r="Q188" s="6">
        <f t="shared" si="20"/>
        <v>-0.12920229695085902</v>
      </c>
      <c r="R188" s="5">
        <f>VLOOKUP(A188,'27-7'!$A$2:$L$1650,12,FALSE)</f>
        <v>21650.21</v>
      </c>
      <c r="S188" s="7">
        <f t="shared" si="21"/>
        <v>-4.0779743014040026E-2</v>
      </c>
      <c r="T188">
        <v>1766614</v>
      </c>
      <c r="U188">
        <v>18.05</v>
      </c>
      <c r="V188">
        <f t="shared" si="16"/>
        <v>0</v>
      </c>
      <c r="W188">
        <f t="shared" si="17"/>
        <v>0</v>
      </c>
      <c r="X188">
        <f t="shared" si="18"/>
        <v>1</v>
      </c>
    </row>
    <row r="189" spans="1:24" x14ac:dyDescent="0.3">
      <c r="A189" t="s">
        <v>270</v>
      </c>
      <c r="B189" t="str">
        <f t="shared" si="19"/>
        <v>'UPL'</v>
      </c>
      <c r="C189" t="s">
        <v>24</v>
      </c>
      <c r="D189" t="s">
        <v>1677</v>
      </c>
      <c r="E189">
        <v>445.8</v>
      </c>
      <c r="F189">
        <v>446.4</v>
      </c>
      <c r="G189">
        <v>451.95</v>
      </c>
      <c r="H189">
        <v>441.5</v>
      </c>
      <c r="I189">
        <v>450.25</v>
      </c>
      <c r="J189">
        <v>448.95</v>
      </c>
      <c r="K189">
        <v>445.72</v>
      </c>
      <c r="L189">
        <v>4626424</v>
      </c>
      <c r="M189" s="3">
        <v>20621.060000000001</v>
      </c>
      <c r="N189">
        <v>56293</v>
      </c>
      <c r="O189" s="3">
        <f t="shared" si="15"/>
        <v>82.184712131170841</v>
      </c>
      <c r="P189" s="3">
        <f>VLOOKUP(A189,'27-7'!$A$2:$N$1650,14,FALSE)</f>
        <v>71.354284617599077</v>
      </c>
      <c r="Q189" s="6">
        <f t="shared" si="20"/>
        <v>0.15178384271686057</v>
      </c>
      <c r="R189" s="5">
        <f>VLOOKUP(A189,'27-7'!$A$2:$L$1650,12,FALSE)</f>
        <v>13273.55</v>
      </c>
      <c r="S189" s="7">
        <f t="shared" si="21"/>
        <v>0.55354520832784015</v>
      </c>
      <c r="T189">
        <v>2245723</v>
      </c>
      <c r="U189">
        <v>48.54</v>
      </c>
      <c r="V189">
        <f t="shared" si="16"/>
        <v>0</v>
      </c>
      <c r="W189">
        <f t="shared" si="17"/>
        <v>0</v>
      </c>
      <c r="X189">
        <f t="shared" si="18"/>
        <v>1</v>
      </c>
    </row>
    <row r="190" spans="1:24" x14ac:dyDescent="0.3">
      <c r="A190" t="s">
        <v>245</v>
      </c>
      <c r="B190" t="str">
        <f t="shared" si="19"/>
        <v>'AUROPHARMA'</v>
      </c>
      <c r="C190" t="s">
        <v>24</v>
      </c>
      <c r="D190" t="s">
        <v>1677</v>
      </c>
      <c r="E190">
        <v>779.25</v>
      </c>
      <c r="F190">
        <v>780</v>
      </c>
      <c r="G190">
        <v>795.5</v>
      </c>
      <c r="H190">
        <v>770.4</v>
      </c>
      <c r="I190">
        <v>794.55</v>
      </c>
      <c r="J190">
        <v>791.2</v>
      </c>
      <c r="K190">
        <v>783.07</v>
      </c>
      <c r="L190">
        <v>2587625</v>
      </c>
      <c r="M190" s="3">
        <v>20262.86</v>
      </c>
      <c r="N190">
        <v>74517</v>
      </c>
      <c r="O190" s="3">
        <f t="shared" si="15"/>
        <v>34.725297583101842</v>
      </c>
      <c r="P190" s="3">
        <f>VLOOKUP(A190,'27-7'!$A$2:$N$1650,14,FALSE)</f>
        <v>28.267817719831715</v>
      </c>
      <c r="Q190" s="6">
        <f t="shared" si="20"/>
        <v>0.22843927774232758</v>
      </c>
      <c r="R190" s="5">
        <f>VLOOKUP(A190,'27-7'!$A$2:$L$1650,12,FALSE)</f>
        <v>21257.62</v>
      </c>
      <c r="S190" s="7">
        <f t="shared" si="21"/>
        <v>-4.6795454994491316E-2</v>
      </c>
      <c r="T190">
        <v>990182</v>
      </c>
      <c r="U190">
        <v>38.270000000000003</v>
      </c>
      <c r="V190">
        <f t="shared" si="16"/>
        <v>0</v>
      </c>
      <c r="W190">
        <f t="shared" si="17"/>
        <v>0</v>
      </c>
      <c r="X190">
        <f t="shared" si="18"/>
        <v>1</v>
      </c>
    </row>
    <row r="191" spans="1:24" x14ac:dyDescent="0.3">
      <c r="A191" t="s">
        <v>286</v>
      </c>
      <c r="B191" t="str">
        <f t="shared" si="19"/>
        <v>'ASHOKLEY'</v>
      </c>
      <c r="C191" t="s">
        <v>24</v>
      </c>
      <c r="D191" t="s">
        <v>1677</v>
      </c>
      <c r="E191">
        <v>49.35</v>
      </c>
      <c r="F191">
        <v>49.4</v>
      </c>
      <c r="G191">
        <v>51.45</v>
      </c>
      <c r="H191">
        <v>49.3</v>
      </c>
      <c r="I191">
        <v>51.1</v>
      </c>
      <c r="J191">
        <v>51.15</v>
      </c>
      <c r="K191">
        <v>50.43</v>
      </c>
      <c r="L191">
        <v>39602562</v>
      </c>
      <c r="M191" s="3">
        <v>19973.03</v>
      </c>
      <c r="N191">
        <v>68696</v>
      </c>
      <c r="O191" s="3">
        <f t="shared" si="15"/>
        <v>576.49007220216606</v>
      </c>
      <c r="P191" s="3">
        <f>VLOOKUP(A191,'27-7'!$A$2:$N$1650,14,FALSE)</f>
        <v>437.71172707889127</v>
      </c>
      <c r="Q191" s="6">
        <f t="shared" si="20"/>
        <v>0.31705420837002612</v>
      </c>
      <c r="R191" s="5">
        <f>VLOOKUP(A191,'27-7'!$A$2:$L$1650,12,FALSE)</f>
        <v>10681.74</v>
      </c>
      <c r="S191" s="7">
        <f t="shared" si="21"/>
        <v>0.8698292600269244</v>
      </c>
      <c r="T191">
        <v>9454250</v>
      </c>
      <c r="U191">
        <v>23.87</v>
      </c>
      <c r="V191">
        <f t="shared" si="16"/>
        <v>0</v>
      </c>
      <c r="W191">
        <f t="shared" si="17"/>
        <v>0</v>
      </c>
      <c r="X191">
        <f t="shared" si="18"/>
        <v>1</v>
      </c>
    </row>
    <row r="192" spans="1:24" x14ac:dyDescent="0.3">
      <c r="A192" t="s">
        <v>136</v>
      </c>
      <c r="B192" t="str">
        <f t="shared" si="19"/>
        <v>'PVR'</v>
      </c>
      <c r="C192" t="s">
        <v>24</v>
      </c>
      <c r="D192" t="s">
        <v>1677</v>
      </c>
      <c r="E192">
        <v>1129.3</v>
      </c>
      <c r="F192">
        <v>1133</v>
      </c>
      <c r="G192">
        <v>1151</v>
      </c>
      <c r="H192">
        <v>1099.45</v>
      </c>
      <c r="I192">
        <v>1129</v>
      </c>
      <c r="J192">
        <v>1127.5999999999999</v>
      </c>
      <c r="K192">
        <v>1123.31</v>
      </c>
      <c r="L192">
        <v>1763732</v>
      </c>
      <c r="M192" s="3">
        <v>19812.14</v>
      </c>
      <c r="N192">
        <v>49882</v>
      </c>
      <c r="O192" s="3">
        <f t="shared" si="15"/>
        <v>35.358085080790666</v>
      </c>
      <c r="P192" s="3">
        <f>VLOOKUP(A192,'27-7'!$A$2:$N$1650,14,FALSE)</f>
        <v>28.38752732232301</v>
      </c>
      <c r="Q192" s="6">
        <f t="shared" si="20"/>
        <v>0.2455500149527374</v>
      </c>
      <c r="R192" s="5">
        <f>VLOOKUP(A192,'27-7'!$A$2:$L$1650,12,FALSE)</f>
        <v>54632.24</v>
      </c>
      <c r="S192" s="7">
        <f t="shared" si="21"/>
        <v>-0.63735442661695729</v>
      </c>
      <c r="T192">
        <v>155727</v>
      </c>
      <c r="U192">
        <v>8.83</v>
      </c>
      <c r="V192">
        <f t="shared" si="16"/>
        <v>0</v>
      </c>
      <c r="W192">
        <f t="shared" si="17"/>
        <v>0</v>
      </c>
      <c r="X192">
        <f t="shared" si="18"/>
        <v>1</v>
      </c>
    </row>
    <row r="193" spans="1:24" x14ac:dyDescent="0.3">
      <c r="A193" t="s">
        <v>261</v>
      </c>
      <c r="B193" t="str">
        <f t="shared" si="19"/>
        <v>'IBULHSGFIN'</v>
      </c>
      <c r="C193" t="s">
        <v>24</v>
      </c>
      <c r="D193" t="s">
        <v>1677</v>
      </c>
      <c r="E193">
        <v>212.3</v>
      </c>
      <c r="F193">
        <v>213</v>
      </c>
      <c r="G193">
        <v>217</v>
      </c>
      <c r="H193">
        <v>212.3</v>
      </c>
      <c r="I193">
        <v>216.05</v>
      </c>
      <c r="J193">
        <v>215.8</v>
      </c>
      <c r="K193">
        <v>215.29</v>
      </c>
      <c r="L193">
        <v>9161321</v>
      </c>
      <c r="M193" s="3">
        <v>19723.39</v>
      </c>
      <c r="N193">
        <v>72819</v>
      </c>
      <c r="O193" s="3">
        <f t="shared" si="15"/>
        <v>125.8094865351076</v>
      </c>
      <c r="P193" s="3">
        <f>VLOOKUP(A193,'27-7'!$A$2:$N$1650,14,FALSE)</f>
        <v>92.770905415849242</v>
      </c>
      <c r="Q193" s="6">
        <f t="shared" si="20"/>
        <v>0.35613084696286634</v>
      </c>
      <c r="R193" s="5">
        <f>VLOOKUP(A193,'27-7'!$A$2:$L$1650,12,FALSE)</f>
        <v>16657.169999999998</v>
      </c>
      <c r="S193" s="7">
        <f t="shared" si="21"/>
        <v>0.18407808769436834</v>
      </c>
      <c r="T193">
        <v>3462600</v>
      </c>
      <c r="U193">
        <v>37.799999999999997</v>
      </c>
      <c r="V193">
        <f t="shared" si="16"/>
        <v>0</v>
      </c>
      <c r="W193">
        <f t="shared" si="17"/>
        <v>0</v>
      </c>
      <c r="X193">
        <f t="shared" si="18"/>
        <v>1</v>
      </c>
    </row>
    <row r="194" spans="1:24" x14ac:dyDescent="0.3">
      <c r="A194" t="s">
        <v>226</v>
      </c>
      <c r="B194" t="str">
        <f t="shared" si="19"/>
        <v>'NIITTECH'</v>
      </c>
      <c r="C194" t="s">
        <v>24</v>
      </c>
      <c r="D194" t="s">
        <v>1677</v>
      </c>
      <c r="E194">
        <v>1769.55</v>
      </c>
      <c r="F194">
        <v>1774</v>
      </c>
      <c r="G194">
        <v>1797</v>
      </c>
      <c r="H194">
        <v>1725.25</v>
      </c>
      <c r="I194">
        <v>1767</v>
      </c>
      <c r="J194">
        <v>1767.4</v>
      </c>
      <c r="K194">
        <v>1758.94</v>
      </c>
      <c r="L194">
        <v>1077078</v>
      </c>
      <c r="M194" s="3">
        <v>18945.2</v>
      </c>
      <c r="N194">
        <v>44990</v>
      </c>
      <c r="O194" s="3">
        <f t="shared" ref="O194:O257" si="22">L194/N194</f>
        <v>23.94038675261169</v>
      </c>
      <c r="P194" s="3">
        <f>VLOOKUP(A194,'27-7'!$A$2:$N$1650,14,FALSE)</f>
        <v>25.546083783633225</v>
      </c>
      <c r="Q194" s="6">
        <f t="shared" si="20"/>
        <v>-6.2854919157912845E-2</v>
      </c>
      <c r="R194" s="5">
        <f>VLOOKUP(A194,'27-7'!$A$2:$L$1650,12,FALSE)</f>
        <v>32323.08</v>
      </c>
      <c r="S194" s="7">
        <f t="shared" si="21"/>
        <v>-0.41388011291003207</v>
      </c>
      <c r="T194">
        <v>91090</v>
      </c>
      <c r="U194">
        <v>8.4600000000000009</v>
      </c>
      <c r="V194">
        <f t="shared" ref="V194:V257" si="23">IF(Q194&gt;100%,1,0)</f>
        <v>0</v>
      </c>
      <c r="W194">
        <f t="shared" ref="W194:W257" si="24">IF(S194&gt;200%,1,0)</f>
        <v>0</v>
      </c>
      <c r="X194">
        <f t="shared" ref="X194:X257" si="25">IF(M194&gt;20,1,0)</f>
        <v>1</v>
      </c>
    </row>
    <row r="195" spans="1:24" x14ac:dyDescent="0.3">
      <c r="A195" t="s">
        <v>285</v>
      </c>
      <c r="B195" t="str">
        <f t="shared" ref="B195:B258" si="26">_xlfn.CONCAT("'",A195,"'")</f>
        <v>'INFRATEL'</v>
      </c>
      <c r="C195" t="s">
        <v>24</v>
      </c>
      <c r="D195" t="s">
        <v>1677</v>
      </c>
      <c r="E195">
        <v>194.25</v>
      </c>
      <c r="F195">
        <v>195</v>
      </c>
      <c r="G195">
        <v>195.05</v>
      </c>
      <c r="H195">
        <v>187.75</v>
      </c>
      <c r="I195">
        <v>191.1</v>
      </c>
      <c r="J195">
        <v>190.5</v>
      </c>
      <c r="K195">
        <v>190.32</v>
      </c>
      <c r="L195">
        <v>9381139</v>
      </c>
      <c r="M195" s="3">
        <v>17854.169999999998</v>
      </c>
      <c r="N195">
        <v>65871</v>
      </c>
      <c r="O195" s="3">
        <f t="shared" si="22"/>
        <v>142.416829864432</v>
      </c>
      <c r="P195" s="3">
        <f>VLOOKUP(A195,'27-7'!$A$2:$N$1650,14,FALSE)</f>
        <v>156.72934376062562</v>
      </c>
      <c r="Q195" s="6">
        <f t="shared" ref="Q195:Q258" si="27">(O195-P195)/P195</f>
        <v>-9.1319937624783742E-2</v>
      </c>
      <c r="R195" s="5">
        <f>VLOOKUP(A195,'27-7'!$A$2:$L$1650,12,FALSE)</f>
        <v>10738.79</v>
      </c>
      <c r="S195" s="7">
        <f t="shared" ref="S195:S258" si="28">(M195-R195)/R195</f>
        <v>0.66258675325618588</v>
      </c>
      <c r="T195">
        <v>1491677</v>
      </c>
      <c r="U195">
        <v>15.9</v>
      </c>
      <c r="V195">
        <f t="shared" si="23"/>
        <v>0</v>
      </c>
      <c r="W195">
        <f t="shared" si="24"/>
        <v>0</v>
      </c>
      <c r="X195">
        <f t="shared" si="25"/>
        <v>1</v>
      </c>
    </row>
    <row r="196" spans="1:24" x14ac:dyDescent="0.3">
      <c r="A196" t="s">
        <v>238</v>
      </c>
      <c r="B196" t="str">
        <f t="shared" si="26"/>
        <v>'BIOCON'</v>
      </c>
      <c r="C196" t="s">
        <v>24</v>
      </c>
      <c r="D196" t="s">
        <v>1677</v>
      </c>
      <c r="E196">
        <v>399.6</v>
      </c>
      <c r="F196">
        <v>401</v>
      </c>
      <c r="G196">
        <v>407.5</v>
      </c>
      <c r="H196">
        <v>396.5</v>
      </c>
      <c r="I196">
        <v>399.8</v>
      </c>
      <c r="J196">
        <v>399</v>
      </c>
      <c r="K196">
        <v>401.13</v>
      </c>
      <c r="L196">
        <v>4421520</v>
      </c>
      <c r="M196" s="3">
        <v>17736</v>
      </c>
      <c r="N196">
        <v>57970</v>
      </c>
      <c r="O196" s="3">
        <f t="shared" si="22"/>
        <v>76.272554769708464</v>
      </c>
      <c r="P196" s="3">
        <f>VLOOKUP(A196,'27-7'!$A$2:$N$1650,14,FALSE)</f>
        <v>59.939107887151906</v>
      </c>
      <c r="Q196" s="6">
        <f t="shared" si="27"/>
        <v>0.27250066706544479</v>
      </c>
      <c r="R196" s="5">
        <f>VLOOKUP(A196,'27-7'!$A$2:$L$1650,12,FALSE)</f>
        <v>22572.53</v>
      </c>
      <c r="S196" s="7">
        <f t="shared" si="28"/>
        <v>-0.21426618992199806</v>
      </c>
      <c r="T196">
        <v>1000542</v>
      </c>
      <c r="U196">
        <v>22.63</v>
      </c>
      <c r="V196">
        <f t="shared" si="23"/>
        <v>0</v>
      </c>
      <c r="W196">
        <f t="shared" si="24"/>
        <v>0</v>
      </c>
      <c r="X196">
        <f t="shared" si="25"/>
        <v>1</v>
      </c>
    </row>
    <row r="197" spans="1:24" x14ac:dyDescent="0.3">
      <c r="A197" t="s">
        <v>137</v>
      </c>
      <c r="B197" t="str">
        <f t="shared" si="26"/>
        <v>'AMBUJACEM'</v>
      </c>
      <c r="C197" t="s">
        <v>24</v>
      </c>
      <c r="D197" t="s">
        <v>1677</v>
      </c>
      <c r="E197">
        <v>207.15</v>
      </c>
      <c r="F197">
        <v>206.75</v>
      </c>
      <c r="G197">
        <v>218.85</v>
      </c>
      <c r="H197">
        <v>205.8</v>
      </c>
      <c r="I197">
        <v>216.4</v>
      </c>
      <c r="J197">
        <v>216.7</v>
      </c>
      <c r="K197">
        <v>212.84</v>
      </c>
      <c r="L197">
        <v>8290471</v>
      </c>
      <c r="M197" s="3">
        <v>17645.03</v>
      </c>
      <c r="N197">
        <v>57771</v>
      </c>
      <c r="O197" s="3">
        <f t="shared" si="22"/>
        <v>143.50575548285471</v>
      </c>
      <c r="P197" s="3">
        <f>VLOOKUP(A197,'27-7'!$A$2:$N$1650,14,FALSE)</f>
        <v>122.1004366812227</v>
      </c>
      <c r="Q197" s="6">
        <f t="shared" si="27"/>
        <v>0.1753091093156085</v>
      </c>
      <c r="R197" s="5">
        <f>VLOOKUP(A197,'27-7'!$A$2:$L$1650,12,FALSE)</f>
        <v>24430.959999999999</v>
      </c>
      <c r="S197" s="7">
        <f t="shared" si="28"/>
        <v>-0.27775944948540704</v>
      </c>
      <c r="T197">
        <v>2021947</v>
      </c>
      <c r="U197">
        <v>24.39</v>
      </c>
      <c r="V197">
        <f t="shared" si="23"/>
        <v>0</v>
      </c>
      <c r="W197">
        <f t="shared" si="24"/>
        <v>0</v>
      </c>
      <c r="X197">
        <f t="shared" si="25"/>
        <v>1</v>
      </c>
    </row>
    <row r="198" spans="1:24" x14ac:dyDescent="0.3">
      <c r="A198" t="s">
        <v>263</v>
      </c>
      <c r="B198" t="str">
        <f t="shared" si="26"/>
        <v>'PIDILITIND'</v>
      </c>
      <c r="C198" t="s">
        <v>24</v>
      </c>
      <c r="D198" t="s">
        <v>1677</v>
      </c>
      <c r="E198">
        <v>1356.2</v>
      </c>
      <c r="F198">
        <v>1365.7</v>
      </c>
      <c r="G198">
        <v>1367.15</v>
      </c>
      <c r="H198">
        <v>1342</v>
      </c>
      <c r="I198">
        <v>1358</v>
      </c>
      <c r="J198">
        <v>1353.8</v>
      </c>
      <c r="K198">
        <v>1349.23</v>
      </c>
      <c r="L198">
        <v>1289612</v>
      </c>
      <c r="M198" s="3">
        <v>17399.82</v>
      </c>
      <c r="N198">
        <v>45073</v>
      </c>
      <c r="O198" s="3">
        <f t="shared" si="22"/>
        <v>28.611630022408093</v>
      </c>
      <c r="P198" s="3">
        <f>VLOOKUP(A198,'27-7'!$A$2:$N$1650,14,FALSE)</f>
        <v>30.553670141085227</v>
      </c>
      <c r="Q198" s="6">
        <f t="shared" si="27"/>
        <v>-6.3561598646235687E-2</v>
      </c>
      <c r="R198" s="5">
        <f>VLOOKUP(A198,'27-7'!$A$2:$L$1650,12,FALSE)</f>
        <v>15148.14</v>
      </c>
      <c r="S198" s="7">
        <f t="shared" si="28"/>
        <v>0.14864399193564362</v>
      </c>
      <c r="T198">
        <v>599607</v>
      </c>
      <c r="U198">
        <v>46.5</v>
      </c>
      <c r="V198">
        <f t="shared" si="23"/>
        <v>0</v>
      </c>
      <c r="W198">
        <f t="shared" si="24"/>
        <v>0</v>
      </c>
      <c r="X198">
        <f t="shared" si="25"/>
        <v>1</v>
      </c>
    </row>
    <row r="199" spans="1:24" x14ac:dyDescent="0.3">
      <c r="A199" t="s">
        <v>297</v>
      </c>
      <c r="B199" t="str">
        <f t="shared" si="26"/>
        <v>'BATAINDIA'</v>
      </c>
      <c r="C199" t="s">
        <v>24</v>
      </c>
      <c r="D199" t="s">
        <v>1677</v>
      </c>
      <c r="E199">
        <v>1267.2</v>
      </c>
      <c r="F199">
        <v>1271.95</v>
      </c>
      <c r="G199">
        <v>1271.95</v>
      </c>
      <c r="H199">
        <v>1239.5</v>
      </c>
      <c r="I199">
        <v>1255</v>
      </c>
      <c r="J199">
        <v>1255.3499999999999</v>
      </c>
      <c r="K199">
        <v>1253.54</v>
      </c>
      <c r="L199">
        <v>1362915</v>
      </c>
      <c r="M199" s="3">
        <v>17084.7</v>
      </c>
      <c r="N199">
        <v>52281</v>
      </c>
      <c r="O199" s="3">
        <f t="shared" si="22"/>
        <v>26.069030814253743</v>
      </c>
      <c r="P199" s="3">
        <f>VLOOKUP(A199,'27-7'!$A$2:$N$1650,14,FALSE)</f>
        <v>27.746470679491157</v>
      </c>
      <c r="Q199" s="6">
        <f t="shared" si="27"/>
        <v>-6.0455972387050146E-2</v>
      </c>
      <c r="R199" s="5">
        <f>VLOOKUP(A199,'27-7'!$A$2:$L$1650,12,FALSE)</f>
        <v>9122.84</v>
      </c>
      <c r="S199" s="7">
        <f t="shared" si="28"/>
        <v>0.87273919086600227</v>
      </c>
      <c r="T199">
        <v>466178</v>
      </c>
      <c r="U199">
        <v>34.200000000000003</v>
      </c>
      <c r="V199">
        <f t="shared" si="23"/>
        <v>0</v>
      </c>
      <c r="W199">
        <f t="shared" si="24"/>
        <v>0</v>
      </c>
      <c r="X199">
        <f t="shared" si="25"/>
        <v>1</v>
      </c>
    </row>
    <row r="200" spans="1:24" x14ac:dyDescent="0.3">
      <c r="A200" t="s">
        <v>260</v>
      </c>
      <c r="B200" t="str">
        <f t="shared" si="26"/>
        <v>'ACC'</v>
      </c>
      <c r="C200" t="s">
        <v>24</v>
      </c>
      <c r="D200" t="s">
        <v>1677</v>
      </c>
      <c r="E200">
        <v>1363.4</v>
      </c>
      <c r="F200">
        <v>1367.95</v>
      </c>
      <c r="G200">
        <v>1405</v>
      </c>
      <c r="H200">
        <v>1362.05</v>
      </c>
      <c r="I200">
        <v>1397</v>
      </c>
      <c r="J200">
        <v>1400.6</v>
      </c>
      <c r="K200">
        <v>1390.81</v>
      </c>
      <c r="L200">
        <v>1198590</v>
      </c>
      <c r="M200" s="3">
        <v>16670.099999999999</v>
      </c>
      <c r="N200">
        <v>43446</v>
      </c>
      <c r="O200" s="3">
        <f t="shared" si="22"/>
        <v>27.588040325921835</v>
      </c>
      <c r="P200" s="3">
        <f>VLOOKUP(A200,'27-7'!$A$2:$N$1650,14,FALSE)</f>
        <v>34.513811255223317</v>
      </c>
      <c r="Q200" s="6">
        <f t="shared" si="27"/>
        <v>-0.20066665133232239</v>
      </c>
      <c r="R200" s="5">
        <f>VLOOKUP(A200,'27-7'!$A$2:$L$1650,12,FALSE)</f>
        <v>17271.68</v>
      </c>
      <c r="S200" s="7">
        <f t="shared" si="28"/>
        <v>-3.4830427613295391E-2</v>
      </c>
      <c r="T200">
        <v>181664</v>
      </c>
      <c r="U200">
        <v>15.16</v>
      </c>
      <c r="V200">
        <f t="shared" si="23"/>
        <v>0</v>
      </c>
      <c r="W200">
        <f t="shared" si="24"/>
        <v>0</v>
      </c>
      <c r="X200">
        <f t="shared" si="25"/>
        <v>1</v>
      </c>
    </row>
    <row r="201" spans="1:24" x14ac:dyDescent="0.3">
      <c r="A201" t="s">
        <v>239</v>
      </c>
      <c r="B201" t="str">
        <f t="shared" si="26"/>
        <v>'INDIGO'</v>
      </c>
      <c r="C201" t="s">
        <v>24</v>
      </c>
      <c r="D201" t="s">
        <v>1677</v>
      </c>
      <c r="E201">
        <v>902.4</v>
      </c>
      <c r="F201">
        <v>896</v>
      </c>
      <c r="G201">
        <v>919.7</v>
      </c>
      <c r="H201">
        <v>886.75</v>
      </c>
      <c r="I201">
        <v>912</v>
      </c>
      <c r="J201">
        <v>914.3</v>
      </c>
      <c r="K201">
        <v>909.93</v>
      </c>
      <c r="L201">
        <v>1765413</v>
      </c>
      <c r="M201" s="3">
        <v>16063.98</v>
      </c>
      <c r="N201">
        <v>55084</v>
      </c>
      <c r="O201" s="3">
        <f t="shared" si="22"/>
        <v>32.049469900515575</v>
      </c>
      <c r="P201" s="3">
        <f>VLOOKUP(A201,'27-7'!$A$2:$N$1650,14,FALSE)</f>
        <v>30.173808383380617</v>
      </c>
      <c r="Q201" s="6">
        <f t="shared" si="27"/>
        <v>6.2161908543438969E-2</v>
      </c>
      <c r="R201" s="5">
        <f>VLOOKUP(A201,'27-7'!$A$2:$L$1650,12,FALSE)</f>
        <v>22384.94</v>
      </c>
      <c r="S201" s="7">
        <f t="shared" si="28"/>
        <v>-0.28237556142656622</v>
      </c>
      <c r="T201">
        <v>233901</v>
      </c>
      <c r="U201">
        <v>13.25</v>
      </c>
      <c r="V201">
        <f t="shared" si="23"/>
        <v>0</v>
      </c>
      <c r="W201">
        <f t="shared" si="24"/>
        <v>0</v>
      </c>
      <c r="X201">
        <f t="shared" si="25"/>
        <v>1</v>
      </c>
    </row>
    <row r="202" spans="1:24" x14ac:dyDescent="0.3">
      <c r="A202" t="s">
        <v>138</v>
      </c>
      <c r="B202" t="str">
        <f t="shared" si="26"/>
        <v>'ADANIPORTS'</v>
      </c>
      <c r="C202" t="s">
        <v>24</v>
      </c>
      <c r="D202" t="s">
        <v>1677</v>
      </c>
      <c r="E202">
        <v>309.05</v>
      </c>
      <c r="F202">
        <v>309.89999999999998</v>
      </c>
      <c r="G202">
        <v>320</v>
      </c>
      <c r="H202">
        <v>308.05</v>
      </c>
      <c r="I202">
        <v>318.5</v>
      </c>
      <c r="J202">
        <v>318.60000000000002</v>
      </c>
      <c r="K202">
        <v>316.69</v>
      </c>
      <c r="L202">
        <v>4973848</v>
      </c>
      <c r="M202" s="3">
        <v>15751.51</v>
      </c>
      <c r="N202">
        <v>55198</v>
      </c>
      <c r="O202" s="3">
        <f t="shared" si="22"/>
        <v>90.109206855320849</v>
      </c>
      <c r="P202" s="3">
        <f>VLOOKUP(A202,'27-7'!$A$2:$N$1650,14,FALSE)</f>
        <v>138.84410404917949</v>
      </c>
      <c r="Q202" s="6">
        <f t="shared" si="27"/>
        <v>-0.35100444147485316</v>
      </c>
      <c r="R202" s="5">
        <f>VLOOKUP(A202,'27-7'!$A$2:$L$1650,12,FALSE)</f>
        <v>16711.73</v>
      </c>
      <c r="S202" s="7">
        <f t="shared" si="28"/>
        <v>-5.745784547739817E-2</v>
      </c>
      <c r="T202">
        <v>1071079</v>
      </c>
      <c r="U202">
        <v>21.53</v>
      </c>
      <c r="V202">
        <f t="shared" si="23"/>
        <v>0</v>
      </c>
      <c r="W202">
        <f t="shared" si="24"/>
        <v>0</v>
      </c>
      <c r="X202">
        <f t="shared" si="25"/>
        <v>1</v>
      </c>
    </row>
    <row r="203" spans="1:24" x14ac:dyDescent="0.3">
      <c r="A203" t="s">
        <v>259</v>
      </c>
      <c r="B203" t="str">
        <f t="shared" si="26"/>
        <v>'DABUR'</v>
      </c>
      <c r="C203" t="s">
        <v>24</v>
      </c>
      <c r="D203" t="s">
        <v>1677</v>
      </c>
      <c r="E203">
        <v>466.4</v>
      </c>
      <c r="F203">
        <v>466.4</v>
      </c>
      <c r="G203">
        <v>477</v>
      </c>
      <c r="H203">
        <v>466</v>
      </c>
      <c r="I203">
        <v>474.75</v>
      </c>
      <c r="J203">
        <v>475.1</v>
      </c>
      <c r="K203">
        <v>473.29</v>
      </c>
      <c r="L203">
        <v>3183537</v>
      </c>
      <c r="M203" s="3">
        <v>15067.32</v>
      </c>
      <c r="N203">
        <v>46683</v>
      </c>
      <c r="O203" s="3">
        <f t="shared" si="22"/>
        <v>68.194781826360767</v>
      </c>
      <c r="P203" s="3">
        <f>VLOOKUP(A203,'27-7'!$A$2:$N$1650,14,FALSE)</f>
        <v>78.302832334954388</v>
      </c>
      <c r="Q203" s="6">
        <f t="shared" si="27"/>
        <v>-0.12908920670142077</v>
      </c>
      <c r="R203" s="5">
        <f>VLOOKUP(A203,'27-7'!$A$2:$L$1650,12,FALSE)</f>
        <v>17561.490000000002</v>
      </c>
      <c r="S203" s="7">
        <f t="shared" si="28"/>
        <v>-0.14202496485207131</v>
      </c>
      <c r="T203">
        <v>786135</v>
      </c>
      <c r="U203">
        <v>24.69</v>
      </c>
      <c r="V203">
        <f t="shared" si="23"/>
        <v>0</v>
      </c>
      <c r="W203">
        <f t="shared" si="24"/>
        <v>0</v>
      </c>
      <c r="X203">
        <f t="shared" si="25"/>
        <v>1</v>
      </c>
    </row>
    <row r="204" spans="1:24" x14ac:dyDescent="0.3">
      <c r="A204" t="s">
        <v>265</v>
      </c>
      <c r="B204" t="str">
        <f t="shared" si="26"/>
        <v>'IDEA'</v>
      </c>
      <c r="C204" t="s">
        <v>24</v>
      </c>
      <c r="D204" t="s">
        <v>1677</v>
      </c>
      <c r="E204">
        <v>8.0500000000000007</v>
      </c>
      <c r="F204">
        <v>8.0500000000000007</v>
      </c>
      <c r="G204">
        <v>8.15</v>
      </c>
      <c r="H204">
        <v>7.8</v>
      </c>
      <c r="I204">
        <v>8.1</v>
      </c>
      <c r="J204">
        <v>8.0500000000000007</v>
      </c>
      <c r="K204">
        <v>7.96</v>
      </c>
      <c r="L204">
        <v>189221016</v>
      </c>
      <c r="M204" s="3">
        <v>15067.05</v>
      </c>
      <c r="N204">
        <v>181553</v>
      </c>
      <c r="O204" s="3">
        <f t="shared" si="22"/>
        <v>1042.2356887520448</v>
      </c>
      <c r="P204" s="3">
        <f>VLOOKUP(A204,'27-7'!$A$2:$N$1650,14,FALSE)</f>
        <v>1241.9442580085854</v>
      </c>
      <c r="Q204" s="6">
        <f t="shared" si="27"/>
        <v>-0.16080316646156598</v>
      </c>
      <c r="R204" s="5">
        <f>VLOOKUP(A204,'27-7'!$A$2:$L$1650,12,FALSE)</f>
        <v>14465.12</v>
      </c>
      <c r="S204" s="7">
        <f t="shared" si="28"/>
        <v>4.1612513411572002E-2</v>
      </c>
      <c r="T204">
        <v>59851622</v>
      </c>
      <c r="U204">
        <v>31.63</v>
      </c>
      <c r="V204">
        <f t="shared" si="23"/>
        <v>0</v>
      </c>
      <c r="W204">
        <f t="shared" si="24"/>
        <v>0</v>
      </c>
      <c r="X204">
        <f t="shared" si="25"/>
        <v>1</v>
      </c>
    </row>
    <row r="205" spans="1:24" x14ac:dyDescent="0.3">
      <c r="A205" t="s">
        <v>244</v>
      </c>
      <c r="B205" t="str">
        <f t="shared" si="26"/>
        <v>'FEDERALBNK'</v>
      </c>
      <c r="C205" t="s">
        <v>24</v>
      </c>
      <c r="D205" t="s">
        <v>1677</v>
      </c>
      <c r="E205">
        <v>55.9</v>
      </c>
      <c r="F205">
        <v>55.9</v>
      </c>
      <c r="G205">
        <v>56.9</v>
      </c>
      <c r="H205">
        <v>55.25</v>
      </c>
      <c r="I205">
        <v>55.45</v>
      </c>
      <c r="J205">
        <v>55.55</v>
      </c>
      <c r="K205">
        <v>56.01</v>
      </c>
      <c r="L205">
        <v>26640337</v>
      </c>
      <c r="M205" s="3">
        <v>14922.38</v>
      </c>
      <c r="N205">
        <v>53125</v>
      </c>
      <c r="O205" s="3">
        <f t="shared" si="22"/>
        <v>501.46516705882351</v>
      </c>
      <c r="P205" s="3">
        <f>VLOOKUP(A205,'27-7'!$A$2:$N$1650,14,FALSE)</f>
        <v>553.24108770139242</v>
      </c>
      <c r="Q205" s="6">
        <f t="shared" si="27"/>
        <v>-9.3586542636751077E-2</v>
      </c>
      <c r="R205" s="5">
        <f>VLOOKUP(A205,'27-7'!$A$2:$L$1650,12,FALSE)</f>
        <v>21347.06</v>
      </c>
      <c r="S205" s="7">
        <f t="shared" si="28"/>
        <v>-0.30096322397557329</v>
      </c>
      <c r="T205">
        <v>4704899</v>
      </c>
      <c r="U205">
        <v>17.66</v>
      </c>
      <c r="V205">
        <f t="shared" si="23"/>
        <v>0</v>
      </c>
      <c r="W205">
        <f t="shared" si="24"/>
        <v>0</v>
      </c>
      <c r="X205">
        <f t="shared" si="25"/>
        <v>1</v>
      </c>
    </row>
    <row r="206" spans="1:24" x14ac:dyDescent="0.3">
      <c r="A206" t="s">
        <v>288</v>
      </c>
      <c r="B206" t="str">
        <f t="shared" si="26"/>
        <v>'UJJIVAN'</v>
      </c>
      <c r="C206" t="s">
        <v>24</v>
      </c>
      <c r="D206" t="s">
        <v>1677</v>
      </c>
      <c r="E206">
        <v>228.85</v>
      </c>
      <c r="F206">
        <v>229.2</v>
      </c>
      <c r="G206">
        <v>240.5</v>
      </c>
      <c r="H206">
        <v>225.7</v>
      </c>
      <c r="I206">
        <v>236.5</v>
      </c>
      <c r="J206">
        <v>237.6</v>
      </c>
      <c r="K206">
        <v>235.41</v>
      </c>
      <c r="L206">
        <v>6190206</v>
      </c>
      <c r="M206" s="3">
        <v>14572.52</v>
      </c>
      <c r="N206">
        <v>47315</v>
      </c>
      <c r="O206" s="3">
        <f t="shared" si="22"/>
        <v>130.82967346507451</v>
      </c>
      <c r="P206" s="3">
        <f>VLOOKUP(A206,'27-7'!$A$2:$N$1650,14,FALSE)</f>
        <v>114.69424898153537</v>
      </c>
      <c r="Q206" s="6">
        <f t="shared" si="27"/>
        <v>0.14068207104383049</v>
      </c>
      <c r="R206" s="5">
        <f>VLOOKUP(A206,'27-7'!$A$2:$L$1650,12,FALSE)</f>
        <v>10197.64</v>
      </c>
      <c r="S206" s="7">
        <f t="shared" si="28"/>
        <v>0.42900906484245388</v>
      </c>
      <c r="T206">
        <v>586603</v>
      </c>
      <c r="U206">
        <v>9.48</v>
      </c>
      <c r="V206">
        <f t="shared" si="23"/>
        <v>0</v>
      </c>
      <c r="W206">
        <f t="shared" si="24"/>
        <v>0</v>
      </c>
      <c r="X206">
        <f t="shared" si="25"/>
        <v>1</v>
      </c>
    </row>
    <row r="207" spans="1:24" x14ac:dyDescent="0.3">
      <c r="A207" t="s">
        <v>273</v>
      </c>
      <c r="B207" t="str">
        <f t="shared" si="26"/>
        <v>'TATACONSUM'</v>
      </c>
      <c r="C207" t="s">
        <v>24</v>
      </c>
      <c r="D207" t="s">
        <v>1677</v>
      </c>
      <c r="E207">
        <v>408.45</v>
      </c>
      <c r="F207">
        <v>409.95</v>
      </c>
      <c r="G207">
        <v>416.4</v>
      </c>
      <c r="H207">
        <v>409</v>
      </c>
      <c r="I207">
        <v>413</v>
      </c>
      <c r="J207">
        <v>413.05</v>
      </c>
      <c r="K207">
        <v>412.44</v>
      </c>
      <c r="L207">
        <v>3500424</v>
      </c>
      <c r="M207" s="3">
        <v>14437</v>
      </c>
      <c r="N207">
        <v>48979</v>
      </c>
      <c r="O207" s="3">
        <f t="shared" si="22"/>
        <v>71.467853569897301</v>
      </c>
      <c r="P207" s="3">
        <f>VLOOKUP(A207,'27-7'!$A$2:$N$1650,14,FALSE)</f>
        <v>94.764542182159175</v>
      </c>
      <c r="Q207" s="6">
        <f t="shared" si="27"/>
        <v>-0.24583761052187958</v>
      </c>
      <c r="R207" s="5">
        <f>VLOOKUP(A207,'27-7'!$A$2:$L$1650,12,FALSE)</f>
        <v>12843.46</v>
      </c>
      <c r="S207" s="7">
        <f t="shared" si="28"/>
        <v>0.12407404235307316</v>
      </c>
      <c r="T207">
        <v>1862151</v>
      </c>
      <c r="U207">
        <v>53.2</v>
      </c>
      <c r="V207">
        <f t="shared" si="23"/>
        <v>0</v>
      </c>
      <c r="W207">
        <f t="shared" si="24"/>
        <v>0</v>
      </c>
      <c r="X207">
        <f t="shared" si="25"/>
        <v>1</v>
      </c>
    </row>
    <row r="208" spans="1:24" x14ac:dyDescent="0.3">
      <c r="A208" t="s">
        <v>306</v>
      </c>
      <c r="B208" t="str">
        <f t="shared" si="26"/>
        <v>'BALKRISIND'</v>
      </c>
      <c r="C208" t="s">
        <v>24</v>
      </c>
      <c r="D208" t="s">
        <v>1677</v>
      </c>
      <c r="E208">
        <v>1247.45</v>
      </c>
      <c r="F208">
        <v>1247</v>
      </c>
      <c r="G208">
        <v>1265.9000000000001</v>
      </c>
      <c r="H208">
        <v>1236.4000000000001</v>
      </c>
      <c r="I208">
        <v>1239.3</v>
      </c>
      <c r="J208">
        <v>1241.7</v>
      </c>
      <c r="K208">
        <v>1249.72</v>
      </c>
      <c r="L208">
        <v>1128089</v>
      </c>
      <c r="M208" s="3">
        <v>14097.96</v>
      </c>
      <c r="N208">
        <v>39591</v>
      </c>
      <c r="O208" s="3">
        <f t="shared" si="22"/>
        <v>28.493571771362177</v>
      </c>
      <c r="P208" s="3">
        <f>VLOOKUP(A208,'27-7'!$A$2:$N$1650,14,FALSE)</f>
        <v>29.67051326214261</v>
      </c>
      <c r="Q208" s="6">
        <f t="shared" si="27"/>
        <v>-3.9667041833149654E-2</v>
      </c>
      <c r="R208" s="5">
        <f>VLOOKUP(A208,'27-7'!$A$2:$L$1650,12,FALSE)</f>
        <v>8618.82</v>
      </c>
      <c r="S208" s="7">
        <f t="shared" si="28"/>
        <v>0.63571811454468241</v>
      </c>
      <c r="T208">
        <v>295681</v>
      </c>
      <c r="U208">
        <v>26.21</v>
      </c>
      <c r="V208">
        <f t="shared" si="23"/>
        <v>0</v>
      </c>
      <c r="W208">
        <f t="shared" si="24"/>
        <v>0</v>
      </c>
      <c r="X208">
        <f t="shared" si="25"/>
        <v>1</v>
      </c>
    </row>
    <row r="209" spans="1:24" x14ac:dyDescent="0.3">
      <c r="A209" t="s">
        <v>307</v>
      </c>
      <c r="B209" t="str">
        <f t="shared" si="26"/>
        <v>'LAURUSLABS'</v>
      </c>
      <c r="C209" t="s">
        <v>24</v>
      </c>
      <c r="D209" t="s">
        <v>1677</v>
      </c>
      <c r="E209">
        <v>724.4</v>
      </c>
      <c r="F209">
        <v>725.9</v>
      </c>
      <c r="G209">
        <v>765.5</v>
      </c>
      <c r="H209">
        <v>722.55</v>
      </c>
      <c r="I209">
        <v>758</v>
      </c>
      <c r="J209">
        <v>759.95</v>
      </c>
      <c r="K209">
        <v>753.53</v>
      </c>
      <c r="L209">
        <v>1866342</v>
      </c>
      <c r="M209" s="3">
        <v>14063.4</v>
      </c>
      <c r="N209">
        <v>39348</v>
      </c>
      <c r="O209" s="3">
        <f t="shared" si="22"/>
        <v>47.431686489783473</v>
      </c>
      <c r="P209" s="3">
        <f>VLOOKUP(A209,'27-7'!$A$2:$N$1650,14,FALSE)</f>
        <v>60.970162653147447</v>
      </c>
      <c r="Q209" s="6">
        <f t="shared" si="27"/>
        <v>-0.22205084543373907</v>
      </c>
      <c r="R209" s="5">
        <f>VLOOKUP(A209,'27-7'!$A$2:$L$1650,12,FALSE)</f>
        <v>8354.85</v>
      </c>
      <c r="S209" s="7">
        <f t="shared" si="28"/>
        <v>0.68326181798596008</v>
      </c>
      <c r="T209">
        <v>638898</v>
      </c>
      <c r="U209">
        <v>34.229999999999997</v>
      </c>
      <c r="V209">
        <f t="shared" si="23"/>
        <v>0</v>
      </c>
      <c r="W209">
        <f t="shared" si="24"/>
        <v>0</v>
      </c>
      <c r="X209">
        <f t="shared" si="25"/>
        <v>1</v>
      </c>
    </row>
    <row r="210" spans="1:24" x14ac:dyDescent="0.3">
      <c r="A210" t="s">
        <v>234</v>
      </c>
      <c r="B210" t="str">
        <f t="shared" si="26"/>
        <v>'HINDPETRO'</v>
      </c>
      <c r="C210" t="s">
        <v>24</v>
      </c>
      <c r="D210" t="s">
        <v>1677</v>
      </c>
      <c r="E210">
        <v>231.8</v>
      </c>
      <c r="F210">
        <v>232.25</v>
      </c>
      <c r="G210">
        <v>236.5</v>
      </c>
      <c r="H210">
        <v>228.25</v>
      </c>
      <c r="I210">
        <v>232.9</v>
      </c>
      <c r="J210">
        <v>232.95</v>
      </c>
      <c r="K210">
        <v>232.39</v>
      </c>
      <c r="L210">
        <v>6015101</v>
      </c>
      <c r="M210" s="3">
        <v>13978.37</v>
      </c>
      <c r="N210">
        <v>52105</v>
      </c>
      <c r="O210" s="3">
        <f t="shared" si="22"/>
        <v>115.44191536320891</v>
      </c>
      <c r="P210" s="3">
        <f>VLOOKUP(A210,'27-7'!$A$2:$N$1650,14,FALSE)</f>
        <v>137.1144625247646</v>
      </c>
      <c r="Q210" s="6">
        <f t="shared" si="27"/>
        <v>-0.1580617154637598</v>
      </c>
      <c r="R210" s="5">
        <f>VLOOKUP(A210,'27-7'!$A$2:$L$1650,12,FALSE)</f>
        <v>28806.01</v>
      </c>
      <c r="S210" s="7">
        <f t="shared" si="28"/>
        <v>-0.51474119463264778</v>
      </c>
      <c r="T210">
        <v>765551</v>
      </c>
      <c r="U210">
        <v>12.73</v>
      </c>
      <c r="V210">
        <f t="shared" si="23"/>
        <v>0</v>
      </c>
      <c r="W210">
        <f t="shared" si="24"/>
        <v>0</v>
      </c>
      <c r="X210">
        <f t="shared" si="25"/>
        <v>1</v>
      </c>
    </row>
    <row r="211" spans="1:24" x14ac:dyDescent="0.3">
      <c r="A211" t="s">
        <v>296</v>
      </c>
      <c r="B211" t="str">
        <f t="shared" si="26"/>
        <v>'BHEL'</v>
      </c>
      <c r="C211" t="s">
        <v>24</v>
      </c>
      <c r="D211" t="s">
        <v>1677</v>
      </c>
      <c r="E211">
        <v>36.200000000000003</v>
      </c>
      <c r="F211">
        <v>36.1</v>
      </c>
      <c r="G211">
        <v>37.700000000000003</v>
      </c>
      <c r="H211">
        <v>35.9</v>
      </c>
      <c r="I211">
        <v>37.4</v>
      </c>
      <c r="J211">
        <v>37.450000000000003</v>
      </c>
      <c r="K211">
        <v>36.93</v>
      </c>
      <c r="L211">
        <v>37120214</v>
      </c>
      <c r="M211" s="3">
        <v>13708.48</v>
      </c>
      <c r="N211">
        <v>47386</v>
      </c>
      <c r="O211" s="3">
        <f t="shared" si="22"/>
        <v>783.35824927193687</v>
      </c>
      <c r="P211" s="3">
        <f>VLOOKUP(A211,'27-7'!$A$2:$N$1650,14,FALSE)</f>
        <v>759.17914550343596</v>
      </c>
      <c r="Q211" s="6">
        <f t="shared" si="27"/>
        <v>3.1849009435667486E-2</v>
      </c>
      <c r="R211" s="5">
        <f>VLOOKUP(A211,'27-7'!$A$2:$L$1650,12,FALSE)</f>
        <v>9212.34</v>
      </c>
      <c r="S211" s="7">
        <f t="shared" si="28"/>
        <v>0.48805623761172506</v>
      </c>
      <c r="T211">
        <v>7368675</v>
      </c>
      <c r="U211">
        <v>19.850000000000001</v>
      </c>
      <c r="V211">
        <f t="shared" si="23"/>
        <v>0</v>
      </c>
      <c r="W211">
        <f t="shared" si="24"/>
        <v>0</v>
      </c>
      <c r="X211">
        <f t="shared" si="25"/>
        <v>1</v>
      </c>
    </row>
    <row r="212" spans="1:24" x14ac:dyDescent="0.3">
      <c r="A212" t="s">
        <v>284</v>
      </c>
      <c r="B212" t="str">
        <f t="shared" si="26"/>
        <v>'DLF'</v>
      </c>
      <c r="C212" t="s">
        <v>24</v>
      </c>
      <c r="D212" t="s">
        <v>1677</v>
      </c>
      <c r="E212">
        <v>136.19999999999999</v>
      </c>
      <c r="F212">
        <v>136.80000000000001</v>
      </c>
      <c r="G212">
        <v>142.1</v>
      </c>
      <c r="H212">
        <v>135.19999999999999</v>
      </c>
      <c r="I212">
        <v>141.05000000000001</v>
      </c>
      <c r="J212">
        <v>141.15</v>
      </c>
      <c r="K212">
        <v>138.74</v>
      </c>
      <c r="L212">
        <v>9789458</v>
      </c>
      <c r="M212" s="3">
        <v>13581.86</v>
      </c>
      <c r="N212">
        <v>53969</v>
      </c>
      <c r="O212" s="3">
        <f t="shared" si="22"/>
        <v>181.39039077989216</v>
      </c>
      <c r="P212" s="3">
        <f>VLOOKUP(A212,'27-7'!$A$2:$N$1650,14,FALSE)</f>
        <v>194.03486862296089</v>
      </c>
      <c r="Q212" s="6">
        <f t="shared" si="27"/>
        <v>-6.5166008217001775E-2</v>
      </c>
      <c r="R212" s="5">
        <f>VLOOKUP(A212,'27-7'!$A$2:$L$1650,12,FALSE)</f>
        <v>11185.28</v>
      </c>
      <c r="S212" s="7">
        <f t="shared" si="28"/>
        <v>0.21426195857412597</v>
      </c>
      <c r="T212">
        <v>2199276</v>
      </c>
      <c r="U212">
        <v>22.47</v>
      </c>
      <c r="V212">
        <f t="shared" si="23"/>
        <v>0</v>
      </c>
      <c r="W212">
        <f t="shared" si="24"/>
        <v>0</v>
      </c>
      <c r="X212">
        <f t="shared" si="25"/>
        <v>1</v>
      </c>
    </row>
    <row r="213" spans="1:24" x14ac:dyDescent="0.3">
      <c r="A213" t="s">
        <v>281</v>
      </c>
      <c r="B213" t="str">
        <f t="shared" si="26"/>
        <v>'VEDL'</v>
      </c>
      <c r="C213" t="s">
        <v>24</v>
      </c>
      <c r="D213" t="s">
        <v>1677</v>
      </c>
      <c r="E213">
        <v>109.85</v>
      </c>
      <c r="F213">
        <v>110.4</v>
      </c>
      <c r="G213">
        <v>111.9</v>
      </c>
      <c r="H213">
        <v>109.7</v>
      </c>
      <c r="I213">
        <v>110.65</v>
      </c>
      <c r="J213">
        <v>110.85</v>
      </c>
      <c r="K213">
        <v>110.6</v>
      </c>
      <c r="L213">
        <v>12008751</v>
      </c>
      <c r="M213" s="3">
        <v>13281.66</v>
      </c>
      <c r="N213">
        <v>50185</v>
      </c>
      <c r="O213" s="3">
        <f t="shared" si="22"/>
        <v>239.28964830128524</v>
      </c>
      <c r="P213" s="3">
        <f>VLOOKUP(A213,'27-7'!$A$2:$N$1650,14,FALSE)</f>
        <v>283.0611185802635</v>
      </c>
      <c r="Q213" s="6">
        <f t="shared" si="27"/>
        <v>-0.15463611003348246</v>
      </c>
      <c r="R213" s="5">
        <f>VLOOKUP(A213,'27-7'!$A$2:$L$1650,12,FALSE)</f>
        <v>11649.71</v>
      </c>
      <c r="S213" s="7">
        <f t="shared" si="28"/>
        <v>0.14008503215959889</v>
      </c>
      <c r="T213">
        <v>4429016</v>
      </c>
      <c r="U213">
        <v>36.880000000000003</v>
      </c>
      <c r="V213">
        <f t="shared" si="23"/>
        <v>0</v>
      </c>
      <c r="W213">
        <f t="shared" si="24"/>
        <v>0</v>
      </c>
      <c r="X213">
        <f t="shared" si="25"/>
        <v>1</v>
      </c>
    </row>
    <row r="214" spans="1:24" x14ac:dyDescent="0.3">
      <c r="A214" t="s">
        <v>249</v>
      </c>
      <c r="B214" t="str">
        <f t="shared" si="26"/>
        <v>'MINDTREE'</v>
      </c>
      <c r="C214" t="s">
        <v>24</v>
      </c>
      <c r="D214" t="s">
        <v>1677</v>
      </c>
      <c r="E214">
        <v>1050.0999999999999</v>
      </c>
      <c r="F214">
        <v>1053.3499999999999</v>
      </c>
      <c r="G214">
        <v>1064.4000000000001</v>
      </c>
      <c r="H214">
        <v>1034.3</v>
      </c>
      <c r="I214">
        <v>1048.4000000000001</v>
      </c>
      <c r="J214">
        <v>1052.05</v>
      </c>
      <c r="K214">
        <v>1049.08</v>
      </c>
      <c r="L214">
        <v>1257174</v>
      </c>
      <c r="M214" s="3">
        <v>13188.79</v>
      </c>
      <c r="N214">
        <v>33740</v>
      </c>
      <c r="O214" s="3">
        <f t="shared" si="22"/>
        <v>37.26064018968583</v>
      </c>
      <c r="P214" s="3">
        <f>VLOOKUP(A214,'27-7'!$A$2:$N$1650,14,FALSE)</f>
        <v>41.114212569163435</v>
      </c>
      <c r="Q214" s="6">
        <f t="shared" si="27"/>
        <v>-9.3728473407949167E-2</v>
      </c>
      <c r="R214" s="5">
        <f>VLOOKUP(A214,'27-7'!$A$2:$L$1650,12,FALSE)</f>
        <v>20755.37</v>
      </c>
      <c r="S214" s="7">
        <f t="shared" si="28"/>
        <v>-0.36456011143140299</v>
      </c>
      <c r="T214">
        <v>337631</v>
      </c>
      <c r="U214">
        <v>26.86</v>
      </c>
      <c r="V214">
        <f t="shared" si="23"/>
        <v>0</v>
      </c>
      <c r="W214">
        <f t="shared" si="24"/>
        <v>0</v>
      </c>
      <c r="X214">
        <f t="shared" si="25"/>
        <v>1</v>
      </c>
    </row>
    <row r="215" spans="1:24" x14ac:dyDescent="0.3">
      <c r="A215" t="s">
        <v>303</v>
      </c>
      <c r="B215" t="str">
        <f t="shared" si="26"/>
        <v>'BERGEPAINT'</v>
      </c>
      <c r="C215" t="s">
        <v>24</v>
      </c>
      <c r="D215" t="s">
        <v>1677</v>
      </c>
      <c r="E215">
        <v>531.04999999999995</v>
      </c>
      <c r="F215">
        <v>533</v>
      </c>
      <c r="G215">
        <v>537</v>
      </c>
      <c r="H215">
        <v>520.4</v>
      </c>
      <c r="I215">
        <v>521.75</v>
      </c>
      <c r="J215">
        <v>522.04999999999995</v>
      </c>
      <c r="K215">
        <v>528.91</v>
      </c>
      <c r="L215">
        <v>2434455</v>
      </c>
      <c r="M215" s="3">
        <v>12876.19</v>
      </c>
      <c r="N215">
        <v>39299</v>
      </c>
      <c r="O215" s="3">
        <f t="shared" si="22"/>
        <v>61.946996106771167</v>
      </c>
      <c r="P215" s="3">
        <f>VLOOKUP(A215,'27-7'!$A$2:$N$1650,14,FALSE)</f>
        <v>53.125028008066323</v>
      </c>
      <c r="Q215" s="6">
        <f t="shared" si="27"/>
        <v>0.16606048842676085</v>
      </c>
      <c r="R215" s="5">
        <f>VLOOKUP(A215,'27-7'!$A$2:$L$1650,12,FALSE)</f>
        <v>8764.23</v>
      </c>
      <c r="S215" s="7">
        <f t="shared" si="28"/>
        <v>0.46917527267084513</v>
      </c>
      <c r="T215">
        <v>407092</v>
      </c>
      <c r="U215">
        <v>16.72</v>
      </c>
      <c r="V215">
        <f t="shared" si="23"/>
        <v>0</v>
      </c>
      <c r="W215">
        <f t="shared" si="24"/>
        <v>0</v>
      </c>
      <c r="X215">
        <f t="shared" si="25"/>
        <v>1</v>
      </c>
    </row>
    <row r="216" spans="1:24" x14ac:dyDescent="0.3">
      <c r="A216" t="s">
        <v>302</v>
      </c>
      <c r="B216" t="str">
        <f t="shared" si="26"/>
        <v>'NTPC'</v>
      </c>
      <c r="C216" t="s">
        <v>24</v>
      </c>
      <c r="D216" t="s">
        <v>1677</v>
      </c>
      <c r="E216">
        <v>87.65</v>
      </c>
      <c r="F216">
        <v>87.9</v>
      </c>
      <c r="G216">
        <v>88.8</v>
      </c>
      <c r="H216">
        <v>86.9</v>
      </c>
      <c r="I216">
        <v>88.5</v>
      </c>
      <c r="J216">
        <v>88.55</v>
      </c>
      <c r="K216">
        <v>87.65</v>
      </c>
      <c r="L216">
        <v>13888285</v>
      </c>
      <c r="M216" s="3">
        <v>12173.34</v>
      </c>
      <c r="N216">
        <v>47189</v>
      </c>
      <c r="O216" s="3">
        <f t="shared" si="22"/>
        <v>294.31191591260676</v>
      </c>
      <c r="P216" s="3">
        <f>VLOOKUP(A216,'27-7'!$A$2:$N$1650,14,FALSE)</f>
        <v>235.35394466255374</v>
      </c>
      <c r="Q216" s="6">
        <f t="shared" si="27"/>
        <v>0.2505076825229588</v>
      </c>
      <c r="R216" s="5">
        <f>VLOOKUP(A216,'27-7'!$A$2:$L$1650,12,FALSE)</f>
        <v>8848.84</v>
      </c>
      <c r="S216" s="7">
        <f t="shared" si="28"/>
        <v>0.37569896167181233</v>
      </c>
      <c r="T216">
        <v>4875417</v>
      </c>
      <c r="U216">
        <v>35.1</v>
      </c>
      <c r="V216">
        <f t="shared" si="23"/>
        <v>0</v>
      </c>
      <c r="W216">
        <f t="shared" si="24"/>
        <v>0</v>
      </c>
      <c r="X216">
        <f t="shared" si="25"/>
        <v>1</v>
      </c>
    </row>
    <row r="217" spans="1:24" x14ac:dyDescent="0.3">
      <c r="A217" t="s">
        <v>278</v>
      </c>
      <c r="B217" t="str">
        <f t="shared" si="26"/>
        <v>'POWERGRID'</v>
      </c>
      <c r="C217" t="s">
        <v>24</v>
      </c>
      <c r="D217" t="s">
        <v>1677</v>
      </c>
      <c r="E217">
        <v>180.9</v>
      </c>
      <c r="F217">
        <v>180.2</v>
      </c>
      <c r="G217">
        <v>182.85</v>
      </c>
      <c r="H217">
        <v>178.7</v>
      </c>
      <c r="I217">
        <v>181.8</v>
      </c>
      <c r="J217">
        <v>181.9</v>
      </c>
      <c r="K217">
        <v>180.6</v>
      </c>
      <c r="L217">
        <v>6690234</v>
      </c>
      <c r="M217" s="3">
        <v>12082.23</v>
      </c>
      <c r="N217">
        <v>46586</v>
      </c>
      <c r="O217" s="3">
        <f t="shared" si="22"/>
        <v>143.61039797364015</v>
      </c>
      <c r="P217" s="3">
        <f>VLOOKUP(A217,'27-7'!$A$2:$N$1650,14,FALSE)</f>
        <v>122.62266734835482</v>
      </c>
      <c r="Q217" s="6">
        <f t="shared" si="27"/>
        <v>0.17115702242605724</v>
      </c>
      <c r="R217" s="5">
        <f>VLOOKUP(A217,'27-7'!$A$2:$L$1650,12,FALSE)</f>
        <v>12081.94</v>
      </c>
      <c r="S217" s="7">
        <f t="shared" si="28"/>
        <v>2.4002767767349789E-5</v>
      </c>
      <c r="T217">
        <v>2700832</v>
      </c>
      <c r="U217">
        <v>40.369999999999997</v>
      </c>
      <c r="V217">
        <f t="shared" si="23"/>
        <v>0</v>
      </c>
      <c r="W217">
        <f t="shared" si="24"/>
        <v>0</v>
      </c>
      <c r="X217">
        <f t="shared" si="25"/>
        <v>1</v>
      </c>
    </row>
    <row r="218" spans="1:24" x14ac:dyDescent="0.3">
      <c r="A218" t="s">
        <v>264</v>
      </c>
      <c r="B218" t="str">
        <f t="shared" si="26"/>
        <v>'ICICIPRULI'</v>
      </c>
      <c r="C218" t="s">
        <v>24</v>
      </c>
      <c r="D218" t="s">
        <v>1677</v>
      </c>
      <c r="E218">
        <v>457.75</v>
      </c>
      <c r="F218">
        <v>459.45</v>
      </c>
      <c r="G218">
        <v>463.9</v>
      </c>
      <c r="H218">
        <v>449.1</v>
      </c>
      <c r="I218">
        <v>451.45</v>
      </c>
      <c r="J218">
        <v>452.05</v>
      </c>
      <c r="K218">
        <v>455.54</v>
      </c>
      <c r="L218">
        <v>2637278</v>
      </c>
      <c r="M218" s="3">
        <v>12013.88</v>
      </c>
      <c r="N218">
        <v>56019</v>
      </c>
      <c r="O218" s="3">
        <f t="shared" si="22"/>
        <v>47.078277013156253</v>
      </c>
      <c r="P218" s="3">
        <f>VLOOKUP(A218,'27-7'!$A$2:$N$1650,14,FALSE)</f>
        <v>61.463364993215741</v>
      </c>
      <c r="Q218" s="6">
        <f t="shared" si="27"/>
        <v>-0.23404328711334466</v>
      </c>
      <c r="R218" s="5">
        <f>VLOOKUP(A218,'27-7'!$A$2:$L$1650,12,FALSE)</f>
        <v>15067.68</v>
      </c>
      <c r="S218" s="7">
        <f t="shared" si="28"/>
        <v>-0.20267220965669572</v>
      </c>
      <c r="T218">
        <v>658450</v>
      </c>
      <c r="U218">
        <v>24.97</v>
      </c>
      <c r="V218">
        <f t="shared" si="23"/>
        <v>0</v>
      </c>
      <c r="W218">
        <f t="shared" si="24"/>
        <v>0</v>
      </c>
      <c r="X218">
        <f t="shared" si="25"/>
        <v>1</v>
      </c>
    </row>
    <row r="219" spans="1:24" x14ac:dyDescent="0.3">
      <c r="A219" t="s">
        <v>230</v>
      </c>
      <c r="B219" t="str">
        <f t="shared" si="26"/>
        <v>'GRANULES'</v>
      </c>
      <c r="C219" t="s">
        <v>24</v>
      </c>
      <c r="D219" t="s">
        <v>1677</v>
      </c>
      <c r="E219">
        <v>294.10000000000002</v>
      </c>
      <c r="F219">
        <v>294.14999999999998</v>
      </c>
      <c r="G219">
        <v>299.7</v>
      </c>
      <c r="H219">
        <v>290</v>
      </c>
      <c r="I219">
        <v>291</v>
      </c>
      <c r="J219">
        <v>291.89999999999998</v>
      </c>
      <c r="K219">
        <v>294.62</v>
      </c>
      <c r="L219">
        <v>4012265</v>
      </c>
      <c r="M219" s="3">
        <v>11820.9</v>
      </c>
      <c r="N219">
        <v>49991</v>
      </c>
      <c r="O219" s="3">
        <f t="shared" si="22"/>
        <v>80.259746754415801</v>
      </c>
      <c r="P219" s="3">
        <f>VLOOKUP(A219,'27-7'!$A$2:$N$1650,14,FALSE)</f>
        <v>92.940210624853734</v>
      </c>
      <c r="Q219" s="6">
        <f t="shared" si="27"/>
        <v>-0.13643678861049374</v>
      </c>
      <c r="R219" s="5">
        <f>VLOOKUP(A219,'27-7'!$A$2:$L$1650,12,FALSE)</f>
        <v>29514.7</v>
      </c>
      <c r="S219" s="7">
        <f t="shared" si="28"/>
        <v>-0.59949110104456427</v>
      </c>
      <c r="T219">
        <v>1363799</v>
      </c>
      <c r="U219">
        <v>33.99</v>
      </c>
      <c r="V219">
        <f t="shared" si="23"/>
        <v>0</v>
      </c>
      <c r="W219">
        <f t="shared" si="24"/>
        <v>0</v>
      </c>
      <c r="X219">
        <f t="shared" si="25"/>
        <v>1</v>
      </c>
    </row>
    <row r="220" spans="1:24" x14ac:dyDescent="0.3">
      <c r="A220" t="s">
        <v>266</v>
      </c>
      <c r="B220" t="str">
        <f t="shared" si="26"/>
        <v>'CHOLAFIN'</v>
      </c>
      <c r="C220" t="s">
        <v>24</v>
      </c>
      <c r="D220" t="s">
        <v>1677</v>
      </c>
      <c r="E220">
        <v>208.8</v>
      </c>
      <c r="F220">
        <v>210.9</v>
      </c>
      <c r="G220">
        <v>217.25</v>
      </c>
      <c r="H220">
        <v>209.5</v>
      </c>
      <c r="I220">
        <v>214.7</v>
      </c>
      <c r="J220">
        <v>215.65</v>
      </c>
      <c r="K220">
        <v>213.77</v>
      </c>
      <c r="L220">
        <v>5420404</v>
      </c>
      <c r="M220" s="3">
        <v>11587.31</v>
      </c>
      <c r="N220">
        <v>35829</v>
      </c>
      <c r="O220" s="3">
        <f t="shared" si="22"/>
        <v>151.28538334868404</v>
      </c>
      <c r="P220" s="3">
        <f>VLOOKUP(A220,'27-7'!$A$2:$N$1650,14,FALSE)</f>
        <v>123.77766251728907</v>
      </c>
      <c r="Q220" s="6">
        <f t="shared" si="27"/>
        <v>0.22223493538305206</v>
      </c>
      <c r="R220" s="5">
        <f>VLOOKUP(A220,'27-7'!$A$2:$L$1650,12,FALSE)</f>
        <v>13528.52</v>
      </c>
      <c r="S220" s="7">
        <f t="shared" si="28"/>
        <v>-0.1434901970060288</v>
      </c>
      <c r="T220">
        <v>783769</v>
      </c>
      <c r="U220">
        <v>14.46</v>
      </c>
      <c r="V220">
        <f t="shared" si="23"/>
        <v>0</v>
      </c>
      <c r="W220">
        <f t="shared" si="24"/>
        <v>0</v>
      </c>
      <c r="X220">
        <f t="shared" si="25"/>
        <v>1</v>
      </c>
    </row>
    <row r="221" spans="1:24" x14ac:dyDescent="0.3">
      <c r="A221" t="s">
        <v>301</v>
      </c>
      <c r="B221" t="str">
        <f t="shared" si="26"/>
        <v>'VOLTAS'</v>
      </c>
      <c r="C221" t="s">
        <v>24</v>
      </c>
      <c r="D221" t="s">
        <v>1677</v>
      </c>
      <c r="E221">
        <v>589.75</v>
      </c>
      <c r="F221">
        <v>586.65</v>
      </c>
      <c r="G221">
        <v>589</v>
      </c>
      <c r="H221">
        <v>573.79999999999995</v>
      </c>
      <c r="I221">
        <v>581.95000000000005</v>
      </c>
      <c r="J221">
        <v>580.85</v>
      </c>
      <c r="K221">
        <v>579.34</v>
      </c>
      <c r="L221">
        <v>1990105</v>
      </c>
      <c r="M221" s="3">
        <v>11529.57</v>
      </c>
      <c r="N221">
        <v>36553</v>
      </c>
      <c r="O221" s="3">
        <f t="shared" si="22"/>
        <v>54.444368451289911</v>
      </c>
      <c r="P221" s="3">
        <f>VLOOKUP(A221,'27-7'!$A$2:$N$1650,14,FALSE)</f>
        <v>32.979619801635636</v>
      </c>
      <c r="Q221" s="6">
        <f t="shared" si="27"/>
        <v>0.65084888118054418</v>
      </c>
      <c r="R221" s="5">
        <f>VLOOKUP(A221,'27-7'!$A$2:$L$1650,12,FALSE)</f>
        <v>8869.69</v>
      </c>
      <c r="S221" s="7">
        <f t="shared" si="28"/>
        <v>0.29988421241328606</v>
      </c>
      <c r="T221">
        <v>663054</v>
      </c>
      <c r="U221">
        <v>33.32</v>
      </c>
      <c r="V221">
        <f t="shared" si="23"/>
        <v>0</v>
      </c>
      <c r="W221">
        <f t="shared" si="24"/>
        <v>0</v>
      </c>
      <c r="X221">
        <f t="shared" si="25"/>
        <v>1</v>
      </c>
    </row>
    <row r="222" spans="1:24" x14ac:dyDescent="0.3">
      <c r="A222" t="s">
        <v>141</v>
      </c>
      <c r="B222" t="str">
        <f t="shared" si="26"/>
        <v>'BSOFT'</v>
      </c>
      <c r="C222" t="s">
        <v>24</v>
      </c>
      <c r="D222" t="s">
        <v>1677</v>
      </c>
      <c r="E222">
        <v>108.4</v>
      </c>
      <c r="F222">
        <v>110.4</v>
      </c>
      <c r="G222">
        <v>119</v>
      </c>
      <c r="H222">
        <v>108.8</v>
      </c>
      <c r="I222">
        <v>118.7</v>
      </c>
      <c r="J222">
        <v>117.7</v>
      </c>
      <c r="K222">
        <v>115.56</v>
      </c>
      <c r="L222">
        <v>9659642</v>
      </c>
      <c r="M222" s="3">
        <v>11162.32</v>
      </c>
      <c r="N222">
        <v>83412</v>
      </c>
      <c r="O222" s="3">
        <f t="shared" si="22"/>
        <v>115.80638277466072</v>
      </c>
      <c r="P222" s="3">
        <f>VLOOKUP(A222,'27-7'!$A$2:$N$1650,14,FALSE)</f>
        <v>126.42101636520241</v>
      </c>
      <c r="Q222" s="6">
        <f t="shared" si="27"/>
        <v>-8.3962571222164148E-2</v>
      </c>
      <c r="R222" s="5">
        <f>VLOOKUP(A222,'27-7'!$A$2:$L$1650,12,FALSE)</f>
        <v>3927.27</v>
      </c>
      <c r="S222" s="7">
        <f t="shared" si="28"/>
        <v>1.8422593811986441</v>
      </c>
      <c r="T222">
        <v>2507780</v>
      </c>
      <c r="U222">
        <v>25.96</v>
      </c>
      <c r="V222">
        <f t="shared" si="23"/>
        <v>0</v>
      </c>
      <c r="W222">
        <f t="shared" si="24"/>
        <v>0</v>
      </c>
      <c r="X222">
        <f t="shared" si="25"/>
        <v>1</v>
      </c>
    </row>
    <row r="223" spans="1:24" x14ac:dyDescent="0.3">
      <c r="A223" t="s">
        <v>282</v>
      </c>
      <c r="B223" t="str">
        <f t="shared" si="26"/>
        <v>'NAUKRI'</v>
      </c>
      <c r="C223" t="s">
        <v>24</v>
      </c>
      <c r="D223" t="s">
        <v>1677</v>
      </c>
      <c r="E223">
        <v>3112.3</v>
      </c>
      <c r="F223">
        <v>3133</v>
      </c>
      <c r="G223">
        <v>3185.35</v>
      </c>
      <c r="H223">
        <v>3104.05</v>
      </c>
      <c r="I223">
        <v>3121</v>
      </c>
      <c r="J223">
        <v>3129.65</v>
      </c>
      <c r="K223">
        <v>3142.92</v>
      </c>
      <c r="L223">
        <v>353509</v>
      </c>
      <c r="M223" s="3">
        <v>11110.51</v>
      </c>
      <c r="N223">
        <v>31164</v>
      </c>
      <c r="O223" s="3">
        <f t="shared" si="22"/>
        <v>11.343505326658965</v>
      </c>
      <c r="P223" s="3">
        <f>VLOOKUP(A223,'27-7'!$A$2:$N$1650,14,FALSE)</f>
        <v>12.666910739191074</v>
      </c>
      <c r="Q223" s="6">
        <f t="shared" si="27"/>
        <v>-0.1044773615114796</v>
      </c>
      <c r="R223" s="5">
        <f>VLOOKUP(A223,'27-7'!$A$2:$L$1650,12,FALSE)</f>
        <v>11467.68</v>
      </c>
      <c r="S223" s="7">
        <f t="shared" si="28"/>
        <v>-3.1145794092615076E-2</v>
      </c>
      <c r="T223">
        <v>112449</v>
      </c>
      <c r="U223">
        <v>31.81</v>
      </c>
      <c r="V223">
        <f t="shared" si="23"/>
        <v>0</v>
      </c>
      <c r="W223">
        <f t="shared" si="24"/>
        <v>0</v>
      </c>
      <c r="X223">
        <f t="shared" si="25"/>
        <v>1</v>
      </c>
    </row>
    <row r="224" spans="1:24" x14ac:dyDescent="0.3">
      <c r="A224" t="s">
        <v>283</v>
      </c>
      <c r="B224" t="str">
        <f t="shared" si="26"/>
        <v>'JUBLFOOD'</v>
      </c>
      <c r="C224" t="s">
        <v>24</v>
      </c>
      <c r="D224" t="s">
        <v>1677</v>
      </c>
      <c r="E224">
        <v>1686.45</v>
      </c>
      <c r="F224">
        <v>1687.95</v>
      </c>
      <c r="G224">
        <v>1701.75</v>
      </c>
      <c r="H224">
        <v>1665.5</v>
      </c>
      <c r="I224">
        <v>1700.25</v>
      </c>
      <c r="J224">
        <v>1695.75</v>
      </c>
      <c r="K224">
        <v>1682.63</v>
      </c>
      <c r="L224">
        <v>643995</v>
      </c>
      <c r="M224" s="3">
        <v>10836.06</v>
      </c>
      <c r="N224">
        <v>25236</v>
      </c>
      <c r="O224" s="3">
        <f t="shared" si="22"/>
        <v>25.518901569186877</v>
      </c>
      <c r="P224" s="3">
        <f>VLOOKUP(A224,'27-7'!$A$2:$N$1650,14,FALSE)</f>
        <v>24.609321908701432</v>
      </c>
      <c r="Q224" s="6">
        <f t="shared" si="27"/>
        <v>3.6960777052692101E-2</v>
      </c>
      <c r="R224" s="5">
        <f>VLOOKUP(A224,'27-7'!$A$2:$L$1650,12,FALSE)</f>
        <v>11215.73</v>
      </c>
      <c r="S224" s="7">
        <f t="shared" si="28"/>
        <v>-3.3851563830441717E-2</v>
      </c>
      <c r="T224">
        <v>94718</v>
      </c>
      <c r="U224">
        <v>14.71</v>
      </c>
      <c r="V224">
        <f t="shared" si="23"/>
        <v>0</v>
      </c>
      <c r="W224">
        <f t="shared" si="24"/>
        <v>0</v>
      </c>
      <c r="X224">
        <f t="shared" si="25"/>
        <v>1</v>
      </c>
    </row>
    <row r="225" spans="1:24" x14ac:dyDescent="0.3">
      <c r="A225" t="s">
        <v>59</v>
      </c>
      <c r="B225" t="str">
        <f t="shared" si="26"/>
        <v>'CDSL'</v>
      </c>
      <c r="C225" t="s">
        <v>24</v>
      </c>
      <c r="D225" t="s">
        <v>1677</v>
      </c>
      <c r="E225">
        <v>350.55</v>
      </c>
      <c r="F225">
        <v>352.85</v>
      </c>
      <c r="G225">
        <v>368</v>
      </c>
      <c r="H225">
        <v>343.2</v>
      </c>
      <c r="I225">
        <v>358.9</v>
      </c>
      <c r="J225">
        <v>359.7</v>
      </c>
      <c r="K225">
        <v>358.16</v>
      </c>
      <c r="L225">
        <v>3023130</v>
      </c>
      <c r="M225" s="3">
        <v>10827.76</v>
      </c>
      <c r="N225">
        <v>47559</v>
      </c>
      <c r="O225" s="3">
        <f t="shared" si="22"/>
        <v>63.565886582981136</v>
      </c>
      <c r="P225" s="3">
        <f>VLOOKUP(A225,'27-7'!$A$2:$N$1650,14,FALSE)</f>
        <v>63.669220301396102</v>
      </c>
      <c r="Q225" s="6">
        <f t="shared" si="27"/>
        <v>-1.6229776008848033E-3</v>
      </c>
      <c r="R225" s="5">
        <f>VLOOKUP(A225,'27-7'!$A$2:$L$1650,12,FALSE)</f>
        <v>21893.72</v>
      </c>
      <c r="S225" s="7">
        <f t="shared" si="28"/>
        <v>-0.50543991610379602</v>
      </c>
      <c r="T225">
        <v>628995</v>
      </c>
      <c r="U225">
        <v>20.81</v>
      </c>
      <c r="V225">
        <f t="shared" si="23"/>
        <v>0</v>
      </c>
      <c r="W225">
        <f t="shared" si="24"/>
        <v>0</v>
      </c>
      <c r="X225">
        <f t="shared" si="25"/>
        <v>1</v>
      </c>
    </row>
    <row r="226" spans="1:24" x14ac:dyDescent="0.3">
      <c r="A226" t="s">
        <v>120</v>
      </c>
      <c r="B226" t="str">
        <f t="shared" si="26"/>
        <v>'DMART'</v>
      </c>
      <c r="C226" t="s">
        <v>24</v>
      </c>
      <c r="D226" t="s">
        <v>1677</v>
      </c>
      <c r="E226">
        <v>2026.1</v>
      </c>
      <c r="F226">
        <v>2060</v>
      </c>
      <c r="G226">
        <v>2067</v>
      </c>
      <c r="H226">
        <v>2027.8</v>
      </c>
      <c r="I226">
        <v>2055</v>
      </c>
      <c r="J226">
        <v>2051.4</v>
      </c>
      <c r="K226">
        <v>2048.7600000000002</v>
      </c>
      <c r="L226">
        <v>522671</v>
      </c>
      <c r="M226" s="3">
        <v>10708.29</v>
      </c>
      <c r="N226">
        <v>33213</v>
      </c>
      <c r="O226" s="3">
        <f t="shared" si="22"/>
        <v>15.736940354680396</v>
      </c>
      <c r="P226" s="3">
        <f>VLOOKUP(A226,'27-7'!$A$2:$N$1650,14,FALSE)</f>
        <v>39.924170869495484</v>
      </c>
      <c r="Q226" s="6">
        <f t="shared" si="27"/>
        <v>-0.60582925050287306</v>
      </c>
      <c r="R226" s="5">
        <f>VLOOKUP(A226,'27-7'!$A$2:$L$1650,12,FALSE)</f>
        <v>45335.15</v>
      </c>
      <c r="S226" s="7">
        <f t="shared" si="28"/>
        <v>-0.76379718606864655</v>
      </c>
      <c r="T226">
        <v>309666</v>
      </c>
      <c r="U226">
        <v>59.25</v>
      </c>
      <c r="V226">
        <f t="shared" si="23"/>
        <v>0</v>
      </c>
      <c r="W226">
        <f t="shared" si="24"/>
        <v>0</v>
      </c>
      <c r="X226">
        <f t="shared" si="25"/>
        <v>1</v>
      </c>
    </row>
    <row r="227" spans="1:24" x14ac:dyDescent="0.3">
      <c r="A227" t="s">
        <v>290</v>
      </c>
      <c r="B227" t="str">
        <f t="shared" si="26"/>
        <v>'CADILAHC'</v>
      </c>
      <c r="C227" t="s">
        <v>24</v>
      </c>
      <c r="D227" t="s">
        <v>1677</v>
      </c>
      <c r="E227">
        <v>356.6</v>
      </c>
      <c r="F227">
        <v>356</v>
      </c>
      <c r="G227">
        <v>362</v>
      </c>
      <c r="H227">
        <v>354.1</v>
      </c>
      <c r="I227">
        <v>358.3</v>
      </c>
      <c r="J227">
        <v>357.05</v>
      </c>
      <c r="K227">
        <v>357.96</v>
      </c>
      <c r="L227">
        <v>2929086</v>
      </c>
      <c r="M227" s="3">
        <v>10484.83</v>
      </c>
      <c r="N227">
        <v>29145</v>
      </c>
      <c r="O227" s="3">
        <f t="shared" si="22"/>
        <v>100.50046320123521</v>
      </c>
      <c r="P227" s="3">
        <f>VLOOKUP(A227,'27-7'!$A$2:$N$1650,14,FALSE)</f>
        <v>98.048733413751506</v>
      </c>
      <c r="Q227" s="6">
        <f t="shared" si="27"/>
        <v>2.5005216305423895E-2</v>
      </c>
      <c r="R227" s="5">
        <f>VLOOKUP(A227,'27-7'!$A$2:$L$1650,12,FALSE)</f>
        <v>10089.57</v>
      </c>
      <c r="S227" s="7">
        <f t="shared" si="28"/>
        <v>3.9175108552693544E-2</v>
      </c>
      <c r="T227">
        <v>843763</v>
      </c>
      <c r="U227">
        <v>28.81</v>
      </c>
      <c r="V227">
        <f t="shared" si="23"/>
        <v>0</v>
      </c>
      <c r="W227">
        <f t="shared" si="24"/>
        <v>0</v>
      </c>
      <c r="X227">
        <f t="shared" si="25"/>
        <v>1</v>
      </c>
    </row>
    <row r="228" spans="1:24" x14ac:dyDescent="0.3">
      <c r="A228" t="s">
        <v>337</v>
      </c>
      <c r="B228" t="str">
        <f t="shared" si="26"/>
        <v>'SAIL'</v>
      </c>
      <c r="C228" t="s">
        <v>24</v>
      </c>
      <c r="D228" t="s">
        <v>1677</v>
      </c>
      <c r="E228">
        <v>34</v>
      </c>
      <c r="F228">
        <v>34.299999999999997</v>
      </c>
      <c r="G228">
        <v>35.700000000000003</v>
      </c>
      <c r="H228">
        <v>34.1</v>
      </c>
      <c r="I228">
        <v>35.450000000000003</v>
      </c>
      <c r="J228">
        <v>35.549999999999997</v>
      </c>
      <c r="K228">
        <v>35.159999999999997</v>
      </c>
      <c r="L228">
        <v>29752952</v>
      </c>
      <c r="M228" s="3">
        <v>10460.19</v>
      </c>
      <c r="N228">
        <v>58476</v>
      </c>
      <c r="O228" s="3">
        <f t="shared" si="22"/>
        <v>508.80621109515016</v>
      </c>
      <c r="P228" s="3">
        <f>VLOOKUP(A228,'27-7'!$A$2:$N$1650,14,FALSE)</f>
        <v>400.06897155361048</v>
      </c>
      <c r="Q228" s="6">
        <f t="shared" si="27"/>
        <v>0.27179623333265313</v>
      </c>
      <c r="R228" s="5">
        <f>VLOOKUP(A228,'27-7'!$A$2:$L$1650,12,FALSE)</f>
        <v>4669.83</v>
      </c>
      <c r="S228" s="7">
        <f t="shared" si="28"/>
        <v>1.2399509189842031</v>
      </c>
      <c r="T228">
        <v>8268346</v>
      </c>
      <c r="U228">
        <v>27.79</v>
      </c>
      <c r="V228">
        <f t="shared" si="23"/>
        <v>0</v>
      </c>
      <c r="W228">
        <f t="shared" si="24"/>
        <v>0</v>
      </c>
      <c r="X228">
        <f t="shared" si="25"/>
        <v>1</v>
      </c>
    </row>
    <row r="229" spans="1:24" x14ac:dyDescent="0.3">
      <c r="A229" t="s">
        <v>248</v>
      </c>
      <c r="B229" t="str">
        <f t="shared" si="26"/>
        <v>'PETRONET'</v>
      </c>
      <c r="C229" t="s">
        <v>24</v>
      </c>
      <c r="D229" t="s">
        <v>1677</v>
      </c>
      <c r="E229">
        <v>238.15</v>
      </c>
      <c r="F229">
        <v>238.65</v>
      </c>
      <c r="G229">
        <v>240.8</v>
      </c>
      <c r="H229">
        <v>230.05</v>
      </c>
      <c r="I229">
        <v>234.7</v>
      </c>
      <c r="J229">
        <v>234.5</v>
      </c>
      <c r="K229">
        <v>234.18</v>
      </c>
      <c r="L229">
        <v>4464193</v>
      </c>
      <c r="M229" s="3">
        <v>10454.27</v>
      </c>
      <c r="N229">
        <v>53778</v>
      </c>
      <c r="O229" s="3">
        <f t="shared" si="22"/>
        <v>83.011510283015355</v>
      </c>
      <c r="P229" s="3">
        <f>VLOOKUP(A229,'27-7'!$A$2:$N$1650,14,FALSE)</f>
        <v>104.24654463952186</v>
      </c>
      <c r="Q229" s="6">
        <f t="shared" si="27"/>
        <v>-0.20370012675178775</v>
      </c>
      <c r="R229" s="5">
        <f>VLOOKUP(A229,'27-7'!$A$2:$L$1650,12,FALSE)</f>
        <v>20784.939999999999</v>
      </c>
      <c r="S229" s="7">
        <f t="shared" si="28"/>
        <v>-0.49702669336548477</v>
      </c>
      <c r="T229">
        <v>2581852</v>
      </c>
      <c r="U229">
        <v>57.83</v>
      </c>
      <c r="V229">
        <f t="shared" si="23"/>
        <v>0</v>
      </c>
      <c r="W229">
        <f t="shared" si="24"/>
        <v>0</v>
      </c>
      <c r="X229">
        <f t="shared" si="25"/>
        <v>1</v>
      </c>
    </row>
    <row r="230" spans="1:24" x14ac:dyDescent="0.3">
      <c r="A230" t="s">
        <v>262</v>
      </c>
      <c r="B230" t="str">
        <f t="shared" si="26"/>
        <v>'LUPIN'</v>
      </c>
      <c r="C230" t="s">
        <v>24</v>
      </c>
      <c r="D230" t="s">
        <v>1677</v>
      </c>
      <c r="E230">
        <v>845.4</v>
      </c>
      <c r="F230">
        <v>848</v>
      </c>
      <c r="G230">
        <v>854.45</v>
      </c>
      <c r="H230">
        <v>839</v>
      </c>
      <c r="I230">
        <v>840</v>
      </c>
      <c r="J230">
        <v>841.2</v>
      </c>
      <c r="K230">
        <v>846.88</v>
      </c>
      <c r="L230">
        <v>1232321</v>
      </c>
      <c r="M230" s="3">
        <v>10436.32</v>
      </c>
      <c r="N230">
        <v>25280</v>
      </c>
      <c r="O230" s="3">
        <f t="shared" si="22"/>
        <v>48.746875000000003</v>
      </c>
      <c r="P230" s="3">
        <f>VLOOKUP(A230,'27-7'!$A$2:$N$1650,14,FALSE)</f>
        <v>49.729268929503917</v>
      </c>
      <c r="Q230" s="6">
        <f t="shared" si="27"/>
        <v>-1.9754843589125611E-2</v>
      </c>
      <c r="R230" s="5">
        <f>VLOOKUP(A230,'27-7'!$A$2:$L$1650,12,FALSE)</f>
        <v>16000.07</v>
      </c>
      <c r="S230" s="7">
        <f t="shared" si="28"/>
        <v>-0.34773285366876522</v>
      </c>
      <c r="T230">
        <v>431844</v>
      </c>
      <c r="U230">
        <v>35.04</v>
      </c>
      <c r="V230">
        <f t="shared" si="23"/>
        <v>0</v>
      </c>
      <c r="W230">
        <f t="shared" si="24"/>
        <v>0</v>
      </c>
      <c r="X230">
        <f t="shared" si="25"/>
        <v>1</v>
      </c>
    </row>
    <row r="231" spans="1:24" x14ac:dyDescent="0.3">
      <c r="A231" t="s">
        <v>225</v>
      </c>
      <c r="B231" t="str">
        <f t="shared" si="26"/>
        <v>'ROSSARI'</v>
      </c>
      <c r="C231" t="s">
        <v>24</v>
      </c>
      <c r="D231" t="s">
        <v>1677</v>
      </c>
      <c r="E231">
        <v>727.3</v>
      </c>
      <c r="F231">
        <v>715</v>
      </c>
      <c r="G231">
        <v>738</v>
      </c>
      <c r="H231">
        <v>711.1</v>
      </c>
      <c r="I231">
        <v>714</v>
      </c>
      <c r="J231">
        <v>716.5</v>
      </c>
      <c r="K231">
        <v>726.09</v>
      </c>
      <c r="L231">
        <v>1427725</v>
      </c>
      <c r="M231" s="3">
        <v>10366.530000000001</v>
      </c>
      <c r="N231">
        <v>55435</v>
      </c>
      <c r="O231" s="3">
        <f t="shared" si="22"/>
        <v>25.754938215928565</v>
      </c>
      <c r="P231" s="3">
        <f>VLOOKUP(A231,'27-7'!$A$2:$N$1650,14,FALSE)</f>
        <v>28.750982778283944</v>
      </c>
      <c r="Q231" s="6">
        <f t="shared" si="27"/>
        <v>-0.10420668348834106</v>
      </c>
      <c r="R231" s="5">
        <f>VLOOKUP(A231,'27-7'!$A$2:$L$1650,12,FALSE)</f>
        <v>32466.83</v>
      </c>
      <c r="S231" s="7">
        <f t="shared" si="28"/>
        <v>-0.68070396771104547</v>
      </c>
      <c r="T231">
        <v>184963</v>
      </c>
      <c r="U231">
        <v>12.96</v>
      </c>
      <c r="V231">
        <f t="shared" si="23"/>
        <v>0</v>
      </c>
      <c r="W231">
        <f t="shared" si="24"/>
        <v>0</v>
      </c>
      <c r="X231">
        <f t="shared" si="25"/>
        <v>1</v>
      </c>
    </row>
    <row r="232" spans="1:24" x14ac:dyDescent="0.3">
      <c r="A232" t="s">
        <v>272</v>
      </c>
      <c r="B232" t="str">
        <f t="shared" si="26"/>
        <v>'TATAPOWER'</v>
      </c>
      <c r="C232" t="s">
        <v>24</v>
      </c>
      <c r="D232" t="s">
        <v>1677</v>
      </c>
      <c r="E232">
        <v>49.5</v>
      </c>
      <c r="F232">
        <v>49.65</v>
      </c>
      <c r="G232">
        <v>50.4</v>
      </c>
      <c r="H232">
        <v>48.55</v>
      </c>
      <c r="I232">
        <v>49</v>
      </c>
      <c r="J232">
        <v>49.15</v>
      </c>
      <c r="K232">
        <v>49.6</v>
      </c>
      <c r="L232">
        <v>19972798</v>
      </c>
      <c r="M232" s="3">
        <v>9906.2199999999993</v>
      </c>
      <c r="N232">
        <v>22154</v>
      </c>
      <c r="O232" s="3">
        <f t="shared" si="22"/>
        <v>901.54364900243752</v>
      </c>
      <c r="P232" s="3">
        <f>VLOOKUP(A232,'27-7'!$A$2:$N$1650,14,FALSE)</f>
        <v>781.39826040332434</v>
      </c>
      <c r="Q232" s="6">
        <f t="shared" si="27"/>
        <v>0.15375691844655409</v>
      </c>
      <c r="R232" s="5">
        <f>VLOOKUP(A232,'27-7'!$A$2:$L$1650,12,FALSE)</f>
        <v>12944.93</v>
      </c>
      <c r="S232" s="7">
        <f t="shared" si="28"/>
        <v>-0.23474132343705226</v>
      </c>
      <c r="T232">
        <v>9016105</v>
      </c>
      <c r="U232">
        <v>45.14</v>
      </c>
      <c r="V232">
        <f t="shared" si="23"/>
        <v>0</v>
      </c>
      <c r="W232">
        <f t="shared" si="24"/>
        <v>0</v>
      </c>
      <c r="X232">
        <f t="shared" si="25"/>
        <v>1</v>
      </c>
    </row>
    <row r="233" spans="1:24" x14ac:dyDescent="0.3">
      <c r="A233" t="s">
        <v>350</v>
      </c>
      <c r="B233" t="str">
        <f t="shared" si="26"/>
        <v>'TVSMOTOR'</v>
      </c>
      <c r="C233" t="s">
        <v>24</v>
      </c>
      <c r="D233" t="s">
        <v>1677</v>
      </c>
      <c r="E233">
        <v>397.1</v>
      </c>
      <c r="F233">
        <v>397</v>
      </c>
      <c r="G233">
        <v>409</v>
      </c>
      <c r="H233">
        <v>395.4</v>
      </c>
      <c r="I233">
        <v>405.35</v>
      </c>
      <c r="J233">
        <v>406.25</v>
      </c>
      <c r="K233">
        <v>405.55</v>
      </c>
      <c r="L233">
        <v>2396715</v>
      </c>
      <c r="M233" s="3">
        <v>9719.7900000000009</v>
      </c>
      <c r="N233">
        <v>28076</v>
      </c>
      <c r="O233" s="3">
        <f t="shared" si="22"/>
        <v>85.365258583843854</v>
      </c>
      <c r="P233" s="3">
        <f>VLOOKUP(A233,'27-7'!$A$2:$N$1650,14,FALSE)</f>
        <v>77.536842105263162</v>
      </c>
      <c r="Q233" s="6">
        <f t="shared" si="27"/>
        <v>0.10096382914270509</v>
      </c>
      <c r="R233" s="5">
        <f>VLOOKUP(A233,'27-7'!$A$2:$L$1650,12,FALSE)</f>
        <v>3495.52</v>
      </c>
      <c r="S233" s="7">
        <f t="shared" si="28"/>
        <v>1.7806420790039823</v>
      </c>
      <c r="T233">
        <v>561760</v>
      </c>
      <c r="U233">
        <v>23.44</v>
      </c>
      <c r="V233">
        <f t="shared" si="23"/>
        <v>0</v>
      </c>
      <c r="W233">
        <f t="shared" si="24"/>
        <v>0</v>
      </c>
      <c r="X233">
        <f t="shared" si="25"/>
        <v>1</v>
      </c>
    </row>
    <row r="234" spans="1:24" x14ac:dyDescent="0.3">
      <c r="A234" t="s">
        <v>267</v>
      </c>
      <c r="B234" t="str">
        <f t="shared" si="26"/>
        <v>'IGL'</v>
      </c>
      <c r="C234" t="s">
        <v>24</v>
      </c>
      <c r="D234" t="s">
        <v>1677</v>
      </c>
      <c r="E234">
        <v>402.3</v>
      </c>
      <c r="F234">
        <v>403</v>
      </c>
      <c r="G234">
        <v>406</v>
      </c>
      <c r="H234">
        <v>398.2</v>
      </c>
      <c r="I234">
        <v>401.2</v>
      </c>
      <c r="J234">
        <v>401.1</v>
      </c>
      <c r="K234">
        <v>401.55</v>
      </c>
      <c r="L234">
        <v>2353700</v>
      </c>
      <c r="M234" s="3">
        <v>9451.36</v>
      </c>
      <c r="N234">
        <v>43822</v>
      </c>
      <c r="O234" s="3">
        <f t="shared" si="22"/>
        <v>53.710465063210258</v>
      </c>
      <c r="P234" s="3">
        <f>VLOOKUP(A234,'27-7'!$A$2:$N$1650,14,FALSE)</f>
        <v>63.488438103167695</v>
      </c>
      <c r="Q234" s="6">
        <f t="shared" si="27"/>
        <v>-0.15401186943783982</v>
      </c>
      <c r="R234" s="5">
        <f>VLOOKUP(A234,'27-7'!$A$2:$L$1650,12,FALSE)</f>
        <v>13522.65</v>
      </c>
      <c r="S234" s="7">
        <f t="shared" si="28"/>
        <v>-0.30107190528483685</v>
      </c>
      <c r="T234">
        <v>732576</v>
      </c>
      <c r="U234">
        <v>31.12</v>
      </c>
      <c r="V234">
        <f t="shared" si="23"/>
        <v>0</v>
      </c>
      <c r="W234">
        <f t="shared" si="24"/>
        <v>0</v>
      </c>
      <c r="X234">
        <f t="shared" si="25"/>
        <v>1</v>
      </c>
    </row>
    <row r="235" spans="1:24" x14ac:dyDescent="0.3">
      <c r="A235" t="s">
        <v>276</v>
      </c>
      <c r="B235" t="str">
        <f t="shared" si="26"/>
        <v>'BANKBARODA'</v>
      </c>
      <c r="C235" t="s">
        <v>24</v>
      </c>
      <c r="D235" t="s">
        <v>1677</v>
      </c>
      <c r="E235">
        <v>46.65</v>
      </c>
      <c r="F235">
        <v>46.8</v>
      </c>
      <c r="G235">
        <v>47.25</v>
      </c>
      <c r="H235">
        <v>45.95</v>
      </c>
      <c r="I235">
        <v>46.95</v>
      </c>
      <c r="J235">
        <v>46.8</v>
      </c>
      <c r="K235">
        <v>46.58</v>
      </c>
      <c r="L235">
        <v>20236662</v>
      </c>
      <c r="M235" s="3">
        <v>9426.98</v>
      </c>
      <c r="N235">
        <v>48568</v>
      </c>
      <c r="O235" s="3">
        <f t="shared" si="22"/>
        <v>416.66657058145279</v>
      </c>
      <c r="P235" s="3">
        <f>VLOOKUP(A235,'27-7'!$A$2:$N$1650,14,FALSE)</f>
        <v>495.37055700877056</v>
      </c>
      <c r="Q235" s="6">
        <f t="shared" si="27"/>
        <v>-0.15887901554456801</v>
      </c>
      <c r="R235" s="5">
        <f>VLOOKUP(A235,'27-7'!$A$2:$L$1650,12,FALSE)</f>
        <v>12180.73</v>
      </c>
      <c r="S235" s="7">
        <f t="shared" si="28"/>
        <v>-0.22607429932360376</v>
      </c>
      <c r="T235">
        <v>2359110</v>
      </c>
      <c r="U235">
        <v>11.66</v>
      </c>
      <c r="V235">
        <f t="shared" si="23"/>
        <v>0</v>
      </c>
      <c r="W235">
        <f t="shared" si="24"/>
        <v>0</v>
      </c>
      <c r="X235">
        <f t="shared" si="25"/>
        <v>1</v>
      </c>
    </row>
    <row r="236" spans="1:24" x14ac:dyDescent="0.3">
      <c r="A236" t="s">
        <v>275</v>
      </c>
      <c r="B236" t="str">
        <f t="shared" si="26"/>
        <v>'IDFCFIRSTB'</v>
      </c>
      <c r="C236" t="s">
        <v>24</v>
      </c>
      <c r="D236" t="s">
        <v>1677</v>
      </c>
      <c r="E236">
        <v>27.35</v>
      </c>
      <c r="F236">
        <v>27.5</v>
      </c>
      <c r="G236">
        <v>28</v>
      </c>
      <c r="H236">
        <v>27.3</v>
      </c>
      <c r="I236">
        <v>27.95</v>
      </c>
      <c r="J236">
        <v>27.85</v>
      </c>
      <c r="K236">
        <v>27.69</v>
      </c>
      <c r="L236">
        <v>33794575</v>
      </c>
      <c r="M236" s="3">
        <v>9357.8799999999992</v>
      </c>
      <c r="N236">
        <v>58700</v>
      </c>
      <c r="O236" s="3">
        <f t="shared" si="22"/>
        <v>575.71678023850086</v>
      </c>
      <c r="P236" s="3">
        <f>VLOOKUP(A236,'27-7'!$A$2:$N$1650,14,FALSE)</f>
        <v>658.48944250564534</v>
      </c>
      <c r="Q236" s="6">
        <f t="shared" si="27"/>
        <v>-0.12570081906276706</v>
      </c>
      <c r="R236" s="5">
        <f>VLOOKUP(A236,'27-7'!$A$2:$L$1650,12,FALSE)</f>
        <v>12427.51</v>
      </c>
      <c r="S236" s="7">
        <f t="shared" si="28"/>
        <v>-0.24700281874647464</v>
      </c>
      <c r="T236">
        <v>6772501</v>
      </c>
      <c r="U236">
        <v>20.04</v>
      </c>
      <c r="V236">
        <f t="shared" si="23"/>
        <v>0</v>
      </c>
      <c r="W236">
        <f t="shared" si="24"/>
        <v>0</v>
      </c>
      <c r="X236">
        <f t="shared" si="25"/>
        <v>1</v>
      </c>
    </row>
    <row r="237" spans="1:24" x14ac:dyDescent="0.3">
      <c r="A237" t="s">
        <v>287</v>
      </c>
      <c r="B237" t="str">
        <f t="shared" si="26"/>
        <v>'GLENMARK'</v>
      </c>
      <c r="C237" t="s">
        <v>24</v>
      </c>
      <c r="D237" t="s">
        <v>1677</v>
      </c>
      <c r="E237">
        <v>425.45</v>
      </c>
      <c r="F237">
        <v>426</v>
      </c>
      <c r="G237">
        <v>429.5</v>
      </c>
      <c r="H237">
        <v>419</v>
      </c>
      <c r="I237">
        <v>421.8</v>
      </c>
      <c r="J237">
        <v>420.85</v>
      </c>
      <c r="K237">
        <v>423.63</v>
      </c>
      <c r="L237">
        <v>2203632</v>
      </c>
      <c r="M237" s="3">
        <v>9335.17</v>
      </c>
      <c r="N237">
        <v>38479</v>
      </c>
      <c r="O237" s="3">
        <f t="shared" si="22"/>
        <v>57.268432131812155</v>
      </c>
      <c r="P237" s="3">
        <f>VLOOKUP(A237,'27-7'!$A$2:$N$1650,14,FALSE)</f>
        <v>48.686405484818806</v>
      </c>
      <c r="Q237" s="6">
        <f t="shared" si="27"/>
        <v>0.17627151894935766</v>
      </c>
      <c r="R237" s="5">
        <f>VLOOKUP(A237,'27-7'!$A$2:$L$1650,12,FALSE)</f>
        <v>10461.49</v>
      </c>
      <c r="S237" s="7">
        <f t="shared" si="28"/>
        <v>-0.10766343991152309</v>
      </c>
      <c r="T237">
        <v>542676</v>
      </c>
      <c r="U237">
        <v>24.63</v>
      </c>
      <c r="V237">
        <f t="shared" si="23"/>
        <v>0</v>
      </c>
      <c r="W237">
        <f t="shared" si="24"/>
        <v>0</v>
      </c>
      <c r="X237">
        <f t="shared" si="25"/>
        <v>1</v>
      </c>
    </row>
    <row r="238" spans="1:24" x14ac:dyDescent="0.3">
      <c r="A238" t="s">
        <v>308</v>
      </c>
      <c r="B238" t="str">
        <f t="shared" si="26"/>
        <v>'HDFCAMC'</v>
      </c>
      <c r="C238" t="s">
        <v>24</v>
      </c>
      <c r="D238" t="s">
        <v>1677</v>
      </c>
      <c r="E238">
        <v>2417.5</v>
      </c>
      <c r="F238">
        <v>2421</v>
      </c>
      <c r="G238">
        <v>2440</v>
      </c>
      <c r="H238">
        <v>2391</v>
      </c>
      <c r="I238">
        <v>2405.5</v>
      </c>
      <c r="J238">
        <v>2406.35</v>
      </c>
      <c r="K238">
        <v>2409.25</v>
      </c>
      <c r="L238">
        <v>374820</v>
      </c>
      <c r="M238" s="3">
        <v>9030.3700000000008</v>
      </c>
      <c r="N238">
        <v>37713</v>
      </c>
      <c r="O238" s="3">
        <f t="shared" si="22"/>
        <v>9.9387479118606308</v>
      </c>
      <c r="P238" s="3">
        <f>VLOOKUP(A238,'27-7'!$A$2:$N$1650,14,FALSE)</f>
        <v>13.934501580005746</v>
      </c>
      <c r="Q238" s="6">
        <f t="shared" si="27"/>
        <v>-0.28675253615662277</v>
      </c>
      <c r="R238" s="5">
        <f>VLOOKUP(A238,'27-7'!$A$2:$L$1650,12,FALSE)</f>
        <v>8225.7199999999993</v>
      </c>
      <c r="S238" s="7">
        <f t="shared" si="28"/>
        <v>9.7821224160316855E-2</v>
      </c>
      <c r="T238">
        <v>245979</v>
      </c>
      <c r="U238">
        <v>65.63</v>
      </c>
      <c r="V238">
        <f t="shared" si="23"/>
        <v>0</v>
      </c>
      <c r="W238">
        <f t="shared" si="24"/>
        <v>0</v>
      </c>
      <c r="X238">
        <f t="shared" si="25"/>
        <v>1</v>
      </c>
    </row>
    <row r="239" spans="1:24" x14ac:dyDescent="0.3">
      <c r="A239" t="s">
        <v>298</v>
      </c>
      <c r="B239" t="str">
        <f t="shared" si="26"/>
        <v>'MRF'</v>
      </c>
      <c r="C239" t="s">
        <v>24</v>
      </c>
      <c r="D239" t="s">
        <v>1677</v>
      </c>
      <c r="E239">
        <v>61931.6</v>
      </c>
      <c r="F239">
        <v>62199.8</v>
      </c>
      <c r="G239">
        <v>63000</v>
      </c>
      <c r="H239">
        <v>62006</v>
      </c>
      <c r="I239">
        <v>62260</v>
      </c>
      <c r="J239">
        <v>62204.9</v>
      </c>
      <c r="K239">
        <v>62463.98</v>
      </c>
      <c r="L239">
        <v>14267</v>
      </c>
      <c r="M239" s="3">
        <v>8911.74</v>
      </c>
      <c r="N239">
        <v>7914</v>
      </c>
      <c r="O239" s="3">
        <f t="shared" si="22"/>
        <v>1.8027546120798585</v>
      </c>
      <c r="P239" s="3">
        <f>VLOOKUP(A239,'27-7'!$A$2:$N$1650,14,FALSE)</f>
        <v>2.1407451212300415</v>
      </c>
      <c r="Q239" s="6">
        <f t="shared" si="27"/>
        <v>-0.15788451684335891</v>
      </c>
      <c r="R239" s="5">
        <f>VLOOKUP(A239,'27-7'!$A$2:$L$1650,12,FALSE)</f>
        <v>9084.35</v>
      </c>
      <c r="S239" s="7">
        <f t="shared" si="28"/>
        <v>-1.900080908375399E-2</v>
      </c>
      <c r="T239">
        <v>4393</v>
      </c>
      <c r="U239">
        <v>30.79</v>
      </c>
      <c r="V239">
        <f t="shared" si="23"/>
        <v>0</v>
      </c>
      <c r="W239">
        <f t="shared" si="24"/>
        <v>0</v>
      </c>
      <c r="X239">
        <f t="shared" si="25"/>
        <v>1</v>
      </c>
    </row>
    <row r="240" spans="1:24" x14ac:dyDescent="0.3">
      <c r="A240" t="s">
        <v>279</v>
      </c>
      <c r="B240" t="str">
        <f t="shared" si="26"/>
        <v>'SBILIFE'</v>
      </c>
      <c r="C240" t="s">
        <v>24</v>
      </c>
      <c r="D240" t="s">
        <v>1677</v>
      </c>
      <c r="E240">
        <v>867.45</v>
      </c>
      <c r="F240">
        <v>865</v>
      </c>
      <c r="G240">
        <v>888.9</v>
      </c>
      <c r="H240">
        <v>863.35</v>
      </c>
      <c r="I240">
        <v>882.5</v>
      </c>
      <c r="J240">
        <v>883.35</v>
      </c>
      <c r="K240">
        <v>878.62</v>
      </c>
      <c r="L240">
        <v>1005543</v>
      </c>
      <c r="M240" s="3">
        <v>8834.94</v>
      </c>
      <c r="N240">
        <v>37511</v>
      </c>
      <c r="O240" s="3">
        <f t="shared" si="22"/>
        <v>26.806616725760442</v>
      </c>
      <c r="P240" s="3">
        <f>VLOOKUP(A240,'27-7'!$A$2:$N$1650,14,FALSE)</f>
        <v>29.646647088697033</v>
      </c>
      <c r="Q240" s="6">
        <f t="shared" si="27"/>
        <v>-9.5796005343868063E-2</v>
      </c>
      <c r="R240" s="5">
        <f>VLOOKUP(A240,'27-7'!$A$2:$L$1650,12,FALSE)</f>
        <v>11681.59</v>
      </c>
      <c r="S240" s="7">
        <f t="shared" si="28"/>
        <v>-0.24368686112078916</v>
      </c>
      <c r="T240">
        <v>438849</v>
      </c>
      <c r="U240">
        <v>43.64</v>
      </c>
      <c r="V240">
        <f t="shared" si="23"/>
        <v>0</v>
      </c>
      <c r="W240">
        <f t="shared" si="24"/>
        <v>0</v>
      </c>
      <c r="X240">
        <f t="shared" si="25"/>
        <v>1</v>
      </c>
    </row>
    <row r="241" spans="1:24" x14ac:dyDescent="0.3">
      <c r="A241" t="s">
        <v>325</v>
      </c>
      <c r="B241" t="str">
        <f t="shared" si="26"/>
        <v>'BHARATFORG'</v>
      </c>
      <c r="C241" t="s">
        <v>24</v>
      </c>
      <c r="D241" t="s">
        <v>1677</v>
      </c>
      <c r="E241">
        <v>382.8</v>
      </c>
      <c r="F241">
        <v>383.5</v>
      </c>
      <c r="G241">
        <v>394.5</v>
      </c>
      <c r="H241">
        <v>379.45</v>
      </c>
      <c r="I241">
        <v>392.6</v>
      </c>
      <c r="J241">
        <v>393.25</v>
      </c>
      <c r="K241">
        <v>386.86</v>
      </c>
      <c r="L241">
        <v>2260234</v>
      </c>
      <c r="M241" s="3">
        <v>8743.8700000000008</v>
      </c>
      <c r="N241">
        <v>30121</v>
      </c>
      <c r="O241" s="3">
        <f t="shared" si="22"/>
        <v>75.038478138176018</v>
      </c>
      <c r="P241" s="3">
        <f>VLOOKUP(A241,'27-7'!$A$2:$N$1650,14,FALSE)</f>
        <v>92.123967876937002</v>
      </c>
      <c r="Q241" s="6">
        <f t="shared" si="27"/>
        <v>-0.18546193930318422</v>
      </c>
      <c r="R241" s="5">
        <f>VLOOKUP(A241,'27-7'!$A$2:$L$1650,12,FALSE)</f>
        <v>6246.37</v>
      </c>
      <c r="S241" s="7">
        <f t="shared" si="28"/>
        <v>0.39983222255486001</v>
      </c>
      <c r="T241">
        <v>492091</v>
      </c>
      <c r="U241">
        <v>21.77</v>
      </c>
      <c r="V241">
        <f t="shared" si="23"/>
        <v>0</v>
      </c>
      <c r="W241">
        <f t="shared" si="24"/>
        <v>0</v>
      </c>
      <c r="X241">
        <f t="shared" si="25"/>
        <v>1</v>
      </c>
    </row>
    <row r="242" spans="1:24" x14ac:dyDescent="0.3">
      <c r="A242" t="s">
        <v>295</v>
      </c>
      <c r="B242" t="str">
        <f t="shared" si="26"/>
        <v>'LIQUIDBEES'</v>
      </c>
      <c r="C242" t="s">
        <v>24</v>
      </c>
      <c r="D242" t="s">
        <v>1677</v>
      </c>
      <c r="E242">
        <v>999.99</v>
      </c>
      <c r="F242">
        <v>999.99</v>
      </c>
      <c r="G242">
        <v>1000.01</v>
      </c>
      <c r="H242">
        <v>999.99</v>
      </c>
      <c r="I242">
        <v>999.99</v>
      </c>
      <c r="J242">
        <v>999.99</v>
      </c>
      <c r="K242">
        <v>1000</v>
      </c>
      <c r="L242">
        <v>855646</v>
      </c>
      <c r="M242" s="3">
        <v>8556.42</v>
      </c>
      <c r="N242">
        <v>3368</v>
      </c>
      <c r="O242" s="3">
        <f t="shared" si="22"/>
        <v>254.05166270783849</v>
      </c>
      <c r="P242" s="3">
        <f>VLOOKUP(A242,'27-7'!$A$2:$N$1650,14,FALSE)</f>
        <v>250.5844455852156</v>
      </c>
      <c r="Q242" s="6">
        <f t="shared" si="27"/>
        <v>1.3836521714368725E-2</v>
      </c>
      <c r="R242" s="5">
        <f>VLOOKUP(A242,'27-7'!$A$2:$L$1650,12,FALSE)</f>
        <v>9762.73</v>
      </c>
      <c r="S242" s="7">
        <f t="shared" si="28"/>
        <v>-0.12356277393720809</v>
      </c>
      <c r="T242">
        <v>774366</v>
      </c>
      <c r="U242">
        <v>90.5</v>
      </c>
      <c r="V242">
        <f t="shared" si="23"/>
        <v>0</v>
      </c>
      <c r="W242">
        <f t="shared" si="24"/>
        <v>0</v>
      </c>
      <c r="X242">
        <f t="shared" si="25"/>
        <v>1</v>
      </c>
    </row>
    <row r="243" spans="1:24" x14ac:dyDescent="0.3">
      <c r="A243" t="s">
        <v>335</v>
      </c>
      <c r="B243" t="str">
        <f t="shared" si="26"/>
        <v>'RAMCOCEM'</v>
      </c>
      <c r="C243" t="s">
        <v>24</v>
      </c>
      <c r="D243" t="s">
        <v>1677</v>
      </c>
      <c r="E243">
        <v>686.75</v>
      </c>
      <c r="F243">
        <v>686.2</v>
      </c>
      <c r="G243">
        <v>721.15</v>
      </c>
      <c r="H243">
        <v>683</v>
      </c>
      <c r="I243">
        <v>717.5</v>
      </c>
      <c r="J243">
        <v>714.45</v>
      </c>
      <c r="K243">
        <v>703.2</v>
      </c>
      <c r="L243">
        <v>1216229</v>
      </c>
      <c r="M243" s="3">
        <v>8552.5499999999993</v>
      </c>
      <c r="N243">
        <v>26541</v>
      </c>
      <c r="O243" s="3">
        <f t="shared" si="22"/>
        <v>45.824535624128707</v>
      </c>
      <c r="P243" s="3">
        <f>VLOOKUP(A243,'27-7'!$A$2:$N$1650,14,FALSE)</f>
        <v>59.337550835969274</v>
      </c>
      <c r="Q243" s="6">
        <f t="shared" si="27"/>
        <v>-0.22773125990985862</v>
      </c>
      <c r="R243" s="5">
        <f>VLOOKUP(A243,'27-7'!$A$2:$L$1650,12,FALSE)</f>
        <v>5433.22</v>
      </c>
      <c r="S243" s="7">
        <f t="shared" si="28"/>
        <v>0.5741217914974911</v>
      </c>
      <c r="T243">
        <v>263500</v>
      </c>
      <c r="U243">
        <v>21.67</v>
      </c>
      <c r="V243">
        <f t="shared" si="23"/>
        <v>0</v>
      </c>
      <c r="W243">
        <f t="shared" si="24"/>
        <v>0</v>
      </c>
      <c r="X243">
        <f t="shared" si="25"/>
        <v>1</v>
      </c>
    </row>
    <row r="244" spans="1:24" x14ac:dyDescent="0.3">
      <c r="A244" t="s">
        <v>314</v>
      </c>
      <c r="B244" t="str">
        <f t="shared" si="26"/>
        <v>'ONGC'</v>
      </c>
      <c r="C244" t="s">
        <v>24</v>
      </c>
      <c r="D244" t="s">
        <v>1677</v>
      </c>
      <c r="E244">
        <v>80.8</v>
      </c>
      <c r="F244">
        <v>81</v>
      </c>
      <c r="G244">
        <v>81.25</v>
      </c>
      <c r="H244">
        <v>79.3</v>
      </c>
      <c r="I244">
        <v>80.099999999999994</v>
      </c>
      <c r="J244">
        <v>79.900000000000006</v>
      </c>
      <c r="K244">
        <v>80.040000000000006</v>
      </c>
      <c r="L244">
        <v>10618186</v>
      </c>
      <c r="M244" s="3">
        <v>8498.32</v>
      </c>
      <c r="N244">
        <v>52922</v>
      </c>
      <c r="O244" s="3">
        <f t="shared" si="22"/>
        <v>200.63841124674047</v>
      </c>
      <c r="P244" s="3">
        <f>VLOOKUP(A244,'27-7'!$A$2:$N$1650,14,FALSE)</f>
        <v>218.26182843954354</v>
      </c>
      <c r="Q244" s="6">
        <f t="shared" si="27"/>
        <v>-8.074438539620582E-2</v>
      </c>
      <c r="R244" s="5">
        <f>VLOOKUP(A244,'27-7'!$A$2:$L$1650,12,FALSE)</f>
        <v>6910.07</v>
      </c>
      <c r="S244" s="7">
        <f t="shared" si="28"/>
        <v>0.2298457179160269</v>
      </c>
      <c r="T244">
        <v>3603750</v>
      </c>
      <c r="U244">
        <v>33.94</v>
      </c>
      <c r="V244">
        <f t="shared" si="23"/>
        <v>0</v>
      </c>
      <c r="W244">
        <f t="shared" si="24"/>
        <v>0</v>
      </c>
      <c r="X244">
        <f t="shared" si="25"/>
        <v>1</v>
      </c>
    </row>
    <row r="245" spans="1:24" x14ac:dyDescent="0.3">
      <c r="A245" t="s">
        <v>323</v>
      </c>
      <c r="B245" t="str">
        <f t="shared" si="26"/>
        <v>'HINDZINC'</v>
      </c>
      <c r="C245" t="s">
        <v>24</v>
      </c>
      <c r="D245" t="s">
        <v>1677</v>
      </c>
      <c r="E245">
        <v>206.8</v>
      </c>
      <c r="F245">
        <v>209.5</v>
      </c>
      <c r="G245">
        <v>215.9</v>
      </c>
      <c r="H245">
        <v>208.7</v>
      </c>
      <c r="I245">
        <v>210.4</v>
      </c>
      <c r="J245">
        <v>210.8</v>
      </c>
      <c r="K245">
        <v>212.68</v>
      </c>
      <c r="L245">
        <v>3969330</v>
      </c>
      <c r="M245" s="3">
        <v>8442.01</v>
      </c>
      <c r="N245">
        <v>59068</v>
      </c>
      <c r="O245" s="3">
        <f t="shared" si="22"/>
        <v>67.199329586239585</v>
      </c>
      <c r="P245" s="3">
        <f>VLOOKUP(A245,'27-7'!$A$2:$N$1650,14,FALSE)</f>
        <v>80.378126480964667</v>
      </c>
      <c r="Q245" s="6">
        <f t="shared" si="27"/>
        <v>-0.16395999100384748</v>
      </c>
      <c r="R245" s="5">
        <f>VLOOKUP(A245,'27-7'!$A$2:$L$1650,12,FALSE)</f>
        <v>6323.98</v>
      </c>
      <c r="S245" s="7">
        <f t="shared" si="28"/>
        <v>0.33492041404305528</v>
      </c>
      <c r="T245">
        <v>1926487</v>
      </c>
      <c r="U245">
        <v>48.53</v>
      </c>
      <c r="V245">
        <f t="shared" si="23"/>
        <v>0</v>
      </c>
      <c r="W245">
        <f t="shared" si="24"/>
        <v>0</v>
      </c>
      <c r="X245">
        <f t="shared" si="25"/>
        <v>1</v>
      </c>
    </row>
    <row r="246" spans="1:24" x14ac:dyDescent="0.3">
      <c r="A246" t="s">
        <v>333</v>
      </c>
      <c r="B246" t="str">
        <f t="shared" si="26"/>
        <v>'APOLLOTYRE'</v>
      </c>
      <c r="C246" t="s">
        <v>24</v>
      </c>
      <c r="D246" t="s">
        <v>1677</v>
      </c>
      <c r="E246">
        <v>106.7</v>
      </c>
      <c r="F246">
        <v>106.7</v>
      </c>
      <c r="G246">
        <v>111.35</v>
      </c>
      <c r="H246">
        <v>106.7</v>
      </c>
      <c r="I246">
        <v>110.8</v>
      </c>
      <c r="J246">
        <v>110.75</v>
      </c>
      <c r="K246">
        <v>109.76</v>
      </c>
      <c r="L246">
        <v>7580430</v>
      </c>
      <c r="M246" s="3">
        <v>8320.65</v>
      </c>
      <c r="N246">
        <v>34332</v>
      </c>
      <c r="O246" s="3">
        <f t="shared" si="22"/>
        <v>220.79779797273682</v>
      </c>
      <c r="P246" s="3">
        <f>VLOOKUP(A246,'27-7'!$A$2:$N$1650,14,FALSE)</f>
        <v>236.16842886291968</v>
      </c>
      <c r="Q246" s="6">
        <f t="shared" si="27"/>
        <v>-6.5083343121635079E-2</v>
      </c>
      <c r="R246" s="5">
        <f>VLOOKUP(A246,'27-7'!$A$2:$L$1650,12,FALSE)</f>
        <v>5451.07</v>
      </c>
      <c r="S246" s="7">
        <f t="shared" si="28"/>
        <v>0.52642508718471792</v>
      </c>
      <c r="T246">
        <v>1247703</v>
      </c>
      <c r="U246">
        <v>16.46</v>
      </c>
      <c r="V246">
        <f t="shared" si="23"/>
        <v>0</v>
      </c>
      <c r="W246">
        <f t="shared" si="24"/>
        <v>0</v>
      </c>
      <c r="X246">
        <f t="shared" si="25"/>
        <v>1</v>
      </c>
    </row>
    <row r="247" spans="1:24" x14ac:dyDescent="0.3">
      <c r="A247" t="s">
        <v>243</v>
      </c>
      <c r="B247" t="str">
        <f t="shared" si="26"/>
        <v>'SBICARD'</v>
      </c>
      <c r="C247" t="s">
        <v>24</v>
      </c>
      <c r="D247" t="s">
        <v>1677</v>
      </c>
      <c r="E247">
        <v>750.65</v>
      </c>
      <c r="F247">
        <v>754.95</v>
      </c>
      <c r="G247">
        <v>758.1</v>
      </c>
      <c r="H247">
        <v>748.35</v>
      </c>
      <c r="I247">
        <v>752</v>
      </c>
      <c r="J247">
        <v>752.4</v>
      </c>
      <c r="K247">
        <v>752.86</v>
      </c>
      <c r="L247">
        <v>1068821</v>
      </c>
      <c r="M247" s="3">
        <v>8046.76</v>
      </c>
      <c r="N247">
        <v>70447</v>
      </c>
      <c r="O247" s="3">
        <f t="shared" si="22"/>
        <v>15.171987451559328</v>
      </c>
      <c r="P247" s="3">
        <f>VLOOKUP(A247,'27-7'!$A$2:$N$1650,14,FALSE)</f>
        <v>22.557801112579426</v>
      </c>
      <c r="Q247" s="6">
        <f t="shared" si="27"/>
        <v>-0.32741727015676969</v>
      </c>
      <c r="R247" s="5">
        <f>VLOOKUP(A247,'27-7'!$A$2:$L$1650,12,FALSE)</f>
        <v>21365.040000000001</v>
      </c>
      <c r="S247" s="7">
        <f t="shared" si="28"/>
        <v>-0.6233678944668487</v>
      </c>
      <c r="T247">
        <v>406927</v>
      </c>
      <c r="U247">
        <v>38.07</v>
      </c>
      <c r="V247">
        <f t="shared" si="23"/>
        <v>0</v>
      </c>
      <c r="W247">
        <f t="shared" si="24"/>
        <v>0</v>
      </c>
      <c r="X247">
        <f t="shared" si="25"/>
        <v>1</v>
      </c>
    </row>
    <row r="248" spans="1:24" x14ac:dyDescent="0.3">
      <c r="A248" t="s">
        <v>311</v>
      </c>
      <c r="B248" t="str">
        <f t="shared" si="26"/>
        <v>'PNB'</v>
      </c>
      <c r="C248" t="s">
        <v>24</v>
      </c>
      <c r="D248" t="s">
        <v>1677</v>
      </c>
      <c r="E248">
        <v>32.299999999999997</v>
      </c>
      <c r="F248">
        <v>32.35</v>
      </c>
      <c r="G248">
        <v>32.65</v>
      </c>
      <c r="H248">
        <v>31.75</v>
      </c>
      <c r="I248">
        <v>32.1</v>
      </c>
      <c r="J248">
        <v>32.1</v>
      </c>
      <c r="K248">
        <v>32.15</v>
      </c>
      <c r="L248">
        <v>24367645</v>
      </c>
      <c r="M248" s="3">
        <v>7835.39</v>
      </c>
      <c r="N248">
        <v>70521</v>
      </c>
      <c r="O248" s="3">
        <f t="shared" si="22"/>
        <v>345.53742856737711</v>
      </c>
      <c r="P248" s="3">
        <f>VLOOKUP(A248,'27-7'!$A$2:$N$1650,14,FALSE)</f>
        <v>397.62230953788378</v>
      </c>
      <c r="Q248" s="6">
        <f t="shared" si="27"/>
        <v>-0.13099084161308672</v>
      </c>
      <c r="R248" s="5">
        <f>VLOOKUP(A248,'27-7'!$A$2:$L$1650,12,FALSE)</f>
        <v>7488.32</v>
      </c>
      <c r="S248" s="7">
        <f t="shared" si="28"/>
        <v>4.6348179564975937E-2</v>
      </c>
      <c r="T248">
        <v>5998800</v>
      </c>
      <c r="U248">
        <v>24.62</v>
      </c>
      <c r="V248">
        <f t="shared" si="23"/>
        <v>0</v>
      </c>
      <c r="W248">
        <f t="shared" si="24"/>
        <v>0</v>
      </c>
      <c r="X248">
        <f t="shared" si="25"/>
        <v>1</v>
      </c>
    </row>
    <row r="249" spans="1:24" x14ac:dyDescent="0.3">
      <c r="A249" t="s">
        <v>341</v>
      </c>
      <c r="B249" t="str">
        <f t="shared" si="26"/>
        <v>'MFSL'</v>
      </c>
      <c r="C249" t="s">
        <v>24</v>
      </c>
      <c r="D249" t="s">
        <v>1677</v>
      </c>
      <c r="E249">
        <v>554.04999999999995</v>
      </c>
      <c r="F249">
        <v>557.5</v>
      </c>
      <c r="G249">
        <v>575.20000000000005</v>
      </c>
      <c r="H249">
        <v>556.35</v>
      </c>
      <c r="I249">
        <v>565.25</v>
      </c>
      <c r="J249">
        <v>567.70000000000005</v>
      </c>
      <c r="K249">
        <v>565.29999999999995</v>
      </c>
      <c r="L249">
        <v>1385470</v>
      </c>
      <c r="M249" s="3">
        <v>7832.03</v>
      </c>
      <c r="N249">
        <v>26951</v>
      </c>
      <c r="O249" s="3">
        <f t="shared" si="22"/>
        <v>51.40699788505065</v>
      </c>
      <c r="P249" s="3">
        <f>VLOOKUP(A249,'27-7'!$A$2:$N$1650,14,FALSE)</f>
        <v>62.207406254862299</v>
      </c>
      <c r="Q249" s="6">
        <f t="shared" si="27"/>
        <v>-0.1736193328100295</v>
      </c>
      <c r="R249" s="5">
        <f>VLOOKUP(A249,'27-7'!$A$2:$L$1650,12,FALSE)</f>
        <v>4451.91</v>
      </c>
      <c r="S249" s="7">
        <f t="shared" si="28"/>
        <v>0.75925164704587467</v>
      </c>
      <c r="T249">
        <v>229287</v>
      </c>
      <c r="U249">
        <v>16.55</v>
      </c>
      <c r="V249">
        <f t="shared" si="23"/>
        <v>0</v>
      </c>
      <c r="W249">
        <f t="shared" si="24"/>
        <v>0</v>
      </c>
      <c r="X249">
        <f t="shared" si="25"/>
        <v>1</v>
      </c>
    </row>
    <row r="250" spans="1:24" x14ac:dyDescent="0.3">
      <c r="A250" t="s">
        <v>60</v>
      </c>
      <c r="B250" t="str">
        <f t="shared" si="26"/>
        <v>'PERSISTENT'</v>
      </c>
      <c r="C250" t="s">
        <v>24</v>
      </c>
      <c r="D250" t="s">
        <v>1677</v>
      </c>
      <c r="E250">
        <v>855.7</v>
      </c>
      <c r="F250">
        <v>858.25</v>
      </c>
      <c r="G250">
        <v>898.95</v>
      </c>
      <c r="H250">
        <v>839.95</v>
      </c>
      <c r="I250">
        <v>886</v>
      </c>
      <c r="J250">
        <v>886.75</v>
      </c>
      <c r="K250">
        <v>870.31</v>
      </c>
      <c r="L250">
        <v>899199</v>
      </c>
      <c r="M250" s="3">
        <v>7825.83</v>
      </c>
      <c r="N250">
        <v>46140</v>
      </c>
      <c r="O250" s="3">
        <f t="shared" si="22"/>
        <v>19.488491547464239</v>
      </c>
      <c r="P250" s="3">
        <f>VLOOKUP(A250,'27-7'!$A$2:$N$1650,14,FALSE)</f>
        <v>27.920125124331491</v>
      </c>
      <c r="Q250" s="6">
        <f t="shared" si="27"/>
        <v>-0.30199125323830855</v>
      </c>
      <c r="R250" s="5">
        <f>VLOOKUP(A250,'27-7'!$A$2:$L$1650,12,FALSE)</f>
        <v>16789.509999999998</v>
      </c>
      <c r="S250" s="7">
        <f t="shared" si="28"/>
        <v>-0.53388574175184378</v>
      </c>
      <c r="T250">
        <v>418550</v>
      </c>
      <c r="U250">
        <v>46.55</v>
      </c>
      <c r="V250">
        <f t="shared" si="23"/>
        <v>0</v>
      </c>
      <c r="W250">
        <f t="shared" si="24"/>
        <v>0</v>
      </c>
      <c r="X250">
        <f t="shared" si="25"/>
        <v>1</v>
      </c>
    </row>
    <row r="251" spans="1:24" x14ac:dyDescent="0.3">
      <c r="A251" t="s">
        <v>240</v>
      </c>
      <c r="B251" t="str">
        <f t="shared" si="26"/>
        <v>'DEEPAKNTR'</v>
      </c>
      <c r="C251" t="s">
        <v>24</v>
      </c>
      <c r="D251" t="s">
        <v>1677</v>
      </c>
      <c r="E251">
        <v>612.15</v>
      </c>
      <c r="F251">
        <v>612</v>
      </c>
      <c r="G251">
        <v>621.9</v>
      </c>
      <c r="H251">
        <v>603.35</v>
      </c>
      <c r="I251">
        <v>614</v>
      </c>
      <c r="J251">
        <v>616.20000000000005</v>
      </c>
      <c r="K251">
        <v>615.76</v>
      </c>
      <c r="L251">
        <v>1259751</v>
      </c>
      <c r="M251" s="3">
        <v>7757.07</v>
      </c>
      <c r="N251">
        <v>47763</v>
      </c>
      <c r="O251" s="3">
        <f t="shared" si="22"/>
        <v>26.375039256328119</v>
      </c>
      <c r="P251" s="3">
        <f>VLOOKUP(A251,'27-7'!$A$2:$N$1650,14,FALSE)</f>
        <v>37.52222119274839</v>
      </c>
      <c r="Q251" s="6">
        <f t="shared" si="27"/>
        <v>-0.29708214444870323</v>
      </c>
      <c r="R251" s="5">
        <f>VLOOKUP(A251,'27-7'!$A$2:$L$1650,12,FALSE)</f>
        <v>22286.42</v>
      </c>
      <c r="S251" s="7">
        <f t="shared" si="28"/>
        <v>-0.6519373681371885</v>
      </c>
      <c r="T251">
        <v>406077</v>
      </c>
      <c r="U251">
        <v>32.229999999999997</v>
      </c>
      <c r="V251">
        <f t="shared" si="23"/>
        <v>0</v>
      </c>
      <c r="W251">
        <f t="shared" si="24"/>
        <v>0</v>
      </c>
      <c r="X251">
        <f t="shared" si="25"/>
        <v>1</v>
      </c>
    </row>
    <row r="252" spans="1:24" x14ac:dyDescent="0.3">
      <c r="A252" t="s">
        <v>305</v>
      </c>
      <c r="B252" t="str">
        <f t="shared" si="26"/>
        <v>'LICHSGFIN'</v>
      </c>
      <c r="C252" t="s">
        <v>24</v>
      </c>
      <c r="D252" t="s">
        <v>1677</v>
      </c>
      <c r="E252">
        <v>266.75</v>
      </c>
      <c r="F252">
        <v>267</v>
      </c>
      <c r="G252">
        <v>270</v>
      </c>
      <c r="H252">
        <v>263.35000000000002</v>
      </c>
      <c r="I252">
        <v>267.75</v>
      </c>
      <c r="J252">
        <v>268.55</v>
      </c>
      <c r="K252">
        <v>267.27</v>
      </c>
      <c r="L252">
        <v>2897322</v>
      </c>
      <c r="M252" s="3">
        <v>7743.59</v>
      </c>
      <c r="N252">
        <v>29263</v>
      </c>
      <c r="O252" s="3">
        <f t="shared" si="22"/>
        <v>99.009739261183057</v>
      </c>
      <c r="P252" s="3">
        <f>VLOOKUP(A252,'27-7'!$A$2:$N$1650,14,FALSE)</f>
        <v>93.458971994929129</v>
      </c>
      <c r="Q252" s="6">
        <f t="shared" si="27"/>
        <v>5.9392556410262032E-2</v>
      </c>
      <c r="R252" s="5">
        <f>VLOOKUP(A252,'27-7'!$A$2:$L$1650,12,FALSE)</f>
        <v>8651.5300000000007</v>
      </c>
      <c r="S252" s="7">
        <f t="shared" si="28"/>
        <v>-0.10494559921771067</v>
      </c>
      <c r="T252">
        <v>459306</v>
      </c>
      <c r="U252">
        <v>15.85</v>
      </c>
      <c r="V252">
        <f t="shared" si="23"/>
        <v>0</v>
      </c>
      <c r="W252">
        <f t="shared" si="24"/>
        <v>0</v>
      </c>
      <c r="X252">
        <f t="shared" si="25"/>
        <v>1</v>
      </c>
    </row>
    <row r="253" spans="1:24" x14ac:dyDescent="0.3">
      <c r="A253" t="s">
        <v>299</v>
      </c>
      <c r="B253" t="str">
        <f t="shared" si="26"/>
        <v>'GAIL'</v>
      </c>
      <c r="C253" t="s">
        <v>24</v>
      </c>
      <c r="D253" t="s">
        <v>1677</v>
      </c>
      <c r="E253">
        <v>97.5</v>
      </c>
      <c r="F253">
        <v>98.1</v>
      </c>
      <c r="G253">
        <v>98.5</v>
      </c>
      <c r="H253">
        <v>96.5</v>
      </c>
      <c r="I253">
        <v>97.7</v>
      </c>
      <c r="J253">
        <v>97.6</v>
      </c>
      <c r="K253">
        <v>97.46</v>
      </c>
      <c r="L253">
        <v>7942640</v>
      </c>
      <c r="M253" s="3">
        <v>7741.11</v>
      </c>
      <c r="N253">
        <v>35761</v>
      </c>
      <c r="O253" s="3">
        <f t="shared" si="22"/>
        <v>222.10340874136628</v>
      </c>
      <c r="P253" s="3">
        <f>VLOOKUP(A253,'27-7'!$A$2:$N$1650,14,FALSE)</f>
        <v>202.37180844026989</v>
      </c>
      <c r="Q253" s="6">
        <f t="shared" si="27"/>
        <v>9.7501724440636109E-2</v>
      </c>
      <c r="R253" s="5">
        <f>VLOOKUP(A253,'27-7'!$A$2:$L$1650,12,FALSE)</f>
        <v>9017.61</v>
      </c>
      <c r="S253" s="7">
        <f t="shared" si="28"/>
        <v>-0.14155635473257336</v>
      </c>
      <c r="T253">
        <v>2522203</v>
      </c>
      <c r="U253">
        <v>31.76</v>
      </c>
      <c r="V253">
        <f t="shared" si="23"/>
        <v>0</v>
      </c>
      <c r="W253">
        <f t="shared" si="24"/>
        <v>0</v>
      </c>
      <c r="X253">
        <f t="shared" si="25"/>
        <v>1</v>
      </c>
    </row>
    <row r="254" spans="1:24" x14ac:dyDescent="0.3">
      <c r="A254" t="s">
        <v>309</v>
      </c>
      <c r="B254" t="str">
        <f t="shared" si="26"/>
        <v>'COLPAL'</v>
      </c>
      <c r="C254" t="s">
        <v>24</v>
      </c>
      <c r="D254" t="s">
        <v>1677</v>
      </c>
      <c r="E254">
        <v>1386.05</v>
      </c>
      <c r="F254">
        <v>1397</v>
      </c>
      <c r="G254">
        <v>1402</v>
      </c>
      <c r="H254">
        <v>1382</v>
      </c>
      <c r="I254">
        <v>1390.5</v>
      </c>
      <c r="J254">
        <v>1391.65</v>
      </c>
      <c r="K254">
        <v>1393.6</v>
      </c>
      <c r="L254">
        <v>553038</v>
      </c>
      <c r="M254" s="3">
        <v>7707.13</v>
      </c>
      <c r="N254">
        <v>19976</v>
      </c>
      <c r="O254" s="3">
        <f t="shared" si="22"/>
        <v>27.685122146575893</v>
      </c>
      <c r="P254" s="3">
        <f>VLOOKUP(A254,'27-7'!$A$2:$N$1650,14,FALSE)</f>
        <v>18.218990324981394</v>
      </c>
      <c r="Q254" s="6">
        <f t="shared" si="27"/>
        <v>0.51957499580066135</v>
      </c>
      <c r="R254" s="5">
        <f>VLOOKUP(A254,'27-7'!$A$2:$L$1650,12,FALSE)</f>
        <v>8187.62</v>
      </c>
      <c r="S254" s="7">
        <f t="shared" si="28"/>
        <v>-5.8684941411545698E-2</v>
      </c>
      <c r="T254">
        <v>146876</v>
      </c>
      <c r="U254">
        <v>26.56</v>
      </c>
      <c r="V254">
        <f t="shared" si="23"/>
        <v>0</v>
      </c>
      <c r="W254">
        <f t="shared" si="24"/>
        <v>0</v>
      </c>
      <c r="X254">
        <f t="shared" si="25"/>
        <v>1</v>
      </c>
    </row>
    <row r="255" spans="1:24" x14ac:dyDescent="0.3">
      <c r="A255" t="s">
        <v>313</v>
      </c>
      <c r="B255" t="str">
        <f t="shared" si="26"/>
        <v>'COALINDIA'</v>
      </c>
      <c r="C255" t="s">
        <v>24</v>
      </c>
      <c r="D255" t="s">
        <v>1677</v>
      </c>
      <c r="E255">
        <v>129.94999999999999</v>
      </c>
      <c r="F255">
        <v>130.1</v>
      </c>
      <c r="G255">
        <v>130.75</v>
      </c>
      <c r="H255">
        <v>128.55000000000001</v>
      </c>
      <c r="I255">
        <v>130.35</v>
      </c>
      <c r="J255">
        <v>130.44999999999999</v>
      </c>
      <c r="K255">
        <v>129.83000000000001</v>
      </c>
      <c r="L255">
        <v>5274400</v>
      </c>
      <c r="M255" s="3">
        <v>6847.79</v>
      </c>
      <c r="N255">
        <v>31381</v>
      </c>
      <c r="O255" s="3">
        <f t="shared" si="22"/>
        <v>168.07622446703419</v>
      </c>
      <c r="P255" s="3">
        <f>VLOOKUP(A255,'27-7'!$A$2:$N$1650,14,FALSE)</f>
        <v>135.43599070425381</v>
      </c>
      <c r="Q255" s="6">
        <f t="shared" si="27"/>
        <v>0.24100118139243773</v>
      </c>
      <c r="R255" s="5">
        <f>VLOOKUP(A255,'27-7'!$A$2:$L$1650,12,FALSE)</f>
        <v>6990.03</v>
      </c>
      <c r="S255" s="7">
        <f t="shared" si="28"/>
        <v>-2.034898276545305E-2</v>
      </c>
      <c r="T255">
        <v>1537890</v>
      </c>
      <c r="U255">
        <v>29.16</v>
      </c>
      <c r="V255">
        <f t="shared" si="23"/>
        <v>0</v>
      </c>
      <c r="W255">
        <f t="shared" si="24"/>
        <v>0</v>
      </c>
      <c r="X255">
        <f t="shared" si="25"/>
        <v>1</v>
      </c>
    </row>
    <row r="256" spans="1:24" x14ac:dyDescent="0.3">
      <c r="A256" t="s">
        <v>318</v>
      </c>
      <c r="B256" t="str">
        <f t="shared" si="26"/>
        <v>'HIKAL'</v>
      </c>
      <c r="C256" t="s">
        <v>24</v>
      </c>
      <c r="D256" t="s">
        <v>1677</v>
      </c>
      <c r="E256">
        <v>142.19999999999999</v>
      </c>
      <c r="F256">
        <v>143</v>
      </c>
      <c r="G256">
        <v>156.25</v>
      </c>
      <c r="H256">
        <v>142.4</v>
      </c>
      <c r="I256">
        <v>155.1</v>
      </c>
      <c r="J256">
        <v>154.9</v>
      </c>
      <c r="K256">
        <v>150.71</v>
      </c>
      <c r="L256">
        <v>4532884</v>
      </c>
      <c r="M256" s="3">
        <v>6831.52</v>
      </c>
      <c r="N256">
        <v>40493</v>
      </c>
      <c r="O256" s="3">
        <f t="shared" si="22"/>
        <v>111.94240979922456</v>
      </c>
      <c r="P256" s="3">
        <f>VLOOKUP(A256,'27-7'!$A$2:$N$1650,14,FALSE)</f>
        <v>106.70727960293075</v>
      </c>
      <c r="Q256" s="6">
        <f t="shared" si="27"/>
        <v>4.9060665924333287E-2</v>
      </c>
      <c r="R256" s="5">
        <f>VLOOKUP(A256,'27-7'!$A$2:$L$1650,12,FALSE)</f>
        <v>6432.81</v>
      </c>
      <c r="S256" s="7">
        <f t="shared" si="28"/>
        <v>6.1980689620865531E-2</v>
      </c>
      <c r="T256">
        <v>1278980</v>
      </c>
      <c r="U256">
        <v>28.22</v>
      </c>
      <c r="V256">
        <f t="shared" si="23"/>
        <v>0</v>
      </c>
      <c r="W256">
        <f t="shared" si="24"/>
        <v>0</v>
      </c>
      <c r="X256">
        <f t="shared" si="25"/>
        <v>1</v>
      </c>
    </row>
    <row r="257" spans="1:24" x14ac:dyDescent="0.3">
      <c r="A257" t="s">
        <v>336</v>
      </c>
      <c r="B257" t="str">
        <f t="shared" si="26"/>
        <v>'NMDC'</v>
      </c>
      <c r="C257" t="s">
        <v>24</v>
      </c>
      <c r="D257" t="s">
        <v>1677</v>
      </c>
      <c r="E257">
        <v>82.5</v>
      </c>
      <c r="F257">
        <v>82.55</v>
      </c>
      <c r="G257">
        <v>85.3</v>
      </c>
      <c r="H257">
        <v>82.3</v>
      </c>
      <c r="I257">
        <v>85.05</v>
      </c>
      <c r="J257">
        <v>85</v>
      </c>
      <c r="K257">
        <v>84.08</v>
      </c>
      <c r="L257">
        <v>7873656</v>
      </c>
      <c r="M257" s="3">
        <v>6619.93</v>
      </c>
      <c r="N257">
        <v>45639</v>
      </c>
      <c r="O257" s="3">
        <f t="shared" si="22"/>
        <v>172.52034444225333</v>
      </c>
      <c r="P257" s="3">
        <f>VLOOKUP(A257,'27-7'!$A$2:$N$1650,14,FALSE)</f>
        <v>217.80109123558256</v>
      </c>
      <c r="Q257" s="6">
        <f t="shared" si="27"/>
        <v>-0.20789954052320023</v>
      </c>
      <c r="R257" s="5">
        <f>VLOOKUP(A257,'27-7'!$A$2:$L$1650,12,FALSE)</f>
        <v>5237.07</v>
      </c>
      <c r="S257" s="7">
        <f t="shared" si="28"/>
        <v>0.26405222767692632</v>
      </c>
      <c r="T257">
        <v>3253576</v>
      </c>
      <c r="U257">
        <v>41.32</v>
      </c>
      <c r="V257">
        <f t="shared" si="23"/>
        <v>0</v>
      </c>
      <c r="W257">
        <f t="shared" si="24"/>
        <v>0</v>
      </c>
      <c r="X257">
        <f t="shared" si="25"/>
        <v>1</v>
      </c>
    </row>
    <row r="258" spans="1:24" x14ac:dyDescent="0.3">
      <c r="A258" t="s">
        <v>310</v>
      </c>
      <c r="B258" t="str">
        <f t="shared" si="26"/>
        <v>'L&amp;TFH'</v>
      </c>
      <c r="C258" t="s">
        <v>24</v>
      </c>
      <c r="D258" t="s">
        <v>1677</v>
      </c>
      <c r="E258">
        <v>59.15</v>
      </c>
      <c r="F258">
        <v>58.75</v>
      </c>
      <c r="G258">
        <v>60.8</v>
      </c>
      <c r="H258">
        <v>58.7</v>
      </c>
      <c r="I258">
        <v>60.5</v>
      </c>
      <c r="J258">
        <v>60.65</v>
      </c>
      <c r="K258">
        <v>59.93</v>
      </c>
      <c r="L258">
        <v>10735723</v>
      </c>
      <c r="M258" s="3">
        <v>6433.82</v>
      </c>
      <c r="N258">
        <v>35448</v>
      </c>
      <c r="O258" s="3">
        <f t="shared" ref="O258:O321" si="29">L258/N258</f>
        <v>302.85835590160235</v>
      </c>
      <c r="P258" s="3">
        <f>VLOOKUP(A258,'27-7'!$A$2:$N$1650,14,FALSE)</f>
        <v>295.05479421776226</v>
      </c>
      <c r="Q258" s="6">
        <f t="shared" si="27"/>
        <v>2.6447838966753904E-2</v>
      </c>
      <c r="R258" s="5">
        <f>VLOOKUP(A258,'27-7'!$A$2:$L$1650,12,FALSE)</f>
        <v>7936.47</v>
      </c>
      <c r="S258" s="7">
        <f t="shared" si="28"/>
        <v>-0.18933480502036806</v>
      </c>
      <c r="T258">
        <v>2621790</v>
      </c>
      <c r="U258">
        <v>24.42</v>
      </c>
      <c r="V258">
        <f t="shared" ref="V258:V321" si="30">IF(Q258&gt;100%,1,0)</f>
        <v>0</v>
      </c>
      <c r="W258">
        <f t="shared" ref="W258:W321" si="31">IF(S258&gt;200%,1,0)</f>
        <v>0</v>
      </c>
      <c r="X258">
        <f t="shared" ref="X258:X321" si="32">IF(M258&gt;20,1,0)</f>
        <v>1</v>
      </c>
    </row>
    <row r="259" spans="1:24" x14ac:dyDescent="0.3">
      <c r="A259" t="s">
        <v>326</v>
      </c>
      <c r="B259" t="str">
        <f t="shared" ref="B259:B322" si="33">_xlfn.CONCAT("'",A259,"'")</f>
        <v>'CENTURYTEX'</v>
      </c>
      <c r="C259" t="s">
        <v>24</v>
      </c>
      <c r="D259" t="s">
        <v>1677</v>
      </c>
      <c r="E259">
        <v>298.2</v>
      </c>
      <c r="F259">
        <v>298</v>
      </c>
      <c r="G259">
        <v>307.45</v>
      </c>
      <c r="H259">
        <v>295.5</v>
      </c>
      <c r="I259">
        <v>304.3</v>
      </c>
      <c r="J259">
        <v>304.64999999999998</v>
      </c>
      <c r="K259">
        <v>301.70999999999998</v>
      </c>
      <c r="L259">
        <v>2079038</v>
      </c>
      <c r="M259" s="3">
        <v>6272.65</v>
      </c>
      <c r="N259">
        <v>24557</v>
      </c>
      <c r="O259" s="3">
        <f t="shared" si="29"/>
        <v>84.66172578083642</v>
      </c>
      <c r="P259" s="3">
        <f>VLOOKUP(A259,'27-7'!$A$2:$N$1650,14,FALSE)</f>
        <v>104.12231371761398</v>
      </c>
      <c r="Q259" s="6">
        <f t="shared" ref="Q259:Q322" si="34">(O259-P259)/P259</f>
        <v>-0.18690122454977182</v>
      </c>
      <c r="R259" s="5">
        <f>VLOOKUP(A259,'27-7'!$A$2:$L$1650,12,FALSE)</f>
        <v>6241.34</v>
      </c>
      <c r="S259" s="7">
        <f t="shared" ref="S259:S322" si="35">(M259-R259)/R259</f>
        <v>5.0165509329726451E-3</v>
      </c>
      <c r="T259">
        <v>417406</v>
      </c>
      <c r="U259">
        <v>20.079999999999998</v>
      </c>
      <c r="V259">
        <f t="shared" si="30"/>
        <v>0</v>
      </c>
      <c r="W259">
        <f t="shared" si="31"/>
        <v>0</v>
      </c>
      <c r="X259">
        <f t="shared" si="32"/>
        <v>1</v>
      </c>
    </row>
    <row r="260" spans="1:24" x14ac:dyDescent="0.3">
      <c r="A260" t="s">
        <v>293</v>
      </c>
      <c r="B260" t="str">
        <f t="shared" si="33"/>
        <v>'CANBK'</v>
      </c>
      <c r="C260" t="s">
        <v>24</v>
      </c>
      <c r="D260" t="s">
        <v>1677</v>
      </c>
      <c r="E260">
        <v>99.7</v>
      </c>
      <c r="F260">
        <v>100.1</v>
      </c>
      <c r="G260">
        <v>101.2</v>
      </c>
      <c r="H260">
        <v>99.5</v>
      </c>
      <c r="I260">
        <v>100.5</v>
      </c>
      <c r="J260">
        <v>100.4</v>
      </c>
      <c r="K260">
        <v>100.33</v>
      </c>
      <c r="L260">
        <v>6199807</v>
      </c>
      <c r="M260" s="3">
        <v>6220.36</v>
      </c>
      <c r="N260">
        <v>29742</v>
      </c>
      <c r="O260" s="3">
        <f t="shared" si="29"/>
        <v>208.45292851859324</v>
      </c>
      <c r="P260" s="3">
        <f>VLOOKUP(A260,'27-7'!$A$2:$N$1650,14,FALSE)</f>
        <v>310.38260329294815</v>
      </c>
      <c r="Q260" s="6">
        <f t="shared" si="34"/>
        <v>-0.32840008973747381</v>
      </c>
      <c r="R260" s="5">
        <f>VLOOKUP(A260,'27-7'!$A$2:$L$1650,12,FALSE)</f>
        <v>9947.5400000000009</v>
      </c>
      <c r="S260" s="7">
        <f t="shared" si="35"/>
        <v>-0.37468359011373675</v>
      </c>
      <c r="T260">
        <v>1113733</v>
      </c>
      <c r="U260">
        <v>17.96</v>
      </c>
      <c r="V260">
        <f t="shared" si="30"/>
        <v>0</v>
      </c>
      <c r="W260">
        <f t="shared" si="31"/>
        <v>0</v>
      </c>
      <c r="X260">
        <f t="shared" si="32"/>
        <v>1</v>
      </c>
    </row>
    <row r="261" spans="1:24" x14ac:dyDescent="0.3">
      <c r="A261" t="s">
        <v>65</v>
      </c>
      <c r="B261" t="str">
        <f t="shared" si="33"/>
        <v>'ISEC'</v>
      </c>
      <c r="C261" t="s">
        <v>24</v>
      </c>
      <c r="D261" t="s">
        <v>1677</v>
      </c>
      <c r="E261">
        <v>486.85</v>
      </c>
      <c r="F261">
        <v>490</v>
      </c>
      <c r="G261">
        <v>517.95000000000005</v>
      </c>
      <c r="H261">
        <v>487.5</v>
      </c>
      <c r="I261">
        <v>500.05</v>
      </c>
      <c r="J261">
        <v>508.8</v>
      </c>
      <c r="K261">
        <v>506.11</v>
      </c>
      <c r="L261">
        <v>1222641</v>
      </c>
      <c r="M261" s="3">
        <v>6187.92</v>
      </c>
      <c r="N261">
        <v>32125</v>
      </c>
      <c r="O261" s="3">
        <f t="shared" si="29"/>
        <v>38.058863813229571</v>
      </c>
      <c r="P261" s="3">
        <f>VLOOKUP(A261,'27-7'!$A$2:$N$1650,14,FALSE)</f>
        <v>38.744354966050842</v>
      </c>
      <c r="Q261" s="6">
        <f t="shared" si="34"/>
        <v>-1.769267170461148E-2</v>
      </c>
      <c r="R261" s="5">
        <f>VLOOKUP(A261,'27-7'!$A$2:$L$1650,12,FALSE)</f>
        <v>7301.35</v>
      </c>
      <c r="S261" s="7">
        <f t="shared" si="35"/>
        <v>-0.1524964561348244</v>
      </c>
      <c r="T261">
        <v>541737</v>
      </c>
      <c r="U261">
        <v>44.31</v>
      </c>
      <c r="V261">
        <f t="shared" si="30"/>
        <v>0</v>
      </c>
      <c r="W261">
        <f t="shared" si="31"/>
        <v>0</v>
      </c>
      <c r="X261">
        <f t="shared" si="32"/>
        <v>1</v>
      </c>
    </row>
    <row r="262" spans="1:24" x14ac:dyDescent="0.3">
      <c r="A262" t="s">
        <v>289</v>
      </c>
      <c r="B262" t="str">
        <f t="shared" si="33"/>
        <v>'RECLTD'</v>
      </c>
      <c r="C262" t="s">
        <v>24</v>
      </c>
      <c r="D262" t="s">
        <v>1677</v>
      </c>
      <c r="E262">
        <v>100.85</v>
      </c>
      <c r="F262">
        <v>101</v>
      </c>
      <c r="G262">
        <v>102.4</v>
      </c>
      <c r="H262">
        <v>99.8</v>
      </c>
      <c r="I262">
        <v>100.3</v>
      </c>
      <c r="J262">
        <v>100.3</v>
      </c>
      <c r="K262">
        <v>100.63</v>
      </c>
      <c r="L262">
        <v>6068166</v>
      </c>
      <c r="M262" s="3">
        <v>6106.4</v>
      </c>
      <c r="N262">
        <v>32482</v>
      </c>
      <c r="O262" s="3">
        <f t="shared" si="29"/>
        <v>186.81626747121481</v>
      </c>
      <c r="P262" s="3">
        <f>VLOOKUP(A262,'27-7'!$A$2:$N$1650,14,FALSE)</f>
        <v>276.13768582547101</v>
      </c>
      <c r="Q262" s="6">
        <f t="shared" si="34"/>
        <v>-0.32346696209625858</v>
      </c>
      <c r="R262" s="5">
        <f>VLOOKUP(A262,'27-7'!$A$2:$L$1650,12,FALSE)</f>
        <v>10163.049999999999</v>
      </c>
      <c r="S262" s="7">
        <f t="shared" si="35"/>
        <v>-0.39915674920422511</v>
      </c>
      <c r="T262">
        <v>2207112</v>
      </c>
      <c r="U262">
        <v>36.369999999999997</v>
      </c>
      <c r="V262">
        <f t="shared" si="30"/>
        <v>0</v>
      </c>
      <c r="W262">
        <f t="shared" si="31"/>
        <v>0</v>
      </c>
      <c r="X262">
        <f t="shared" si="32"/>
        <v>1</v>
      </c>
    </row>
    <row r="263" spans="1:24" x14ac:dyDescent="0.3">
      <c r="A263" t="s">
        <v>121</v>
      </c>
      <c r="B263" t="str">
        <f t="shared" si="33"/>
        <v>'CONCOR'</v>
      </c>
      <c r="C263" t="s">
        <v>24</v>
      </c>
      <c r="D263" t="s">
        <v>1677</v>
      </c>
      <c r="E263">
        <v>443.1</v>
      </c>
      <c r="F263">
        <v>445</v>
      </c>
      <c r="G263">
        <v>459</v>
      </c>
      <c r="H263">
        <v>444.1</v>
      </c>
      <c r="I263">
        <v>452</v>
      </c>
      <c r="J263">
        <v>453</v>
      </c>
      <c r="K263">
        <v>453.16</v>
      </c>
      <c r="L263">
        <v>1341290</v>
      </c>
      <c r="M263" s="3">
        <v>6078.15</v>
      </c>
      <c r="N263">
        <v>38126</v>
      </c>
      <c r="O263" s="3">
        <f t="shared" si="29"/>
        <v>35.180454283166341</v>
      </c>
      <c r="P263" s="3">
        <f>VLOOKUP(A263,'27-7'!$A$2:$N$1650,14,FALSE)</f>
        <v>110.80236794171221</v>
      </c>
      <c r="Q263" s="6">
        <f t="shared" si="34"/>
        <v>-0.68249366022869573</v>
      </c>
      <c r="R263" s="5">
        <f>VLOOKUP(A263,'27-7'!$A$2:$L$1650,12,FALSE)</f>
        <v>6976.4</v>
      </c>
      <c r="S263" s="7">
        <f t="shared" si="35"/>
        <v>-0.12875551860558454</v>
      </c>
      <c r="T263">
        <v>291913</v>
      </c>
      <c r="U263">
        <v>21.76</v>
      </c>
      <c r="V263">
        <f t="shared" si="30"/>
        <v>0</v>
      </c>
      <c r="W263">
        <f t="shared" si="31"/>
        <v>0</v>
      </c>
      <c r="X263">
        <f t="shared" si="32"/>
        <v>1</v>
      </c>
    </row>
    <row r="264" spans="1:24" x14ac:dyDescent="0.3">
      <c r="A264" t="s">
        <v>63</v>
      </c>
      <c r="B264" t="str">
        <f t="shared" si="33"/>
        <v>'LTI'</v>
      </c>
      <c r="C264" t="s">
        <v>24</v>
      </c>
      <c r="D264" t="s">
        <v>1677</v>
      </c>
      <c r="E264">
        <v>2427</v>
      </c>
      <c r="F264">
        <v>2410</v>
      </c>
      <c r="G264">
        <v>2470</v>
      </c>
      <c r="H264">
        <v>2385</v>
      </c>
      <c r="I264">
        <v>2419</v>
      </c>
      <c r="J264">
        <v>2415.6999999999998</v>
      </c>
      <c r="K264">
        <v>2423.79</v>
      </c>
      <c r="L264">
        <v>248944</v>
      </c>
      <c r="M264" s="3">
        <v>6033.88</v>
      </c>
      <c r="N264">
        <v>38683</v>
      </c>
      <c r="O264" s="3">
        <f t="shared" si="29"/>
        <v>6.4354884574619344</v>
      </c>
      <c r="P264" s="3">
        <f>VLOOKUP(A264,'27-7'!$A$2:$N$1650,14,FALSE)</f>
        <v>8.8841836009663204</v>
      </c>
      <c r="Q264" s="6">
        <f t="shared" si="34"/>
        <v>-0.27562410385553543</v>
      </c>
      <c r="R264" s="5">
        <f>VLOOKUP(A264,'27-7'!$A$2:$L$1650,12,FALSE)</f>
        <v>11971.87</v>
      </c>
      <c r="S264" s="7">
        <f t="shared" si="35"/>
        <v>-0.49599519540389264</v>
      </c>
      <c r="T264">
        <v>110802</v>
      </c>
      <c r="U264">
        <v>44.51</v>
      </c>
      <c r="V264">
        <f t="shared" si="30"/>
        <v>0</v>
      </c>
      <c r="W264">
        <f t="shared" si="31"/>
        <v>0</v>
      </c>
      <c r="X264">
        <f t="shared" si="32"/>
        <v>1</v>
      </c>
    </row>
    <row r="265" spans="1:24" x14ac:dyDescent="0.3">
      <c r="A265" t="s">
        <v>140</v>
      </c>
      <c r="B265" t="str">
        <f t="shared" si="33"/>
        <v>'GOLDBEES'</v>
      </c>
      <c r="C265" t="s">
        <v>24</v>
      </c>
      <c r="D265" t="s">
        <v>1677</v>
      </c>
      <c r="E265">
        <v>46.45</v>
      </c>
      <c r="F265">
        <v>47.01</v>
      </c>
      <c r="G265">
        <v>47.01</v>
      </c>
      <c r="H265">
        <v>45.65</v>
      </c>
      <c r="I265">
        <v>45.97</v>
      </c>
      <c r="J265">
        <v>46.01</v>
      </c>
      <c r="K265">
        <v>46.08</v>
      </c>
      <c r="L265">
        <v>13069006</v>
      </c>
      <c r="M265" s="3">
        <v>6022.31</v>
      </c>
      <c r="N265">
        <v>18374</v>
      </c>
      <c r="O265" s="3">
        <f t="shared" si="29"/>
        <v>711.27713072820291</v>
      </c>
      <c r="P265" s="3">
        <f>VLOOKUP(A265,'27-7'!$A$2:$N$1650,14,FALSE)</f>
        <v>684.87816955054961</v>
      </c>
      <c r="Q265" s="6">
        <f t="shared" si="34"/>
        <v>3.8545484950962265E-2</v>
      </c>
      <c r="R265" s="5">
        <f>VLOOKUP(A265,'27-7'!$A$2:$L$1650,12,FALSE)</f>
        <v>5796.91</v>
      </c>
      <c r="S265" s="7">
        <f t="shared" si="35"/>
        <v>3.8882784103945127E-2</v>
      </c>
      <c r="T265">
        <v>9768604</v>
      </c>
      <c r="U265">
        <v>74.75</v>
      </c>
      <c r="V265">
        <f t="shared" si="30"/>
        <v>0</v>
      </c>
      <c r="W265">
        <f t="shared" si="31"/>
        <v>0</v>
      </c>
      <c r="X265">
        <f t="shared" si="32"/>
        <v>1</v>
      </c>
    </row>
    <row r="266" spans="1:24" x14ac:dyDescent="0.3">
      <c r="A266" t="s">
        <v>320</v>
      </c>
      <c r="B266" t="str">
        <f t="shared" si="33"/>
        <v>'DIXON'</v>
      </c>
      <c r="C266" t="s">
        <v>24</v>
      </c>
      <c r="D266" t="s">
        <v>1677</v>
      </c>
      <c r="E266">
        <v>7370.95</v>
      </c>
      <c r="F266">
        <v>7449</v>
      </c>
      <c r="G266">
        <v>7449.9</v>
      </c>
      <c r="H266">
        <v>7011</v>
      </c>
      <c r="I266">
        <v>7099</v>
      </c>
      <c r="J266">
        <v>7089.4</v>
      </c>
      <c r="K266">
        <v>7217.6</v>
      </c>
      <c r="L266">
        <v>83343</v>
      </c>
      <c r="M266" s="3">
        <v>6015.36</v>
      </c>
      <c r="N266">
        <v>22140</v>
      </c>
      <c r="O266" s="3">
        <f t="shared" si="29"/>
        <v>3.7643631436314364</v>
      </c>
      <c r="P266" s="3">
        <f>VLOOKUP(A266,'27-7'!$A$2:$N$1650,14,FALSE)</f>
        <v>3.8260673955099653</v>
      </c>
      <c r="Q266" s="6">
        <f t="shared" si="34"/>
        <v>-1.6127330101644622E-2</v>
      </c>
      <c r="R266" s="5">
        <f>VLOOKUP(A266,'27-7'!$A$2:$L$1650,12,FALSE)</f>
        <v>6338.13</v>
      </c>
      <c r="S266" s="7">
        <f t="shared" si="35"/>
        <v>-5.092511513648354E-2</v>
      </c>
      <c r="T266">
        <v>49752</v>
      </c>
      <c r="U266">
        <v>59.7</v>
      </c>
      <c r="V266">
        <f t="shared" si="30"/>
        <v>0</v>
      </c>
      <c r="W266">
        <f t="shared" si="31"/>
        <v>0</v>
      </c>
      <c r="X266">
        <f t="shared" si="32"/>
        <v>1</v>
      </c>
    </row>
    <row r="267" spans="1:24" x14ac:dyDescent="0.3">
      <c r="A267" t="s">
        <v>292</v>
      </c>
      <c r="B267" t="str">
        <f t="shared" si="33"/>
        <v>'MOTHERSUMI'</v>
      </c>
      <c r="C267" t="s">
        <v>24</v>
      </c>
      <c r="D267" t="s">
        <v>1677</v>
      </c>
      <c r="E267">
        <v>93.05</v>
      </c>
      <c r="F267">
        <v>93.3</v>
      </c>
      <c r="G267">
        <v>94.75</v>
      </c>
      <c r="H267">
        <v>92.9</v>
      </c>
      <c r="I267">
        <v>93.95</v>
      </c>
      <c r="J267">
        <v>93.9</v>
      </c>
      <c r="K267">
        <v>93.77</v>
      </c>
      <c r="L267">
        <v>6271742</v>
      </c>
      <c r="M267" s="3">
        <v>5880.9</v>
      </c>
      <c r="N267">
        <v>26612</v>
      </c>
      <c r="O267" s="3">
        <f t="shared" si="29"/>
        <v>235.67345558394709</v>
      </c>
      <c r="P267" s="3">
        <f>VLOOKUP(A267,'27-7'!$A$2:$N$1650,14,FALSE)</f>
        <v>263.8810153488717</v>
      </c>
      <c r="Q267" s="6">
        <f t="shared" si="34"/>
        <v>-0.10689499480526089</v>
      </c>
      <c r="R267" s="5">
        <f>VLOOKUP(A267,'27-7'!$A$2:$L$1650,12,FALSE)</f>
        <v>9971.2900000000009</v>
      </c>
      <c r="S267" s="7">
        <f t="shared" si="35"/>
        <v>-0.41021673223825611</v>
      </c>
      <c r="T267">
        <v>1749519</v>
      </c>
      <c r="U267">
        <v>27.9</v>
      </c>
      <c r="V267">
        <f t="shared" si="30"/>
        <v>0</v>
      </c>
      <c r="W267">
        <f t="shared" si="31"/>
        <v>0</v>
      </c>
      <c r="X267">
        <f t="shared" si="32"/>
        <v>1</v>
      </c>
    </row>
    <row r="268" spans="1:24" x14ac:dyDescent="0.3">
      <c r="A268" t="s">
        <v>269</v>
      </c>
      <c r="B268" t="str">
        <f t="shared" si="33"/>
        <v>'TORNTPHARM'</v>
      </c>
      <c r="C268" t="s">
        <v>24</v>
      </c>
      <c r="D268" t="s">
        <v>1677</v>
      </c>
      <c r="E268">
        <v>2299.35</v>
      </c>
      <c r="F268">
        <v>2298.9</v>
      </c>
      <c r="G268">
        <v>2329.85</v>
      </c>
      <c r="H268">
        <v>2282.3000000000002</v>
      </c>
      <c r="I268">
        <v>2291.25</v>
      </c>
      <c r="J268">
        <v>2291.1999999999998</v>
      </c>
      <c r="K268">
        <v>2303.66</v>
      </c>
      <c r="L268">
        <v>253492</v>
      </c>
      <c r="M268" s="3">
        <v>5839.6</v>
      </c>
      <c r="N268">
        <v>11311</v>
      </c>
      <c r="O268" s="3">
        <f t="shared" si="29"/>
        <v>22.411104234815667</v>
      </c>
      <c r="P268" s="3">
        <f>VLOOKUP(A268,'27-7'!$A$2:$N$1650,14,FALSE)</f>
        <v>19.809774764190529</v>
      </c>
      <c r="Q268" s="6">
        <f t="shared" si="34"/>
        <v>0.13131544914521065</v>
      </c>
      <c r="R268" s="5">
        <f>VLOOKUP(A268,'27-7'!$A$2:$L$1650,12,FALSE)</f>
        <v>13417.21</v>
      </c>
      <c r="S268" s="7">
        <f t="shared" si="35"/>
        <v>-0.56476793610594145</v>
      </c>
      <c r="T268">
        <v>88167</v>
      </c>
      <c r="U268">
        <v>34.78</v>
      </c>
      <c r="V268">
        <f t="shared" si="30"/>
        <v>0</v>
      </c>
      <c r="W268">
        <f t="shared" si="31"/>
        <v>0</v>
      </c>
      <c r="X268">
        <f t="shared" si="32"/>
        <v>1</v>
      </c>
    </row>
    <row r="269" spans="1:24" x14ac:dyDescent="0.3">
      <c r="A269" t="s">
        <v>315</v>
      </c>
      <c r="B269" t="str">
        <f t="shared" si="33"/>
        <v>'EQUITAS'</v>
      </c>
      <c r="C269" t="s">
        <v>24</v>
      </c>
      <c r="D269" t="s">
        <v>1677</v>
      </c>
      <c r="E269">
        <v>52.85</v>
      </c>
      <c r="F269">
        <v>52.55</v>
      </c>
      <c r="G269">
        <v>54.6</v>
      </c>
      <c r="H269">
        <v>51.8</v>
      </c>
      <c r="I269">
        <v>53.95</v>
      </c>
      <c r="J269">
        <v>54.2</v>
      </c>
      <c r="K269">
        <v>53.46</v>
      </c>
      <c r="L269">
        <v>10768250</v>
      </c>
      <c r="M269" s="3">
        <v>5756.29</v>
      </c>
      <c r="N269">
        <v>33277</v>
      </c>
      <c r="O269" s="3">
        <f t="shared" si="29"/>
        <v>323.594374492893</v>
      </c>
      <c r="P269" s="3">
        <f>VLOOKUP(A269,'27-7'!$A$2:$N$1650,14,FALSE)</f>
        <v>330.78279636997166</v>
      </c>
      <c r="Q269" s="6">
        <f t="shared" si="34"/>
        <v>-2.1731546972710791E-2</v>
      </c>
      <c r="R269" s="5">
        <f>VLOOKUP(A269,'27-7'!$A$2:$L$1650,12,FALSE)</f>
        <v>6882.13</v>
      </c>
      <c r="S269" s="7">
        <f t="shared" si="35"/>
        <v>-0.16358888890503379</v>
      </c>
      <c r="T269">
        <v>1808168</v>
      </c>
      <c r="U269">
        <v>16.79</v>
      </c>
      <c r="V269">
        <f t="shared" si="30"/>
        <v>0</v>
      </c>
      <c r="W269">
        <f t="shared" si="31"/>
        <v>0</v>
      </c>
      <c r="X269">
        <f t="shared" si="32"/>
        <v>1</v>
      </c>
    </row>
    <row r="270" spans="1:24" x14ac:dyDescent="0.3">
      <c r="A270" t="s">
        <v>330</v>
      </c>
      <c r="B270" t="str">
        <f t="shared" si="33"/>
        <v>'HEXAWARE'</v>
      </c>
      <c r="C270" t="s">
        <v>24</v>
      </c>
      <c r="D270" t="s">
        <v>1677</v>
      </c>
      <c r="E270">
        <v>371.15</v>
      </c>
      <c r="F270">
        <v>371.95</v>
      </c>
      <c r="G270">
        <v>379.35</v>
      </c>
      <c r="H270">
        <v>363.35</v>
      </c>
      <c r="I270">
        <v>373.9</v>
      </c>
      <c r="J270">
        <v>375.15</v>
      </c>
      <c r="K270">
        <v>372.68</v>
      </c>
      <c r="L270">
        <v>1513974</v>
      </c>
      <c r="M270" s="3">
        <v>5642.25</v>
      </c>
      <c r="N270">
        <v>19848</v>
      </c>
      <c r="O270" s="3">
        <f t="shared" si="29"/>
        <v>76.278415961305924</v>
      </c>
      <c r="P270" s="3">
        <f>VLOOKUP(A270,'27-7'!$A$2:$N$1650,14,FALSE)</f>
        <v>82.591562799616497</v>
      </c>
      <c r="Q270" s="6">
        <f t="shared" si="34"/>
        <v>-7.643815692926792E-2</v>
      </c>
      <c r="R270" s="5">
        <f>VLOOKUP(A270,'27-7'!$A$2:$L$1650,12,FALSE)</f>
        <v>5739.17</v>
      </c>
      <c r="S270" s="7">
        <f t="shared" si="35"/>
        <v>-1.6887459336454587E-2</v>
      </c>
      <c r="T270">
        <v>642368</v>
      </c>
      <c r="U270">
        <v>42.43</v>
      </c>
      <c r="V270">
        <f t="shared" si="30"/>
        <v>0</v>
      </c>
      <c r="W270">
        <f t="shared" si="31"/>
        <v>0</v>
      </c>
      <c r="X270">
        <f t="shared" si="32"/>
        <v>1</v>
      </c>
    </row>
    <row r="271" spans="1:24" x14ac:dyDescent="0.3">
      <c r="A271" t="s">
        <v>334</v>
      </c>
      <c r="B271" t="str">
        <f t="shared" si="33"/>
        <v>'MGL'</v>
      </c>
      <c r="C271" t="s">
        <v>24</v>
      </c>
      <c r="D271" t="s">
        <v>1677</v>
      </c>
      <c r="E271">
        <v>1001.9</v>
      </c>
      <c r="F271">
        <v>1001.9</v>
      </c>
      <c r="G271">
        <v>1008.9</v>
      </c>
      <c r="H271">
        <v>990.85</v>
      </c>
      <c r="I271">
        <v>997.4</v>
      </c>
      <c r="J271">
        <v>999.5</v>
      </c>
      <c r="K271">
        <v>1000.19</v>
      </c>
      <c r="L271">
        <v>563628</v>
      </c>
      <c r="M271" s="3">
        <v>5637.36</v>
      </c>
      <c r="N271">
        <v>18376</v>
      </c>
      <c r="O271" s="3">
        <f t="shared" si="29"/>
        <v>30.6719634305616</v>
      </c>
      <c r="P271" s="3">
        <f>VLOOKUP(A271,'27-7'!$A$2:$N$1650,14,FALSE)</f>
        <v>28.012701233535438</v>
      </c>
      <c r="Q271" s="6">
        <f t="shared" si="34"/>
        <v>9.4930587909266798E-2</v>
      </c>
      <c r="R271" s="5">
        <f>VLOOKUP(A271,'27-7'!$A$2:$L$1650,12,FALSE)</f>
        <v>5436.19</v>
      </c>
      <c r="S271" s="7">
        <f t="shared" si="35"/>
        <v>3.7005697004703679E-2</v>
      </c>
      <c r="T271">
        <v>84652</v>
      </c>
      <c r="U271">
        <v>15.02</v>
      </c>
      <c r="V271">
        <f t="shared" si="30"/>
        <v>0</v>
      </c>
      <c r="W271">
        <f t="shared" si="31"/>
        <v>0</v>
      </c>
      <c r="X271">
        <f t="shared" si="32"/>
        <v>1</v>
      </c>
    </row>
    <row r="272" spans="1:24" x14ac:dyDescent="0.3">
      <c r="A272" t="s">
        <v>339</v>
      </c>
      <c r="B272" t="str">
        <f t="shared" si="33"/>
        <v>'GODREJCP'</v>
      </c>
      <c r="C272" t="s">
        <v>24</v>
      </c>
      <c r="D272" t="s">
        <v>1677</v>
      </c>
      <c r="E272">
        <v>666.9</v>
      </c>
      <c r="F272">
        <v>667.15</v>
      </c>
      <c r="G272">
        <v>679.7</v>
      </c>
      <c r="H272">
        <v>665.2</v>
      </c>
      <c r="I272">
        <v>676</v>
      </c>
      <c r="J272">
        <v>677.45</v>
      </c>
      <c r="K272">
        <v>675.47</v>
      </c>
      <c r="L272">
        <v>831857</v>
      </c>
      <c r="M272" s="3">
        <v>5618.94</v>
      </c>
      <c r="N272">
        <v>31249</v>
      </c>
      <c r="O272" s="3">
        <f t="shared" si="29"/>
        <v>26.620275848827163</v>
      </c>
      <c r="P272" s="3">
        <f>VLOOKUP(A272,'27-7'!$A$2:$N$1650,14,FALSE)</f>
        <v>34.125938618152496</v>
      </c>
      <c r="Q272" s="6">
        <f t="shared" si="34"/>
        <v>-0.21994011222105614</v>
      </c>
      <c r="R272" s="5">
        <f>VLOOKUP(A272,'27-7'!$A$2:$L$1650,12,FALSE)</f>
        <v>4531.34</v>
      </c>
      <c r="S272" s="7">
        <f t="shared" si="35"/>
        <v>0.24001730172531732</v>
      </c>
      <c r="T272">
        <v>421461</v>
      </c>
      <c r="U272">
        <v>50.67</v>
      </c>
      <c r="V272">
        <f t="shared" si="30"/>
        <v>0</v>
      </c>
      <c r="W272">
        <f t="shared" si="31"/>
        <v>0</v>
      </c>
      <c r="X272">
        <f t="shared" si="32"/>
        <v>1</v>
      </c>
    </row>
    <row r="273" spans="1:24" x14ac:dyDescent="0.3">
      <c r="A273" t="s">
        <v>67</v>
      </c>
      <c r="B273" t="str">
        <f t="shared" si="33"/>
        <v>'DEEPAKFERT'</v>
      </c>
      <c r="C273" t="s">
        <v>24</v>
      </c>
      <c r="D273" t="s">
        <v>1677</v>
      </c>
      <c r="E273">
        <v>143.65</v>
      </c>
      <c r="F273">
        <v>147.05000000000001</v>
      </c>
      <c r="G273">
        <v>150</v>
      </c>
      <c r="H273">
        <v>145.30000000000001</v>
      </c>
      <c r="I273">
        <v>147.69999999999999</v>
      </c>
      <c r="J273">
        <v>147.69999999999999</v>
      </c>
      <c r="K273">
        <v>147.74</v>
      </c>
      <c r="L273">
        <v>3785288</v>
      </c>
      <c r="M273" s="3">
        <v>5592.44</v>
      </c>
      <c r="N273">
        <v>37694</v>
      </c>
      <c r="O273" s="3">
        <f t="shared" si="29"/>
        <v>100.42149944288215</v>
      </c>
      <c r="P273" s="3">
        <f>VLOOKUP(A273,'27-7'!$A$2:$N$1650,14,FALSE)</f>
        <v>111.64531032694529</v>
      </c>
      <c r="Q273" s="6">
        <f t="shared" si="34"/>
        <v>-0.10053096588826718</v>
      </c>
      <c r="R273" s="5">
        <f>VLOOKUP(A273,'27-7'!$A$2:$L$1650,12,FALSE)</f>
        <v>6625.06</v>
      </c>
      <c r="S273" s="7">
        <f t="shared" si="35"/>
        <v>-0.15586575819690701</v>
      </c>
      <c r="T273">
        <v>909866</v>
      </c>
      <c r="U273">
        <v>24.04</v>
      </c>
      <c r="V273">
        <f t="shared" si="30"/>
        <v>0</v>
      </c>
      <c r="W273">
        <f t="shared" si="31"/>
        <v>0</v>
      </c>
      <c r="X273">
        <f t="shared" si="32"/>
        <v>1</v>
      </c>
    </row>
    <row r="274" spans="1:24" x14ac:dyDescent="0.3">
      <c r="A274" t="s">
        <v>340</v>
      </c>
      <c r="B274" t="str">
        <f t="shared" si="33"/>
        <v>'RALLIS'</v>
      </c>
      <c r="C274" t="s">
        <v>24</v>
      </c>
      <c r="D274" t="s">
        <v>1677</v>
      </c>
      <c r="E274">
        <v>302.89999999999998</v>
      </c>
      <c r="F274">
        <v>304.75</v>
      </c>
      <c r="G274">
        <v>315</v>
      </c>
      <c r="H274">
        <v>301.10000000000002</v>
      </c>
      <c r="I274">
        <v>313.60000000000002</v>
      </c>
      <c r="J274">
        <v>312.2</v>
      </c>
      <c r="K274">
        <v>310.04000000000002</v>
      </c>
      <c r="L274">
        <v>1736122</v>
      </c>
      <c r="M274" s="3">
        <v>5382.72</v>
      </c>
      <c r="N274">
        <v>28155</v>
      </c>
      <c r="O274" s="3">
        <f t="shared" si="29"/>
        <v>61.663008346652461</v>
      </c>
      <c r="P274" s="3">
        <f>VLOOKUP(A274,'27-7'!$A$2:$N$1650,14,FALSE)</f>
        <v>72.3100956937799</v>
      </c>
      <c r="Q274" s="6">
        <f t="shared" si="34"/>
        <v>-0.14724205859463824</v>
      </c>
      <c r="R274" s="5">
        <f>VLOOKUP(A274,'27-7'!$A$2:$L$1650,12,FALSE)</f>
        <v>4530.79</v>
      </c>
      <c r="S274" s="7">
        <f t="shared" si="35"/>
        <v>0.188031226342426</v>
      </c>
      <c r="T274">
        <v>675271</v>
      </c>
      <c r="U274">
        <v>38.9</v>
      </c>
      <c r="V274">
        <f t="shared" si="30"/>
        <v>0</v>
      </c>
      <c r="W274">
        <f t="shared" si="31"/>
        <v>0</v>
      </c>
      <c r="X274">
        <f t="shared" si="32"/>
        <v>1</v>
      </c>
    </row>
    <row r="275" spans="1:24" x14ac:dyDescent="0.3">
      <c r="A275" t="s">
        <v>142</v>
      </c>
      <c r="B275" t="str">
        <f t="shared" si="33"/>
        <v>'SETFGOLD'</v>
      </c>
      <c r="C275" t="s">
        <v>24</v>
      </c>
      <c r="D275" t="s">
        <v>1677</v>
      </c>
      <c r="E275">
        <v>4722.2</v>
      </c>
      <c r="F275">
        <v>4860</v>
      </c>
      <c r="G275">
        <v>4860</v>
      </c>
      <c r="H275">
        <v>4695.05</v>
      </c>
      <c r="I275">
        <v>4735</v>
      </c>
      <c r="J275">
        <v>4721.7</v>
      </c>
      <c r="K275">
        <v>4713.26</v>
      </c>
      <c r="L275">
        <v>110334</v>
      </c>
      <c r="M275" s="3">
        <v>5200.33</v>
      </c>
      <c r="N275">
        <v>4935</v>
      </c>
      <c r="O275" s="3">
        <f t="shared" si="29"/>
        <v>22.357446808510637</v>
      </c>
      <c r="P275" s="3">
        <f>VLOOKUP(A275,'27-7'!$A$2:$N$1650,14,FALSE)</f>
        <v>16.276868327402134</v>
      </c>
      <c r="Q275" s="6">
        <f t="shared" si="34"/>
        <v>0.37357176815590748</v>
      </c>
      <c r="R275" s="5">
        <f>VLOOKUP(A275,'27-7'!$A$2:$L$1650,12,FALSE)</f>
        <v>3231.31</v>
      </c>
      <c r="S275" s="7">
        <f t="shared" si="35"/>
        <v>0.60935657674441635</v>
      </c>
      <c r="T275">
        <v>100512</v>
      </c>
      <c r="U275">
        <v>91.1</v>
      </c>
      <c r="V275">
        <f t="shared" si="30"/>
        <v>0</v>
      </c>
      <c r="W275">
        <f t="shared" si="31"/>
        <v>0</v>
      </c>
      <c r="X275">
        <f t="shared" si="32"/>
        <v>1</v>
      </c>
    </row>
    <row r="276" spans="1:24" x14ac:dyDescent="0.3">
      <c r="A276" t="s">
        <v>328</v>
      </c>
      <c r="B276" t="str">
        <f t="shared" si="33"/>
        <v>'NCC'</v>
      </c>
      <c r="C276" t="s">
        <v>24</v>
      </c>
      <c r="D276" t="s">
        <v>1677</v>
      </c>
      <c r="E276">
        <v>29.85</v>
      </c>
      <c r="F276">
        <v>30</v>
      </c>
      <c r="G276">
        <v>30.55</v>
      </c>
      <c r="H276">
        <v>29.6</v>
      </c>
      <c r="I276">
        <v>30</v>
      </c>
      <c r="J276">
        <v>30</v>
      </c>
      <c r="K276">
        <v>30.04</v>
      </c>
      <c r="L276">
        <v>16493474</v>
      </c>
      <c r="M276" s="3">
        <v>4955.26</v>
      </c>
      <c r="N276">
        <v>34002</v>
      </c>
      <c r="O276" s="3">
        <f t="shared" si="29"/>
        <v>485.07364272689841</v>
      </c>
      <c r="P276" s="3">
        <f>VLOOKUP(A276,'27-7'!$A$2:$N$1650,14,FALSE)</f>
        <v>545.50039476191773</v>
      </c>
      <c r="Q276" s="6">
        <f t="shared" si="34"/>
        <v>-0.1107730674721004</v>
      </c>
      <c r="R276" s="5">
        <f>VLOOKUP(A276,'27-7'!$A$2:$L$1650,12,FALSE)</f>
        <v>6067.76</v>
      </c>
      <c r="S276" s="7">
        <f t="shared" si="35"/>
        <v>-0.18334607828918745</v>
      </c>
      <c r="T276">
        <v>4388669</v>
      </c>
      <c r="U276">
        <v>26.61</v>
      </c>
      <c r="V276">
        <f t="shared" si="30"/>
        <v>0</v>
      </c>
      <c r="W276">
        <f t="shared" si="31"/>
        <v>0</v>
      </c>
      <c r="X276">
        <f t="shared" si="32"/>
        <v>1</v>
      </c>
    </row>
    <row r="277" spans="1:24" x14ac:dyDescent="0.3">
      <c r="A277" t="s">
        <v>349</v>
      </c>
      <c r="B277" t="str">
        <f t="shared" si="33"/>
        <v>'KAJARIACER'</v>
      </c>
      <c r="C277" t="s">
        <v>24</v>
      </c>
      <c r="D277" t="s">
        <v>1677</v>
      </c>
      <c r="E277">
        <v>424.75</v>
      </c>
      <c r="F277">
        <v>429.75</v>
      </c>
      <c r="G277">
        <v>436</v>
      </c>
      <c r="H277">
        <v>418.25</v>
      </c>
      <c r="I277">
        <v>425</v>
      </c>
      <c r="J277">
        <v>424.9</v>
      </c>
      <c r="K277">
        <v>425.88</v>
      </c>
      <c r="L277">
        <v>1085383</v>
      </c>
      <c r="M277" s="3">
        <v>4622.42</v>
      </c>
      <c r="N277">
        <v>14615</v>
      </c>
      <c r="O277" s="3">
        <f t="shared" si="29"/>
        <v>74.265001710571326</v>
      </c>
      <c r="P277" s="3">
        <f>VLOOKUP(A277,'27-7'!$A$2:$N$1650,14,FALSE)</f>
        <v>50.110687878108898</v>
      </c>
      <c r="Q277" s="6">
        <f t="shared" si="34"/>
        <v>0.4820192029935067</v>
      </c>
      <c r="R277" s="5">
        <f>VLOOKUP(A277,'27-7'!$A$2:$L$1650,12,FALSE)</f>
        <v>3750.78</v>
      </c>
      <c r="S277" s="7">
        <f t="shared" si="35"/>
        <v>0.2323889964220775</v>
      </c>
      <c r="T277">
        <v>632890</v>
      </c>
      <c r="U277">
        <v>58.31</v>
      </c>
      <c r="V277">
        <f t="shared" si="30"/>
        <v>0</v>
      </c>
      <c r="W277">
        <f t="shared" si="31"/>
        <v>0</v>
      </c>
      <c r="X277">
        <f t="shared" si="32"/>
        <v>1</v>
      </c>
    </row>
    <row r="278" spans="1:24" x14ac:dyDescent="0.3">
      <c r="A278" t="s">
        <v>294</v>
      </c>
      <c r="B278" t="str">
        <f t="shared" si="33"/>
        <v>'SIEMENS'</v>
      </c>
      <c r="C278" t="s">
        <v>24</v>
      </c>
      <c r="D278" t="s">
        <v>1677</v>
      </c>
      <c r="E278">
        <v>1136.5999999999999</v>
      </c>
      <c r="F278">
        <v>1139.9000000000001</v>
      </c>
      <c r="G278">
        <v>1146.9000000000001</v>
      </c>
      <c r="H278">
        <v>1122.8</v>
      </c>
      <c r="I278">
        <v>1140</v>
      </c>
      <c r="J278">
        <v>1142.8499999999999</v>
      </c>
      <c r="K278">
        <v>1134.95</v>
      </c>
      <c r="L278">
        <v>393754</v>
      </c>
      <c r="M278" s="3">
        <v>4468.8999999999996</v>
      </c>
      <c r="N278">
        <v>19819</v>
      </c>
      <c r="O278" s="3">
        <f t="shared" si="29"/>
        <v>19.86750088299107</v>
      </c>
      <c r="P278" s="3">
        <f>VLOOKUP(A278,'27-7'!$A$2:$N$1650,14,FALSE)</f>
        <v>28.334219858156029</v>
      </c>
      <c r="Q278" s="6">
        <f t="shared" si="34"/>
        <v>-0.29881602590613787</v>
      </c>
      <c r="R278" s="5">
        <f>VLOOKUP(A278,'27-7'!$A$2:$L$1650,12,FALSE)</f>
        <v>9769.73</v>
      </c>
      <c r="S278" s="7">
        <f t="shared" si="35"/>
        <v>-0.5425769187070677</v>
      </c>
      <c r="T278">
        <v>77077</v>
      </c>
      <c r="U278">
        <v>19.57</v>
      </c>
      <c r="V278">
        <f t="shared" si="30"/>
        <v>0</v>
      </c>
      <c r="W278">
        <f t="shared" si="31"/>
        <v>0</v>
      </c>
      <c r="X278">
        <f t="shared" si="32"/>
        <v>1</v>
      </c>
    </row>
    <row r="279" spans="1:24" x14ac:dyDescent="0.3">
      <c r="A279" t="s">
        <v>365</v>
      </c>
      <c r="B279" t="str">
        <f t="shared" si="33"/>
        <v>'TATAELXSI'</v>
      </c>
      <c r="C279" t="s">
        <v>24</v>
      </c>
      <c r="D279" t="s">
        <v>1677</v>
      </c>
      <c r="E279">
        <v>902.8</v>
      </c>
      <c r="F279">
        <v>905.95</v>
      </c>
      <c r="G279">
        <v>928.8</v>
      </c>
      <c r="H279">
        <v>903.95</v>
      </c>
      <c r="I279">
        <v>919.75</v>
      </c>
      <c r="J279">
        <v>922.9</v>
      </c>
      <c r="K279">
        <v>921.51</v>
      </c>
      <c r="L279">
        <v>479034</v>
      </c>
      <c r="M279" s="3">
        <v>4414.37</v>
      </c>
      <c r="N279">
        <v>16066</v>
      </c>
      <c r="O279" s="3">
        <f t="shared" si="29"/>
        <v>29.816631395493587</v>
      </c>
      <c r="P279" s="3">
        <f>VLOOKUP(A279,'27-7'!$A$2:$N$1650,14,FALSE)</f>
        <v>28.48408111799937</v>
      </c>
      <c r="Q279" s="6">
        <f t="shared" si="34"/>
        <v>4.6782280670172843E-2</v>
      </c>
      <c r="R279" s="5">
        <f>VLOOKUP(A279,'27-7'!$A$2:$L$1650,12,FALSE)</f>
        <v>2447.8000000000002</v>
      </c>
      <c r="S279" s="7">
        <f t="shared" si="35"/>
        <v>0.80340305580521265</v>
      </c>
      <c r="T279">
        <v>126346</v>
      </c>
      <c r="U279">
        <v>26.38</v>
      </c>
      <c r="V279">
        <f t="shared" si="30"/>
        <v>0</v>
      </c>
      <c r="W279">
        <f t="shared" si="31"/>
        <v>0</v>
      </c>
      <c r="X279">
        <f t="shared" si="32"/>
        <v>1</v>
      </c>
    </row>
    <row r="280" spans="1:24" x14ac:dyDescent="0.3">
      <c r="A280" t="s">
        <v>332</v>
      </c>
      <c r="B280" t="str">
        <f t="shared" si="33"/>
        <v>'PFIZER'</v>
      </c>
      <c r="C280" t="s">
        <v>24</v>
      </c>
      <c r="D280" t="s">
        <v>1677</v>
      </c>
      <c r="E280">
        <v>4367.25</v>
      </c>
      <c r="F280">
        <v>4425</v>
      </c>
      <c r="G280">
        <v>4450</v>
      </c>
      <c r="H280">
        <v>4301</v>
      </c>
      <c r="I280">
        <v>4325</v>
      </c>
      <c r="J280">
        <v>4314.75</v>
      </c>
      <c r="K280">
        <v>4364.0200000000004</v>
      </c>
      <c r="L280">
        <v>96746</v>
      </c>
      <c r="M280" s="3">
        <v>4222.0200000000004</v>
      </c>
      <c r="N280">
        <v>13341</v>
      </c>
      <c r="O280" s="3">
        <f t="shared" si="29"/>
        <v>7.2517802263698377</v>
      </c>
      <c r="P280" s="3">
        <f>VLOOKUP(A280,'27-7'!$A$2:$N$1650,14,FALSE)</f>
        <v>8.808828665223162</v>
      </c>
      <c r="Q280" s="6">
        <f t="shared" si="34"/>
        <v>-0.17675998683008534</v>
      </c>
      <c r="R280" s="5">
        <f>VLOOKUP(A280,'27-7'!$A$2:$L$1650,12,FALSE)</f>
        <v>5552.23</v>
      </c>
      <c r="S280" s="7">
        <f t="shared" si="35"/>
        <v>-0.2395812133142898</v>
      </c>
      <c r="T280">
        <v>29692</v>
      </c>
      <c r="U280">
        <v>30.69</v>
      </c>
      <c r="V280">
        <f t="shared" si="30"/>
        <v>0</v>
      </c>
      <c r="W280">
        <f t="shared" si="31"/>
        <v>0</v>
      </c>
      <c r="X280">
        <f t="shared" si="32"/>
        <v>1</v>
      </c>
    </row>
    <row r="281" spans="1:24" x14ac:dyDescent="0.3">
      <c r="A281" t="s">
        <v>345</v>
      </c>
      <c r="B281" t="str">
        <f t="shared" si="33"/>
        <v>'APLLTD'</v>
      </c>
      <c r="C281" t="s">
        <v>24</v>
      </c>
      <c r="D281" t="s">
        <v>1677</v>
      </c>
      <c r="E281">
        <v>964.25</v>
      </c>
      <c r="F281">
        <v>970</v>
      </c>
      <c r="G281">
        <v>982</v>
      </c>
      <c r="H281">
        <v>963</v>
      </c>
      <c r="I281">
        <v>975</v>
      </c>
      <c r="J281">
        <v>977.85</v>
      </c>
      <c r="K281">
        <v>973.34</v>
      </c>
      <c r="L281">
        <v>424039</v>
      </c>
      <c r="M281" s="3">
        <v>4127.33</v>
      </c>
      <c r="N281">
        <v>16203</v>
      </c>
      <c r="O281" s="3">
        <f t="shared" si="29"/>
        <v>26.170400543109302</v>
      </c>
      <c r="P281" s="3">
        <f>VLOOKUP(A281,'27-7'!$A$2:$N$1650,14,FALSE)</f>
        <v>27.465302325581394</v>
      </c>
      <c r="Q281" s="6">
        <f t="shared" si="34"/>
        <v>-4.7146824277481569E-2</v>
      </c>
      <c r="R281" s="5">
        <f>VLOOKUP(A281,'27-7'!$A$2:$L$1650,12,FALSE)</f>
        <v>4278.16</v>
      </c>
      <c r="S281" s="7">
        <f t="shared" si="35"/>
        <v>-3.5255810909362889E-2</v>
      </c>
      <c r="T281">
        <v>199968</v>
      </c>
      <c r="U281">
        <v>47.16</v>
      </c>
      <c r="V281">
        <f t="shared" si="30"/>
        <v>0</v>
      </c>
      <c r="W281">
        <f t="shared" si="31"/>
        <v>0</v>
      </c>
      <c r="X281">
        <f t="shared" si="32"/>
        <v>1</v>
      </c>
    </row>
    <row r="282" spans="1:24" x14ac:dyDescent="0.3">
      <c r="A282" t="s">
        <v>343</v>
      </c>
      <c r="B282" t="str">
        <f t="shared" si="33"/>
        <v>'TATACHEM'</v>
      </c>
      <c r="C282" t="s">
        <v>24</v>
      </c>
      <c r="D282" t="s">
        <v>1677</v>
      </c>
      <c r="E282">
        <v>298.3</v>
      </c>
      <c r="F282">
        <v>298.2</v>
      </c>
      <c r="G282">
        <v>302.5</v>
      </c>
      <c r="H282">
        <v>298.2</v>
      </c>
      <c r="I282">
        <v>299</v>
      </c>
      <c r="J282">
        <v>299.64999999999998</v>
      </c>
      <c r="K282">
        <v>300.08</v>
      </c>
      <c r="L282">
        <v>1371819</v>
      </c>
      <c r="M282" s="3">
        <v>4116.5</v>
      </c>
      <c r="N282">
        <v>19415</v>
      </c>
      <c r="O282" s="3">
        <f t="shared" si="29"/>
        <v>70.657687355137782</v>
      </c>
      <c r="P282" s="3">
        <f>VLOOKUP(A282,'27-7'!$A$2:$N$1650,14,FALSE)</f>
        <v>78.559505988023957</v>
      </c>
      <c r="Q282" s="6">
        <f t="shared" si="34"/>
        <v>-0.10058386357585768</v>
      </c>
      <c r="R282" s="5">
        <f>VLOOKUP(A282,'27-7'!$A$2:$L$1650,12,FALSE)</f>
        <v>4414.03</v>
      </c>
      <c r="S282" s="7">
        <f t="shared" si="35"/>
        <v>-6.7405522844203536E-2</v>
      </c>
      <c r="T282">
        <v>543757</v>
      </c>
      <c r="U282">
        <v>39.64</v>
      </c>
      <c r="V282">
        <f t="shared" si="30"/>
        <v>0</v>
      </c>
      <c r="W282">
        <f t="shared" si="31"/>
        <v>0</v>
      </c>
      <c r="X282">
        <f t="shared" si="32"/>
        <v>1</v>
      </c>
    </row>
    <row r="283" spans="1:24" x14ac:dyDescent="0.3">
      <c r="A283" t="s">
        <v>357</v>
      </c>
      <c r="B283" t="str">
        <f t="shared" si="33"/>
        <v>'PFC'</v>
      </c>
      <c r="C283" t="s">
        <v>24</v>
      </c>
      <c r="D283" t="s">
        <v>1677</v>
      </c>
      <c r="E283">
        <v>81.400000000000006</v>
      </c>
      <c r="F283">
        <v>81.5</v>
      </c>
      <c r="G283">
        <v>82.35</v>
      </c>
      <c r="H283">
        <v>80.3</v>
      </c>
      <c r="I283">
        <v>81.3</v>
      </c>
      <c r="J283">
        <v>81.3</v>
      </c>
      <c r="K283">
        <v>81.13</v>
      </c>
      <c r="L283">
        <v>4948520</v>
      </c>
      <c r="M283" s="3">
        <v>4014.8</v>
      </c>
      <c r="N283">
        <v>29886</v>
      </c>
      <c r="O283" s="3">
        <f t="shared" si="29"/>
        <v>165.5798701733253</v>
      </c>
      <c r="P283" s="3">
        <f>VLOOKUP(A283,'27-7'!$A$2:$N$1650,14,FALSE)</f>
        <v>246.60384263494967</v>
      </c>
      <c r="Q283" s="6">
        <f t="shared" si="34"/>
        <v>-0.32855924545168191</v>
      </c>
      <c r="R283" s="5">
        <f>VLOOKUP(A283,'27-7'!$A$2:$L$1650,12,FALSE)</f>
        <v>3079.48</v>
      </c>
      <c r="S283" s="7">
        <f t="shared" si="35"/>
        <v>0.30372660319274686</v>
      </c>
      <c r="T283">
        <v>1770276</v>
      </c>
      <c r="U283">
        <v>35.770000000000003</v>
      </c>
      <c r="V283">
        <f t="shared" si="30"/>
        <v>0</v>
      </c>
      <c r="W283">
        <f t="shared" si="31"/>
        <v>0</v>
      </c>
      <c r="X283">
        <f t="shared" si="32"/>
        <v>1</v>
      </c>
    </row>
    <row r="284" spans="1:24" x14ac:dyDescent="0.3">
      <c r="A284" t="s">
        <v>321</v>
      </c>
      <c r="B284" t="str">
        <f t="shared" si="33"/>
        <v>'AMARAJABAT'</v>
      </c>
      <c r="C284" t="s">
        <v>24</v>
      </c>
      <c r="D284" t="s">
        <v>1677</v>
      </c>
      <c r="E284">
        <v>684.75</v>
      </c>
      <c r="F284">
        <v>686.9</v>
      </c>
      <c r="G284">
        <v>696.2</v>
      </c>
      <c r="H284">
        <v>680.3</v>
      </c>
      <c r="I284">
        <v>692.05</v>
      </c>
      <c r="J284">
        <v>692.8</v>
      </c>
      <c r="K284">
        <v>690.12</v>
      </c>
      <c r="L284">
        <v>576313</v>
      </c>
      <c r="M284" s="3">
        <v>3977.24</v>
      </c>
      <c r="N284">
        <v>12270</v>
      </c>
      <c r="O284" s="3">
        <f t="shared" si="29"/>
        <v>46.969274653626734</v>
      </c>
      <c r="P284" s="3">
        <f>VLOOKUP(A284,'27-7'!$A$2:$N$1650,14,FALSE)</f>
        <v>54.100630413008894</v>
      </c>
      <c r="Q284" s="6">
        <f t="shared" si="34"/>
        <v>-0.13181650019492883</v>
      </c>
      <c r="R284" s="5">
        <f>VLOOKUP(A284,'27-7'!$A$2:$L$1650,12,FALSE)</f>
        <v>6328.09</v>
      </c>
      <c r="S284" s="7">
        <f t="shared" si="35"/>
        <v>-0.37149440036409093</v>
      </c>
      <c r="T284">
        <v>145410</v>
      </c>
      <c r="U284">
        <v>25.23</v>
      </c>
      <c r="V284">
        <f t="shared" si="30"/>
        <v>0</v>
      </c>
      <c r="W284">
        <f t="shared" si="31"/>
        <v>0</v>
      </c>
      <c r="X284">
        <f t="shared" si="32"/>
        <v>1</v>
      </c>
    </row>
    <row r="285" spans="1:24" x14ac:dyDescent="0.3">
      <c r="A285" t="s">
        <v>324</v>
      </c>
      <c r="B285" t="str">
        <f t="shared" si="33"/>
        <v>'ATUL'</v>
      </c>
      <c r="C285" t="s">
        <v>24</v>
      </c>
      <c r="D285" t="s">
        <v>1677</v>
      </c>
      <c r="E285">
        <v>5051.3</v>
      </c>
      <c r="F285">
        <v>5021</v>
      </c>
      <c r="G285">
        <v>5150</v>
      </c>
      <c r="H285">
        <v>4860</v>
      </c>
      <c r="I285">
        <v>5102.5</v>
      </c>
      <c r="J285">
        <v>5105.2</v>
      </c>
      <c r="K285">
        <v>5093.3599999999997</v>
      </c>
      <c r="L285">
        <v>76155</v>
      </c>
      <c r="M285" s="3">
        <v>3878.85</v>
      </c>
      <c r="N285">
        <v>13687</v>
      </c>
      <c r="O285" s="3">
        <f t="shared" si="29"/>
        <v>5.5640388689997806</v>
      </c>
      <c r="P285" s="3">
        <f>VLOOKUP(A285,'27-7'!$A$2:$N$1650,14,FALSE)</f>
        <v>6.9994961088404901</v>
      </c>
      <c r="Q285" s="6">
        <f t="shared" si="34"/>
        <v>-0.20508008255447147</v>
      </c>
      <c r="R285" s="5">
        <f>VLOOKUP(A285,'27-7'!$A$2:$L$1650,12,FALSE)</f>
        <v>6277.42</v>
      </c>
      <c r="S285" s="7">
        <f t="shared" si="35"/>
        <v>-0.38209487337154441</v>
      </c>
      <c r="T285">
        <v>33934</v>
      </c>
      <c r="U285">
        <v>44.56</v>
      </c>
      <c r="V285">
        <f t="shared" si="30"/>
        <v>0</v>
      </c>
      <c r="W285">
        <f t="shared" si="31"/>
        <v>0</v>
      </c>
      <c r="X285">
        <f t="shared" si="32"/>
        <v>1</v>
      </c>
    </row>
    <row r="286" spans="1:24" x14ac:dyDescent="0.3">
      <c r="A286" t="s">
        <v>327</v>
      </c>
      <c r="B286" t="str">
        <f t="shared" si="33"/>
        <v>'AARTIIND'</v>
      </c>
      <c r="C286" t="s">
        <v>24</v>
      </c>
      <c r="D286" t="s">
        <v>1677</v>
      </c>
      <c r="E286">
        <v>954.85</v>
      </c>
      <c r="F286">
        <v>962</v>
      </c>
      <c r="G286">
        <v>974</v>
      </c>
      <c r="H286">
        <v>955.1</v>
      </c>
      <c r="I286">
        <v>971.9</v>
      </c>
      <c r="J286">
        <v>970.75</v>
      </c>
      <c r="K286">
        <v>968.7</v>
      </c>
      <c r="L286">
        <v>394084</v>
      </c>
      <c r="M286" s="3">
        <v>3817.5</v>
      </c>
      <c r="N286">
        <v>16780</v>
      </c>
      <c r="O286" s="3">
        <f t="shared" si="29"/>
        <v>23.485339690107271</v>
      </c>
      <c r="P286" s="3">
        <f>VLOOKUP(A286,'27-7'!$A$2:$N$1650,14,FALSE)</f>
        <v>22.750954198473284</v>
      </c>
      <c r="Q286" s="6">
        <f t="shared" si="34"/>
        <v>3.2279327065906881E-2</v>
      </c>
      <c r="R286" s="5">
        <f>VLOOKUP(A286,'27-7'!$A$2:$L$1650,12,FALSE)</f>
        <v>6211.06</v>
      </c>
      <c r="S286" s="7">
        <f t="shared" si="35"/>
        <v>-0.38537061306765674</v>
      </c>
      <c r="T286">
        <v>176474</v>
      </c>
      <c r="U286">
        <v>44.78</v>
      </c>
      <c r="V286">
        <f t="shared" si="30"/>
        <v>0</v>
      </c>
      <c r="W286">
        <f t="shared" si="31"/>
        <v>0</v>
      </c>
      <c r="X286">
        <f t="shared" si="32"/>
        <v>1</v>
      </c>
    </row>
    <row r="287" spans="1:24" x14ac:dyDescent="0.3">
      <c r="A287" t="s">
        <v>319</v>
      </c>
      <c r="B287" t="str">
        <f t="shared" si="33"/>
        <v>'JUSTDIAL'</v>
      </c>
      <c r="C287" t="s">
        <v>24</v>
      </c>
      <c r="D287" t="s">
        <v>1677</v>
      </c>
      <c r="E287">
        <v>369.85</v>
      </c>
      <c r="F287">
        <v>371</v>
      </c>
      <c r="G287">
        <v>374.45</v>
      </c>
      <c r="H287">
        <v>367</v>
      </c>
      <c r="I287">
        <v>371.7</v>
      </c>
      <c r="J287">
        <v>371.7</v>
      </c>
      <c r="K287">
        <v>371.23</v>
      </c>
      <c r="L287">
        <v>1008563</v>
      </c>
      <c r="M287" s="3">
        <v>3744.06</v>
      </c>
      <c r="N287">
        <v>24391</v>
      </c>
      <c r="O287" s="3">
        <f t="shared" si="29"/>
        <v>41.349801156164162</v>
      </c>
      <c r="P287" s="3">
        <f>VLOOKUP(A287,'27-7'!$A$2:$N$1650,14,FALSE)</f>
        <v>75.019727324536404</v>
      </c>
      <c r="Q287" s="6">
        <f t="shared" si="34"/>
        <v>-0.44881429684109175</v>
      </c>
      <c r="R287" s="5">
        <f>VLOOKUP(A287,'27-7'!$A$2:$L$1650,12,FALSE)</f>
        <v>6343.94</v>
      </c>
      <c r="S287" s="7">
        <f t="shared" si="35"/>
        <v>-0.40982102605005721</v>
      </c>
      <c r="T287">
        <v>158364</v>
      </c>
      <c r="U287">
        <v>15.7</v>
      </c>
      <c r="V287">
        <f t="shared" si="30"/>
        <v>0</v>
      </c>
      <c r="W287">
        <f t="shared" si="31"/>
        <v>0</v>
      </c>
      <c r="X287">
        <f t="shared" si="32"/>
        <v>1</v>
      </c>
    </row>
    <row r="288" spans="1:24" x14ac:dyDescent="0.3">
      <c r="A288" t="s">
        <v>61</v>
      </c>
      <c r="B288" t="str">
        <f t="shared" si="33"/>
        <v>'AARTIDRUGS'</v>
      </c>
      <c r="C288" t="s">
        <v>24</v>
      </c>
      <c r="D288" t="s">
        <v>1677</v>
      </c>
      <c r="E288">
        <v>1745.05</v>
      </c>
      <c r="F288">
        <v>1769.9</v>
      </c>
      <c r="G288">
        <v>1788</v>
      </c>
      <c r="H288">
        <v>1692.05</v>
      </c>
      <c r="I288">
        <v>1730</v>
      </c>
      <c r="J288">
        <v>1727.05</v>
      </c>
      <c r="K288">
        <v>1746.58</v>
      </c>
      <c r="L288">
        <v>212964</v>
      </c>
      <c r="M288" s="3">
        <v>3719.59</v>
      </c>
      <c r="N288">
        <v>13046</v>
      </c>
      <c r="O288" s="3">
        <f t="shared" si="29"/>
        <v>16.324084010424652</v>
      </c>
      <c r="P288" s="3">
        <f>VLOOKUP(A288,'27-7'!$A$2:$N$1650,14,FALSE)</f>
        <v>20.456990658129527</v>
      </c>
      <c r="Q288" s="6">
        <f t="shared" si="34"/>
        <v>-0.20202906266970769</v>
      </c>
      <c r="R288" s="5">
        <f>VLOOKUP(A288,'27-7'!$A$2:$L$1650,12,FALSE)</f>
        <v>13465.19</v>
      </c>
      <c r="S288" s="7">
        <f t="shared" si="35"/>
        <v>-0.72376253138648616</v>
      </c>
      <c r="T288">
        <v>89976</v>
      </c>
      <c r="U288">
        <v>42.25</v>
      </c>
      <c r="V288">
        <f t="shared" si="30"/>
        <v>0</v>
      </c>
      <c r="W288">
        <f t="shared" si="31"/>
        <v>0</v>
      </c>
      <c r="X288">
        <f t="shared" si="32"/>
        <v>1</v>
      </c>
    </row>
    <row r="289" spans="1:24" x14ac:dyDescent="0.3">
      <c r="A289" t="s">
        <v>348</v>
      </c>
      <c r="B289" t="str">
        <f t="shared" si="33"/>
        <v>'EXIDEIND'</v>
      </c>
      <c r="C289" t="s">
        <v>24</v>
      </c>
      <c r="D289" t="s">
        <v>1677</v>
      </c>
      <c r="E289">
        <v>153.5</v>
      </c>
      <c r="F289">
        <v>153.55000000000001</v>
      </c>
      <c r="G289">
        <v>155.4</v>
      </c>
      <c r="H289">
        <v>153</v>
      </c>
      <c r="I289">
        <v>153.30000000000001</v>
      </c>
      <c r="J289">
        <v>154.1</v>
      </c>
      <c r="K289">
        <v>154.5</v>
      </c>
      <c r="L289">
        <v>2292344</v>
      </c>
      <c r="M289" s="3">
        <v>3541.68</v>
      </c>
      <c r="N289">
        <v>14875</v>
      </c>
      <c r="O289" s="3">
        <f t="shared" si="29"/>
        <v>154.10715966386556</v>
      </c>
      <c r="P289" s="3">
        <f>VLOOKUP(A289,'27-7'!$A$2:$N$1650,14,FALSE)</f>
        <v>198.61928851174935</v>
      </c>
      <c r="Q289" s="6">
        <f t="shared" si="34"/>
        <v>-0.22410778520763186</v>
      </c>
      <c r="R289" s="5">
        <f>VLOOKUP(A289,'27-7'!$A$2:$L$1650,12,FALSE)</f>
        <v>3768.16</v>
      </c>
      <c r="S289" s="7">
        <f t="shared" si="35"/>
        <v>-6.0103604942465298E-2</v>
      </c>
      <c r="T289">
        <v>1145724</v>
      </c>
      <c r="U289">
        <v>49.98</v>
      </c>
      <c r="V289">
        <f t="shared" si="30"/>
        <v>0</v>
      </c>
      <c r="W289">
        <f t="shared" si="31"/>
        <v>0</v>
      </c>
      <c r="X289">
        <f t="shared" si="32"/>
        <v>1</v>
      </c>
    </row>
    <row r="290" spans="1:24" x14ac:dyDescent="0.3">
      <c r="A290" t="s">
        <v>346</v>
      </c>
      <c r="B290" t="str">
        <f t="shared" si="33"/>
        <v>'BOSCHLTD'</v>
      </c>
      <c r="C290" t="s">
        <v>24</v>
      </c>
      <c r="D290" t="s">
        <v>1677</v>
      </c>
      <c r="E290">
        <v>12910.65</v>
      </c>
      <c r="F290">
        <v>13039.95</v>
      </c>
      <c r="G290">
        <v>13269.75</v>
      </c>
      <c r="H290">
        <v>13013.5</v>
      </c>
      <c r="I290">
        <v>13177.45</v>
      </c>
      <c r="J290">
        <v>13203.55</v>
      </c>
      <c r="K290">
        <v>13152.7</v>
      </c>
      <c r="L290">
        <v>26471</v>
      </c>
      <c r="M290" s="3">
        <v>3481.65</v>
      </c>
      <c r="N290">
        <v>6509</v>
      </c>
      <c r="O290" s="3">
        <f t="shared" si="29"/>
        <v>4.0668305423260103</v>
      </c>
      <c r="P290" s="3">
        <f>VLOOKUP(A290,'27-7'!$A$2:$N$1650,14,FALSE)</f>
        <v>4.2646779661016945</v>
      </c>
      <c r="Q290" s="6">
        <f t="shared" si="34"/>
        <v>-4.639211339010782E-2</v>
      </c>
      <c r="R290" s="5">
        <f>VLOOKUP(A290,'27-7'!$A$2:$L$1650,12,FALSE)</f>
        <v>4105.21</v>
      </c>
      <c r="S290" s="7">
        <f t="shared" si="35"/>
        <v>-0.15189478735557985</v>
      </c>
      <c r="T290">
        <v>5327</v>
      </c>
      <c r="U290">
        <v>20.12</v>
      </c>
      <c r="V290">
        <f t="shared" si="30"/>
        <v>0</v>
      </c>
      <c r="W290">
        <f t="shared" si="31"/>
        <v>0</v>
      </c>
      <c r="X290">
        <f t="shared" si="32"/>
        <v>1</v>
      </c>
    </row>
    <row r="291" spans="1:24" x14ac:dyDescent="0.3">
      <c r="A291" t="s">
        <v>344</v>
      </c>
      <c r="B291" t="str">
        <f t="shared" si="33"/>
        <v>'IRCTC'</v>
      </c>
      <c r="C291" t="s">
        <v>24</v>
      </c>
      <c r="D291" t="s">
        <v>1677</v>
      </c>
      <c r="E291">
        <v>1344.85</v>
      </c>
      <c r="F291">
        <v>1345</v>
      </c>
      <c r="G291">
        <v>1354</v>
      </c>
      <c r="H291">
        <v>1340</v>
      </c>
      <c r="I291">
        <v>1345.95</v>
      </c>
      <c r="J291">
        <v>1345.55</v>
      </c>
      <c r="K291">
        <v>1346.08</v>
      </c>
      <c r="L291">
        <v>256364</v>
      </c>
      <c r="M291" s="3">
        <v>3450.88</v>
      </c>
      <c r="N291">
        <v>16084</v>
      </c>
      <c r="O291" s="3">
        <f t="shared" si="29"/>
        <v>15.939069883113653</v>
      </c>
      <c r="P291" s="3">
        <f>VLOOKUP(A291,'27-7'!$A$2:$N$1650,14,FALSE)</f>
        <v>14.557314583805852</v>
      </c>
      <c r="Q291" s="6">
        <f t="shared" si="34"/>
        <v>9.4918282582484165E-2</v>
      </c>
      <c r="R291" s="5">
        <f>VLOOKUP(A291,'27-7'!$A$2:$L$1650,12,FALSE)</f>
        <v>4323.6899999999996</v>
      </c>
      <c r="S291" s="7">
        <f t="shared" si="35"/>
        <v>-0.20186692385439278</v>
      </c>
      <c r="T291">
        <v>89147</v>
      </c>
      <c r="U291">
        <v>34.770000000000003</v>
      </c>
      <c r="V291">
        <f t="shared" si="30"/>
        <v>0</v>
      </c>
      <c r="W291">
        <f t="shared" si="31"/>
        <v>0</v>
      </c>
      <c r="X291">
        <f t="shared" si="32"/>
        <v>1</v>
      </c>
    </row>
    <row r="292" spans="1:24" x14ac:dyDescent="0.3">
      <c r="A292" t="s">
        <v>342</v>
      </c>
      <c r="B292" t="str">
        <f t="shared" si="33"/>
        <v>'ICICIGI'</v>
      </c>
      <c r="C292" t="s">
        <v>24</v>
      </c>
      <c r="D292" t="s">
        <v>1677</v>
      </c>
      <c r="E292">
        <v>1306.55</v>
      </c>
      <c r="F292">
        <v>1315.2</v>
      </c>
      <c r="G292">
        <v>1327.85</v>
      </c>
      <c r="H292">
        <v>1300.3</v>
      </c>
      <c r="I292">
        <v>1318.15</v>
      </c>
      <c r="J292">
        <v>1319.7</v>
      </c>
      <c r="K292">
        <v>1317.27</v>
      </c>
      <c r="L292">
        <v>258830</v>
      </c>
      <c r="M292" s="3">
        <v>3409.48</v>
      </c>
      <c r="N292">
        <v>20452</v>
      </c>
      <c r="O292" s="3">
        <f t="shared" si="29"/>
        <v>12.655486016037552</v>
      </c>
      <c r="P292" s="3">
        <f>VLOOKUP(A292,'27-7'!$A$2:$N$1650,14,FALSE)</f>
        <v>14.111898903115486</v>
      </c>
      <c r="Q292" s="6">
        <f t="shared" si="34"/>
        <v>-0.10320460039268013</v>
      </c>
      <c r="R292" s="5">
        <f>VLOOKUP(A292,'27-7'!$A$2:$L$1650,12,FALSE)</f>
        <v>4424.3</v>
      </c>
      <c r="S292" s="7">
        <f t="shared" si="35"/>
        <v>-0.22937413828176212</v>
      </c>
      <c r="T292">
        <v>176666</v>
      </c>
      <c r="U292">
        <v>68.260000000000005</v>
      </c>
      <c r="V292">
        <f t="shared" si="30"/>
        <v>0</v>
      </c>
      <c r="W292">
        <f t="shared" si="31"/>
        <v>0</v>
      </c>
      <c r="X292">
        <f t="shared" si="32"/>
        <v>1</v>
      </c>
    </row>
    <row r="293" spans="1:24" x14ac:dyDescent="0.3">
      <c r="A293" t="s">
        <v>426</v>
      </c>
      <c r="B293" t="str">
        <f t="shared" si="33"/>
        <v>'TATAMTRDVR'</v>
      </c>
      <c r="C293" t="s">
        <v>24</v>
      </c>
      <c r="D293" t="s">
        <v>1677</v>
      </c>
      <c r="E293">
        <v>37.950000000000003</v>
      </c>
      <c r="F293">
        <v>38</v>
      </c>
      <c r="G293">
        <v>39.35</v>
      </c>
      <c r="H293">
        <v>37.85</v>
      </c>
      <c r="I293">
        <v>38.65</v>
      </c>
      <c r="J293">
        <v>38.799999999999997</v>
      </c>
      <c r="K293">
        <v>38.74</v>
      </c>
      <c r="L293">
        <v>8677909</v>
      </c>
      <c r="M293" s="3">
        <v>3361.6</v>
      </c>
      <c r="N293">
        <v>30732</v>
      </c>
      <c r="O293" s="3">
        <f t="shared" si="29"/>
        <v>282.37371469478069</v>
      </c>
      <c r="P293" s="3">
        <f>VLOOKUP(A293,'27-7'!$A$2:$N$1650,14,FALSE)</f>
        <v>232.09336478465988</v>
      </c>
      <c r="Q293" s="6">
        <f t="shared" si="34"/>
        <v>0.21663846339067797</v>
      </c>
      <c r="R293" s="5">
        <f>VLOOKUP(A293,'27-7'!$A$2:$L$1650,12,FALSE)</f>
        <v>1167.02</v>
      </c>
      <c r="S293" s="7">
        <f t="shared" si="35"/>
        <v>1.8804990488594882</v>
      </c>
      <c r="T293">
        <v>3858229</v>
      </c>
      <c r="U293">
        <v>44.46</v>
      </c>
      <c r="V293">
        <f t="shared" si="30"/>
        <v>0</v>
      </c>
      <c r="W293">
        <f t="shared" si="31"/>
        <v>0</v>
      </c>
      <c r="X293">
        <f t="shared" si="32"/>
        <v>1</v>
      </c>
    </row>
    <row r="294" spans="1:24" x14ac:dyDescent="0.3">
      <c r="A294" t="s">
        <v>291</v>
      </c>
      <c r="B294" t="str">
        <f t="shared" si="33"/>
        <v>'COROMANDEL'</v>
      </c>
      <c r="C294" t="s">
        <v>24</v>
      </c>
      <c r="D294" t="s">
        <v>1677</v>
      </c>
      <c r="E294">
        <v>791.1</v>
      </c>
      <c r="F294">
        <v>792.8</v>
      </c>
      <c r="G294">
        <v>807</v>
      </c>
      <c r="H294">
        <v>772</v>
      </c>
      <c r="I294">
        <v>774.5</v>
      </c>
      <c r="J294">
        <v>775</v>
      </c>
      <c r="K294">
        <v>786.68</v>
      </c>
      <c r="L294">
        <v>425826</v>
      </c>
      <c r="M294" s="3">
        <v>3349.89</v>
      </c>
      <c r="N294">
        <v>18983</v>
      </c>
      <c r="O294" s="3">
        <f t="shared" si="29"/>
        <v>22.431965442764579</v>
      </c>
      <c r="P294" s="3">
        <f>VLOOKUP(A294,'27-7'!$A$2:$N$1650,14,FALSE)</f>
        <v>26.485397171751082</v>
      </c>
      <c r="Q294" s="6">
        <f t="shared" si="34"/>
        <v>-0.15304402281381799</v>
      </c>
      <c r="R294" s="5">
        <f>VLOOKUP(A294,'27-7'!$A$2:$L$1650,12,FALSE)</f>
        <v>10043.07</v>
      </c>
      <c r="S294" s="7">
        <f t="shared" si="35"/>
        <v>-0.66644761014311371</v>
      </c>
      <c r="T294">
        <v>246959</v>
      </c>
      <c r="U294">
        <v>58</v>
      </c>
      <c r="V294">
        <f t="shared" si="30"/>
        <v>0</v>
      </c>
      <c r="W294">
        <f t="shared" si="31"/>
        <v>0</v>
      </c>
      <c r="X294">
        <f t="shared" si="32"/>
        <v>1</v>
      </c>
    </row>
    <row r="295" spans="1:24" x14ac:dyDescent="0.3">
      <c r="A295" t="s">
        <v>353</v>
      </c>
      <c r="B295" t="str">
        <f t="shared" si="33"/>
        <v>'NATIONALUM'</v>
      </c>
      <c r="C295" t="s">
        <v>24</v>
      </c>
      <c r="D295" t="s">
        <v>1677</v>
      </c>
      <c r="E295">
        <v>33.25</v>
      </c>
      <c r="F295">
        <v>33.450000000000003</v>
      </c>
      <c r="G295">
        <v>33.85</v>
      </c>
      <c r="H295">
        <v>33.200000000000003</v>
      </c>
      <c r="I295">
        <v>33.6</v>
      </c>
      <c r="J295">
        <v>33.65</v>
      </c>
      <c r="K295">
        <v>33.61</v>
      </c>
      <c r="L295">
        <v>9655705</v>
      </c>
      <c r="M295" s="3">
        <v>3245.14</v>
      </c>
      <c r="N295">
        <v>52460</v>
      </c>
      <c r="O295" s="3">
        <f t="shared" si="29"/>
        <v>184.05842546702249</v>
      </c>
      <c r="P295" s="3">
        <f>VLOOKUP(A295,'27-7'!$A$2:$N$1650,14,FALSE)</f>
        <v>326.02207406934832</v>
      </c>
      <c r="Q295" s="6">
        <f t="shared" si="34"/>
        <v>-0.43544183015082799</v>
      </c>
      <c r="R295" s="5">
        <f>VLOOKUP(A295,'27-7'!$A$2:$L$1650,12,FALSE)</f>
        <v>3362.34</v>
      </c>
      <c r="S295" s="7">
        <f t="shared" si="35"/>
        <v>-3.4856677195048764E-2</v>
      </c>
      <c r="T295">
        <v>3248830</v>
      </c>
      <c r="U295">
        <v>33.65</v>
      </c>
      <c r="V295">
        <f t="shared" si="30"/>
        <v>0</v>
      </c>
      <c r="W295">
        <f t="shared" si="31"/>
        <v>0</v>
      </c>
      <c r="X295">
        <f t="shared" si="32"/>
        <v>1</v>
      </c>
    </row>
    <row r="296" spans="1:24" x14ac:dyDescent="0.3">
      <c r="A296" t="s">
        <v>62</v>
      </c>
      <c r="B296" t="str">
        <f t="shared" si="33"/>
        <v>'BSE'</v>
      </c>
      <c r="C296" t="s">
        <v>24</v>
      </c>
      <c r="D296" t="s">
        <v>1677</v>
      </c>
      <c r="E296">
        <v>512</v>
      </c>
      <c r="F296">
        <v>511.9</v>
      </c>
      <c r="G296">
        <v>519.4</v>
      </c>
      <c r="H296">
        <v>496</v>
      </c>
      <c r="I296">
        <v>507.2</v>
      </c>
      <c r="J296">
        <v>506.85</v>
      </c>
      <c r="K296">
        <v>510.65</v>
      </c>
      <c r="L296">
        <v>624420</v>
      </c>
      <c r="M296" s="3">
        <v>3188.58</v>
      </c>
      <c r="N296">
        <v>22815</v>
      </c>
      <c r="O296" s="3">
        <f t="shared" si="29"/>
        <v>27.368836291913215</v>
      </c>
      <c r="P296" s="3">
        <f>VLOOKUP(A296,'27-7'!$A$2:$N$1650,14,FALSE)</f>
        <v>37.906002176955376</v>
      </c>
      <c r="Q296" s="6">
        <f t="shared" si="34"/>
        <v>-0.27798146150712089</v>
      </c>
      <c r="R296" s="5">
        <f>VLOOKUP(A296,'27-7'!$A$2:$L$1650,12,FALSE)</f>
        <v>12908.1</v>
      </c>
      <c r="S296" s="7">
        <f t="shared" si="35"/>
        <v>-0.7529783624235945</v>
      </c>
      <c r="T296">
        <v>184601</v>
      </c>
      <c r="U296">
        <v>29.56</v>
      </c>
      <c r="V296">
        <f t="shared" si="30"/>
        <v>0</v>
      </c>
      <c r="W296">
        <f t="shared" si="31"/>
        <v>0</v>
      </c>
      <c r="X296">
        <f t="shared" si="32"/>
        <v>1</v>
      </c>
    </row>
    <row r="297" spans="1:24" x14ac:dyDescent="0.3">
      <c r="A297" t="s">
        <v>331</v>
      </c>
      <c r="B297" t="str">
        <f t="shared" si="33"/>
        <v>'SRF'</v>
      </c>
      <c r="C297" t="s">
        <v>24</v>
      </c>
      <c r="D297" t="s">
        <v>1677</v>
      </c>
      <c r="E297">
        <v>3765.7</v>
      </c>
      <c r="F297">
        <v>3777.85</v>
      </c>
      <c r="G297">
        <v>3810</v>
      </c>
      <c r="H297">
        <v>3760.15</v>
      </c>
      <c r="I297">
        <v>3769.35</v>
      </c>
      <c r="J297">
        <v>3770.9</v>
      </c>
      <c r="K297">
        <v>3781.8</v>
      </c>
      <c r="L297">
        <v>83783</v>
      </c>
      <c r="M297" s="3">
        <v>3168.51</v>
      </c>
      <c r="N297">
        <v>6458</v>
      </c>
      <c r="O297" s="3">
        <f t="shared" si="29"/>
        <v>12.973521213998142</v>
      </c>
      <c r="P297" s="3">
        <f>VLOOKUP(A297,'27-7'!$A$2:$N$1650,14,FALSE)</f>
        <v>12.134543076671571</v>
      </c>
      <c r="Q297" s="6">
        <f t="shared" si="34"/>
        <v>6.9139656270988073E-2</v>
      </c>
      <c r="R297" s="5">
        <f>VLOOKUP(A297,'27-7'!$A$2:$L$1650,12,FALSE)</f>
        <v>5585.18</v>
      </c>
      <c r="S297" s="7">
        <f t="shared" si="35"/>
        <v>-0.43269330621394475</v>
      </c>
      <c r="T297">
        <v>16339</v>
      </c>
      <c r="U297">
        <v>19.5</v>
      </c>
      <c r="V297">
        <f t="shared" si="30"/>
        <v>0</v>
      </c>
      <c r="W297">
        <f t="shared" si="31"/>
        <v>0</v>
      </c>
      <c r="X297">
        <f t="shared" si="32"/>
        <v>1</v>
      </c>
    </row>
    <row r="298" spans="1:24" x14ac:dyDescent="0.3">
      <c r="A298" t="s">
        <v>304</v>
      </c>
      <c r="B298" t="str">
        <f t="shared" si="33"/>
        <v>'ITI'</v>
      </c>
      <c r="C298" t="s">
        <v>24</v>
      </c>
      <c r="D298" t="s">
        <v>1677</v>
      </c>
      <c r="E298">
        <v>135.75</v>
      </c>
      <c r="F298">
        <v>136.65</v>
      </c>
      <c r="G298">
        <v>139.30000000000001</v>
      </c>
      <c r="H298">
        <v>135.05000000000001</v>
      </c>
      <c r="I298">
        <v>135.35</v>
      </c>
      <c r="J298">
        <v>136.1</v>
      </c>
      <c r="K298">
        <v>136.9</v>
      </c>
      <c r="L298">
        <v>2139313</v>
      </c>
      <c r="M298" s="3">
        <v>2928.76</v>
      </c>
      <c r="N298">
        <v>27399</v>
      </c>
      <c r="O298" s="3">
        <f t="shared" si="29"/>
        <v>78.079966422132188</v>
      </c>
      <c r="P298" s="3">
        <f>VLOOKUP(A298,'27-7'!$A$2:$N$1650,14,FALSE)</f>
        <v>101.72621877273829</v>
      </c>
      <c r="Q298" s="6">
        <f t="shared" si="34"/>
        <v>-0.2324499291911466</v>
      </c>
      <c r="R298" s="5">
        <f>VLOOKUP(A298,'27-7'!$A$2:$L$1650,12,FALSE)</f>
        <v>8704.8799999999992</v>
      </c>
      <c r="S298" s="7">
        <f t="shared" si="35"/>
        <v>-0.66354964112084247</v>
      </c>
      <c r="T298">
        <v>451811</v>
      </c>
      <c r="U298">
        <v>21.12</v>
      </c>
      <c r="V298">
        <f t="shared" si="30"/>
        <v>0</v>
      </c>
      <c r="W298">
        <f t="shared" si="31"/>
        <v>0</v>
      </c>
      <c r="X298">
        <f t="shared" si="32"/>
        <v>1</v>
      </c>
    </row>
    <row r="299" spans="1:24" x14ac:dyDescent="0.3">
      <c r="A299" t="s">
        <v>378</v>
      </c>
      <c r="B299" t="str">
        <f t="shared" si="33"/>
        <v>'NAM-INDIA'</v>
      </c>
      <c r="C299" t="s">
        <v>24</v>
      </c>
      <c r="D299" t="s">
        <v>1677</v>
      </c>
      <c r="E299">
        <v>270.25</v>
      </c>
      <c r="F299">
        <v>275.5</v>
      </c>
      <c r="G299">
        <v>284.89999999999998</v>
      </c>
      <c r="H299">
        <v>275.25</v>
      </c>
      <c r="I299">
        <v>277.3</v>
      </c>
      <c r="J299">
        <v>277.10000000000002</v>
      </c>
      <c r="K299">
        <v>278.97000000000003</v>
      </c>
      <c r="L299">
        <v>1047061</v>
      </c>
      <c r="M299" s="3">
        <v>2921</v>
      </c>
      <c r="N299">
        <v>25752</v>
      </c>
      <c r="O299" s="3">
        <f t="shared" si="29"/>
        <v>40.659405094749921</v>
      </c>
      <c r="P299" s="3">
        <f>VLOOKUP(A299,'27-7'!$A$2:$N$1650,14,FALSE)</f>
        <v>42.349793996468513</v>
      </c>
      <c r="Q299" s="6">
        <f t="shared" si="34"/>
        <v>-3.9914926194435582E-2</v>
      </c>
      <c r="R299" s="5">
        <f>VLOOKUP(A299,'27-7'!$A$2:$L$1650,12,FALSE)</f>
        <v>1956.51</v>
      </c>
      <c r="S299" s="7">
        <f t="shared" si="35"/>
        <v>0.49296451334263564</v>
      </c>
      <c r="T299">
        <v>398151</v>
      </c>
      <c r="U299">
        <v>38.03</v>
      </c>
      <c r="V299">
        <f t="shared" si="30"/>
        <v>0</v>
      </c>
      <c r="W299">
        <f t="shared" si="31"/>
        <v>0</v>
      </c>
      <c r="X299">
        <f t="shared" si="32"/>
        <v>1</v>
      </c>
    </row>
    <row r="300" spans="1:24" x14ac:dyDescent="0.3">
      <c r="A300" t="s">
        <v>406</v>
      </c>
      <c r="B300" t="str">
        <f t="shared" si="33"/>
        <v>'WELSPUNIND'</v>
      </c>
      <c r="C300" t="s">
        <v>24</v>
      </c>
      <c r="D300" t="s">
        <v>1677</v>
      </c>
      <c r="E300">
        <v>37.65</v>
      </c>
      <c r="F300">
        <v>38.65</v>
      </c>
      <c r="G300">
        <v>39.4</v>
      </c>
      <c r="H300">
        <v>37</v>
      </c>
      <c r="I300">
        <v>38.65</v>
      </c>
      <c r="J300">
        <v>38.5</v>
      </c>
      <c r="K300">
        <v>38.369999999999997</v>
      </c>
      <c r="L300">
        <v>7484175</v>
      </c>
      <c r="M300" s="3">
        <v>2871.6</v>
      </c>
      <c r="N300">
        <v>10751</v>
      </c>
      <c r="O300" s="3">
        <f t="shared" si="29"/>
        <v>696.13756859826992</v>
      </c>
      <c r="P300" s="3">
        <f>VLOOKUP(A300,'27-7'!$A$2:$N$1650,14,FALSE)</f>
        <v>421.87951539402025</v>
      </c>
      <c r="Q300" s="6">
        <f t="shared" si="34"/>
        <v>0.65008620517661908</v>
      </c>
      <c r="R300" s="5">
        <f>VLOOKUP(A300,'27-7'!$A$2:$L$1650,12,FALSE)</f>
        <v>1424.91</v>
      </c>
      <c r="S300" s="7">
        <f t="shared" si="35"/>
        <v>1.0152851759058465</v>
      </c>
      <c r="T300">
        <v>6283033</v>
      </c>
      <c r="U300">
        <v>83.95</v>
      </c>
      <c r="V300">
        <f t="shared" si="30"/>
        <v>0</v>
      </c>
      <c r="W300">
        <f t="shared" si="31"/>
        <v>0</v>
      </c>
      <c r="X300">
        <f t="shared" si="32"/>
        <v>1</v>
      </c>
    </row>
    <row r="301" spans="1:24" x14ac:dyDescent="0.3">
      <c r="A301" t="s">
        <v>371</v>
      </c>
      <c r="B301" t="str">
        <f t="shared" si="33"/>
        <v>'CHAMBLFERT'</v>
      </c>
      <c r="C301" t="s">
        <v>24</v>
      </c>
      <c r="D301" t="s">
        <v>1677</v>
      </c>
      <c r="E301">
        <v>161.94999999999999</v>
      </c>
      <c r="F301">
        <v>164</v>
      </c>
      <c r="G301">
        <v>165.3</v>
      </c>
      <c r="H301">
        <v>159.15</v>
      </c>
      <c r="I301">
        <v>165.1</v>
      </c>
      <c r="J301">
        <v>164.35</v>
      </c>
      <c r="K301">
        <v>162.76</v>
      </c>
      <c r="L301">
        <v>1743665</v>
      </c>
      <c r="M301" s="3">
        <v>2838.03</v>
      </c>
      <c r="N301">
        <v>17379</v>
      </c>
      <c r="O301" s="3">
        <f t="shared" si="29"/>
        <v>100.33172219345187</v>
      </c>
      <c r="P301" s="3">
        <f>VLOOKUP(A301,'27-7'!$A$2:$N$1650,14,FALSE)</f>
        <v>101.98353754792151</v>
      </c>
      <c r="Q301" s="6">
        <f t="shared" si="34"/>
        <v>-1.6196882302631131E-2</v>
      </c>
      <c r="R301" s="5">
        <f>VLOOKUP(A301,'27-7'!$A$2:$L$1650,12,FALSE)</f>
        <v>2179.83</v>
      </c>
      <c r="S301" s="7">
        <f t="shared" si="35"/>
        <v>0.30195015207607945</v>
      </c>
      <c r="T301">
        <v>799268</v>
      </c>
      <c r="U301">
        <v>45.84</v>
      </c>
      <c r="V301">
        <f t="shared" si="30"/>
        <v>0</v>
      </c>
      <c r="W301">
        <f t="shared" si="31"/>
        <v>0</v>
      </c>
      <c r="X301">
        <f t="shared" si="32"/>
        <v>1</v>
      </c>
    </row>
    <row r="302" spans="1:24" x14ac:dyDescent="0.3">
      <c r="A302" t="s">
        <v>362</v>
      </c>
      <c r="B302" t="str">
        <f t="shared" si="33"/>
        <v>'PAGEIND'</v>
      </c>
      <c r="C302" t="s">
        <v>24</v>
      </c>
      <c r="D302" t="s">
        <v>1677</v>
      </c>
      <c r="E302">
        <v>19189.2</v>
      </c>
      <c r="F302">
        <v>19203.400000000001</v>
      </c>
      <c r="G302">
        <v>19350</v>
      </c>
      <c r="H302">
        <v>19050.2</v>
      </c>
      <c r="I302">
        <v>19270</v>
      </c>
      <c r="J302">
        <v>19245.900000000001</v>
      </c>
      <c r="K302">
        <v>19188.7</v>
      </c>
      <c r="L302">
        <v>14188</v>
      </c>
      <c r="M302" s="3">
        <v>2722.49</v>
      </c>
      <c r="N302">
        <v>5868</v>
      </c>
      <c r="O302" s="3">
        <f t="shared" si="29"/>
        <v>2.4178595773687799</v>
      </c>
      <c r="P302" s="3">
        <f>VLOOKUP(A302,'27-7'!$A$2:$N$1650,14,FALSE)</f>
        <v>2.5875108412836081</v>
      </c>
      <c r="Q302" s="6">
        <f t="shared" si="34"/>
        <v>-6.5565431150297282E-2</v>
      </c>
      <c r="R302" s="5">
        <f>VLOOKUP(A302,'27-7'!$A$2:$L$1650,12,FALSE)</f>
        <v>2883.32</v>
      </c>
      <c r="S302" s="7">
        <f t="shared" si="35"/>
        <v>-5.5779448691092345E-2</v>
      </c>
      <c r="T302">
        <v>4085</v>
      </c>
      <c r="U302">
        <v>28.79</v>
      </c>
      <c r="V302">
        <f t="shared" si="30"/>
        <v>0</v>
      </c>
      <c r="W302">
        <f t="shared" si="31"/>
        <v>0</v>
      </c>
      <c r="X302">
        <f t="shared" si="32"/>
        <v>1</v>
      </c>
    </row>
    <row r="303" spans="1:24" x14ac:dyDescent="0.3">
      <c r="A303" t="s">
        <v>421</v>
      </c>
      <c r="B303" t="str">
        <f t="shared" si="33"/>
        <v>'BDL'</v>
      </c>
      <c r="C303" t="s">
        <v>24</v>
      </c>
      <c r="D303" t="s">
        <v>1677</v>
      </c>
      <c r="E303">
        <v>371.95</v>
      </c>
      <c r="F303">
        <v>376.45</v>
      </c>
      <c r="G303">
        <v>390.6</v>
      </c>
      <c r="H303">
        <v>375.15</v>
      </c>
      <c r="I303">
        <v>388.35</v>
      </c>
      <c r="J303">
        <v>387.5</v>
      </c>
      <c r="K303">
        <v>383.48</v>
      </c>
      <c r="L303">
        <v>706897</v>
      </c>
      <c r="M303" s="3">
        <v>2710.8</v>
      </c>
      <c r="N303">
        <v>18266</v>
      </c>
      <c r="O303" s="3">
        <f t="shared" si="29"/>
        <v>38.700153290266066</v>
      </c>
      <c r="P303" s="3">
        <f>VLOOKUP(A303,'27-7'!$A$2:$N$1650,14,FALSE)</f>
        <v>29.391491267353338</v>
      </c>
      <c r="Q303" s="6">
        <f t="shared" si="34"/>
        <v>0.31671281794579592</v>
      </c>
      <c r="R303" s="5">
        <f>VLOOKUP(A303,'27-7'!$A$2:$L$1650,12,FALSE)</f>
        <v>1232</v>
      </c>
      <c r="S303" s="7">
        <f t="shared" si="35"/>
        <v>1.2003246753246755</v>
      </c>
      <c r="T303">
        <v>196596</v>
      </c>
      <c r="U303">
        <v>27.81</v>
      </c>
      <c r="V303">
        <f t="shared" si="30"/>
        <v>0</v>
      </c>
      <c r="W303">
        <f t="shared" si="31"/>
        <v>0</v>
      </c>
      <c r="X303">
        <f t="shared" si="32"/>
        <v>1</v>
      </c>
    </row>
    <row r="304" spans="1:24" x14ac:dyDescent="0.3">
      <c r="A304" t="s">
        <v>338</v>
      </c>
      <c r="B304" t="str">
        <f t="shared" si="33"/>
        <v>'INDIAMART'</v>
      </c>
      <c r="C304" t="s">
        <v>24</v>
      </c>
      <c r="D304" t="s">
        <v>1677</v>
      </c>
      <c r="E304">
        <v>2442.35</v>
      </c>
      <c r="F304">
        <v>2454.75</v>
      </c>
      <c r="G304">
        <v>2455</v>
      </c>
      <c r="H304">
        <v>2391.65</v>
      </c>
      <c r="I304">
        <v>2407.0500000000002</v>
      </c>
      <c r="J304">
        <v>2406.65</v>
      </c>
      <c r="K304">
        <v>2422.0100000000002</v>
      </c>
      <c r="L304">
        <v>111830</v>
      </c>
      <c r="M304" s="3">
        <v>2708.54</v>
      </c>
      <c r="N304">
        <v>11117</v>
      </c>
      <c r="O304" s="3">
        <f t="shared" si="29"/>
        <v>10.059368534676622</v>
      </c>
      <c r="P304" s="3">
        <f>VLOOKUP(A304,'27-7'!$A$2:$N$1650,14,FALSE)</f>
        <v>11.713162329151844</v>
      </c>
      <c r="Q304" s="6">
        <f t="shared" si="34"/>
        <v>-0.14119105908395396</v>
      </c>
      <c r="R304" s="5">
        <f>VLOOKUP(A304,'27-7'!$A$2:$L$1650,12,FALSE)</f>
        <v>4594.9399999999996</v>
      </c>
      <c r="S304" s="7">
        <f t="shared" si="35"/>
        <v>-0.41053854892555719</v>
      </c>
      <c r="T304">
        <v>57325</v>
      </c>
      <c r="U304">
        <v>51.26</v>
      </c>
      <c r="V304">
        <f t="shared" si="30"/>
        <v>0</v>
      </c>
      <c r="W304">
        <f t="shared" si="31"/>
        <v>0</v>
      </c>
      <c r="X304">
        <f t="shared" si="32"/>
        <v>1</v>
      </c>
    </row>
    <row r="305" spans="1:24" x14ac:dyDescent="0.3">
      <c r="A305" t="s">
        <v>368</v>
      </c>
      <c r="B305" t="str">
        <f t="shared" si="33"/>
        <v>'CROMPTON'</v>
      </c>
      <c r="C305" t="s">
        <v>24</v>
      </c>
      <c r="D305" t="s">
        <v>1677</v>
      </c>
      <c r="E305">
        <v>246.8</v>
      </c>
      <c r="F305">
        <v>247.1</v>
      </c>
      <c r="G305">
        <v>253.25</v>
      </c>
      <c r="H305">
        <v>243.2</v>
      </c>
      <c r="I305">
        <v>251.6</v>
      </c>
      <c r="J305">
        <v>251.95</v>
      </c>
      <c r="K305">
        <v>247.24</v>
      </c>
      <c r="L305">
        <v>1078492</v>
      </c>
      <c r="M305" s="3">
        <v>2666.46</v>
      </c>
      <c r="N305">
        <v>36028</v>
      </c>
      <c r="O305" s="3">
        <f t="shared" si="29"/>
        <v>29.934828466748083</v>
      </c>
      <c r="P305" s="3">
        <f>VLOOKUP(A305,'27-7'!$A$2:$N$1650,14,FALSE)</f>
        <v>34.312294613516215</v>
      </c>
      <c r="Q305" s="6">
        <f t="shared" si="34"/>
        <v>-0.12757719051070898</v>
      </c>
      <c r="R305" s="5">
        <f>VLOOKUP(A305,'27-7'!$A$2:$L$1650,12,FALSE)</f>
        <v>2345.7199999999998</v>
      </c>
      <c r="S305" s="7">
        <f t="shared" si="35"/>
        <v>0.13673413706665768</v>
      </c>
      <c r="T305">
        <v>754086</v>
      </c>
      <c r="U305">
        <v>69.92</v>
      </c>
      <c r="V305">
        <f t="shared" si="30"/>
        <v>0</v>
      </c>
      <c r="W305">
        <f t="shared" si="31"/>
        <v>0</v>
      </c>
      <c r="X305">
        <f t="shared" si="32"/>
        <v>1</v>
      </c>
    </row>
    <row r="306" spans="1:24" x14ac:dyDescent="0.3">
      <c r="A306" t="s">
        <v>415</v>
      </c>
      <c r="B306" t="str">
        <f t="shared" si="33"/>
        <v>'NBCC'</v>
      </c>
      <c r="C306" t="s">
        <v>24</v>
      </c>
      <c r="D306" t="s">
        <v>1677</v>
      </c>
      <c r="E306">
        <v>24.05</v>
      </c>
      <c r="F306">
        <v>24.9</v>
      </c>
      <c r="G306">
        <v>24.9</v>
      </c>
      <c r="H306">
        <v>24.05</v>
      </c>
      <c r="I306">
        <v>24.15</v>
      </c>
      <c r="J306">
        <v>24.1</v>
      </c>
      <c r="K306">
        <v>24.34</v>
      </c>
      <c r="L306">
        <v>10507494</v>
      </c>
      <c r="M306" s="3">
        <v>2558.0100000000002</v>
      </c>
      <c r="N306">
        <v>58901</v>
      </c>
      <c r="O306" s="3">
        <f t="shared" si="29"/>
        <v>178.39245513658511</v>
      </c>
      <c r="P306" s="3">
        <f>VLOOKUP(A306,'27-7'!$A$2:$N$1650,14,FALSE)</f>
        <v>164.74306149896074</v>
      </c>
      <c r="Q306" s="6">
        <f t="shared" si="34"/>
        <v>8.2852616149242053E-2</v>
      </c>
      <c r="R306" s="5">
        <f>VLOOKUP(A306,'27-7'!$A$2:$L$1650,12,FALSE)</f>
        <v>1301.0899999999999</v>
      </c>
      <c r="S306" s="7">
        <f t="shared" si="35"/>
        <v>0.96605154139990346</v>
      </c>
      <c r="T306">
        <v>3225670</v>
      </c>
      <c r="U306">
        <v>30.7</v>
      </c>
      <c r="V306">
        <f t="shared" si="30"/>
        <v>0</v>
      </c>
      <c r="W306">
        <f t="shared" si="31"/>
        <v>0</v>
      </c>
      <c r="X306">
        <f t="shared" si="32"/>
        <v>1</v>
      </c>
    </row>
    <row r="307" spans="1:24" x14ac:dyDescent="0.3">
      <c r="A307" t="s">
        <v>329</v>
      </c>
      <c r="B307" t="str">
        <f t="shared" si="33"/>
        <v>'UBL'</v>
      </c>
      <c r="C307" t="s">
        <v>24</v>
      </c>
      <c r="D307" t="s">
        <v>1677</v>
      </c>
      <c r="E307">
        <v>982.2</v>
      </c>
      <c r="F307">
        <v>982.25</v>
      </c>
      <c r="G307">
        <v>990</v>
      </c>
      <c r="H307">
        <v>967.45</v>
      </c>
      <c r="I307">
        <v>969</v>
      </c>
      <c r="J307">
        <v>970.05</v>
      </c>
      <c r="K307">
        <v>975.67</v>
      </c>
      <c r="L307">
        <v>257409</v>
      </c>
      <c r="M307" s="3">
        <v>2511.4699999999998</v>
      </c>
      <c r="N307">
        <v>7716</v>
      </c>
      <c r="O307" s="3">
        <f t="shared" si="29"/>
        <v>33.360419906687405</v>
      </c>
      <c r="P307" s="3">
        <f>VLOOKUP(A307,'27-7'!$A$2:$N$1650,14,FALSE)</f>
        <v>56.063763754349665</v>
      </c>
      <c r="Q307" s="6">
        <f t="shared" si="34"/>
        <v>-0.40495575621964625</v>
      </c>
      <c r="R307" s="5">
        <f>VLOOKUP(A307,'27-7'!$A$2:$L$1650,12,FALSE)</f>
        <v>5896.67</v>
      </c>
      <c r="S307" s="7">
        <f t="shared" si="35"/>
        <v>-0.57408673030710555</v>
      </c>
      <c r="T307">
        <v>85602</v>
      </c>
      <c r="U307">
        <v>33.26</v>
      </c>
      <c r="V307">
        <f t="shared" si="30"/>
        <v>0</v>
      </c>
      <c r="W307">
        <f t="shared" si="31"/>
        <v>0</v>
      </c>
      <c r="X307">
        <f t="shared" si="32"/>
        <v>1</v>
      </c>
    </row>
    <row r="308" spans="1:24" x14ac:dyDescent="0.3">
      <c r="A308" t="s">
        <v>391</v>
      </c>
      <c r="B308" t="str">
        <f t="shared" si="33"/>
        <v>'CASTROLIND'</v>
      </c>
      <c r="C308" t="s">
        <v>24</v>
      </c>
      <c r="D308" t="s">
        <v>1677</v>
      </c>
      <c r="E308">
        <v>111.9</v>
      </c>
      <c r="F308">
        <v>112.9</v>
      </c>
      <c r="G308">
        <v>114.3</v>
      </c>
      <c r="H308">
        <v>109.8</v>
      </c>
      <c r="I308">
        <v>113</v>
      </c>
      <c r="J308">
        <v>112.95</v>
      </c>
      <c r="K308">
        <v>112.24</v>
      </c>
      <c r="L308">
        <v>2184948</v>
      </c>
      <c r="M308" s="3">
        <v>2452.38</v>
      </c>
      <c r="N308">
        <v>18500</v>
      </c>
      <c r="O308" s="3">
        <f t="shared" si="29"/>
        <v>118.1052972972973</v>
      </c>
      <c r="P308" s="3">
        <f>VLOOKUP(A308,'27-7'!$A$2:$N$1650,14,FALSE)</f>
        <v>90.962569172418085</v>
      </c>
      <c r="Q308" s="6">
        <f t="shared" si="34"/>
        <v>0.29839447557193122</v>
      </c>
      <c r="R308" s="5">
        <f>VLOOKUP(A308,'27-7'!$A$2:$L$1650,12,FALSE)</f>
        <v>1645.88</v>
      </c>
      <c r="S308" s="7">
        <f t="shared" si="35"/>
        <v>0.49001142246093271</v>
      </c>
      <c r="T308">
        <v>1214001</v>
      </c>
      <c r="U308">
        <v>55.56</v>
      </c>
      <c r="V308">
        <f t="shared" si="30"/>
        <v>0</v>
      </c>
      <c r="W308">
        <f t="shared" si="31"/>
        <v>0</v>
      </c>
      <c r="X308">
        <f t="shared" si="32"/>
        <v>1</v>
      </c>
    </row>
    <row r="309" spans="1:24" x14ac:dyDescent="0.3">
      <c r="A309" t="s">
        <v>356</v>
      </c>
      <c r="B309" t="str">
        <f t="shared" si="33"/>
        <v>'JUBILANT'</v>
      </c>
      <c r="C309" t="s">
        <v>24</v>
      </c>
      <c r="D309" t="s">
        <v>1677</v>
      </c>
      <c r="E309">
        <v>736.8</v>
      </c>
      <c r="F309">
        <v>735.7</v>
      </c>
      <c r="G309">
        <v>741.95</v>
      </c>
      <c r="H309">
        <v>732.7</v>
      </c>
      <c r="I309">
        <v>734</v>
      </c>
      <c r="J309">
        <v>735</v>
      </c>
      <c r="K309">
        <v>737.18</v>
      </c>
      <c r="L309">
        <v>317100</v>
      </c>
      <c r="M309" s="3">
        <v>2337.59</v>
      </c>
      <c r="N309">
        <v>13466</v>
      </c>
      <c r="O309" s="3">
        <f t="shared" si="29"/>
        <v>23.548195455220554</v>
      </c>
      <c r="P309" s="3">
        <f>VLOOKUP(A309,'27-7'!$A$2:$N$1650,14,FALSE)</f>
        <v>29.294183367083303</v>
      </c>
      <c r="Q309" s="6">
        <f t="shared" si="34"/>
        <v>-0.19614774168169113</v>
      </c>
      <c r="R309" s="5">
        <f>VLOOKUP(A309,'27-7'!$A$2:$L$1650,12,FALSE)</f>
        <v>3096.06</v>
      </c>
      <c r="S309" s="7">
        <f t="shared" si="35"/>
        <v>-0.24497910247217425</v>
      </c>
      <c r="T309">
        <v>201873</v>
      </c>
      <c r="U309">
        <v>63.66</v>
      </c>
      <c r="V309">
        <f t="shared" si="30"/>
        <v>0</v>
      </c>
      <c r="W309">
        <f t="shared" si="31"/>
        <v>0</v>
      </c>
      <c r="X309">
        <f t="shared" si="32"/>
        <v>1</v>
      </c>
    </row>
    <row r="310" spans="1:24" x14ac:dyDescent="0.3">
      <c r="A310" t="s">
        <v>400</v>
      </c>
      <c r="B310" t="str">
        <f t="shared" si="33"/>
        <v>'HEG'</v>
      </c>
      <c r="C310" t="s">
        <v>24</v>
      </c>
      <c r="D310" t="s">
        <v>1677</v>
      </c>
      <c r="E310">
        <v>781.45</v>
      </c>
      <c r="F310">
        <v>775.15</v>
      </c>
      <c r="G310">
        <v>809</v>
      </c>
      <c r="H310">
        <v>775.15</v>
      </c>
      <c r="I310">
        <v>778.7</v>
      </c>
      <c r="J310">
        <v>780.6</v>
      </c>
      <c r="K310">
        <v>791</v>
      </c>
      <c r="L310">
        <v>290769</v>
      </c>
      <c r="M310" s="3">
        <v>2299.9699999999998</v>
      </c>
      <c r="N310">
        <v>16082</v>
      </c>
      <c r="O310" s="3">
        <f t="shared" si="29"/>
        <v>18.080400447705511</v>
      </c>
      <c r="P310" s="3">
        <f>VLOOKUP(A310,'27-7'!$A$2:$N$1650,14,FALSE)</f>
        <v>18.06954923582898</v>
      </c>
      <c r="Q310" s="6">
        <f t="shared" si="34"/>
        <v>6.0052476876484352E-4</v>
      </c>
      <c r="R310" s="5">
        <f>VLOOKUP(A310,'27-7'!$A$2:$L$1650,12,FALSE)</f>
        <v>1462.51</v>
      </c>
      <c r="S310" s="7">
        <f t="shared" si="35"/>
        <v>0.57261830688337156</v>
      </c>
      <c r="T310">
        <v>67818</v>
      </c>
      <c r="U310">
        <v>23.32</v>
      </c>
      <c r="V310">
        <f t="shared" si="30"/>
        <v>0</v>
      </c>
      <c r="W310">
        <f t="shared" si="31"/>
        <v>0</v>
      </c>
      <c r="X310">
        <f t="shared" si="32"/>
        <v>1</v>
      </c>
    </row>
    <row r="311" spans="1:24" x14ac:dyDescent="0.3">
      <c r="A311" t="s">
        <v>347</v>
      </c>
      <c r="B311" t="str">
        <f t="shared" si="33"/>
        <v>'HAL'</v>
      </c>
      <c r="C311" t="s">
        <v>24</v>
      </c>
      <c r="D311" t="s">
        <v>1677</v>
      </c>
      <c r="E311">
        <v>890.5</v>
      </c>
      <c r="F311">
        <v>893.05</v>
      </c>
      <c r="G311">
        <v>915</v>
      </c>
      <c r="H311">
        <v>881</v>
      </c>
      <c r="I311">
        <v>902.25</v>
      </c>
      <c r="J311">
        <v>903.3</v>
      </c>
      <c r="K311">
        <v>896.78</v>
      </c>
      <c r="L311">
        <v>255444</v>
      </c>
      <c r="M311" s="3">
        <v>2290.77</v>
      </c>
      <c r="N311">
        <v>11487</v>
      </c>
      <c r="O311" s="3">
        <f t="shared" si="29"/>
        <v>22.237659963436929</v>
      </c>
      <c r="P311" s="3">
        <f>VLOOKUP(A311,'27-7'!$A$2:$N$1650,14,FALSE)</f>
        <v>24.455199146115387</v>
      </c>
      <c r="Q311" s="6">
        <f t="shared" si="34"/>
        <v>-9.0677617034687089E-2</v>
      </c>
      <c r="R311" s="5">
        <f>VLOOKUP(A311,'27-7'!$A$2:$L$1650,12,FALSE)</f>
        <v>3909.3</v>
      </c>
      <c r="S311" s="7">
        <f t="shared" si="35"/>
        <v>-0.41402041286163765</v>
      </c>
      <c r="T311">
        <v>47986</v>
      </c>
      <c r="U311">
        <v>18.79</v>
      </c>
      <c r="V311">
        <f t="shared" si="30"/>
        <v>0</v>
      </c>
      <c r="W311">
        <f t="shared" si="31"/>
        <v>0</v>
      </c>
      <c r="X311">
        <f t="shared" si="32"/>
        <v>1</v>
      </c>
    </row>
    <row r="312" spans="1:24" x14ac:dyDescent="0.3">
      <c r="A312" t="s">
        <v>369</v>
      </c>
      <c r="B312" t="str">
        <f t="shared" si="33"/>
        <v>'TV18BRDCST'</v>
      </c>
      <c r="C312" t="s">
        <v>24</v>
      </c>
      <c r="D312" t="s">
        <v>1677</v>
      </c>
      <c r="E312">
        <v>34.65</v>
      </c>
      <c r="F312">
        <v>34.65</v>
      </c>
      <c r="G312">
        <v>35.35</v>
      </c>
      <c r="H312">
        <v>34</v>
      </c>
      <c r="I312">
        <v>34.299999999999997</v>
      </c>
      <c r="J312">
        <v>34.35</v>
      </c>
      <c r="K312">
        <v>34.51</v>
      </c>
      <c r="L312">
        <v>6573673</v>
      </c>
      <c r="M312" s="3">
        <v>2268.7600000000002</v>
      </c>
      <c r="N312">
        <v>15672</v>
      </c>
      <c r="O312" s="3">
        <f t="shared" si="29"/>
        <v>419.45335630423688</v>
      </c>
      <c r="P312" s="3">
        <f>VLOOKUP(A312,'27-7'!$A$2:$N$1650,14,FALSE)</f>
        <v>397.75473089211107</v>
      </c>
      <c r="Q312" s="6">
        <f t="shared" si="34"/>
        <v>5.4552777696593752E-2</v>
      </c>
      <c r="R312" s="5">
        <f>VLOOKUP(A312,'27-7'!$A$2:$L$1650,12,FALSE)</f>
        <v>2276.16</v>
      </c>
      <c r="S312" s="7">
        <f t="shared" si="35"/>
        <v>-3.2510895543369695E-3</v>
      </c>
      <c r="T312">
        <v>2537435</v>
      </c>
      <c r="U312">
        <v>38.6</v>
      </c>
      <c r="V312">
        <f t="shared" si="30"/>
        <v>0</v>
      </c>
      <c r="W312">
        <f t="shared" si="31"/>
        <v>0</v>
      </c>
      <c r="X312">
        <f t="shared" si="32"/>
        <v>1</v>
      </c>
    </row>
    <row r="313" spans="1:24" x14ac:dyDescent="0.3">
      <c r="A313" t="s">
        <v>381</v>
      </c>
      <c r="B313" t="str">
        <f t="shared" si="33"/>
        <v>'CYIENT'</v>
      </c>
      <c r="C313" t="s">
        <v>24</v>
      </c>
      <c r="D313" t="s">
        <v>1677</v>
      </c>
      <c r="E313">
        <v>325.25</v>
      </c>
      <c r="F313">
        <v>327.5</v>
      </c>
      <c r="G313">
        <v>337.75</v>
      </c>
      <c r="H313">
        <v>326.05</v>
      </c>
      <c r="I313">
        <v>329.4</v>
      </c>
      <c r="J313">
        <v>329.8</v>
      </c>
      <c r="K313">
        <v>332.1</v>
      </c>
      <c r="L313">
        <v>679451</v>
      </c>
      <c r="M313" s="3">
        <v>2256.46</v>
      </c>
      <c r="N313">
        <v>16788</v>
      </c>
      <c r="O313" s="3">
        <f t="shared" si="29"/>
        <v>40.472420776745295</v>
      </c>
      <c r="P313" s="3">
        <f>VLOOKUP(A313,'27-7'!$A$2:$N$1650,14,FALSE)</f>
        <v>49.344434034579677</v>
      </c>
      <c r="Q313" s="6">
        <f t="shared" si="34"/>
        <v>-0.17979764955084979</v>
      </c>
      <c r="R313" s="5">
        <f>VLOOKUP(A313,'27-7'!$A$2:$L$1650,12,FALSE)</f>
        <v>1870.31</v>
      </c>
      <c r="S313" s="7">
        <f t="shared" si="35"/>
        <v>0.20646309970004978</v>
      </c>
      <c r="T313">
        <v>258204</v>
      </c>
      <c r="U313">
        <v>38</v>
      </c>
      <c r="V313">
        <f t="shared" si="30"/>
        <v>0</v>
      </c>
      <c r="W313">
        <f t="shared" si="31"/>
        <v>0</v>
      </c>
      <c r="X313">
        <f t="shared" si="32"/>
        <v>1</v>
      </c>
    </row>
    <row r="314" spans="1:24" x14ac:dyDescent="0.3">
      <c r="A314" t="s">
        <v>68</v>
      </c>
      <c r="B314" t="str">
        <f t="shared" si="33"/>
        <v>'KIRIINDUS'</v>
      </c>
      <c r="C314" t="s">
        <v>24</v>
      </c>
      <c r="D314" t="s">
        <v>1677</v>
      </c>
      <c r="E314">
        <v>524</v>
      </c>
      <c r="F314">
        <v>525.20000000000005</v>
      </c>
      <c r="G314">
        <v>545</v>
      </c>
      <c r="H314">
        <v>500</v>
      </c>
      <c r="I314">
        <v>503.6</v>
      </c>
      <c r="J314">
        <v>503.25</v>
      </c>
      <c r="K314">
        <v>521.25</v>
      </c>
      <c r="L314">
        <v>427698</v>
      </c>
      <c r="M314" s="3">
        <v>2229.37</v>
      </c>
      <c r="N314">
        <v>10946</v>
      </c>
      <c r="O314" s="3">
        <f t="shared" si="29"/>
        <v>39.073451489128452</v>
      </c>
      <c r="P314" s="3">
        <f>VLOOKUP(A314,'27-7'!$A$2:$N$1650,14,FALSE)</f>
        <v>45.878042216155947</v>
      </c>
      <c r="Q314" s="6">
        <f t="shared" si="34"/>
        <v>-0.14831911734523098</v>
      </c>
      <c r="R314" s="5">
        <f>VLOOKUP(A314,'27-7'!$A$2:$L$1650,12,FALSE)</f>
        <v>6265.84</v>
      </c>
      <c r="S314" s="7">
        <f t="shared" si="35"/>
        <v>-0.64420253310011111</v>
      </c>
      <c r="T314">
        <v>165607</v>
      </c>
      <c r="U314">
        <v>38.72</v>
      </c>
      <c r="V314">
        <f t="shared" si="30"/>
        <v>0</v>
      </c>
      <c r="W314">
        <f t="shared" si="31"/>
        <v>0</v>
      </c>
      <c r="X314">
        <f t="shared" si="32"/>
        <v>1</v>
      </c>
    </row>
    <row r="315" spans="1:24" x14ac:dyDescent="0.3">
      <c r="A315" t="s">
        <v>430</v>
      </c>
      <c r="B315" t="str">
        <f t="shared" si="33"/>
        <v>'RELAXO'</v>
      </c>
      <c r="C315" t="s">
        <v>24</v>
      </c>
      <c r="D315" t="s">
        <v>1677</v>
      </c>
      <c r="E315">
        <v>609.9</v>
      </c>
      <c r="F315">
        <v>610</v>
      </c>
      <c r="G315">
        <v>615.5</v>
      </c>
      <c r="H315">
        <v>597</v>
      </c>
      <c r="I315">
        <v>601.9</v>
      </c>
      <c r="J315">
        <v>599.45000000000005</v>
      </c>
      <c r="K315">
        <v>603.73</v>
      </c>
      <c r="L315">
        <v>367022</v>
      </c>
      <c r="M315" s="3">
        <v>2215.83</v>
      </c>
      <c r="N315">
        <v>30948</v>
      </c>
      <c r="O315" s="3">
        <f t="shared" si="29"/>
        <v>11.859312394985137</v>
      </c>
      <c r="P315" s="3">
        <f>VLOOKUP(A315,'27-7'!$A$2:$N$1650,14,FALSE)</f>
        <v>15.116554054054054</v>
      </c>
      <c r="Q315" s="6">
        <f t="shared" si="34"/>
        <v>-0.21547514383381372</v>
      </c>
      <c r="R315" s="5">
        <f>VLOOKUP(A315,'27-7'!$A$2:$L$1650,12,FALSE)</f>
        <v>1149.33</v>
      </c>
      <c r="S315" s="7">
        <f t="shared" si="35"/>
        <v>0.92793192555662873</v>
      </c>
      <c r="T315">
        <v>242394</v>
      </c>
      <c r="U315">
        <v>66.040000000000006</v>
      </c>
      <c r="V315">
        <f t="shared" si="30"/>
        <v>0</v>
      </c>
      <c r="W315">
        <f t="shared" si="31"/>
        <v>0</v>
      </c>
      <c r="X315">
        <f t="shared" si="32"/>
        <v>1</v>
      </c>
    </row>
    <row r="316" spans="1:24" x14ac:dyDescent="0.3">
      <c r="A316" t="s">
        <v>74</v>
      </c>
      <c r="B316" t="str">
        <f t="shared" si="33"/>
        <v>'HDFCMFGETF'</v>
      </c>
      <c r="C316" t="s">
        <v>24</v>
      </c>
      <c r="D316" t="s">
        <v>1677</v>
      </c>
      <c r="E316">
        <v>4724.3</v>
      </c>
      <c r="F316">
        <v>5338.5</v>
      </c>
      <c r="G316">
        <v>5338.5</v>
      </c>
      <c r="H316">
        <v>4672.2</v>
      </c>
      <c r="I316">
        <v>4700</v>
      </c>
      <c r="J316">
        <v>4705.55</v>
      </c>
      <c r="K316">
        <v>4708.3</v>
      </c>
      <c r="L316">
        <v>46969</v>
      </c>
      <c r="M316" s="3">
        <v>2211.44</v>
      </c>
      <c r="N316">
        <v>2702</v>
      </c>
      <c r="O316" s="3">
        <f t="shared" si="29"/>
        <v>17.383049592894153</v>
      </c>
      <c r="P316" s="3">
        <f>VLOOKUP(A316,'27-7'!$A$2:$N$1650,14,FALSE)</f>
        <v>18.361854504334715</v>
      </c>
      <c r="Q316" s="6">
        <f t="shared" si="34"/>
        <v>-5.3306429980125053E-2</v>
      </c>
      <c r="R316" s="5">
        <f>VLOOKUP(A316,'27-7'!$A$2:$L$1650,12,FALSE)</f>
        <v>2288.73</v>
      </c>
      <c r="S316" s="7">
        <f t="shared" si="35"/>
        <v>-3.3769819943811619E-2</v>
      </c>
      <c r="T316">
        <v>33701</v>
      </c>
      <c r="U316">
        <v>71.75</v>
      </c>
      <c r="V316">
        <f t="shared" si="30"/>
        <v>0</v>
      </c>
      <c r="W316">
        <f t="shared" si="31"/>
        <v>0</v>
      </c>
      <c r="X316">
        <f t="shared" si="32"/>
        <v>1</v>
      </c>
    </row>
    <row r="317" spans="1:24" x14ac:dyDescent="0.3">
      <c r="A317" t="s">
        <v>70</v>
      </c>
      <c r="B317" t="str">
        <f t="shared" si="33"/>
        <v>'INDIACEM'</v>
      </c>
      <c r="C317" t="s">
        <v>24</v>
      </c>
      <c r="D317" t="s">
        <v>1677</v>
      </c>
      <c r="E317">
        <v>116.2</v>
      </c>
      <c r="F317">
        <v>115.25</v>
      </c>
      <c r="G317">
        <v>117</v>
      </c>
      <c r="H317">
        <v>114.1</v>
      </c>
      <c r="I317">
        <v>114.85</v>
      </c>
      <c r="J317">
        <v>115</v>
      </c>
      <c r="K317">
        <v>115.58</v>
      </c>
      <c r="L317">
        <v>1901132</v>
      </c>
      <c r="M317" s="3">
        <v>2197.2399999999998</v>
      </c>
      <c r="N317">
        <v>17453</v>
      </c>
      <c r="O317" s="3">
        <f t="shared" si="29"/>
        <v>108.92866555892969</v>
      </c>
      <c r="P317" s="3">
        <f>VLOOKUP(A317,'27-7'!$A$2:$N$1650,14,FALSE)</f>
        <v>135.67466513585916</v>
      </c>
      <c r="Q317" s="6">
        <f t="shared" si="34"/>
        <v>-0.19713333768059862</v>
      </c>
      <c r="R317" s="5">
        <f>VLOOKUP(A317,'27-7'!$A$2:$L$1650,12,FALSE)</f>
        <v>4212.47</v>
      </c>
      <c r="S317" s="7">
        <f t="shared" si="35"/>
        <v>-0.47839628531479167</v>
      </c>
      <c r="T317">
        <v>598589</v>
      </c>
      <c r="U317">
        <v>31.49</v>
      </c>
      <c r="V317">
        <f t="shared" si="30"/>
        <v>0</v>
      </c>
      <c r="W317">
        <f t="shared" si="31"/>
        <v>0</v>
      </c>
      <c r="X317">
        <f t="shared" si="32"/>
        <v>1</v>
      </c>
    </row>
    <row r="318" spans="1:24" x14ac:dyDescent="0.3">
      <c r="A318" t="s">
        <v>361</v>
      </c>
      <c r="B318" t="str">
        <f t="shared" si="33"/>
        <v>'SYNGENE'</v>
      </c>
      <c r="C318" t="s">
        <v>24</v>
      </c>
      <c r="D318" t="s">
        <v>1677</v>
      </c>
      <c r="E318">
        <v>455.95</v>
      </c>
      <c r="F318">
        <v>460</v>
      </c>
      <c r="G318">
        <v>463</v>
      </c>
      <c r="H318">
        <v>448.1</v>
      </c>
      <c r="I318">
        <v>457</v>
      </c>
      <c r="J318">
        <v>455.1</v>
      </c>
      <c r="K318">
        <v>455.1</v>
      </c>
      <c r="L318">
        <v>482588</v>
      </c>
      <c r="M318" s="3">
        <v>2196.2800000000002</v>
      </c>
      <c r="N318">
        <v>22515</v>
      </c>
      <c r="O318" s="3">
        <f t="shared" si="29"/>
        <v>21.434066178103485</v>
      </c>
      <c r="P318" s="3">
        <f>VLOOKUP(A318,'27-7'!$A$2:$N$1650,14,FALSE)</f>
        <v>16.039836960701376</v>
      </c>
      <c r="Q318" s="6">
        <f t="shared" si="34"/>
        <v>0.33630199799526117</v>
      </c>
      <c r="R318" s="5">
        <f>VLOOKUP(A318,'27-7'!$A$2:$L$1650,12,FALSE)</f>
        <v>2901.45</v>
      </c>
      <c r="S318" s="7">
        <f t="shared" si="35"/>
        <v>-0.24304054869117153</v>
      </c>
      <c r="T318">
        <v>381549</v>
      </c>
      <c r="U318">
        <v>79.06</v>
      </c>
      <c r="V318">
        <f t="shared" si="30"/>
        <v>0</v>
      </c>
      <c r="W318">
        <f t="shared" si="31"/>
        <v>0</v>
      </c>
      <c r="X318">
        <f t="shared" si="32"/>
        <v>1</v>
      </c>
    </row>
    <row r="319" spans="1:24" x14ac:dyDescent="0.3">
      <c r="A319" t="s">
        <v>312</v>
      </c>
      <c r="B319" t="str">
        <f t="shared" si="33"/>
        <v>'NATCOPHARM'</v>
      </c>
      <c r="C319" t="s">
        <v>24</v>
      </c>
      <c r="D319" t="s">
        <v>1677</v>
      </c>
      <c r="E319">
        <v>720.45</v>
      </c>
      <c r="F319">
        <v>721</v>
      </c>
      <c r="G319">
        <v>738</v>
      </c>
      <c r="H319">
        <v>710.3</v>
      </c>
      <c r="I319">
        <v>716.7</v>
      </c>
      <c r="J319">
        <v>718.2</v>
      </c>
      <c r="K319">
        <v>724</v>
      </c>
      <c r="L319">
        <v>284055</v>
      </c>
      <c r="M319" s="3">
        <v>2056.5500000000002</v>
      </c>
      <c r="N319">
        <v>13796</v>
      </c>
      <c r="O319" s="3">
        <f t="shared" si="29"/>
        <v>20.589663670629168</v>
      </c>
      <c r="P319" s="3">
        <f>VLOOKUP(A319,'27-7'!$A$2:$N$1650,14,FALSE)</f>
        <v>29.238567142467495</v>
      </c>
      <c r="Q319" s="6">
        <f t="shared" si="34"/>
        <v>-0.29580462782925659</v>
      </c>
      <c r="R319" s="5">
        <f>VLOOKUP(A319,'27-7'!$A$2:$L$1650,12,FALSE)</f>
        <v>7026.34</v>
      </c>
      <c r="S319" s="7">
        <f t="shared" si="35"/>
        <v>-0.70730849916172567</v>
      </c>
      <c r="T319">
        <v>101752</v>
      </c>
      <c r="U319">
        <v>35.82</v>
      </c>
      <c r="V319">
        <f t="shared" si="30"/>
        <v>0</v>
      </c>
      <c r="W319">
        <f t="shared" si="31"/>
        <v>0</v>
      </c>
      <c r="X319">
        <f t="shared" si="32"/>
        <v>1</v>
      </c>
    </row>
    <row r="320" spans="1:24" x14ac:dyDescent="0.3">
      <c r="A320" t="s">
        <v>384</v>
      </c>
      <c r="B320" t="str">
        <f t="shared" si="33"/>
        <v>'ABBOTINDIA'</v>
      </c>
      <c r="C320" t="s">
        <v>24</v>
      </c>
      <c r="D320" t="s">
        <v>1677</v>
      </c>
      <c r="E320">
        <v>14947.8</v>
      </c>
      <c r="F320">
        <v>14975</v>
      </c>
      <c r="G320">
        <v>15172</v>
      </c>
      <c r="H320">
        <v>14871.8</v>
      </c>
      <c r="I320">
        <v>14899</v>
      </c>
      <c r="J320">
        <v>14895.15</v>
      </c>
      <c r="K320">
        <v>14971.25</v>
      </c>
      <c r="L320">
        <v>13602</v>
      </c>
      <c r="M320" s="3">
        <v>2036.39</v>
      </c>
      <c r="N320">
        <v>4684</v>
      </c>
      <c r="O320" s="3">
        <f t="shared" si="29"/>
        <v>2.9039282664389412</v>
      </c>
      <c r="P320" s="3">
        <f>VLOOKUP(A320,'27-7'!$A$2:$N$1650,14,FALSE)</f>
        <v>2.3416699487987396</v>
      </c>
      <c r="Q320" s="6">
        <f t="shared" si="34"/>
        <v>0.24010997703952097</v>
      </c>
      <c r="R320" s="5">
        <f>VLOOKUP(A320,'27-7'!$A$2:$L$1650,12,FALSE)</f>
        <v>1782.63</v>
      </c>
      <c r="S320" s="7">
        <f t="shared" si="35"/>
        <v>0.14235146945804791</v>
      </c>
      <c r="T320">
        <v>9239</v>
      </c>
      <c r="U320">
        <v>67.92</v>
      </c>
      <c r="V320">
        <f t="shared" si="30"/>
        <v>0</v>
      </c>
      <c r="W320">
        <f t="shared" si="31"/>
        <v>0</v>
      </c>
      <c r="X320">
        <f t="shared" si="32"/>
        <v>1</v>
      </c>
    </row>
    <row r="321" spans="1:24" x14ac:dyDescent="0.3">
      <c r="A321" t="s">
        <v>390</v>
      </c>
      <c r="B321" t="str">
        <f t="shared" si="33"/>
        <v>'STAR'</v>
      </c>
      <c r="C321" t="s">
        <v>24</v>
      </c>
      <c r="D321" t="s">
        <v>1677</v>
      </c>
      <c r="E321">
        <v>412.7</v>
      </c>
      <c r="F321">
        <v>414.75</v>
      </c>
      <c r="G321">
        <v>417</v>
      </c>
      <c r="H321">
        <v>408.1</v>
      </c>
      <c r="I321">
        <v>412</v>
      </c>
      <c r="J321">
        <v>412.55</v>
      </c>
      <c r="K321">
        <v>412.43</v>
      </c>
      <c r="L321">
        <v>491814</v>
      </c>
      <c r="M321" s="3">
        <v>2028.41</v>
      </c>
      <c r="N321">
        <v>15006</v>
      </c>
      <c r="O321" s="3">
        <f t="shared" si="29"/>
        <v>32.774490203918432</v>
      </c>
      <c r="P321" s="3">
        <f>VLOOKUP(A321,'27-7'!$A$2:$N$1650,14,FALSE)</f>
        <v>35.365505072783414</v>
      </c>
      <c r="Q321" s="6">
        <f t="shared" si="34"/>
        <v>-7.3263901180898858E-2</v>
      </c>
      <c r="R321" s="5">
        <f>VLOOKUP(A321,'27-7'!$A$2:$L$1650,12,FALSE)</f>
        <v>1656.84</v>
      </c>
      <c r="S321" s="7">
        <f t="shared" si="35"/>
        <v>0.22426426208927849</v>
      </c>
      <c r="T321">
        <v>214326</v>
      </c>
      <c r="U321">
        <v>43.58</v>
      </c>
      <c r="V321">
        <f t="shared" si="30"/>
        <v>0</v>
      </c>
      <c r="W321">
        <f t="shared" si="31"/>
        <v>0</v>
      </c>
      <c r="X321">
        <f t="shared" si="32"/>
        <v>1</v>
      </c>
    </row>
    <row r="322" spans="1:24" x14ac:dyDescent="0.3">
      <c r="A322" t="s">
        <v>358</v>
      </c>
      <c r="B322" t="str">
        <f t="shared" si="33"/>
        <v>'BANKBEES'</v>
      </c>
      <c r="C322" t="s">
        <v>24</v>
      </c>
      <c r="D322" t="s">
        <v>1677</v>
      </c>
      <c r="E322">
        <v>220.12</v>
      </c>
      <c r="F322">
        <v>221.99</v>
      </c>
      <c r="G322">
        <v>223.87</v>
      </c>
      <c r="H322">
        <v>217.92</v>
      </c>
      <c r="I322">
        <v>222.1</v>
      </c>
      <c r="J322">
        <v>222.67</v>
      </c>
      <c r="K322">
        <v>221.01</v>
      </c>
      <c r="L322">
        <v>914800</v>
      </c>
      <c r="M322" s="3">
        <v>2021.84</v>
      </c>
      <c r="N322">
        <v>11479</v>
      </c>
      <c r="O322" s="3">
        <f t="shared" ref="O322:O385" si="36">L322/N322</f>
        <v>79.69335307953655</v>
      </c>
      <c r="P322" s="3">
        <f>VLOOKUP(A322,'27-7'!$A$2:$N$1650,14,FALSE)</f>
        <v>83.404005144221941</v>
      </c>
      <c r="Q322" s="6">
        <f t="shared" si="34"/>
        <v>-4.4490094429745226E-2</v>
      </c>
      <c r="R322" s="5">
        <f>VLOOKUP(A322,'27-7'!$A$2:$L$1650,12,FALSE)</f>
        <v>3024.5</v>
      </c>
      <c r="S322" s="7">
        <f t="shared" si="35"/>
        <v>-0.33151264671846586</v>
      </c>
      <c r="T322">
        <v>300673</v>
      </c>
      <c r="U322">
        <v>32.869999999999997</v>
      </c>
      <c r="V322">
        <f t="shared" ref="V322:V385" si="37">IF(Q322&gt;100%,1,0)</f>
        <v>0</v>
      </c>
      <c r="W322">
        <f t="shared" ref="W322:W385" si="38">IF(S322&gt;200%,1,0)</f>
        <v>0</v>
      </c>
      <c r="X322">
        <f t="shared" ref="X322:X385" si="39">IF(M322&gt;20,1,0)</f>
        <v>1</v>
      </c>
    </row>
    <row r="323" spans="1:24" x14ac:dyDescent="0.3">
      <c r="A323" t="s">
        <v>374</v>
      </c>
      <c r="B323" t="str">
        <f t="shared" ref="B323:B386" si="40">_xlfn.CONCAT("'",A323,"'")</f>
        <v>'NIFTYBEES'</v>
      </c>
      <c r="C323" t="s">
        <v>24</v>
      </c>
      <c r="D323" t="s">
        <v>1677</v>
      </c>
      <c r="E323">
        <v>118.39</v>
      </c>
      <c r="F323">
        <v>119.25</v>
      </c>
      <c r="G323">
        <v>120.19</v>
      </c>
      <c r="H323">
        <v>117.7</v>
      </c>
      <c r="I323">
        <v>120.05</v>
      </c>
      <c r="J323">
        <v>120.02</v>
      </c>
      <c r="K323">
        <v>119.49</v>
      </c>
      <c r="L323">
        <v>1684394</v>
      </c>
      <c r="M323" s="3">
        <v>2012.72</v>
      </c>
      <c r="N323">
        <v>8257</v>
      </c>
      <c r="O323" s="3">
        <f t="shared" si="36"/>
        <v>203.99588228170037</v>
      </c>
      <c r="P323" s="3">
        <f>VLOOKUP(A323,'27-7'!$A$2:$N$1650,14,FALSE)</f>
        <v>177.73721964033138</v>
      </c>
      <c r="Q323" s="6">
        <f t="shared" ref="Q323:Q386" si="41">(O323-P323)/P323</f>
        <v>0.14773868239024987</v>
      </c>
      <c r="R323" s="5">
        <f>VLOOKUP(A323,'27-7'!$A$2:$L$1650,12,FALSE)</f>
        <v>2084.39</v>
      </c>
      <c r="S323" s="7">
        <f t="shared" ref="S323:S386" si="42">(M323-R323)/R323</f>
        <v>-3.4384160353868445E-2</v>
      </c>
      <c r="T323">
        <v>848443</v>
      </c>
      <c r="U323">
        <v>50.37</v>
      </c>
      <c r="V323">
        <f t="shared" si="37"/>
        <v>0</v>
      </c>
      <c r="W323">
        <f t="shared" si="38"/>
        <v>0</v>
      </c>
      <c r="X323">
        <f t="shared" si="39"/>
        <v>1</v>
      </c>
    </row>
    <row r="324" spans="1:24" x14ac:dyDescent="0.3">
      <c r="A324" t="s">
        <v>359</v>
      </c>
      <c r="B324" t="str">
        <f t="shared" si="40"/>
        <v>'IPCALAB'</v>
      </c>
      <c r="C324" t="s">
        <v>24</v>
      </c>
      <c r="D324" t="s">
        <v>1677</v>
      </c>
      <c r="E324">
        <v>1738.25</v>
      </c>
      <c r="F324">
        <v>1740</v>
      </c>
      <c r="G324">
        <v>1760</v>
      </c>
      <c r="H324">
        <v>1715</v>
      </c>
      <c r="I324">
        <v>1735</v>
      </c>
      <c r="J324">
        <v>1733.15</v>
      </c>
      <c r="K324">
        <v>1734.18</v>
      </c>
      <c r="L324">
        <v>115804</v>
      </c>
      <c r="M324" s="3">
        <v>2008.25</v>
      </c>
      <c r="N324">
        <v>11059</v>
      </c>
      <c r="O324" s="3">
        <f t="shared" si="36"/>
        <v>10.471471199927661</v>
      </c>
      <c r="P324" s="3">
        <f>VLOOKUP(A324,'27-7'!$A$2:$N$1650,14,FALSE)</f>
        <v>10.893548809212248</v>
      </c>
      <c r="Q324" s="6">
        <f t="shared" si="41"/>
        <v>-3.874564815165215E-2</v>
      </c>
      <c r="R324" s="5">
        <f>VLOOKUP(A324,'27-7'!$A$2:$L$1650,12,FALSE)</f>
        <v>2907.76</v>
      </c>
      <c r="S324" s="7">
        <f t="shared" si="42"/>
        <v>-0.30934808925083229</v>
      </c>
      <c r="T324">
        <v>54989</v>
      </c>
      <c r="U324">
        <v>47.48</v>
      </c>
      <c r="V324">
        <f t="shared" si="37"/>
        <v>0</v>
      </c>
      <c r="W324">
        <f t="shared" si="38"/>
        <v>0</v>
      </c>
      <c r="X324">
        <f t="shared" si="39"/>
        <v>1</v>
      </c>
    </row>
    <row r="325" spans="1:24" x14ac:dyDescent="0.3">
      <c r="A325" t="s">
        <v>64</v>
      </c>
      <c r="B325" t="str">
        <f t="shared" si="40"/>
        <v>'INOXLEISUR'</v>
      </c>
      <c r="C325" t="s">
        <v>24</v>
      </c>
      <c r="D325" t="s">
        <v>1677</v>
      </c>
      <c r="E325">
        <v>253.7</v>
      </c>
      <c r="F325">
        <v>258.89999999999998</v>
      </c>
      <c r="G325">
        <v>258.89999999999998</v>
      </c>
      <c r="H325">
        <v>246.3</v>
      </c>
      <c r="I325">
        <v>256.7</v>
      </c>
      <c r="J325">
        <v>255.85</v>
      </c>
      <c r="K325">
        <v>253.2</v>
      </c>
      <c r="L325">
        <v>792349</v>
      </c>
      <c r="M325" s="3">
        <v>2006.2</v>
      </c>
      <c r="N325">
        <v>16770</v>
      </c>
      <c r="O325" s="3">
        <f t="shared" si="36"/>
        <v>47.248002385211684</v>
      </c>
      <c r="P325" s="3">
        <f>VLOOKUP(A325,'27-7'!$A$2:$N$1650,14,FALSE)</f>
        <v>57.991780821917807</v>
      </c>
      <c r="Q325" s="6">
        <f t="shared" si="41"/>
        <v>-0.18526381298236572</v>
      </c>
      <c r="R325" s="5">
        <f>VLOOKUP(A325,'27-7'!$A$2:$L$1650,12,FALSE)</f>
        <v>8330.73</v>
      </c>
      <c r="S325" s="7">
        <f t="shared" si="42"/>
        <v>-0.75918076807194568</v>
      </c>
      <c r="T325">
        <v>317983</v>
      </c>
      <c r="U325">
        <v>40.130000000000003</v>
      </c>
      <c r="V325">
        <f t="shared" si="37"/>
        <v>0</v>
      </c>
      <c r="W325">
        <f t="shared" si="38"/>
        <v>0</v>
      </c>
      <c r="X325">
        <f t="shared" si="39"/>
        <v>1</v>
      </c>
    </row>
    <row r="326" spans="1:24" x14ac:dyDescent="0.3">
      <c r="A326" t="s">
        <v>363</v>
      </c>
      <c r="B326" t="str">
        <f t="shared" si="40"/>
        <v>'NAVINFLUOR'</v>
      </c>
      <c r="C326" t="s">
        <v>24</v>
      </c>
      <c r="D326" t="s">
        <v>1677</v>
      </c>
      <c r="E326">
        <v>1869.3</v>
      </c>
      <c r="F326">
        <v>1900</v>
      </c>
      <c r="G326">
        <v>1915</v>
      </c>
      <c r="H326">
        <v>1830.1</v>
      </c>
      <c r="I326">
        <v>1838.9</v>
      </c>
      <c r="J326">
        <v>1844.5</v>
      </c>
      <c r="K326">
        <v>1873.28</v>
      </c>
      <c r="L326">
        <v>106023</v>
      </c>
      <c r="M326" s="3">
        <v>1986.1</v>
      </c>
      <c r="N326">
        <v>11821</v>
      </c>
      <c r="O326" s="3">
        <f t="shared" si="36"/>
        <v>8.9690381524405716</v>
      </c>
      <c r="P326" s="3">
        <f>VLOOKUP(A326,'27-7'!$A$2:$N$1650,14,FALSE)</f>
        <v>14.121347895080744</v>
      </c>
      <c r="Q326" s="6">
        <f t="shared" si="41"/>
        <v>-0.36485962819703704</v>
      </c>
      <c r="R326" s="5">
        <f>VLOOKUP(A326,'27-7'!$A$2:$L$1650,12,FALSE)</f>
        <v>2789.56</v>
      </c>
      <c r="S326" s="7">
        <f t="shared" si="42"/>
        <v>-0.28802391775046965</v>
      </c>
      <c r="T326">
        <v>44342</v>
      </c>
      <c r="U326">
        <v>41.82</v>
      </c>
      <c r="V326">
        <f t="shared" si="37"/>
        <v>0</v>
      </c>
      <c r="W326">
        <f t="shared" si="38"/>
        <v>0</v>
      </c>
      <c r="X326">
        <f t="shared" si="39"/>
        <v>1</v>
      </c>
    </row>
    <row r="327" spans="1:24" x14ac:dyDescent="0.3">
      <c r="A327" t="s">
        <v>377</v>
      </c>
      <c r="B327" t="str">
        <f t="shared" si="40"/>
        <v>'STRTECH'</v>
      </c>
      <c r="C327" t="s">
        <v>24</v>
      </c>
      <c r="D327" t="s">
        <v>1677</v>
      </c>
      <c r="E327">
        <v>128.85</v>
      </c>
      <c r="F327">
        <v>128.85</v>
      </c>
      <c r="G327">
        <v>133.19999999999999</v>
      </c>
      <c r="H327">
        <v>126.55</v>
      </c>
      <c r="I327">
        <v>128.6</v>
      </c>
      <c r="J327">
        <v>129.25</v>
      </c>
      <c r="K327">
        <v>130.24</v>
      </c>
      <c r="L327">
        <v>1502835</v>
      </c>
      <c r="M327" s="3">
        <v>1957.24</v>
      </c>
      <c r="N327">
        <v>15151</v>
      </c>
      <c r="O327" s="3">
        <f t="shared" si="36"/>
        <v>99.190482476404199</v>
      </c>
      <c r="P327" s="3">
        <f>VLOOKUP(A327,'27-7'!$A$2:$N$1650,14,FALSE)</f>
        <v>83.637898789878989</v>
      </c>
      <c r="Q327" s="6">
        <f t="shared" si="41"/>
        <v>0.18595139179186584</v>
      </c>
      <c r="R327" s="5">
        <f>VLOOKUP(A327,'27-7'!$A$2:$L$1650,12,FALSE)</f>
        <v>2002.61</v>
      </c>
      <c r="S327" s="7">
        <f t="shared" si="42"/>
        <v>-2.2655434657771555E-2</v>
      </c>
      <c r="T327">
        <v>392900</v>
      </c>
      <c r="U327">
        <v>26.14</v>
      </c>
      <c r="V327">
        <f t="shared" si="37"/>
        <v>0</v>
      </c>
      <c r="W327">
        <f t="shared" si="38"/>
        <v>0</v>
      </c>
      <c r="X327">
        <f t="shared" si="39"/>
        <v>1</v>
      </c>
    </row>
    <row r="328" spans="1:24" x14ac:dyDescent="0.3">
      <c r="A328" t="s">
        <v>394</v>
      </c>
      <c r="B328" t="str">
        <f t="shared" si="40"/>
        <v>'VIPIND'</v>
      </c>
      <c r="C328" t="s">
        <v>24</v>
      </c>
      <c r="D328" t="s">
        <v>1677</v>
      </c>
      <c r="E328">
        <v>276.95</v>
      </c>
      <c r="F328">
        <v>275.3</v>
      </c>
      <c r="G328">
        <v>282</v>
      </c>
      <c r="H328">
        <v>271.10000000000002</v>
      </c>
      <c r="I328">
        <v>273.8</v>
      </c>
      <c r="J328">
        <v>275.39999999999998</v>
      </c>
      <c r="K328">
        <v>276.60000000000002</v>
      </c>
      <c r="L328">
        <v>705105</v>
      </c>
      <c r="M328" s="3">
        <v>1950.35</v>
      </c>
      <c r="N328">
        <v>30903</v>
      </c>
      <c r="O328" s="3">
        <f t="shared" si="36"/>
        <v>22.816716823609358</v>
      </c>
      <c r="P328" s="3">
        <f>VLOOKUP(A328,'27-7'!$A$2:$N$1650,14,FALSE)</f>
        <v>28.641009119746233</v>
      </c>
      <c r="Q328" s="6">
        <f t="shared" si="41"/>
        <v>-0.20335499604032387</v>
      </c>
      <c r="R328" s="5">
        <f>VLOOKUP(A328,'27-7'!$A$2:$L$1650,12,FALSE)</f>
        <v>1614.33</v>
      </c>
      <c r="S328" s="7">
        <f t="shared" si="42"/>
        <v>0.20814827203855468</v>
      </c>
      <c r="T328">
        <v>233272</v>
      </c>
      <c r="U328">
        <v>33.08</v>
      </c>
      <c r="V328">
        <f t="shared" si="37"/>
        <v>0</v>
      </c>
      <c r="W328">
        <f t="shared" si="38"/>
        <v>0</v>
      </c>
      <c r="X328">
        <f t="shared" si="39"/>
        <v>1</v>
      </c>
    </row>
    <row r="329" spans="1:24" x14ac:dyDescent="0.3">
      <c r="A329" t="s">
        <v>422</v>
      </c>
      <c r="B329" t="str">
        <f t="shared" si="40"/>
        <v>'BAYERCROP'</v>
      </c>
      <c r="C329" t="s">
        <v>24</v>
      </c>
      <c r="D329" t="s">
        <v>1677</v>
      </c>
      <c r="E329">
        <v>5707.95</v>
      </c>
      <c r="F329">
        <v>5746.05</v>
      </c>
      <c r="G329">
        <v>5790</v>
      </c>
      <c r="H329">
        <v>5621</v>
      </c>
      <c r="I329">
        <v>5760</v>
      </c>
      <c r="J329">
        <v>5741.8</v>
      </c>
      <c r="K329">
        <v>5715.31</v>
      </c>
      <c r="L329">
        <v>33297</v>
      </c>
      <c r="M329" s="3">
        <v>1903.03</v>
      </c>
      <c r="N329">
        <v>3765</v>
      </c>
      <c r="O329" s="3">
        <f t="shared" si="36"/>
        <v>8.8438247011952189</v>
      </c>
      <c r="P329" s="3">
        <f>VLOOKUP(A329,'27-7'!$A$2:$N$1650,14,FALSE)</f>
        <v>5.9630975677942413</v>
      </c>
      <c r="Q329" s="6">
        <f t="shared" si="41"/>
        <v>0.48309240300868711</v>
      </c>
      <c r="R329" s="5">
        <f>VLOOKUP(A329,'27-7'!$A$2:$L$1650,12,FALSE)</f>
        <v>1226.01</v>
      </c>
      <c r="S329" s="7">
        <f t="shared" si="42"/>
        <v>0.55221409287036805</v>
      </c>
      <c r="T329">
        <v>25404</v>
      </c>
      <c r="U329">
        <v>76.3</v>
      </c>
      <c r="V329">
        <f t="shared" si="37"/>
        <v>0</v>
      </c>
      <c r="W329">
        <f t="shared" si="38"/>
        <v>0</v>
      </c>
      <c r="X329">
        <f t="shared" si="39"/>
        <v>1</v>
      </c>
    </row>
    <row r="330" spans="1:24" x14ac:dyDescent="0.3">
      <c r="A330" t="s">
        <v>401</v>
      </c>
      <c r="B330" t="str">
        <f t="shared" si="40"/>
        <v>'LALPATHLAB'</v>
      </c>
      <c r="C330" t="s">
        <v>24</v>
      </c>
      <c r="D330" t="s">
        <v>1677</v>
      </c>
      <c r="E330">
        <v>1952</v>
      </c>
      <c r="F330">
        <v>1980</v>
      </c>
      <c r="G330">
        <v>2010</v>
      </c>
      <c r="H330">
        <v>1926</v>
      </c>
      <c r="I330">
        <v>1947.75</v>
      </c>
      <c r="J330">
        <v>1946.55</v>
      </c>
      <c r="K330">
        <v>1955.7</v>
      </c>
      <c r="L330">
        <v>96874</v>
      </c>
      <c r="M330" s="3">
        <v>1894.57</v>
      </c>
      <c r="N330">
        <v>9854</v>
      </c>
      <c r="O330" s="3">
        <f t="shared" si="36"/>
        <v>9.8309316013801507</v>
      </c>
      <c r="P330" s="3">
        <f>VLOOKUP(A330,'27-7'!$A$2:$N$1650,14,FALSE)</f>
        <v>9.6166323377960872</v>
      </c>
      <c r="Q330" s="6">
        <f t="shared" si="41"/>
        <v>2.2284231741064562E-2</v>
      </c>
      <c r="R330" s="5">
        <f>VLOOKUP(A330,'27-7'!$A$2:$L$1650,12,FALSE)</f>
        <v>1461.88</v>
      </c>
      <c r="S330" s="7">
        <f t="shared" si="42"/>
        <v>0.29598188633813977</v>
      </c>
      <c r="T330">
        <v>32622</v>
      </c>
      <c r="U330">
        <v>33.67</v>
      </c>
      <c r="V330">
        <f t="shared" si="37"/>
        <v>0</v>
      </c>
      <c r="W330">
        <f t="shared" si="38"/>
        <v>0</v>
      </c>
      <c r="X330">
        <f t="shared" si="39"/>
        <v>1</v>
      </c>
    </row>
    <row r="331" spans="1:24" x14ac:dyDescent="0.3">
      <c r="A331" t="s">
        <v>79</v>
      </c>
      <c r="B331" t="str">
        <f t="shared" si="40"/>
        <v>'APEX'</v>
      </c>
      <c r="C331" t="s">
        <v>24</v>
      </c>
      <c r="D331" t="s">
        <v>1677</v>
      </c>
      <c r="E331">
        <v>228</v>
      </c>
      <c r="F331">
        <v>228.95</v>
      </c>
      <c r="G331">
        <v>238.45</v>
      </c>
      <c r="H331">
        <v>227</v>
      </c>
      <c r="I331">
        <v>231.45</v>
      </c>
      <c r="J331">
        <v>231.9</v>
      </c>
      <c r="K331">
        <v>232.26</v>
      </c>
      <c r="L331">
        <v>812963</v>
      </c>
      <c r="M331" s="3">
        <v>1888.22</v>
      </c>
      <c r="N331">
        <v>9815</v>
      </c>
      <c r="O331" s="3">
        <f t="shared" si="36"/>
        <v>82.828629648497198</v>
      </c>
      <c r="P331" s="3">
        <f>VLOOKUP(A331,'27-7'!$A$2:$N$1650,14,FALSE)</f>
        <v>61.906907827508682</v>
      </c>
      <c r="Q331" s="6">
        <f t="shared" si="41"/>
        <v>0.33795456040677629</v>
      </c>
      <c r="R331" s="5">
        <f>VLOOKUP(A331,'27-7'!$A$2:$L$1650,12,FALSE)</f>
        <v>1396.88</v>
      </c>
      <c r="S331" s="7">
        <f t="shared" si="42"/>
        <v>0.35174102285092484</v>
      </c>
      <c r="T331">
        <v>42908</v>
      </c>
      <c r="U331">
        <v>5.28</v>
      </c>
      <c r="V331">
        <f t="shared" si="37"/>
        <v>0</v>
      </c>
      <c r="W331">
        <f t="shared" si="38"/>
        <v>0</v>
      </c>
      <c r="X331">
        <f t="shared" si="39"/>
        <v>1</v>
      </c>
    </row>
    <row r="332" spans="1:24" x14ac:dyDescent="0.3">
      <c r="A332" t="s">
        <v>392</v>
      </c>
      <c r="B332" t="str">
        <f t="shared" si="40"/>
        <v>'GODREJPROP'</v>
      </c>
      <c r="C332" t="s">
        <v>24</v>
      </c>
      <c r="D332" t="s">
        <v>1677</v>
      </c>
      <c r="E332">
        <v>871.5</v>
      </c>
      <c r="F332">
        <v>869</v>
      </c>
      <c r="G332">
        <v>883.1</v>
      </c>
      <c r="H332">
        <v>868.1</v>
      </c>
      <c r="I332">
        <v>879.3</v>
      </c>
      <c r="J332">
        <v>879.8</v>
      </c>
      <c r="K332">
        <v>877.29</v>
      </c>
      <c r="L332">
        <v>212956</v>
      </c>
      <c r="M332" s="3">
        <v>1868.23</v>
      </c>
      <c r="N332">
        <v>13426</v>
      </c>
      <c r="O332" s="3">
        <f t="shared" si="36"/>
        <v>15.861462833308506</v>
      </c>
      <c r="P332" s="3">
        <f>VLOOKUP(A332,'27-7'!$A$2:$N$1650,14,FALSE)</f>
        <v>14.204554079696395</v>
      </c>
      <c r="Q332" s="6">
        <f t="shared" si="41"/>
        <v>0.11664630542541644</v>
      </c>
      <c r="R332" s="5">
        <f>VLOOKUP(A332,'27-7'!$A$2:$L$1650,12,FALSE)</f>
        <v>1644.06</v>
      </c>
      <c r="S332" s="7">
        <f t="shared" si="42"/>
        <v>0.13635147135749309</v>
      </c>
      <c r="T332">
        <v>59744</v>
      </c>
      <c r="U332">
        <v>28.05</v>
      </c>
      <c r="V332">
        <f t="shared" si="37"/>
        <v>0</v>
      </c>
      <c r="W332">
        <f t="shared" si="38"/>
        <v>0</v>
      </c>
      <c r="X332">
        <f t="shared" si="39"/>
        <v>1</v>
      </c>
    </row>
    <row r="333" spans="1:24" x14ac:dyDescent="0.3">
      <c r="A333" t="s">
        <v>480</v>
      </c>
      <c r="B333" t="str">
        <f t="shared" si="40"/>
        <v>'SUMICHEM'</v>
      </c>
      <c r="C333" t="s">
        <v>24</v>
      </c>
      <c r="D333" t="s">
        <v>1677</v>
      </c>
      <c r="E333">
        <v>267.35000000000002</v>
      </c>
      <c r="F333">
        <v>268</v>
      </c>
      <c r="G333">
        <v>277.95</v>
      </c>
      <c r="H333">
        <v>267.95</v>
      </c>
      <c r="I333">
        <v>273.05</v>
      </c>
      <c r="J333">
        <v>272.60000000000002</v>
      </c>
      <c r="K333">
        <v>275.35000000000002</v>
      </c>
      <c r="L333">
        <v>670850</v>
      </c>
      <c r="M333" s="3">
        <v>1847.2</v>
      </c>
      <c r="N333">
        <v>8738</v>
      </c>
      <c r="O333" s="3">
        <f t="shared" si="36"/>
        <v>76.77386129549096</v>
      </c>
      <c r="P333" s="3">
        <f>VLOOKUP(A333,'27-7'!$A$2:$N$1650,14,FALSE)</f>
        <v>75.630093209054593</v>
      </c>
      <c r="Q333" s="6">
        <f t="shared" si="41"/>
        <v>1.5123187581890124E-2</v>
      </c>
      <c r="R333" s="5">
        <f>VLOOKUP(A333,'27-7'!$A$2:$L$1650,12,FALSE)</f>
        <v>762.29</v>
      </c>
      <c r="S333" s="7">
        <f t="shared" si="42"/>
        <v>1.4232247569822509</v>
      </c>
      <c r="T333">
        <v>304407</v>
      </c>
      <c r="U333">
        <v>45.38</v>
      </c>
      <c r="V333">
        <f t="shared" si="37"/>
        <v>0</v>
      </c>
      <c r="W333">
        <f t="shared" si="38"/>
        <v>0</v>
      </c>
      <c r="X333">
        <f t="shared" si="39"/>
        <v>1</v>
      </c>
    </row>
    <row r="334" spans="1:24" x14ac:dyDescent="0.3">
      <c r="A334" t="s">
        <v>497</v>
      </c>
      <c r="B334" t="str">
        <f t="shared" si="40"/>
        <v>'CESC'</v>
      </c>
      <c r="C334" t="s">
        <v>24</v>
      </c>
      <c r="D334" t="s">
        <v>1677</v>
      </c>
      <c r="E334">
        <v>565</v>
      </c>
      <c r="F334">
        <v>568.9</v>
      </c>
      <c r="G334">
        <v>585.9</v>
      </c>
      <c r="H334">
        <v>557.6</v>
      </c>
      <c r="I334">
        <v>576.70000000000005</v>
      </c>
      <c r="J334">
        <v>576.65</v>
      </c>
      <c r="K334">
        <v>573.79999999999995</v>
      </c>
      <c r="L334">
        <v>310260</v>
      </c>
      <c r="M334" s="3">
        <v>1780.26</v>
      </c>
      <c r="N334">
        <v>8840</v>
      </c>
      <c r="O334" s="3">
        <f t="shared" si="36"/>
        <v>35.097285067873301</v>
      </c>
      <c r="P334" s="3">
        <f>VLOOKUP(A334,'27-7'!$A$2:$N$1650,14,FALSE)</f>
        <v>28.592285849503075</v>
      </c>
      <c r="Q334" s="6">
        <f t="shared" si="41"/>
        <v>0.22750889007649178</v>
      </c>
      <c r="R334" s="5">
        <f>VLOOKUP(A334,'27-7'!$A$2:$L$1650,12,FALSE)</f>
        <v>685.16</v>
      </c>
      <c r="S334" s="7">
        <f t="shared" si="42"/>
        <v>1.5983128028489695</v>
      </c>
      <c r="T334">
        <v>68403</v>
      </c>
      <c r="U334">
        <v>22.05</v>
      </c>
      <c r="V334">
        <f t="shared" si="37"/>
        <v>0</v>
      </c>
      <c r="W334">
        <f t="shared" si="38"/>
        <v>0</v>
      </c>
      <c r="X334">
        <f t="shared" si="39"/>
        <v>1</v>
      </c>
    </row>
    <row r="335" spans="1:24" x14ac:dyDescent="0.3">
      <c r="A335" t="s">
        <v>351</v>
      </c>
      <c r="B335" t="str">
        <f t="shared" si="40"/>
        <v>'ALKEM'</v>
      </c>
      <c r="C335" t="s">
        <v>24</v>
      </c>
      <c r="D335" t="s">
        <v>1677</v>
      </c>
      <c r="E335">
        <v>2449.9499999999998</v>
      </c>
      <c r="F335">
        <v>2449.9499999999998</v>
      </c>
      <c r="G335">
        <v>2489.9499999999998</v>
      </c>
      <c r="H335">
        <v>2415.1</v>
      </c>
      <c r="I335">
        <v>2471</v>
      </c>
      <c r="J335">
        <v>2462.4499999999998</v>
      </c>
      <c r="K335">
        <v>2447.8200000000002</v>
      </c>
      <c r="L335">
        <v>72459</v>
      </c>
      <c r="M335" s="3">
        <v>1773.66</v>
      </c>
      <c r="N335">
        <v>6797</v>
      </c>
      <c r="O335" s="3">
        <f t="shared" si="36"/>
        <v>10.660438428718553</v>
      </c>
      <c r="P335" s="3">
        <f>VLOOKUP(A335,'27-7'!$A$2:$N$1650,14,FALSE)</f>
        <v>17.310488312324072</v>
      </c>
      <c r="Q335" s="6">
        <f t="shared" si="41"/>
        <v>-0.38416304402407098</v>
      </c>
      <c r="R335" s="5">
        <f>VLOOKUP(A335,'27-7'!$A$2:$L$1650,12,FALSE)</f>
        <v>3465.48</v>
      </c>
      <c r="S335" s="7">
        <f t="shared" si="42"/>
        <v>-0.48819211191523249</v>
      </c>
      <c r="T335">
        <v>41865</v>
      </c>
      <c r="U335">
        <v>57.78</v>
      </c>
      <c r="V335">
        <f t="shared" si="37"/>
        <v>0</v>
      </c>
      <c r="W335">
        <f t="shared" si="38"/>
        <v>0</v>
      </c>
      <c r="X335">
        <f t="shared" si="39"/>
        <v>1</v>
      </c>
    </row>
    <row r="336" spans="1:24" x14ac:dyDescent="0.3">
      <c r="A336" t="s">
        <v>399</v>
      </c>
      <c r="B336" t="str">
        <f t="shared" si="40"/>
        <v>'ABFRL'</v>
      </c>
      <c r="C336" t="s">
        <v>24</v>
      </c>
      <c r="D336" t="s">
        <v>1677</v>
      </c>
      <c r="E336">
        <v>125</v>
      </c>
      <c r="F336">
        <v>125</v>
      </c>
      <c r="G336">
        <v>127.5</v>
      </c>
      <c r="H336">
        <v>121.65</v>
      </c>
      <c r="I336">
        <v>123</v>
      </c>
      <c r="J336">
        <v>122.65</v>
      </c>
      <c r="K336">
        <v>123.91</v>
      </c>
      <c r="L336">
        <v>1426328</v>
      </c>
      <c r="M336" s="3">
        <v>1767.31</v>
      </c>
      <c r="N336">
        <v>12357</v>
      </c>
      <c r="O336" s="3">
        <f t="shared" si="36"/>
        <v>115.42672169620458</v>
      </c>
      <c r="P336" s="3">
        <f>VLOOKUP(A336,'27-7'!$A$2:$N$1650,14,FALSE)</f>
        <v>78.62760190080985</v>
      </c>
      <c r="Q336" s="6">
        <f t="shared" si="41"/>
        <v>0.46801783223425142</v>
      </c>
      <c r="R336" s="5">
        <f>VLOOKUP(A336,'27-7'!$A$2:$L$1650,12,FALSE)</f>
        <v>1470.04</v>
      </c>
      <c r="S336" s="7">
        <f t="shared" si="42"/>
        <v>0.20221898723844248</v>
      </c>
      <c r="T336">
        <v>634333</v>
      </c>
      <c r="U336">
        <v>44.47</v>
      </c>
      <c r="V336">
        <f t="shared" si="37"/>
        <v>0</v>
      </c>
      <c r="W336">
        <f t="shared" si="38"/>
        <v>0</v>
      </c>
      <c r="X336">
        <f t="shared" si="39"/>
        <v>1</v>
      </c>
    </row>
    <row r="337" spans="1:24" x14ac:dyDescent="0.3">
      <c r="A337" t="s">
        <v>440</v>
      </c>
      <c r="B337" t="str">
        <f t="shared" si="40"/>
        <v>'ENGINERSIN'</v>
      </c>
      <c r="C337" t="s">
        <v>24</v>
      </c>
      <c r="D337" t="s">
        <v>1677</v>
      </c>
      <c r="E337">
        <v>67.5</v>
      </c>
      <c r="F337">
        <v>67.599999999999994</v>
      </c>
      <c r="G337">
        <v>67.8</v>
      </c>
      <c r="H337">
        <v>65.900000000000006</v>
      </c>
      <c r="I337">
        <v>65.95</v>
      </c>
      <c r="J337">
        <v>66</v>
      </c>
      <c r="K337">
        <v>66.430000000000007</v>
      </c>
      <c r="L337">
        <v>2639383</v>
      </c>
      <c r="M337" s="3">
        <v>1753.34</v>
      </c>
      <c r="N337">
        <v>15720</v>
      </c>
      <c r="O337" s="3">
        <f t="shared" si="36"/>
        <v>167.89968193384223</v>
      </c>
      <c r="P337" s="3">
        <f>VLOOKUP(A337,'27-7'!$A$2:$N$1650,14,FALSE)</f>
        <v>154.59075535512966</v>
      </c>
      <c r="Q337" s="6">
        <f t="shared" si="41"/>
        <v>8.6091348400096634E-2</v>
      </c>
      <c r="R337" s="5">
        <f>VLOOKUP(A337,'27-7'!$A$2:$L$1650,12,FALSE)</f>
        <v>1029.46</v>
      </c>
      <c r="S337" s="7">
        <f t="shared" si="42"/>
        <v>0.70316476599382183</v>
      </c>
      <c r="T337">
        <v>1961782</v>
      </c>
      <c r="U337">
        <v>74.33</v>
      </c>
      <c r="V337">
        <f t="shared" si="37"/>
        <v>0</v>
      </c>
      <c r="W337">
        <f t="shared" si="38"/>
        <v>0</v>
      </c>
      <c r="X337">
        <f t="shared" si="39"/>
        <v>1</v>
      </c>
    </row>
    <row r="338" spans="1:24" x14ac:dyDescent="0.3">
      <c r="A338" t="s">
        <v>455</v>
      </c>
      <c r="B338" t="str">
        <f t="shared" si="40"/>
        <v>'RAYMOND'</v>
      </c>
      <c r="C338" t="s">
        <v>24</v>
      </c>
      <c r="D338" t="s">
        <v>1677</v>
      </c>
      <c r="E338">
        <v>248.5</v>
      </c>
      <c r="F338">
        <v>252.5</v>
      </c>
      <c r="G338">
        <v>253.9</v>
      </c>
      <c r="H338">
        <v>242.1</v>
      </c>
      <c r="I338">
        <v>245.05</v>
      </c>
      <c r="J338">
        <v>245.2</v>
      </c>
      <c r="K338">
        <v>246.91</v>
      </c>
      <c r="L338">
        <v>705359</v>
      </c>
      <c r="M338" s="3">
        <v>1741.57</v>
      </c>
      <c r="N338">
        <v>12472</v>
      </c>
      <c r="O338" s="3">
        <f t="shared" si="36"/>
        <v>56.555404105195642</v>
      </c>
      <c r="P338" s="3">
        <f>VLOOKUP(A338,'27-7'!$A$2:$N$1650,14,FALSE)</f>
        <v>56.517283572958092</v>
      </c>
      <c r="Q338" s="6">
        <f t="shared" si="41"/>
        <v>6.7449335544125279E-4</v>
      </c>
      <c r="R338" s="5">
        <f>VLOOKUP(A338,'27-7'!$A$2:$L$1650,12,FALSE)</f>
        <v>921.05</v>
      </c>
      <c r="S338" s="7">
        <f t="shared" si="42"/>
        <v>0.89085283100808865</v>
      </c>
      <c r="T338">
        <v>337075</v>
      </c>
      <c r="U338">
        <v>47.79</v>
      </c>
      <c r="V338">
        <f t="shared" si="37"/>
        <v>0</v>
      </c>
      <c r="W338">
        <f t="shared" si="38"/>
        <v>0</v>
      </c>
      <c r="X338">
        <f t="shared" si="39"/>
        <v>1</v>
      </c>
    </row>
    <row r="339" spans="1:24" x14ac:dyDescent="0.3">
      <c r="A339" t="s">
        <v>73</v>
      </c>
      <c r="B339" t="str">
        <f t="shared" si="40"/>
        <v>'DYNPRO'</v>
      </c>
      <c r="C339" t="s">
        <v>24</v>
      </c>
      <c r="D339" t="s">
        <v>1677</v>
      </c>
      <c r="E339">
        <v>214.35</v>
      </c>
      <c r="F339">
        <v>220</v>
      </c>
      <c r="G339">
        <v>224.95</v>
      </c>
      <c r="H339">
        <v>214.1</v>
      </c>
      <c r="I339">
        <v>215</v>
      </c>
      <c r="J339">
        <v>216.65</v>
      </c>
      <c r="K339">
        <v>218.43</v>
      </c>
      <c r="L339">
        <v>788849</v>
      </c>
      <c r="M339" s="3">
        <v>1723.12</v>
      </c>
      <c r="N339">
        <v>12240</v>
      </c>
      <c r="O339" s="3">
        <f t="shared" si="36"/>
        <v>64.4484477124183</v>
      </c>
      <c r="P339" s="3">
        <f>VLOOKUP(A339,'27-7'!$A$2:$N$1650,14,FALSE)</f>
        <v>61.482803700724055</v>
      </c>
      <c r="Q339" s="6">
        <f t="shared" si="41"/>
        <v>4.8235341155389112E-2</v>
      </c>
      <c r="R339" s="5">
        <f>VLOOKUP(A339,'27-7'!$A$2:$L$1650,12,FALSE)</f>
        <v>2516.42</v>
      </c>
      <c r="S339" s="7">
        <f t="shared" si="42"/>
        <v>-0.31524944166713037</v>
      </c>
      <c r="T339">
        <v>201190</v>
      </c>
      <c r="U339">
        <v>25.5</v>
      </c>
      <c r="V339">
        <f t="shared" si="37"/>
        <v>0</v>
      </c>
      <c r="W339">
        <f t="shared" si="38"/>
        <v>0</v>
      </c>
      <c r="X339">
        <f t="shared" si="39"/>
        <v>1</v>
      </c>
    </row>
    <row r="340" spans="1:24" x14ac:dyDescent="0.3">
      <c r="A340" t="s">
        <v>71</v>
      </c>
      <c r="B340" t="str">
        <f t="shared" si="40"/>
        <v>'SUPREMEIND'</v>
      </c>
      <c r="C340" t="s">
        <v>24</v>
      </c>
      <c r="D340" t="s">
        <v>1677</v>
      </c>
      <c r="E340">
        <v>1173.4000000000001</v>
      </c>
      <c r="F340">
        <v>1183</v>
      </c>
      <c r="G340">
        <v>1230</v>
      </c>
      <c r="H340">
        <v>1178</v>
      </c>
      <c r="I340">
        <v>1230</v>
      </c>
      <c r="J340">
        <v>1221.4000000000001</v>
      </c>
      <c r="K340">
        <v>1201.8599999999999</v>
      </c>
      <c r="L340">
        <v>140452</v>
      </c>
      <c r="M340" s="3">
        <v>1688.04</v>
      </c>
      <c r="N340">
        <v>9891</v>
      </c>
      <c r="O340" s="3">
        <f t="shared" si="36"/>
        <v>14.199979779597614</v>
      </c>
      <c r="P340" s="3">
        <f>VLOOKUP(A340,'27-7'!$A$2:$N$1650,14,FALSE)</f>
        <v>22.739455224560444</v>
      </c>
      <c r="Q340" s="6">
        <f t="shared" si="41"/>
        <v>-0.37553562126411494</v>
      </c>
      <c r="R340" s="5">
        <f>VLOOKUP(A340,'27-7'!$A$2:$L$1650,12,FALSE)</f>
        <v>2907.83</v>
      </c>
      <c r="S340" s="7">
        <f t="shared" si="42"/>
        <v>-0.41948463287055981</v>
      </c>
      <c r="T340">
        <v>85054</v>
      </c>
      <c r="U340">
        <v>60.56</v>
      </c>
      <c r="V340">
        <f t="shared" si="37"/>
        <v>0</v>
      </c>
      <c r="W340">
        <f t="shared" si="38"/>
        <v>0</v>
      </c>
      <c r="X340">
        <f t="shared" si="39"/>
        <v>1</v>
      </c>
    </row>
    <row r="341" spans="1:24" x14ac:dyDescent="0.3">
      <c r="A341" t="s">
        <v>475</v>
      </c>
      <c r="B341" t="str">
        <f t="shared" si="40"/>
        <v>'BAJAJHLDNG'</v>
      </c>
      <c r="C341" t="s">
        <v>24</v>
      </c>
      <c r="D341" t="s">
        <v>1677</v>
      </c>
      <c r="E341">
        <v>2682.05</v>
      </c>
      <c r="F341">
        <v>2688.7</v>
      </c>
      <c r="G341">
        <v>2744.9</v>
      </c>
      <c r="H341">
        <v>2680.35</v>
      </c>
      <c r="I341">
        <v>2724.95</v>
      </c>
      <c r="J341">
        <v>2721.25</v>
      </c>
      <c r="K341">
        <v>2723</v>
      </c>
      <c r="L341">
        <v>61779</v>
      </c>
      <c r="M341" s="3">
        <v>1682.24</v>
      </c>
      <c r="N341">
        <v>7977</v>
      </c>
      <c r="O341" s="3">
        <f t="shared" si="36"/>
        <v>7.7446408424219628</v>
      </c>
      <c r="P341" s="3">
        <f>VLOOKUP(A341,'27-7'!$A$2:$N$1650,14,FALSE)</f>
        <v>7.3896296296296295</v>
      </c>
      <c r="Q341" s="6">
        <f t="shared" si="41"/>
        <v>4.8041814080758811E-2</v>
      </c>
      <c r="R341" s="5">
        <f>VLOOKUP(A341,'27-7'!$A$2:$L$1650,12,FALSE)</f>
        <v>801.81</v>
      </c>
      <c r="S341" s="7">
        <f t="shared" si="42"/>
        <v>1.0980531547374068</v>
      </c>
      <c r="T341">
        <v>38901</v>
      </c>
      <c r="U341">
        <v>62.97</v>
      </c>
      <c r="V341">
        <f t="shared" si="37"/>
        <v>0</v>
      </c>
      <c r="W341">
        <f t="shared" si="38"/>
        <v>0</v>
      </c>
      <c r="X341">
        <f t="shared" si="39"/>
        <v>1</v>
      </c>
    </row>
    <row r="342" spans="1:24" x14ac:dyDescent="0.3">
      <c r="A342" t="s">
        <v>31</v>
      </c>
      <c r="B342" t="str">
        <f t="shared" si="40"/>
        <v>'INEOSSTYRO'</v>
      </c>
      <c r="C342" t="s">
        <v>24</v>
      </c>
      <c r="D342" t="s">
        <v>1677</v>
      </c>
      <c r="E342">
        <v>560.35</v>
      </c>
      <c r="F342">
        <v>550</v>
      </c>
      <c r="G342">
        <v>564.79999999999995</v>
      </c>
      <c r="H342">
        <v>522</v>
      </c>
      <c r="I342">
        <v>534</v>
      </c>
      <c r="J342">
        <v>530.65</v>
      </c>
      <c r="K342">
        <v>545.36</v>
      </c>
      <c r="L342">
        <v>308118</v>
      </c>
      <c r="M342" s="3">
        <v>1680.35</v>
      </c>
      <c r="N342">
        <v>11461</v>
      </c>
      <c r="O342" s="3">
        <f t="shared" si="36"/>
        <v>26.884041532152516</v>
      </c>
      <c r="P342" s="3">
        <f>VLOOKUP(A342,'27-7'!$A$2:$N$1650,14,FALSE)</f>
        <v>40.158227181808613</v>
      </c>
      <c r="Q342" s="6">
        <f t="shared" si="41"/>
        <v>-0.33054710282801547</v>
      </c>
      <c r="R342" s="5">
        <f>VLOOKUP(A342,'27-7'!$A$2:$L$1650,12,FALSE)</f>
        <v>2198.3200000000002</v>
      </c>
      <c r="S342" s="7">
        <f t="shared" si="42"/>
        <v>-0.23562083773063075</v>
      </c>
      <c r="T342">
        <v>119096</v>
      </c>
      <c r="U342">
        <v>38.65</v>
      </c>
      <c r="V342">
        <f t="shared" si="37"/>
        <v>0</v>
      </c>
      <c r="W342">
        <f t="shared" si="38"/>
        <v>0</v>
      </c>
      <c r="X342">
        <f t="shared" si="39"/>
        <v>1</v>
      </c>
    </row>
    <row r="343" spans="1:24" x14ac:dyDescent="0.3">
      <c r="A343" t="s">
        <v>380</v>
      </c>
      <c r="B343" t="str">
        <f t="shared" si="40"/>
        <v>'TORNTPOWER'</v>
      </c>
      <c r="C343" t="s">
        <v>24</v>
      </c>
      <c r="D343" t="s">
        <v>1677</v>
      </c>
      <c r="E343">
        <v>317.5</v>
      </c>
      <c r="F343">
        <v>319</v>
      </c>
      <c r="G343">
        <v>319.35000000000002</v>
      </c>
      <c r="H343">
        <v>315.3</v>
      </c>
      <c r="I343">
        <v>317.25</v>
      </c>
      <c r="J343">
        <v>317.05</v>
      </c>
      <c r="K343">
        <v>317.13</v>
      </c>
      <c r="L343">
        <v>525146</v>
      </c>
      <c r="M343" s="3">
        <v>1665.41</v>
      </c>
      <c r="N343">
        <v>7099</v>
      </c>
      <c r="O343" s="3">
        <f t="shared" si="36"/>
        <v>73.974644316100864</v>
      </c>
      <c r="P343" s="3">
        <f>VLOOKUP(A343,'27-7'!$A$2:$N$1650,14,FALSE)</f>
        <v>64.012536162005787</v>
      </c>
      <c r="Q343" s="6">
        <f t="shared" si="41"/>
        <v>0.15562745598584829</v>
      </c>
      <c r="R343" s="5">
        <f>VLOOKUP(A343,'27-7'!$A$2:$L$1650,12,FALSE)</f>
        <v>1904.96</v>
      </c>
      <c r="S343" s="7">
        <f t="shared" si="42"/>
        <v>-0.12575067193011924</v>
      </c>
      <c r="T343">
        <v>264673</v>
      </c>
      <c r="U343">
        <v>50.4</v>
      </c>
      <c r="V343">
        <f t="shared" si="37"/>
        <v>0</v>
      </c>
      <c r="W343">
        <f t="shared" si="38"/>
        <v>0</v>
      </c>
      <c r="X343">
        <f t="shared" si="39"/>
        <v>1</v>
      </c>
    </row>
    <row r="344" spans="1:24" x14ac:dyDescent="0.3">
      <c r="A344" t="s">
        <v>443</v>
      </c>
      <c r="B344" t="str">
        <f t="shared" si="40"/>
        <v>'IDFC'</v>
      </c>
      <c r="C344" t="s">
        <v>24</v>
      </c>
      <c r="D344" t="s">
        <v>1677</v>
      </c>
      <c r="E344">
        <v>18.649999999999999</v>
      </c>
      <c r="F344">
        <v>18.7</v>
      </c>
      <c r="G344">
        <v>19.3</v>
      </c>
      <c r="H344">
        <v>18.600000000000001</v>
      </c>
      <c r="I344">
        <v>19.2</v>
      </c>
      <c r="J344">
        <v>19.149999999999999</v>
      </c>
      <c r="K344">
        <v>18.899999999999999</v>
      </c>
      <c r="L344">
        <v>8677400</v>
      </c>
      <c r="M344" s="3">
        <v>1640.37</v>
      </c>
      <c r="N344">
        <v>11230</v>
      </c>
      <c r="O344" s="3">
        <f t="shared" si="36"/>
        <v>772.69813000890474</v>
      </c>
      <c r="P344" s="3">
        <f>VLOOKUP(A344,'27-7'!$A$2:$N$1650,14,FALSE)</f>
        <v>619.09572629881347</v>
      </c>
      <c r="Q344" s="6">
        <f t="shared" si="41"/>
        <v>0.24810767896652117</v>
      </c>
      <c r="R344" s="5">
        <f>VLOOKUP(A344,'27-7'!$A$2:$L$1650,12,FALSE)</f>
        <v>1008.48</v>
      </c>
      <c r="S344" s="7">
        <f t="shared" si="42"/>
        <v>0.62657663017610643</v>
      </c>
      <c r="T344">
        <v>4607446</v>
      </c>
      <c r="U344">
        <v>53.1</v>
      </c>
      <c r="V344">
        <f t="shared" si="37"/>
        <v>0</v>
      </c>
      <c r="W344">
        <f t="shared" si="38"/>
        <v>0</v>
      </c>
      <c r="X344">
        <f t="shared" si="39"/>
        <v>1</v>
      </c>
    </row>
    <row r="345" spans="1:24" x14ac:dyDescent="0.3">
      <c r="A345" t="s">
        <v>322</v>
      </c>
      <c r="B345" t="str">
        <f t="shared" si="40"/>
        <v>'ADANIGREEN'</v>
      </c>
      <c r="C345" t="s">
        <v>24</v>
      </c>
      <c r="D345" t="s">
        <v>1677</v>
      </c>
      <c r="E345">
        <v>342.2</v>
      </c>
      <c r="F345">
        <v>344.6</v>
      </c>
      <c r="G345">
        <v>344.6</v>
      </c>
      <c r="H345">
        <v>336</v>
      </c>
      <c r="I345">
        <v>338</v>
      </c>
      <c r="J345">
        <v>338.05</v>
      </c>
      <c r="K345">
        <v>339.52</v>
      </c>
      <c r="L345">
        <v>475248</v>
      </c>
      <c r="M345" s="3">
        <v>1613.58</v>
      </c>
      <c r="N345">
        <v>12869</v>
      </c>
      <c r="O345" s="3">
        <f t="shared" si="36"/>
        <v>36.929675965498483</v>
      </c>
      <c r="P345" s="3">
        <f>VLOOKUP(A345,'27-7'!$A$2:$N$1650,14,FALSE)</f>
        <v>47.574897631265223</v>
      </c>
      <c r="Q345" s="6">
        <f t="shared" si="41"/>
        <v>-0.22375711132946138</v>
      </c>
      <c r="R345" s="5">
        <f>VLOOKUP(A345,'27-7'!$A$2:$L$1650,12,FALSE)</f>
        <v>6324.92</v>
      </c>
      <c r="S345" s="7">
        <f t="shared" si="42"/>
        <v>-0.7448853108023501</v>
      </c>
      <c r="T345">
        <v>216709</v>
      </c>
      <c r="U345">
        <v>45.6</v>
      </c>
      <c r="V345">
        <f t="shared" si="37"/>
        <v>0</v>
      </c>
      <c r="W345">
        <f t="shared" si="38"/>
        <v>0</v>
      </c>
      <c r="X345">
        <f t="shared" si="39"/>
        <v>1</v>
      </c>
    </row>
    <row r="346" spans="1:24" x14ac:dyDescent="0.3">
      <c r="A346" t="s">
        <v>517</v>
      </c>
      <c r="B346" t="str">
        <f t="shared" si="40"/>
        <v>'METROPOLIS'</v>
      </c>
      <c r="C346" t="s">
        <v>24</v>
      </c>
      <c r="D346" t="s">
        <v>1677</v>
      </c>
      <c r="E346">
        <v>1525.45</v>
      </c>
      <c r="F346">
        <v>1550</v>
      </c>
      <c r="G346">
        <v>1605</v>
      </c>
      <c r="H346">
        <v>1535</v>
      </c>
      <c r="I346">
        <v>1603</v>
      </c>
      <c r="J346">
        <v>1592.95</v>
      </c>
      <c r="K346">
        <v>1577</v>
      </c>
      <c r="L346">
        <v>101372</v>
      </c>
      <c r="M346" s="3">
        <v>1598.64</v>
      </c>
      <c r="N346">
        <v>9604</v>
      </c>
      <c r="O346" s="3">
        <f t="shared" si="36"/>
        <v>10.555185339441898</v>
      </c>
      <c r="P346" s="3">
        <f>VLOOKUP(A346,'27-7'!$A$2:$N$1650,14,FALSE)</f>
        <v>7.8340080971659916</v>
      </c>
      <c r="Q346" s="6">
        <f t="shared" si="41"/>
        <v>0.34735440767036124</v>
      </c>
      <c r="R346" s="5">
        <f>VLOOKUP(A346,'27-7'!$A$2:$L$1650,12,FALSE)</f>
        <v>596.77</v>
      </c>
      <c r="S346" s="7">
        <f t="shared" si="42"/>
        <v>1.6788209863096337</v>
      </c>
      <c r="T346">
        <v>40371</v>
      </c>
      <c r="U346">
        <v>39.82</v>
      </c>
      <c r="V346">
        <f t="shared" si="37"/>
        <v>0</v>
      </c>
      <c r="W346">
        <f t="shared" si="38"/>
        <v>0</v>
      </c>
      <c r="X346">
        <f t="shared" si="39"/>
        <v>1</v>
      </c>
    </row>
    <row r="347" spans="1:24" x14ac:dyDescent="0.3">
      <c r="A347" t="s">
        <v>139</v>
      </c>
      <c r="B347" t="str">
        <f t="shared" si="40"/>
        <v>'FRETAIL'</v>
      </c>
      <c r="C347" t="s">
        <v>24</v>
      </c>
      <c r="D347" t="s">
        <v>1677</v>
      </c>
      <c r="E347">
        <v>100.2</v>
      </c>
      <c r="F347">
        <v>105.2</v>
      </c>
      <c r="G347">
        <v>105.2</v>
      </c>
      <c r="H347">
        <v>105.2</v>
      </c>
      <c r="I347">
        <v>105.2</v>
      </c>
      <c r="J347">
        <v>105.2</v>
      </c>
      <c r="K347">
        <v>105.2</v>
      </c>
      <c r="L347">
        <v>1516266</v>
      </c>
      <c r="M347" s="3">
        <v>1595.11</v>
      </c>
      <c r="N347">
        <v>4730</v>
      </c>
      <c r="O347" s="3">
        <f t="shared" si="36"/>
        <v>320.56363636363636</v>
      </c>
      <c r="P347" s="3">
        <f>VLOOKUP(A347,'27-7'!$A$2:$N$1650,14,FALSE)</f>
        <v>237.65119536794919</v>
      </c>
      <c r="Q347" s="6">
        <f t="shared" si="41"/>
        <v>0.34888291164416824</v>
      </c>
      <c r="R347" s="5">
        <f>VLOOKUP(A347,'27-7'!$A$2:$L$1650,12,FALSE)</f>
        <v>7628.27</v>
      </c>
      <c r="S347" s="7">
        <f t="shared" si="42"/>
        <v>-0.79089492112890614</v>
      </c>
      <c r="T347">
        <v>1510229</v>
      </c>
      <c r="U347">
        <v>99.6</v>
      </c>
      <c r="V347">
        <f t="shared" si="37"/>
        <v>0</v>
      </c>
      <c r="W347">
        <f t="shared" si="38"/>
        <v>0</v>
      </c>
      <c r="X347">
        <f t="shared" si="39"/>
        <v>1</v>
      </c>
    </row>
    <row r="348" spans="1:24" x14ac:dyDescent="0.3">
      <c r="A348" t="s">
        <v>445</v>
      </c>
      <c r="B348" t="str">
        <f t="shared" si="40"/>
        <v>'BAJAJCON'</v>
      </c>
      <c r="C348" t="s">
        <v>24</v>
      </c>
      <c r="D348" t="s">
        <v>1677</v>
      </c>
      <c r="E348">
        <v>161.6</v>
      </c>
      <c r="F348">
        <v>163.4</v>
      </c>
      <c r="G348">
        <v>169.9</v>
      </c>
      <c r="H348">
        <v>162.1</v>
      </c>
      <c r="I348">
        <v>166.35</v>
      </c>
      <c r="J348">
        <v>166.55</v>
      </c>
      <c r="K348">
        <v>166.73</v>
      </c>
      <c r="L348">
        <v>939416</v>
      </c>
      <c r="M348" s="3">
        <v>1566.27</v>
      </c>
      <c r="N348">
        <v>11998</v>
      </c>
      <c r="O348" s="3">
        <f t="shared" si="36"/>
        <v>78.297716286047674</v>
      </c>
      <c r="P348" s="3">
        <f>VLOOKUP(A348,'27-7'!$A$2:$N$1650,14,FALSE)</f>
        <v>61.442591076545234</v>
      </c>
      <c r="Q348" s="6">
        <f t="shared" si="41"/>
        <v>0.27432315132192764</v>
      </c>
      <c r="R348" s="5">
        <f>VLOOKUP(A348,'27-7'!$A$2:$L$1650,12,FALSE)</f>
        <v>984.09</v>
      </c>
      <c r="S348" s="7">
        <f t="shared" si="42"/>
        <v>0.59159223241776659</v>
      </c>
      <c r="T348">
        <v>323189</v>
      </c>
      <c r="U348">
        <v>34.4</v>
      </c>
      <c r="V348">
        <f t="shared" si="37"/>
        <v>0</v>
      </c>
      <c r="W348">
        <f t="shared" si="38"/>
        <v>0</v>
      </c>
      <c r="X348">
        <f t="shared" si="39"/>
        <v>1</v>
      </c>
    </row>
    <row r="349" spans="1:24" x14ac:dyDescent="0.3">
      <c r="A349" t="s">
        <v>490</v>
      </c>
      <c r="B349" t="str">
        <f t="shared" si="40"/>
        <v>'SONATSOFTW'</v>
      </c>
      <c r="C349" t="s">
        <v>24</v>
      </c>
      <c r="D349" t="s">
        <v>1677</v>
      </c>
      <c r="E349">
        <v>240.15</v>
      </c>
      <c r="F349">
        <v>241.35</v>
      </c>
      <c r="G349">
        <v>250</v>
      </c>
      <c r="H349">
        <v>241</v>
      </c>
      <c r="I349">
        <v>249.35</v>
      </c>
      <c r="J349">
        <v>248.5</v>
      </c>
      <c r="K349">
        <v>246.61</v>
      </c>
      <c r="L349">
        <v>632953</v>
      </c>
      <c r="M349" s="3">
        <v>1560.93</v>
      </c>
      <c r="N349">
        <v>14866</v>
      </c>
      <c r="O349" s="3">
        <f t="shared" si="36"/>
        <v>42.577223193865194</v>
      </c>
      <c r="P349" s="3">
        <f>VLOOKUP(A349,'27-7'!$A$2:$N$1650,14,FALSE)</f>
        <v>35.038221902707882</v>
      </c>
      <c r="Q349" s="6">
        <f t="shared" si="41"/>
        <v>0.21516506494225585</v>
      </c>
      <c r="R349" s="5">
        <f>VLOOKUP(A349,'27-7'!$A$2:$L$1650,12,FALSE)</f>
        <v>708.95</v>
      </c>
      <c r="S349" s="7">
        <f t="shared" si="42"/>
        <v>1.2017490655194301</v>
      </c>
      <c r="T349">
        <v>270330</v>
      </c>
      <c r="U349">
        <v>42.71</v>
      </c>
      <c r="V349">
        <f t="shared" si="37"/>
        <v>0</v>
      </c>
      <c r="W349">
        <f t="shared" si="38"/>
        <v>0</v>
      </c>
      <c r="X349">
        <f t="shared" si="39"/>
        <v>1</v>
      </c>
    </row>
    <row r="350" spans="1:24" x14ac:dyDescent="0.3">
      <c r="A350" t="s">
        <v>375</v>
      </c>
      <c r="B350" t="str">
        <f t="shared" si="40"/>
        <v>'BEML'</v>
      </c>
      <c r="C350" t="s">
        <v>24</v>
      </c>
      <c r="D350" t="s">
        <v>1677</v>
      </c>
      <c r="E350">
        <v>653</v>
      </c>
      <c r="F350">
        <v>655</v>
      </c>
      <c r="G350">
        <v>662.45</v>
      </c>
      <c r="H350">
        <v>651.20000000000005</v>
      </c>
      <c r="I350">
        <v>651.5</v>
      </c>
      <c r="J350">
        <v>653.20000000000005</v>
      </c>
      <c r="K350">
        <v>654.94000000000005</v>
      </c>
      <c r="L350">
        <v>238180</v>
      </c>
      <c r="M350" s="3">
        <v>1559.94</v>
      </c>
      <c r="N350">
        <v>7011</v>
      </c>
      <c r="O350" s="3">
        <f t="shared" si="36"/>
        <v>33.972329196976183</v>
      </c>
      <c r="P350" s="3">
        <f>VLOOKUP(A350,'27-7'!$A$2:$N$1650,14,FALSE)</f>
        <v>31.30547724526782</v>
      </c>
      <c r="Q350" s="6">
        <f t="shared" si="41"/>
        <v>8.5188030542210885E-2</v>
      </c>
      <c r="R350" s="5">
        <f>VLOOKUP(A350,'27-7'!$A$2:$L$1650,12,FALSE)</f>
        <v>2040.6</v>
      </c>
      <c r="S350" s="7">
        <f t="shared" si="42"/>
        <v>-0.2355483681270214</v>
      </c>
      <c r="T350">
        <v>56348</v>
      </c>
      <c r="U350">
        <v>23.66</v>
      </c>
      <c r="V350">
        <f t="shared" si="37"/>
        <v>0</v>
      </c>
      <c r="W350">
        <f t="shared" si="38"/>
        <v>0</v>
      </c>
      <c r="X350">
        <f t="shared" si="39"/>
        <v>1</v>
      </c>
    </row>
    <row r="351" spans="1:24" x14ac:dyDescent="0.3">
      <c r="A351" t="s">
        <v>111</v>
      </c>
      <c r="B351" t="str">
        <f t="shared" si="40"/>
        <v>'SKFINDIA'</v>
      </c>
      <c r="C351" t="s">
        <v>24</v>
      </c>
      <c r="D351" t="s">
        <v>1677</v>
      </c>
      <c r="E351">
        <v>1542.65</v>
      </c>
      <c r="F351">
        <v>1540</v>
      </c>
      <c r="G351">
        <v>1540</v>
      </c>
      <c r="H351">
        <v>1487</v>
      </c>
      <c r="I351">
        <v>1488.5</v>
      </c>
      <c r="J351">
        <v>1494.35</v>
      </c>
      <c r="K351">
        <v>1501.87</v>
      </c>
      <c r="L351">
        <v>101759</v>
      </c>
      <c r="M351" s="3">
        <v>1528.29</v>
      </c>
      <c r="N351">
        <v>11798</v>
      </c>
      <c r="O351" s="3">
        <f t="shared" si="36"/>
        <v>8.6251059501610445</v>
      </c>
      <c r="P351" s="3">
        <f>VLOOKUP(A351,'27-7'!$A$2:$N$1650,14,FALSE)</f>
        <v>27.089278675601104</v>
      </c>
      <c r="Q351" s="6">
        <f t="shared" si="41"/>
        <v>-0.68160444383004015</v>
      </c>
      <c r="R351" s="5">
        <f>VLOOKUP(A351,'27-7'!$A$2:$L$1650,12,FALSE)</f>
        <v>2144.7800000000002</v>
      </c>
      <c r="S351" s="7">
        <f t="shared" si="42"/>
        <v>-0.28743740616753244</v>
      </c>
      <c r="T351">
        <v>56542</v>
      </c>
      <c r="U351">
        <v>55.56</v>
      </c>
      <c r="V351">
        <f t="shared" si="37"/>
        <v>0</v>
      </c>
      <c r="W351">
        <f t="shared" si="38"/>
        <v>0</v>
      </c>
      <c r="X351">
        <f t="shared" si="39"/>
        <v>1</v>
      </c>
    </row>
    <row r="352" spans="1:24" x14ac:dyDescent="0.3">
      <c r="A352" t="s">
        <v>416</v>
      </c>
      <c r="B352" t="str">
        <f t="shared" si="40"/>
        <v>'ICIL'</v>
      </c>
      <c r="C352" t="s">
        <v>24</v>
      </c>
      <c r="D352" t="s">
        <v>1677</v>
      </c>
      <c r="E352">
        <v>69.75</v>
      </c>
      <c r="F352">
        <v>67.95</v>
      </c>
      <c r="G352">
        <v>76.45</v>
      </c>
      <c r="H352">
        <v>62.8</v>
      </c>
      <c r="I352">
        <v>67.599999999999994</v>
      </c>
      <c r="J352">
        <v>64.75</v>
      </c>
      <c r="K352">
        <v>68.33</v>
      </c>
      <c r="L352">
        <v>2233190</v>
      </c>
      <c r="M352" s="3">
        <v>1526</v>
      </c>
      <c r="N352">
        <v>17545</v>
      </c>
      <c r="O352" s="3">
        <f t="shared" si="36"/>
        <v>127.28355656882303</v>
      </c>
      <c r="P352" s="3">
        <f>VLOOKUP(A352,'27-7'!$A$2:$N$1650,14,FALSE)</f>
        <v>401.34753888770507</v>
      </c>
      <c r="Q352" s="6">
        <f t="shared" si="41"/>
        <v>-0.6828595064477615</v>
      </c>
      <c r="R352" s="5">
        <f>VLOOKUP(A352,'27-7'!$A$2:$L$1650,12,FALSE)</f>
        <v>1298.48</v>
      </c>
      <c r="S352" s="7">
        <f t="shared" si="42"/>
        <v>0.17522025753188342</v>
      </c>
      <c r="T352">
        <v>858874</v>
      </c>
      <c r="U352">
        <v>38.46</v>
      </c>
      <c r="V352">
        <f t="shared" si="37"/>
        <v>0</v>
      </c>
      <c r="W352">
        <f t="shared" si="38"/>
        <v>0</v>
      </c>
      <c r="X352">
        <f t="shared" si="39"/>
        <v>1</v>
      </c>
    </row>
    <row r="353" spans="1:24" x14ac:dyDescent="0.3">
      <c r="A353" t="s">
        <v>438</v>
      </c>
      <c r="B353" t="str">
        <f t="shared" si="40"/>
        <v>'RAIN'</v>
      </c>
      <c r="C353" t="s">
        <v>24</v>
      </c>
      <c r="D353" t="s">
        <v>1677</v>
      </c>
      <c r="E353">
        <v>94.85</v>
      </c>
      <c r="F353">
        <v>95.45</v>
      </c>
      <c r="G353">
        <v>98.7</v>
      </c>
      <c r="H353">
        <v>95</v>
      </c>
      <c r="I353">
        <v>98.2</v>
      </c>
      <c r="J353">
        <v>98.2</v>
      </c>
      <c r="K353">
        <v>97.16</v>
      </c>
      <c r="L353">
        <v>1550483</v>
      </c>
      <c r="M353" s="3">
        <v>1506.38</v>
      </c>
      <c r="N353">
        <v>12899</v>
      </c>
      <c r="O353" s="3">
        <f t="shared" si="36"/>
        <v>120.20179858903791</v>
      </c>
      <c r="P353" s="3">
        <f>VLOOKUP(A353,'27-7'!$A$2:$N$1650,14,FALSE)</f>
        <v>186.26315789473685</v>
      </c>
      <c r="Q353" s="6">
        <f t="shared" si="41"/>
        <v>-0.35466680610575863</v>
      </c>
      <c r="R353" s="5">
        <f>VLOOKUP(A353,'27-7'!$A$2:$L$1650,12,FALSE)</f>
        <v>1044.72</v>
      </c>
      <c r="S353" s="7">
        <f t="shared" si="42"/>
        <v>0.4418983076805269</v>
      </c>
      <c r="T353">
        <v>566426</v>
      </c>
      <c r="U353">
        <v>36.53</v>
      </c>
      <c r="V353">
        <f t="shared" si="37"/>
        <v>0</v>
      </c>
      <c r="W353">
        <f t="shared" si="38"/>
        <v>0</v>
      </c>
      <c r="X353">
        <f t="shared" si="39"/>
        <v>1</v>
      </c>
    </row>
    <row r="354" spans="1:24" x14ac:dyDescent="0.3">
      <c r="A354" t="s">
        <v>410</v>
      </c>
      <c r="B354" t="str">
        <f t="shared" si="40"/>
        <v>'CANFINHOME'</v>
      </c>
      <c r="C354" t="s">
        <v>24</v>
      </c>
      <c r="D354" t="s">
        <v>1677</v>
      </c>
      <c r="E354">
        <v>386.35</v>
      </c>
      <c r="F354">
        <v>385.05</v>
      </c>
      <c r="G354">
        <v>394</v>
      </c>
      <c r="H354">
        <v>374.05</v>
      </c>
      <c r="I354">
        <v>374.95</v>
      </c>
      <c r="J354">
        <v>375.95</v>
      </c>
      <c r="K354">
        <v>380.76</v>
      </c>
      <c r="L354">
        <v>392865</v>
      </c>
      <c r="M354" s="3">
        <v>1495.87</v>
      </c>
      <c r="N354">
        <v>9930</v>
      </c>
      <c r="O354" s="3">
        <f t="shared" si="36"/>
        <v>39.563444108761331</v>
      </c>
      <c r="P354" s="3">
        <f>VLOOKUP(A354,'27-7'!$A$2:$N$1650,14,FALSE)</f>
        <v>38.002485411713856</v>
      </c>
      <c r="Q354" s="6">
        <f t="shared" si="41"/>
        <v>4.1075173903397551E-2</v>
      </c>
      <c r="R354" s="5">
        <f>VLOOKUP(A354,'27-7'!$A$2:$L$1650,12,FALSE)</f>
        <v>1364.15</v>
      </c>
      <c r="S354" s="7">
        <f t="shared" si="42"/>
        <v>9.6558296375031924E-2</v>
      </c>
      <c r="T354">
        <v>200152</v>
      </c>
      <c r="U354">
        <v>50.95</v>
      </c>
      <c r="V354">
        <f t="shared" si="37"/>
        <v>0</v>
      </c>
      <c r="W354">
        <f t="shared" si="38"/>
        <v>0</v>
      </c>
      <c r="X354">
        <f t="shared" si="39"/>
        <v>1</v>
      </c>
    </row>
    <row r="355" spans="1:24" x14ac:dyDescent="0.3">
      <c r="A355" t="s">
        <v>404</v>
      </c>
      <c r="B355" t="str">
        <f t="shared" si="40"/>
        <v>'SEQUENT'</v>
      </c>
      <c r="C355" t="s">
        <v>24</v>
      </c>
      <c r="D355" t="s">
        <v>1677</v>
      </c>
      <c r="E355">
        <v>112.55</v>
      </c>
      <c r="F355">
        <v>112.95</v>
      </c>
      <c r="G355">
        <v>117.45</v>
      </c>
      <c r="H355">
        <v>112.3</v>
      </c>
      <c r="I355">
        <v>115.1</v>
      </c>
      <c r="J355">
        <v>115.65</v>
      </c>
      <c r="K355">
        <v>115.42</v>
      </c>
      <c r="L355">
        <v>1277301</v>
      </c>
      <c r="M355" s="3">
        <v>1474.27</v>
      </c>
      <c r="N355">
        <v>9126</v>
      </c>
      <c r="O355" s="3">
        <f t="shared" si="36"/>
        <v>139.96285338593032</v>
      </c>
      <c r="P355" s="3">
        <f>VLOOKUP(A355,'27-7'!$A$2:$N$1650,14,FALSE)</f>
        <v>118.35683997050147</v>
      </c>
      <c r="Q355" s="6">
        <f t="shared" si="41"/>
        <v>0.18254976578298135</v>
      </c>
      <c r="R355" s="5">
        <f>VLOOKUP(A355,'27-7'!$A$2:$L$1650,12,FALSE)</f>
        <v>1440.96</v>
      </c>
      <c r="S355" s="7">
        <f t="shared" si="42"/>
        <v>2.3116533422162962E-2</v>
      </c>
      <c r="T355">
        <v>502438</v>
      </c>
      <c r="U355">
        <v>39.340000000000003</v>
      </c>
      <c r="V355">
        <f t="shared" si="37"/>
        <v>0</v>
      </c>
      <c r="W355">
        <f t="shared" si="38"/>
        <v>0</v>
      </c>
      <c r="X355">
        <f t="shared" si="39"/>
        <v>1</v>
      </c>
    </row>
    <row r="356" spans="1:24" x14ac:dyDescent="0.3">
      <c r="A356" t="s">
        <v>442</v>
      </c>
      <c r="B356" t="str">
        <f t="shared" si="40"/>
        <v>'AVANTIFEED'</v>
      </c>
      <c r="C356" t="s">
        <v>24</v>
      </c>
      <c r="D356" t="s">
        <v>1677</v>
      </c>
      <c r="E356">
        <v>440.25</v>
      </c>
      <c r="F356">
        <v>443.15</v>
      </c>
      <c r="G356">
        <v>443.9</v>
      </c>
      <c r="H356">
        <v>433</v>
      </c>
      <c r="I356">
        <v>435.25</v>
      </c>
      <c r="J356">
        <v>436.05</v>
      </c>
      <c r="K356">
        <v>437.84</v>
      </c>
      <c r="L356">
        <v>335286</v>
      </c>
      <c r="M356" s="3">
        <v>1468</v>
      </c>
      <c r="N356">
        <v>10679</v>
      </c>
      <c r="O356" s="3">
        <f t="shared" si="36"/>
        <v>31.396759996254332</v>
      </c>
      <c r="P356" s="3">
        <f>VLOOKUP(A356,'27-7'!$A$2:$N$1650,14,FALSE)</f>
        <v>25.639665738161561</v>
      </c>
      <c r="Q356" s="6">
        <f t="shared" si="41"/>
        <v>0.22453858474153301</v>
      </c>
      <c r="R356" s="5">
        <f>VLOOKUP(A356,'27-7'!$A$2:$L$1650,12,FALSE)</f>
        <v>1020.1</v>
      </c>
      <c r="S356" s="7">
        <f t="shared" si="42"/>
        <v>0.43907460052935982</v>
      </c>
      <c r="T356">
        <v>151625</v>
      </c>
      <c r="U356">
        <v>45.22</v>
      </c>
      <c r="V356">
        <f t="shared" si="37"/>
        <v>0</v>
      </c>
      <c r="W356">
        <f t="shared" si="38"/>
        <v>0</v>
      </c>
      <c r="X356">
        <f t="shared" si="39"/>
        <v>1</v>
      </c>
    </row>
    <row r="357" spans="1:24" x14ac:dyDescent="0.3">
      <c r="A357" t="s">
        <v>439</v>
      </c>
      <c r="B357" t="str">
        <f t="shared" si="40"/>
        <v>'ASTRAZEN'</v>
      </c>
      <c r="C357" t="s">
        <v>24</v>
      </c>
      <c r="D357" t="s">
        <v>1677</v>
      </c>
      <c r="E357">
        <v>3344.8</v>
      </c>
      <c r="F357">
        <v>3354</v>
      </c>
      <c r="G357">
        <v>3366</v>
      </c>
      <c r="H357">
        <v>3288.4</v>
      </c>
      <c r="I357">
        <v>3311.95</v>
      </c>
      <c r="J357">
        <v>3303.1</v>
      </c>
      <c r="K357">
        <v>3322.32</v>
      </c>
      <c r="L357">
        <v>44144</v>
      </c>
      <c r="M357" s="3">
        <v>1466.61</v>
      </c>
      <c r="N357">
        <v>6000</v>
      </c>
      <c r="O357" s="3">
        <f t="shared" si="36"/>
        <v>7.3573333333333331</v>
      </c>
      <c r="P357" s="3">
        <f>VLOOKUP(A357,'27-7'!$A$2:$N$1650,14,FALSE)</f>
        <v>6.735677083333333</v>
      </c>
      <c r="Q357" s="6">
        <f t="shared" si="41"/>
        <v>9.2293060119853096E-2</v>
      </c>
      <c r="R357" s="5">
        <f>VLOOKUP(A357,'27-7'!$A$2:$L$1650,12,FALSE)</f>
        <v>1039.0899999999999</v>
      </c>
      <c r="S357" s="7">
        <f t="shared" si="42"/>
        <v>0.41143693039101525</v>
      </c>
      <c r="T357">
        <v>21429</v>
      </c>
      <c r="U357">
        <v>48.54</v>
      </c>
      <c r="V357">
        <f t="shared" si="37"/>
        <v>0</v>
      </c>
      <c r="W357">
        <f t="shared" si="38"/>
        <v>0</v>
      </c>
      <c r="X357">
        <f t="shared" si="39"/>
        <v>1</v>
      </c>
    </row>
    <row r="358" spans="1:24" x14ac:dyDescent="0.3">
      <c r="A358" t="s">
        <v>389</v>
      </c>
      <c r="B358" t="str">
        <f t="shared" si="40"/>
        <v>'RIIL'</v>
      </c>
      <c r="C358" t="s">
        <v>24</v>
      </c>
      <c r="D358" t="s">
        <v>1677</v>
      </c>
      <c r="E358">
        <v>422.05</v>
      </c>
      <c r="F358">
        <v>424.95</v>
      </c>
      <c r="G358">
        <v>429.6</v>
      </c>
      <c r="H358">
        <v>421.1</v>
      </c>
      <c r="I358">
        <v>422.5</v>
      </c>
      <c r="J358">
        <v>423.35</v>
      </c>
      <c r="K358">
        <v>425.33</v>
      </c>
      <c r="L358">
        <v>343990</v>
      </c>
      <c r="M358" s="3">
        <v>1463.08</v>
      </c>
      <c r="N358">
        <v>7943</v>
      </c>
      <c r="O358" s="3">
        <f t="shared" si="36"/>
        <v>43.307314616643588</v>
      </c>
      <c r="P358" s="3">
        <f>VLOOKUP(A358,'27-7'!$A$2:$N$1650,14,FALSE)</f>
        <v>45.270520231213872</v>
      </c>
      <c r="Q358" s="6">
        <f t="shared" si="41"/>
        <v>-4.3366093531583959E-2</v>
      </c>
      <c r="R358" s="5">
        <f>VLOOKUP(A358,'27-7'!$A$2:$L$1650,12,FALSE)</f>
        <v>1672.41</v>
      </c>
      <c r="S358" s="7">
        <f t="shared" si="42"/>
        <v>-0.12516667563575926</v>
      </c>
      <c r="T358">
        <v>66682</v>
      </c>
      <c r="U358">
        <v>19.38</v>
      </c>
      <c r="V358">
        <f t="shared" si="37"/>
        <v>0</v>
      </c>
      <c r="W358">
        <f t="shared" si="38"/>
        <v>0</v>
      </c>
      <c r="X358">
        <f t="shared" si="39"/>
        <v>1</v>
      </c>
    </row>
    <row r="359" spans="1:24" x14ac:dyDescent="0.3">
      <c r="A359" t="s">
        <v>352</v>
      </c>
      <c r="B359" t="str">
        <f t="shared" si="40"/>
        <v>'EDELWEISS'</v>
      </c>
      <c r="C359" t="s">
        <v>24</v>
      </c>
      <c r="D359" t="s">
        <v>1677</v>
      </c>
      <c r="E359">
        <v>77.8</v>
      </c>
      <c r="F359">
        <v>77.75</v>
      </c>
      <c r="G359">
        <v>77.8</v>
      </c>
      <c r="H359">
        <v>73.95</v>
      </c>
      <c r="I359">
        <v>73.95</v>
      </c>
      <c r="J359">
        <v>74.099999999999994</v>
      </c>
      <c r="K359">
        <v>74.72</v>
      </c>
      <c r="L359">
        <v>1954252</v>
      </c>
      <c r="M359" s="3">
        <v>1460.16</v>
      </c>
      <c r="N359">
        <v>19014</v>
      </c>
      <c r="O359" s="3">
        <f t="shared" si="36"/>
        <v>102.77963605764174</v>
      </c>
      <c r="P359" s="3">
        <f>VLOOKUP(A359,'27-7'!$A$2:$N$1650,14,FALSE)</f>
        <v>180.86617610376652</v>
      </c>
      <c r="Q359" s="6">
        <f t="shared" si="41"/>
        <v>-0.43173655643233694</v>
      </c>
      <c r="R359" s="5">
        <f>VLOOKUP(A359,'27-7'!$A$2:$L$1650,12,FALSE)</f>
        <v>3412.54</v>
      </c>
      <c r="S359" s="7">
        <f t="shared" si="42"/>
        <v>-0.57211930116570064</v>
      </c>
      <c r="T359">
        <v>1292365</v>
      </c>
      <c r="U359">
        <v>66.13</v>
      </c>
      <c r="V359">
        <f t="shared" si="37"/>
        <v>0</v>
      </c>
      <c r="W359">
        <f t="shared" si="38"/>
        <v>0</v>
      </c>
      <c r="X359">
        <f t="shared" si="39"/>
        <v>1</v>
      </c>
    </row>
    <row r="360" spans="1:24" x14ac:dyDescent="0.3">
      <c r="A360" t="s">
        <v>462</v>
      </c>
      <c r="B360" t="str">
        <f t="shared" si="40"/>
        <v>'CEATLTD'</v>
      </c>
      <c r="C360" t="s">
        <v>24</v>
      </c>
      <c r="D360" t="s">
        <v>1677</v>
      </c>
      <c r="E360">
        <v>857.05</v>
      </c>
      <c r="F360">
        <v>861</v>
      </c>
      <c r="G360">
        <v>883.4</v>
      </c>
      <c r="H360">
        <v>861</v>
      </c>
      <c r="I360">
        <v>878.25</v>
      </c>
      <c r="J360">
        <v>876.5</v>
      </c>
      <c r="K360">
        <v>874.12</v>
      </c>
      <c r="L360">
        <v>166624</v>
      </c>
      <c r="M360" s="3">
        <v>1456.5</v>
      </c>
      <c r="N360">
        <v>9625</v>
      </c>
      <c r="O360" s="3">
        <f t="shared" si="36"/>
        <v>17.311584415584417</v>
      </c>
      <c r="P360" s="3">
        <f>VLOOKUP(A360,'27-7'!$A$2:$N$1650,14,FALSE)</f>
        <v>15.865756366983737</v>
      </c>
      <c r="Q360" s="6">
        <f t="shared" si="41"/>
        <v>9.1128844736921177E-2</v>
      </c>
      <c r="R360" s="5">
        <f>VLOOKUP(A360,'27-7'!$A$2:$L$1650,12,FALSE)</f>
        <v>880.2</v>
      </c>
      <c r="S360" s="7">
        <f t="shared" si="42"/>
        <v>0.65473755964553504</v>
      </c>
      <c r="T360">
        <v>41814</v>
      </c>
      <c r="U360">
        <v>25.09</v>
      </c>
      <c r="V360">
        <f t="shared" si="37"/>
        <v>0</v>
      </c>
      <c r="W360">
        <f t="shared" si="38"/>
        <v>0</v>
      </c>
      <c r="X360">
        <f t="shared" si="39"/>
        <v>1</v>
      </c>
    </row>
    <row r="361" spans="1:24" x14ac:dyDescent="0.3">
      <c r="A361" t="s">
        <v>76</v>
      </c>
      <c r="B361" t="str">
        <f t="shared" si="40"/>
        <v>'GMMPFAUDLR'</v>
      </c>
      <c r="C361" t="s">
        <v>24</v>
      </c>
      <c r="D361" t="s">
        <v>1677</v>
      </c>
      <c r="E361">
        <v>4193.05</v>
      </c>
      <c r="F361">
        <v>4249</v>
      </c>
      <c r="G361">
        <v>4380</v>
      </c>
      <c r="H361">
        <v>4220</v>
      </c>
      <c r="I361">
        <v>4282</v>
      </c>
      <c r="J361">
        <v>4267.5</v>
      </c>
      <c r="K361">
        <v>4309.07</v>
      </c>
      <c r="L361">
        <v>32495</v>
      </c>
      <c r="M361" s="3">
        <v>1400.23</v>
      </c>
      <c r="N361">
        <v>5173</v>
      </c>
      <c r="O361" s="3">
        <f t="shared" si="36"/>
        <v>6.2816547457954766</v>
      </c>
      <c r="P361" s="3">
        <f>VLOOKUP(A361,'27-7'!$A$2:$N$1650,14,FALSE)</f>
        <v>7.1171648163962429</v>
      </c>
      <c r="Q361" s="6">
        <f t="shared" si="41"/>
        <v>-0.117393666179537</v>
      </c>
      <c r="R361" s="5">
        <f>VLOOKUP(A361,'27-7'!$A$2:$L$1650,12,FALSE)</f>
        <v>1715.81</v>
      </c>
      <c r="S361" s="7">
        <f t="shared" si="42"/>
        <v>-0.18392479353774599</v>
      </c>
      <c r="T361">
        <v>15667</v>
      </c>
      <c r="U361">
        <v>48.21</v>
      </c>
      <c r="V361">
        <f t="shared" si="37"/>
        <v>0</v>
      </c>
      <c r="W361">
        <f t="shared" si="38"/>
        <v>0</v>
      </c>
      <c r="X361">
        <f t="shared" si="39"/>
        <v>1</v>
      </c>
    </row>
    <row r="362" spans="1:24" x14ac:dyDescent="0.3">
      <c r="A362" t="s">
        <v>449</v>
      </c>
      <c r="B362" t="str">
        <f t="shared" si="40"/>
        <v>'IDBI'</v>
      </c>
      <c r="C362" t="s">
        <v>24</v>
      </c>
      <c r="D362" t="s">
        <v>1677</v>
      </c>
      <c r="E362">
        <v>36.85</v>
      </c>
      <c r="F362">
        <v>36.549999999999997</v>
      </c>
      <c r="G362">
        <v>38.65</v>
      </c>
      <c r="H362">
        <v>36.5</v>
      </c>
      <c r="I362">
        <v>38.65</v>
      </c>
      <c r="J362">
        <v>38.1</v>
      </c>
      <c r="K362">
        <v>37.909999999999997</v>
      </c>
      <c r="L362">
        <v>3680900</v>
      </c>
      <c r="M362" s="3">
        <v>1395.33</v>
      </c>
      <c r="N362">
        <v>12435</v>
      </c>
      <c r="O362" s="3">
        <f t="shared" si="36"/>
        <v>296.01125854443103</v>
      </c>
      <c r="P362" s="3">
        <f>VLOOKUP(A362,'27-7'!$A$2:$N$1650,14,FALSE)</f>
        <v>210.1873257911133</v>
      </c>
      <c r="Q362" s="6">
        <f t="shared" si="41"/>
        <v>0.40832116032824262</v>
      </c>
      <c r="R362" s="5">
        <f>VLOOKUP(A362,'27-7'!$A$2:$L$1650,12,FALSE)</f>
        <v>956.97</v>
      </c>
      <c r="S362" s="7">
        <f t="shared" si="42"/>
        <v>0.45807078591805372</v>
      </c>
      <c r="T362">
        <v>1182411</v>
      </c>
      <c r="U362">
        <v>32.119999999999997</v>
      </c>
      <c r="V362">
        <f t="shared" si="37"/>
        <v>0</v>
      </c>
      <c r="W362">
        <f t="shared" si="38"/>
        <v>0</v>
      </c>
      <c r="X362">
        <f t="shared" si="39"/>
        <v>1</v>
      </c>
    </row>
    <row r="363" spans="1:24" x14ac:dyDescent="0.3">
      <c r="A363" t="s">
        <v>434</v>
      </c>
      <c r="B363" t="str">
        <f t="shared" si="40"/>
        <v>'JAICORPLTD'</v>
      </c>
      <c r="C363" t="s">
        <v>24</v>
      </c>
      <c r="D363" t="s">
        <v>1677</v>
      </c>
      <c r="E363">
        <v>89.35</v>
      </c>
      <c r="F363">
        <v>90.8</v>
      </c>
      <c r="G363">
        <v>92.3</v>
      </c>
      <c r="H363">
        <v>90.6</v>
      </c>
      <c r="I363">
        <v>90.8</v>
      </c>
      <c r="J363">
        <v>91.15</v>
      </c>
      <c r="K363">
        <v>91.36</v>
      </c>
      <c r="L363">
        <v>1480779</v>
      </c>
      <c r="M363" s="3">
        <v>1352.86</v>
      </c>
      <c r="N363">
        <v>8292</v>
      </c>
      <c r="O363" s="3">
        <f t="shared" si="36"/>
        <v>178.57923299565846</v>
      </c>
      <c r="P363" s="3">
        <f>VLOOKUP(A363,'27-7'!$A$2:$N$1650,14,FALSE)</f>
        <v>159.72473594992829</v>
      </c>
      <c r="Q363" s="6">
        <f t="shared" si="41"/>
        <v>0.11804368893519925</v>
      </c>
      <c r="R363" s="5">
        <f>VLOOKUP(A363,'27-7'!$A$2:$L$1650,12,FALSE)</f>
        <v>1111.08</v>
      </c>
      <c r="S363" s="7">
        <f t="shared" si="42"/>
        <v>0.21760809302660472</v>
      </c>
      <c r="T363">
        <v>188176</v>
      </c>
      <c r="U363">
        <v>12.71</v>
      </c>
      <c r="V363">
        <f t="shared" si="37"/>
        <v>0</v>
      </c>
      <c r="W363">
        <f t="shared" si="38"/>
        <v>0</v>
      </c>
      <c r="X363">
        <f t="shared" si="39"/>
        <v>1</v>
      </c>
    </row>
    <row r="364" spans="1:24" x14ac:dyDescent="0.3">
      <c r="A364" t="s">
        <v>451</v>
      </c>
      <c r="B364" t="str">
        <f t="shared" si="40"/>
        <v>'NH'</v>
      </c>
      <c r="C364" t="s">
        <v>24</v>
      </c>
      <c r="D364" t="s">
        <v>1677</v>
      </c>
      <c r="E364">
        <v>302.2</v>
      </c>
      <c r="F364">
        <v>300.89999999999998</v>
      </c>
      <c r="G364">
        <v>316.85000000000002</v>
      </c>
      <c r="H364">
        <v>293.8</v>
      </c>
      <c r="I364">
        <v>295</v>
      </c>
      <c r="J364">
        <v>297.95</v>
      </c>
      <c r="K364">
        <v>308.54000000000002</v>
      </c>
      <c r="L364">
        <v>437791</v>
      </c>
      <c r="M364" s="3">
        <v>1350.75</v>
      </c>
      <c r="N364">
        <v>12249</v>
      </c>
      <c r="O364" s="3">
        <f t="shared" si="36"/>
        <v>35.740958445587395</v>
      </c>
      <c r="P364" s="3">
        <f>VLOOKUP(A364,'27-7'!$A$2:$N$1650,14,FALSE)</f>
        <v>43.550466153222537</v>
      </c>
      <c r="Q364" s="6">
        <f t="shared" si="41"/>
        <v>-0.17932087523837614</v>
      </c>
      <c r="R364" s="5">
        <f>VLOOKUP(A364,'27-7'!$A$2:$L$1650,12,FALSE)</f>
        <v>955.63</v>
      </c>
      <c r="S364" s="7">
        <f t="shared" si="42"/>
        <v>0.41346546257442734</v>
      </c>
      <c r="T364">
        <v>99206</v>
      </c>
      <c r="U364">
        <v>22.66</v>
      </c>
      <c r="V364">
        <f t="shared" si="37"/>
        <v>0</v>
      </c>
      <c r="W364">
        <f t="shared" si="38"/>
        <v>0</v>
      </c>
      <c r="X364">
        <f t="shared" si="39"/>
        <v>1</v>
      </c>
    </row>
    <row r="365" spans="1:24" x14ac:dyDescent="0.3">
      <c r="A365" t="s">
        <v>367</v>
      </c>
      <c r="B365" t="str">
        <f t="shared" si="40"/>
        <v>'LTTS'</v>
      </c>
      <c r="C365" t="s">
        <v>24</v>
      </c>
      <c r="D365" t="s">
        <v>1677</v>
      </c>
      <c r="E365">
        <v>1432.85</v>
      </c>
      <c r="F365">
        <v>1435</v>
      </c>
      <c r="G365">
        <v>1472</v>
      </c>
      <c r="H365">
        <v>1435</v>
      </c>
      <c r="I365">
        <v>1450.6</v>
      </c>
      <c r="J365">
        <v>1455.3</v>
      </c>
      <c r="K365">
        <v>1456.65</v>
      </c>
      <c r="L365">
        <v>92342</v>
      </c>
      <c r="M365" s="3">
        <v>1345.1</v>
      </c>
      <c r="N365">
        <v>9010</v>
      </c>
      <c r="O365" s="3">
        <f t="shared" si="36"/>
        <v>10.248834628190899</v>
      </c>
      <c r="P365" s="3">
        <f>VLOOKUP(A365,'27-7'!$A$2:$N$1650,14,FALSE)</f>
        <v>21.680015451970124</v>
      </c>
      <c r="Q365" s="6">
        <f t="shared" si="41"/>
        <v>-0.52726811238229265</v>
      </c>
      <c r="R365" s="5">
        <f>VLOOKUP(A365,'27-7'!$A$2:$L$1650,12,FALSE)</f>
        <v>2402.5100000000002</v>
      </c>
      <c r="S365" s="7">
        <f t="shared" si="42"/>
        <v>-0.4401272003030165</v>
      </c>
      <c r="T365">
        <v>40298</v>
      </c>
      <c r="U365">
        <v>43.64</v>
      </c>
      <c r="V365">
        <f t="shared" si="37"/>
        <v>0</v>
      </c>
      <c r="W365">
        <f t="shared" si="38"/>
        <v>0</v>
      </c>
      <c r="X365">
        <f t="shared" si="39"/>
        <v>1</v>
      </c>
    </row>
    <row r="366" spans="1:24" x14ac:dyDescent="0.3">
      <c r="A366" t="s">
        <v>428</v>
      </c>
      <c r="B366" t="str">
        <f t="shared" si="40"/>
        <v>'ZYDUSWELL'</v>
      </c>
      <c r="C366" t="s">
        <v>24</v>
      </c>
      <c r="D366" t="s">
        <v>1677</v>
      </c>
      <c r="E366">
        <v>1576.65</v>
      </c>
      <c r="F366">
        <v>1576.2</v>
      </c>
      <c r="G366">
        <v>1650.75</v>
      </c>
      <c r="H366">
        <v>1555</v>
      </c>
      <c r="I366">
        <v>1620.2</v>
      </c>
      <c r="J366">
        <v>1623.7</v>
      </c>
      <c r="K366">
        <v>1605.09</v>
      </c>
      <c r="L366">
        <v>83274</v>
      </c>
      <c r="M366" s="3">
        <v>1336.62</v>
      </c>
      <c r="N366">
        <v>8164</v>
      </c>
      <c r="O366" s="3">
        <f t="shared" si="36"/>
        <v>10.200146986771191</v>
      </c>
      <c r="P366" s="3">
        <f>VLOOKUP(A366,'27-7'!$A$2:$N$1650,14,FALSE)</f>
        <v>8.8752427184466018</v>
      </c>
      <c r="Q366" s="6">
        <f t="shared" si="41"/>
        <v>0.14928090536283181</v>
      </c>
      <c r="R366" s="5">
        <f>VLOOKUP(A366,'27-7'!$A$2:$L$1650,12,FALSE)</f>
        <v>1151.99</v>
      </c>
      <c r="S366" s="7">
        <f t="shared" si="42"/>
        <v>0.16027048845910111</v>
      </c>
      <c r="T366">
        <v>43690</v>
      </c>
      <c r="U366">
        <v>52.47</v>
      </c>
      <c r="V366">
        <f t="shared" si="37"/>
        <v>0</v>
      </c>
      <c r="W366">
        <f t="shared" si="38"/>
        <v>0</v>
      </c>
      <c r="X366">
        <f t="shared" si="39"/>
        <v>1</v>
      </c>
    </row>
    <row r="367" spans="1:24" x14ac:dyDescent="0.3">
      <c r="A367" t="s">
        <v>450</v>
      </c>
      <c r="B367" t="str">
        <f t="shared" si="40"/>
        <v>'INDIAGLYCO'</v>
      </c>
      <c r="C367" t="s">
        <v>24</v>
      </c>
      <c r="D367" t="s">
        <v>1677</v>
      </c>
      <c r="E367">
        <v>273.89999999999998</v>
      </c>
      <c r="F367">
        <v>274.89999999999998</v>
      </c>
      <c r="G367">
        <v>276.5</v>
      </c>
      <c r="H367">
        <v>270.8</v>
      </c>
      <c r="I367">
        <v>271.7</v>
      </c>
      <c r="J367">
        <v>271.55</v>
      </c>
      <c r="K367">
        <v>273.92</v>
      </c>
      <c r="L367">
        <v>478720</v>
      </c>
      <c r="M367" s="3">
        <v>1311.3</v>
      </c>
      <c r="N367">
        <v>13274</v>
      </c>
      <c r="O367" s="3">
        <f t="shared" si="36"/>
        <v>36.064486967003162</v>
      </c>
      <c r="P367" s="3">
        <f>VLOOKUP(A367,'27-7'!$A$2:$N$1650,14,FALSE)</f>
        <v>34.154782950304458</v>
      </c>
      <c r="Q367" s="6">
        <f t="shared" si="41"/>
        <v>5.591322361724102E-2</v>
      </c>
      <c r="R367" s="5">
        <f>VLOOKUP(A367,'27-7'!$A$2:$L$1650,12,FALSE)</f>
        <v>956.28</v>
      </c>
      <c r="S367" s="7">
        <f t="shared" si="42"/>
        <v>0.37125109800476846</v>
      </c>
      <c r="T367">
        <v>26525</v>
      </c>
      <c r="U367">
        <v>5.54</v>
      </c>
      <c r="V367">
        <f t="shared" si="37"/>
        <v>0</v>
      </c>
      <c r="W367">
        <f t="shared" si="38"/>
        <v>0</v>
      </c>
      <c r="X367">
        <f t="shared" si="39"/>
        <v>1</v>
      </c>
    </row>
    <row r="368" spans="1:24" x14ac:dyDescent="0.3">
      <c r="A368" t="s">
        <v>407</v>
      </c>
      <c r="B368" t="str">
        <f t="shared" si="40"/>
        <v>'MIDHANI'</v>
      </c>
      <c r="C368" t="s">
        <v>24</v>
      </c>
      <c r="D368" t="s">
        <v>1677</v>
      </c>
      <c r="E368">
        <v>203.35</v>
      </c>
      <c r="F368">
        <v>203.9</v>
      </c>
      <c r="G368">
        <v>207.45</v>
      </c>
      <c r="H368">
        <v>201.8</v>
      </c>
      <c r="I368">
        <v>202.9</v>
      </c>
      <c r="J368">
        <v>202.65</v>
      </c>
      <c r="K368">
        <v>203.77</v>
      </c>
      <c r="L368">
        <v>637461</v>
      </c>
      <c r="M368" s="3">
        <v>1298.98</v>
      </c>
      <c r="N368">
        <v>9499</v>
      </c>
      <c r="O368" s="3">
        <f t="shared" si="36"/>
        <v>67.108221918096646</v>
      </c>
      <c r="P368" s="3">
        <f>VLOOKUP(A368,'27-7'!$A$2:$N$1650,14,FALSE)</f>
        <v>74.601991683081636</v>
      </c>
      <c r="Q368" s="6">
        <f t="shared" si="41"/>
        <v>-0.100449995984282</v>
      </c>
      <c r="R368" s="5">
        <f>VLOOKUP(A368,'27-7'!$A$2:$L$1650,12,FALSE)</f>
        <v>1396.58</v>
      </c>
      <c r="S368" s="7">
        <f t="shared" si="42"/>
        <v>-6.9885004797433675E-2</v>
      </c>
      <c r="T368">
        <v>293221</v>
      </c>
      <c r="U368">
        <v>46</v>
      </c>
      <c r="V368">
        <f t="shared" si="37"/>
        <v>0</v>
      </c>
      <c r="W368">
        <f t="shared" si="38"/>
        <v>0</v>
      </c>
      <c r="X368">
        <f t="shared" si="39"/>
        <v>1</v>
      </c>
    </row>
    <row r="369" spans="1:24" x14ac:dyDescent="0.3">
      <c r="A369" t="s">
        <v>354</v>
      </c>
      <c r="B369" t="str">
        <f t="shared" si="40"/>
        <v>'PIIND'</v>
      </c>
      <c r="C369" t="s">
        <v>24</v>
      </c>
      <c r="D369" t="s">
        <v>1677</v>
      </c>
      <c r="E369">
        <v>1768.8</v>
      </c>
      <c r="F369">
        <v>1779</v>
      </c>
      <c r="G369">
        <v>1779</v>
      </c>
      <c r="H369">
        <v>1752.5</v>
      </c>
      <c r="I369">
        <v>1767</v>
      </c>
      <c r="J369">
        <v>1759.55</v>
      </c>
      <c r="K369">
        <v>1760.21</v>
      </c>
      <c r="L369">
        <v>73178</v>
      </c>
      <c r="M369" s="3">
        <v>1288.08</v>
      </c>
      <c r="N369">
        <v>8941</v>
      </c>
      <c r="O369" s="3">
        <f t="shared" si="36"/>
        <v>8.184543115982553</v>
      </c>
      <c r="P369" s="3">
        <f>VLOOKUP(A369,'27-7'!$A$2:$N$1650,14,FALSE)</f>
        <v>9.40244762288477</v>
      </c>
      <c r="Q369" s="6">
        <f t="shared" si="41"/>
        <v>-0.12953058137095488</v>
      </c>
      <c r="R369" s="5">
        <f>VLOOKUP(A369,'27-7'!$A$2:$L$1650,12,FALSE)</f>
        <v>3340.93</v>
      </c>
      <c r="S369" s="7">
        <f t="shared" si="42"/>
        <v>-0.61445465783479447</v>
      </c>
      <c r="T369">
        <v>35961</v>
      </c>
      <c r="U369">
        <v>49.14</v>
      </c>
      <c r="V369">
        <f t="shared" si="37"/>
        <v>0</v>
      </c>
      <c r="W369">
        <f t="shared" si="38"/>
        <v>0</v>
      </c>
      <c r="X369">
        <f t="shared" si="39"/>
        <v>1</v>
      </c>
    </row>
    <row r="370" spans="1:24" x14ac:dyDescent="0.3">
      <c r="A370" t="s">
        <v>413</v>
      </c>
      <c r="B370" t="str">
        <f t="shared" si="40"/>
        <v>'AJANTPHARM'</v>
      </c>
      <c r="C370" t="s">
        <v>24</v>
      </c>
      <c r="D370" t="s">
        <v>1677</v>
      </c>
      <c r="E370">
        <v>1483.55</v>
      </c>
      <c r="F370">
        <v>1476</v>
      </c>
      <c r="G370">
        <v>1486.75</v>
      </c>
      <c r="H370">
        <v>1435</v>
      </c>
      <c r="I370">
        <v>1449.1</v>
      </c>
      <c r="J370">
        <v>1443.2</v>
      </c>
      <c r="K370">
        <v>1450.99</v>
      </c>
      <c r="L370">
        <v>88749</v>
      </c>
      <c r="M370" s="3">
        <v>1287.73</v>
      </c>
      <c r="N370">
        <v>8999</v>
      </c>
      <c r="O370" s="3">
        <f t="shared" si="36"/>
        <v>9.8620957884209357</v>
      </c>
      <c r="P370" s="3">
        <f>VLOOKUP(A370,'27-7'!$A$2:$N$1650,14,FALSE)</f>
        <v>11.310266733769502</v>
      </c>
      <c r="Q370" s="6">
        <f t="shared" si="41"/>
        <v>-0.12804038838665993</v>
      </c>
      <c r="R370" s="5">
        <f>VLOOKUP(A370,'27-7'!$A$2:$L$1650,12,FALSE)</f>
        <v>1338.04</v>
      </c>
      <c r="S370" s="7">
        <f t="shared" si="42"/>
        <v>-3.7599772802008866E-2</v>
      </c>
      <c r="T370">
        <v>41876</v>
      </c>
      <c r="U370">
        <v>47.18</v>
      </c>
      <c r="V370">
        <f t="shared" si="37"/>
        <v>0</v>
      </c>
      <c r="W370">
        <f t="shared" si="38"/>
        <v>0</v>
      </c>
      <c r="X370">
        <f t="shared" si="39"/>
        <v>1</v>
      </c>
    </row>
    <row r="371" spans="1:24" x14ac:dyDescent="0.3">
      <c r="A371" t="s">
        <v>441</v>
      </c>
      <c r="B371" t="str">
        <f t="shared" si="40"/>
        <v>'JUMPNET'</v>
      </c>
      <c r="C371" t="s">
        <v>24</v>
      </c>
      <c r="D371" t="s">
        <v>1677</v>
      </c>
      <c r="E371">
        <v>72.8</v>
      </c>
      <c r="F371">
        <v>74.400000000000006</v>
      </c>
      <c r="G371">
        <v>75.900000000000006</v>
      </c>
      <c r="H371">
        <v>72.75</v>
      </c>
      <c r="I371">
        <v>75.650000000000006</v>
      </c>
      <c r="J371">
        <v>75.650000000000006</v>
      </c>
      <c r="K371">
        <v>74.97</v>
      </c>
      <c r="L371">
        <v>1707470</v>
      </c>
      <c r="M371" s="3">
        <v>1280.1600000000001</v>
      </c>
      <c r="N371">
        <v>4486</v>
      </c>
      <c r="O371" s="3">
        <f t="shared" si="36"/>
        <v>380.62193490860454</v>
      </c>
      <c r="P371" s="3">
        <f>VLOOKUP(A371,'27-7'!$A$2:$N$1650,14,FALSE)</f>
        <v>190.59816971713809</v>
      </c>
      <c r="Q371" s="6">
        <f t="shared" si="41"/>
        <v>0.99698630618266637</v>
      </c>
      <c r="R371" s="5">
        <f>VLOOKUP(A371,'27-7'!$A$2:$L$1650,12,FALSE)</f>
        <v>1025.02</v>
      </c>
      <c r="S371" s="7">
        <f t="shared" si="42"/>
        <v>0.2489122163469982</v>
      </c>
      <c r="T371">
        <v>1019179</v>
      </c>
      <c r="U371">
        <v>59.69</v>
      </c>
      <c r="V371">
        <f t="shared" si="37"/>
        <v>0</v>
      </c>
      <c r="W371">
        <f t="shared" si="38"/>
        <v>0</v>
      </c>
      <c r="X371">
        <f t="shared" si="39"/>
        <v>1</v>
      </c>
    </row>
    <row r="372" spans="1:24" x14ac:dyDescent="0.3">
      <c r="A372" t="s">
        <v>412</v>
      </c>
      <c r="B372" t="str">
        <f t="shared" si="40"/>
        <v>'BALRAMCHIN'</v>
      </c>
      <c r="C372" t="s">
        <v>24</v>
      </c>
      <c r="D372" t="s">
        <v>1677</v>
      </c>
      <c r="E372">
        <v>126.7</v>
      </c>
      <c r="F372">
        <v>127.55</v>
      </c>
      <c r="G372">
        <v>130.19999999999999</v>
      </c>
      <c r="H372">
        <v>127.55</v>
      </c>
      <c r="I372">
        <v>128.85</v>
      </c>
      <c r="J372">
        <v>128.94999999999999</v>
      </c>
      <c r="K372">
        <v>129.16999999999999</v>
      </c>
      <c r="L372">
        <v>988761</v>
      </c>
      <c r="M372" s="3">
        <v>1277.1600000000001</v>
      </c>
      <c r="N372">
        <v>11978</v>
      </c>
      <c r="O372" s="3">
        <f t="shared" si="36"/>
        <v>82.54808816162965</v>
      </c>
      <c r="P372" s="3">
        <f>VLOOKUP(A372,'27-7'!$A$2:$N$1650,14,FALSE)</f>
        <v>87.915589228362023</v>
      </c>
      <c r="Q372" s="6">
        <f t="shared" si="41"/>
        <v>-6.1052893051654483E-2</v>
      </c>
      <c r="R372" s="5">
        <f>VLOOKUP(A372,'27-7'!$A$2:$L$1650,12,FALSE)</f>
        <v>1352.59</v>
      </c>
      <c r="S372" s="7">
        <f t="shared" si="42"/>
        <v>-5.5767083890905476E-2</v>
      </c>
      <c r="T372">
        <v>514988</v>
      </c>
      <c r="U372">
        <v>52.08</v>
      </c>
      <c r="V372">
        <f t="shared" si="37"/>
        <v>0</v>
      </c>
      <c r="W372">
        <f t="shared" si="38"/>
        <v>0</v>
      </c>
      <c r="X372">
        <f t="shared" si="39"/>
        <v>1</v>
      </c>
    </row>
    <row r="373" spans="1:24" x14ac:dyDescent="0.3">
      <c r="A373" t="s">
        <v>396</v>
      </c>
      <c r="B373" t="str">
        <f t="shared" si="40"/>
        <v>'RADICO'</v>
      </c>
      <c r="C373" t="s">
        <v>24</v>
      </c>
      <c r="D373" t="s">
        <v>1677</v>
      </c>
      <c r="E373">
        <v>380.6</v>
      </c>
      <c r="F373">
        <v>380</v>
      </c>
      <c r="G373">
        <v>388.4</v>
      </c>
      <c r="H373">
        <v>375.25</v>
      </c>
      <c r="I373">
        <v>382.2</v>
      </c>
      <c r="J373">
        <v>382.65</v>
      </c>
      <c r="K373">
        <v>382.3</v>
      </c>
      <c r="L373">
        <v>332947</v>
      </c>
      <c r="M373" s="3">
        <v>1272.8399999999999</v>
      </c>
      <c r="N373">
        <v>10651</v>
      </c>
      <c r="O373" s="3">
        <f t="shared" si="36"/>
        <v>31.259693925453011</v>
      </c>
      <c r="P373" s="3">
        <f>VLOOKUP(A373,'27-7'!$A$2:$N$1650,14,FALSE)</f>
        <v>42.90453356582389</v>
      </c>
      <c r="Q373" s="6">
        <f t="shared" si="41"/>
        <v>-0.27141280122543304</v>
      </c>
      <c r="R373" s="5">
        <f>VLOOKUP(A373,'27-7'!$A$2:$L$1650,12,FALSE)</f>
        <v>1512.96</v>
      </c>
      <c r="S373" s="7">
        <f t="shared" si="42"/>
        <v>-0.15870875634517773</v>
      </c>
      <c r="T373">
        <v>116377</v>
      </c>
      <c r="U373">
        <v>34.950000000000003</v>
      </c>
      <c r="V373">
        <f t="shared" si="37"/>
        <v>0</v>
      </c>
      <c r="W373">
        <f t="shared" si="38"/>
        <v>0</v>
      </c>
      <c r="X373">
        <f t="shared" si="39"/>
        <v>1</v>
      </c>
    </row>
    <row r="374" spans="1:24" x14ac:dyDescent="0.3">
      <c r="A374" t="s">
        <v>424</v>
      </c>
      <c r="B374" t="str">
        <f t="shared" si="40"/>
        <v>'OBEROIRLTY'</v>
      </c>
      <c r="C374" t="s">
        <v>24</v>
      </c>
      <c r="D374" t="s">
        <v>1677</v>
      </c>
      <c r="E374">
        <v>381.4</v>
      </c>
      <c r="F374">
        <v>381.65</v>
      </c>
      <c r="G374">
        <v>387.2</v>
      </c>
      <c r="H374">
        <v>369.1</v>
      </c>
      <c r="I374">
        <v>372.15</v>
      </c>
      <c r="J374">
        <v>372.1</v>
      </c>
      <c r="K374">
        <v>377.56</v>
      </c>
      <c r="L374">
        <v>334164</v>
      </c>
      <c r="M374" s="3">
        <v>1261.67</v>
      </c>
      <c r="N374">
        <v>7212</v>
      </c>
      <c r="O374" s="3">
        <f t="shared" si="36"/>
        <v>46.334442595673877</v>
      </c>
      <c r="P374" s="3">
        <f>VLOOKUP(A374,'27-7'!$A$2:$N$1650,14,FALSE)</f>
        <v>51.021130221130221</v>
      </c>
      <c r="Q374" s="6">
        <f t="shared" si="41"/>
        <v>-9.1857777456983272E-2</v>
      </c>
      <c r="R374" s="5">
        <f>VLOOKUP(A374,'27-7'!$A$2:$L$1650,12,FALSE)</f>
        <v>1188.99</v>
      </c>
      <c r="S374" s="7">
        <f t="shared" si="42"/>
        <v>6.1127511585463347E-2</v>
      </c>
      <c r="T374">
        <v>236770</v>
      </c>
      <c r="U374">
        <v>70.849999999999994</v>
      </c>
      <c r="V374">
        <f t="shared" si="37"/>
        <v>0</v>
      </c>
      <c r="W374">
        <f t="shared" si="38"/>
        <v>0</v>
      </c>
      <c r="X374">
        <f t="shared" si="39"/>
        <v>1</v>
      </c>
    </row>
    <row r="375" spans="1:24" x14ac:dyDescent="0.3">
      <c r="A375" t="s">
        <v>402</v>
      </c>
      <c r="B375" t="str">
        <f t="shared" si="40"/>
        <v>'NOCIL'</v>
      </c>
      <c r="C375" t="s">
        <v>24</v>
      </c>
      <c r="D375" t="s">
        <v>1677</v>
      </c>
      <c r="E375">
        <v>104.7</v>
      </c>
      <c r="F375">
        <v>104.5</v>
      </c>
      <c r="G375">
        <v>108</v>
      </c>
      <c r="H375">
        <v>104</v>
      </c>
      <c r="I375">
        <v>107.25</v>
      </c>
      <c r="J375">
        <v>106.95</v>
      </c>
      <c r="K375">
        <v>106.65</v>
      </c>
      <c r="L375">
        <v>1182742</v>
      </c>
      <c r="M375" s="3">
        <v>1261.4100000000001</v>
      </c>
      <c r="N375">
        <v>8492</v>
      </c>
      <c r="O375" s="3">
        <f t="shared" si="36"/>
        <v>139.27720207253887</v>
      </c>
      <c r="P375" s="3">
        <f>VLOOKUP(A375,'27-7'!$A$2:$N$1650,14,FALSE)</f>
        <v>130.02753937564839</v>
      </c>
      <c r="Q375" s="6">
        <f t="shared" si="41"/>
        <v>7.1136181929647144E-2</v>
      </c>
      <c r="R375" s="5">
        <f>VLOOKUP(A375,'27-7'!$A$2:$L$1650,12,FALSE)</f>
        <v>1453.13</v>
      </c>
      <c r="S375" s="7">
        <f t="shared" si="42"/>
        <v>-0.13193589011306628</v>
      </c>
      <c r="T375">
        <v>513472</v>
      </c>
      <c r="U375">
        <v>43.41</v>
      </c>
      <c r="V375">
        <f t="shared" si="37"/>
        <v>0</v>
      </c>
      <c r="W375">
        <f t="shared" si="38"/>
        <v>0</v>
      </c>
      <c r="X375">
        <f t="shared" si="39"/>
        <v>1</v>
      </c>
    </row>
    <row r="376" spans="1:24" x14ac:dyDescent="0.3">
      <c r="A376" t="s">
        <v>411</v>
      </c>
      <c r="B376" t="str">
        <f t="shared" si="40"/>
        <v>'BALAMINES'</v>
      </c>
      <c r="C376" t="s">
        <v>24</v>
      </c>
      <c r="D376" t="s">
        <v>1677</v>
      </c>
      <c r="E376">
        <v>574.5</v>
      </c>
      <c r="F376">
        <v>574.5</v>
      </c>
      <c r="G376">
        <v>578.9</v>
      </c>
      <c r="H376">
        <v>555.20000000000005</v>
      </c>
      <c r="I376">
        <v>555.65</v>
      </c>
      <c r="J376">
        <v>559.29999999999995</v>
      </c>
      <c r="K376">
        <v>567.71</v>
      </c>
      <c r="L376">
        <v>222045</v>
      </c>
      <c r="M376" s="3">
        <v>1260.57</v>
      </c>
      <c r="N376">
        <v>7592</v>
      </c>
      <c r="O376" s="3">
        <f t="shared" si="36"/>
        <v>29.24723393045311</v>
      </c>
      <c r="P376" s="3">
        <f>VLOOKUP(A376,'27-7'!$A$2:$N$1650,14,FALSE)</f>
        <v>33.580937320299022</v>
      </c>
      <c r="Q376" s="6">
        <f t="shared" si="41"/>
        <v>-0.12905248440537939</v>
      </c>
      <c r="R376" s="5">
        <f>VLOOKUP(A376,'27-7'!$A$2:$L$1650,12,FALSE)</f>
        <v>1353.16</v>
      </c>
      <c r="S376" s="7">
        <f t="shared" si="42"/>
        <v>-6.8425019953294614E-2</v>
      </c>
      <c r="T376">
        <v>58656</v>
      </c>
      <c r="U376">
        <v>26.42</v>
      </c>
      <c r="V376">
        <f t="shared" si="37"/>
        <v>0</v>
      </c>
      <c r="W376">
        <f t="shared" si="38"/>
        <v>0</v>
      </c>
      <c r="X376">
        <f t="shared" si="39"/>
        <v>1</v>
      </c>
    </row>
    <row r="377" spans="1:24" x14ac:dyDescent="0.3">
      <c r="A377" t="s">
        <v>66</v>
      </c>
      <c r="B377" t="str">
        <f t="shared" si="40"/>
        <v>'POLYMED'</v>
      </c>
      <c r="C377" t="s">
        <v>24</v>
      </c>
      <c r="D377" t="s">
        <v>1677</v>
      </c>
      <c r="E377">
        <v>402.2</v>
      </c>
      <c r="F377">
        <v>406.3</v>
      </c>
      <c r="G377">
        <v>417</v>
      </c>
      <c r="H377">
        <v>403</v>
      </c>
      <c r="I377">
        <v>408.6</v>
      </c>
      <c r="J377">
        <v>408.7</v>
      </c>
      <c r="K377">
        <v>409.23</v>
      </c>
      <c r="L377">
        <v>303276</v>
      </c>
      <c r="M377" s="3">
        <v>1241.1099999999999</v>
      </c>
      <c r="N377">
        <v>10408</v>
      </c>
      <c r="O377" s="3">
        <f t="shared" si="36"/>
        <v>29.138739431206766</v>
      </c>
      <c r="P377" s="3">
        <f>VLOOKUP(A377,'27-7'!$A$2:$N$1650,14,FALSE)</f>
        <v>41.457485500835546</v>
      </c>
      <c r="Q377" s="6">
        <f t="shared" si="41"/>
        <v>-0.29714166020465727</v>
      </c>
      <c r="R377" s="5">
        <f>VLOOKUP(A377,'27-7'!$A$2:$L$1650,12,FALSE)</f>
        <v>7021.87</v>
      </c>
      <c r="S377" s="7">
        <f t="shared" si="42"/>
        <v>-0.82325078647141003</v>
      </c>
      <c r="T377">
        <v>73264</v>
      </c>
      <c r="U377">
        <v>24.16</v>
      </c>
      <c r="V377">
        <f t="shared" si="37"/>
        <v>0</v>
      </c>
      <c r="W377">
        <f t="shared" si="38"/>
        <v>0</v>
      </c>
      <c r="X377">
        <f t="shared" si="39"/>
        <v>1</v>
      </c>
    </row>
    <row r="378" spans="1:24" x14ac:dyDescent="0.3">
      <c r="A378" t="s">
        <v>432</v>
      </c>
      <c r="B378" t="str">
        <f t="shared" si="40"/>
        <v>'KSCL'</v>
      </c>
      <c r="C378" t="s">
        <v>24</v>
      </c>
      <c r="D378" t="s">
        <v>1677</v>
      </c>
      <c r="E378">
        <v>571.70000000000005</v>
      </c>
      <c r="F378">
        <v>570.25</v>
      </c>
      <c r="G378">
        <v>582.95000000000005</v>
      </c>
      <c r="H378">
        <v>570.25</v>
      </c>
      <c r="I378">
        <v>575</v>
      </c>
      <c r="J378">
        <v>576.35</v>
      </c>
      <c r="K378">
        <v>576.24</v>
      </c>
      <c r="L378">
        <v>213282</v>
      </c>
      <c r="M378" s="3">
        <v>1229.02</v>
      </c>
      <c r="N378">
        <v>8985</v>
      </c>
      <c r="O378" s="3">
        <f t="shared" si="36"/>
        <v>23.737562604340567</v>
      </c>
      <c r="P378" s="3">
        <f>VLOOKUP(A378,'27-7'!$A$2:$N$1650,14,FALSE)</f>
        <v>24.883237731038879</v>
      </c>
      <c r="Q378" s="6">
        <f t="shared" si="41"/>
        <v>-4.6042044008976282E-2</v>
      </c>
      <c r="R378" s="5">
        <f>VLOOKUP(A378,'27-7'!$A$2:$L$1650,12,FALSE)</f>
        <v>1131.56</v>
      </c>
      <c r="S378" s="7">
        <f t="shared" si="42"/>
        <v>8.612888401852313E-2</v>
      </c>
      <c r="T378">
        <v>74616</v>
      </c>
      <c r="U378">
        <v>34.979999999999997</v>
      </c>
      <c r="V378">
        <f t="shared" si="37"/>
        <v>0</v>
      </c>
      <c r="W378">
        <f t="shared" si="38"/>
        <v>0</v>
      </c>
      <c r="X378">
        <f t="shared" si="39"/>
        <v>1</v>
      </c>
    </row>
    <row r="379" spans="1:24" x14ac:dyDescent="0.3">
      <c r="A379" t="s">
        <v>403</v>
      </c>
      <c r="B379" t="str">
        <f t="shared" si="40"/>
        <v>'GNFC'</v>
      </c>
      <c r="C379" t="s">
        <v>24</v>
      </c>
      <c r="D379" t="s">
        <v>1677</v>
      </c>
      <c r="E379">
        <v>158.15</v>
      </c>
      <c r="F379">
        <v>158.65</v>
      </c>
      <c r="G379">
        <v>161.25</v>
      </c>
      <c r="H379">
        <v>158.65</v>
      </c>
      <c r="I379">
        <v>160.30000000000001</v>
      </c>
      <c r="J379">
        <v>160.1</v>
      </c>
      <c r="K379">
        <v>159.88</v>
      </c>
      <c r="L379">
        <v>754858</v>
      </c>
      <c r="M379" s="3">
        <v>1206.8900000000001</v>
      </c>
      <c r="N379">
        <v>14486</v>
      </c>
      <c r="O379" s="3">
        <f t="shared" si="36"/>
        <v>52.109485020019328</v>
      </c>
      <c r="P379" s="3">
        <f>VLOOKUP(A379,'27-7'!$A$2:$N$1650,14,FALSE)</f>
        <v>104.65186808118081</v>
      </c>
      <c r="Q379" s="6">
        <f t="shared" si="41"/>
        <v>-0.50206827670198084</v>
      </c>
      <c r="R379" s="5">
        <f>VLOOKUP(A379,'27-7'!$A$2:$L$1650,12,FALSE)</f>
        <v>1442.99</v>
      </c>
      <c r="S379" s="7">
        <f t="shared" si="42"/>
        <v>-0.16361859749547808</v>
      </c>
      <c r="T379">
        <v>143715</v>
      </c>
      <c r="U379">
        <v>19.04</v>
      </c>
      <c r="V379">
        <f t="shared" si="37"/>
        <v>0</v>
      </c>
      <c r="W379">
        <f t="shared" si="38"/>
        <v>0</v>
      </c>
      <c r="X379">
        <f t="shared" si="39"/>
        <v>1</v>
      </c>
    </row>
    <row r="380" spans="1:24" x14ac:dyDescent="0.3">
      <c r="A380" t="s">
        <v>112</v>
      </c>
      <c r="B380" t="str">
        <f t="shared" si="40"/>
        <v>'JMFINANCIL'</v>
      </c>
      <c r="C380" t="s">
        <v>24</v>
      </c>
      <c r="D380" t="s">
        <v>1677</v>
      </c>
      <c r="E380">
        <v>78.650000000000006</v>
      </c>
      <c r="F380">
        <v>80</v>
      </c>
      <c r="G380">
        <v>81.900000000000006</v>
      </c>
      <c r="H380">
        <v>79.3</v>
      </c>
      <c r="I380">
        <v>79.7</v>
      </c>
      <c r="J380">
        <v>79.8</v>
      </c>
      <c r="K380">
        <v>80.66</v>
      </c>
      <c r="L380">
        <v>1462436</v>
      </c>
      <c r="M380" s="3">
        <v>1179.6300000000001</v>
      </c>
      <c r="N380">
        <v>8979</v>
      </c>
      <c r="O380" s="3">
        <f t="shared" si="36"/>
        <v>162.87292571555852</v>
      </c>
      <c r="P380" s="3">
        <f>VLOOKUP(A380,'27-7'!$A$2:$N$1650,14,FALSE)</f>
        <v>148.58941362146413</v>
      </c>
      <c r="Q380" s="6">
        <f t="shared" si="41"/>
        <v>9.6127387180368409E-2</v>
      </c>
      <c r="R380" s="5">
        <f>VLOOKUP(A380,'27-7'!$A$2:$L$1650,12,FALSE)</f>
        <v>960.76</v>
      </c>
      <c r="S380" s="7">
        <f t="shared" si="42"/>
        <v>0.22780923435613484</v>
      </c>
      <c r="T380">
        <v>400658</v>
      </c>
      <c r="U380">
        <v>27.4</v>
      </c>
      <c r="V380">
        <f t="shared" si="37"/>
        <v>0</v>
      </c>
      <c r="W380">
        <f t="shared" si="38"/>
        <v>0</v>
      </c>
      <c r="X380">
        <f t="shared" si="39"/>
        <v>1</v>
      </c>
    </row>
    <row r="381" spans="1:24" x14ac:dyDescent="0.3">
      <c r="A381" t="s">
        <v>397</v>
      </c>
      <c r="B381" t="str">
        <f t="shared" si="40"/>
        <v>'DBL'</v>
      </c>
      <c r="C381" t="s">
        <v>24</v>
      </c>
      <c r="D381" t="s">
        <v>1677</v>
      </c>
      <c r="E381">
        <v>286.95</v>
      </c>
      <c r="F381">
        <v>286</v>
      </c>
      <c r="G381">
        <v>293.85000000000002</v>
      </c>
      <c r="H381">
        <v>284.05</v>
      </c>
      <c r="I381">
        <v>291.39999999999998</v>
      </c>
      <c r="J381">
        <v>292.25</v>
      </c>
      <c r="K381">
        <v>288.93</v>
      </c>
      <c r="L381">
        <v>405009</v>
      </c>
      <c r="M381" s="3">
        <v>1170.17</v>
      </c>
      <c r="N381">
        <v>9725</v>
      </c>
      <c r="O381" s="3">
        <f t="shared" si="36"/>
        <v>41.646169665809765</v>
      </c>
      <c r="P381" s="3">
        <f>VLOOKUP(A381,'27-7'!$A$2:$N$1650,14,FALSE)</f>
        <v>40.031191369606006</v>
      </c>
      <c r="Q381" s="6">
        <f t="shared" si="41"/>
        <v>4.0342998570608218E-2</v>
      </c>
      <c r="R381" s="5">
        <f>VLOOKUP(A381,'27-7'!$A$2:$L$1650,12,FALSE)</f>
        <v>1479.18</v>
      </c>
      <c r="S381" s="7">
        <f t="shared" si="42"/>
        <v>-0.20890628591516919</v>
      </c>
      <c r="T381">
        <v>79061</v>
      </c>
      <c r="U381">
        <v>19.52</v>
      </c>
      <c r="V381">
        <f t="shared" si="37"/>
        <v>0</v>
      </c>
      <c r="W381">
        <f t="shared" si="38"/>
        <v>0</v>
      </c>
      <c r="X381">
        <f t="shared" si="39"/>
        <v>1</v>
      </c>
    </row>
    <row r="382" spans="1:24" x14ac:dyDescent="0.3">
      <c r="A382" t="s">
        <v>370</v>
      </c>
      <c r="B382" t="str">
        <f t="shared" si="40"/>
        <v>'NFL'</v>
      </c>
      <c r="C382" t="s">
        <v>24</v>
      </c>
      <c r="D382" t="s">
        <v>1677</v>
      </c>
      <c r="E382">
        <v>41.75</v>
      </c>
      <c r="F382">
        <v>41.9</v>
      </c>
      <c r="G382">
        <v>43.05</v>
      </c>
      <c r="H382">
        <v>41.6</v>
      </c>
      <c r="I382">
        <v>42</v>
      </c>
      <c r="J382">
        <v>42.2</v>
      </c>
      <c r="K382">
        <v>42.32</v>
      </c>
      <c r="L382">
        <v>2728327</v>
      </c>
      <c r="M382" s="3">
        <v>1154.67</v>
      </c>
      <c r="N382">
        <v>9429</v>
      </c>
      <c r="O382" s="3">
        <f t="shared" si="36"/>
        <v>289.35486265775796</v>
      </c>
      <c r="P382" s="3">
        <f>VLOOKUP(A382,'27-7'!$A$2:$N$1650,14,FALSE)</f>
        <v>246.08219868885527</v>
      </c>
      <c r="Q382" s="6">
        <f t="shared" si="41"/>
        <v>0.17584638059747007</v>
      </c>
      <c r="R382" s="5">
        <f>VLOOKUP(A382,'27-7'!$A$2:$L$1650,12,FALSE)</f>
        <v>2244.5300000000002</v>
      </c>
      <c r="S382" s="7">
        <f t="shared" si="42"/>
        <v>-0.48556267904639278</v>
      </c>
      <c r="T382">
        <v>1066115</v>
      </c>
      <c r="U382">
        <v>39.08</v>
      </c>
      <c r="V382">
        <f t="shared" si="37"/>
        <v>0</v>
      </c>
      <c r="W382">
        <f t="shared" si="38"/>
        <v>0</v>
      </c>
      <c r="X382">
        <f t="shared" si="39"/>
        <v>1</v>
      </c>
    </row>
    <row r="383" spans="1:24" x14ac:dyDescent="0.3">
      <c r="A383" t="s">
        <v>408</v>
      </c>
      <c r="B383" t="str">
        <f t="shared" si="40"/>
        <v>'BBTC'</v>
      </c>
      <c r="C383" t="s">
        <v>24</v>
      </c>
      <c r="D383" t="s">
        <v>1677</v>
      </c>
      <c r="E383">
        <v>1186.3</v>
      </c>
      <c r="F383">
        <v>1196</v>
      </c>
      <c r="G383">
        <v>1228.1500000000001</v>
      </c>
      <c r="H383">
        <v>1195.0999999999999</v>
      </c>
      <c r="I383">
        <v>1215</v>
      </c>
      <c r="J383">
        <v>1219.8</v>
      </c>
      <c r="K383">
        <v>1212.8599999999999</v>
      </c>
      <c r="L383">
        <v>94153</v>
      </c>
      <c r="M383" s="3">
        <v>1141.94</v>
      </c>
      <c r="N383">
        <v>4915</v>
      </c>
      <c r="O383" s="3">
        <f t="shared" si="36"/>
        <v>19.156256358087486</v>
      </c>
      <c r="P383" s="3">
        <f>VLOOKUP(A383,'27-7'!$A$2:$N$1650,14,FALSE)</f>
        <v>17.543747136967475</v>
      </c>
      <c r="Q383" s="6">
        <f t="shared" si="41"/>
        <v>9.1913615063579895E-2</v>
      </c>
      <c r="R383" s="5">
        <f>VLOOKUP(A383,'27-7'!$A$2:$L$1650,12,FALSE)</f>
        <v>1381.78</v>
      </c>
      <c r="S383" s="7">
        <f t="shared" si="42"/>
        <v>-0.17357321715468449</v>
      </c>
      <c r="T383">
        <v>27467</v>
      </c>
      <c r="U383">
        <v>29.17</v>
      </c>
      <c r="V383">
        <f t="shared" si="37"/>
        <v>0</v>
      </c>
      <c r="W383">
        <f t="shared" si="38"/>
        <v>0</v>
      </c>
      <c r="X383">
        <f t="shared" si="39"/>
        <v>1</v>
      </c>
    </row>
    <row r="384" spans="1:24" x14ac:dyDescent="0.3">
      <c r="A384" t="s">
        <v>373</v>
      </c>
      <c r="B384" t="str">
        <f t="shared" si="40"/>
        <v>'HONAUT'</v>
      </c>
      <c r="C384" t="s">
        <v>24</v>
      </c>
      <c r="D384" t="s">
        <v>1677</v>
      </c>
      <c r="E384">
        <v>27390.95</v>
      </c>
      <c r="F384">
        <v>27547.8</v>
      </c>
      <c r="G384">
        <v>27550</v>
      </c>
      <c r="H384">
        <v>27155.55</v>
      </c>
      <c r="I384">
        <v>27390.95</v>
      </c>
      <c r="J384">
        <v>27394.95</v>
      </c>
      <c r="K384">
        <v>27387.65</v>
      </c>
      <c r="L384">
        <v>4167</v>
      </c>
      <c r="M384" s="3">
        <v>1141.24</v>
      </c>
      <c r="N384">
        <v>2220</v>
      </c>
      <c r="O384" s="3">
        <f t="shared" si="36"/>
        <v>1.8770270270270271</v>
      </c>
      <c r="P384" s="3">
        <f>VLOOKUP(A384,'27-7'!$A$2:$N$1650,14,FALSE)</f>
        <v>6.0204241948153969</v>
      </c>
      <c r="Q384" s="6">
        <f t="shared" si="41"/>
        <v>-0.6882234596287311</v>
      </c>
      <c r="R384" s="5">
        <f>VLOOKUP(A384,'27-7'!$A$2:$L$1650,12,FALSE)</f>
        <v>2101.96</v>
      </c>
      <c r="S384" s="7">
        <f t="shared" si="42"/>
        <v>-0.45705912576833052</v>
      </c>
      <c r="T384">
        <v>3416</v>
      </c>
      <c r="U384">
        <v>81.98</v>
      </c>
      <c r="V384">
        <f t="shared" si="37"/>
        <v>0</v>
      </c>
      <c r="W384">
        <f t="shared" si="38"/>
        <v>0</v>
      </c>
      <c r="X384">
        <f t="shared" si="39"/>
        <v>1</v>
      </c>
    </row>
    <row r="385" spans="1:24" x14ac:dyDescent="0.3">
      <c r="A385" t="s">
        <v>72</v>
      </c>
      <c r="B385" t="str">
        <f t="shared" si="40"/>
        <v>'TRENT'</v>
      </c>
      <c r="C385" t="s">
        <v>24</v>
      </c>
      <c r="D385" t="s">
        <v>1677</v>
      </c>
      <c r="E385">
        <v>550.20000000000005</v>
      </c>
      <c r="F385">
        <v>551.25</v>
      </c>
      <c r="G385">
        <v>555.1</v>
      </c>
      <c r="H385">
        <v>545.04999999999995</v>
      </c>
      <c r="I385">
        <v>549</v>
      </c>
      <c r="J385">
        <v>549.5</v>
      </c>
      <c r="K385">
        <v>549.84</v>
      </c>
      <c r="L385">
        <v>207540</v>
      </c>
      <c r="M385" s="3">
        <v>1141.1400000000001</v>
      </c>
      <c r="N385">
        <v>10490</v>
      </c>
      <c r="O385" s="3">
        <f t="shared" si="36"/>
        <v>19.784556720686368</v>
      </c>
      <c r="P385" s="3">
        <f>VLOOKUP(A385,'27-7'!$A$2:$N$1650,14,FALSE)</f>
        <v>23.760868485119492</v>
      </c>
      <c r="Q385" s="6">
        <f t="shared" si="41"/>
        <v>-0.16734707180098798</v>
      </c>
      <c r="R385" s="5">
        <f>VLOOKUP(A385,'27-7'!$A$2:$L$1650,12,FALSE)</f>
        <v>2653.2</v>
      </c>
      <c r="S385" s="7">
        <f t="shared" si="42"/>
        <v>-0.56990049751243776</v>
      </c>
      <c r="T385">
        <v>104207</v>
      </c>
      <c r="U385">
        <v>50.21</v>
      </c>
      <c r="V385">
        <f t="shared" si="37"/>
        <v>0</v>
      </c>
      <c r="W385">
        <f t="shared" si="38"/>
        <v>0</v>
      </c>
      <c r="X385">
        <f t="shared" si="39"/>
        <v>1</v>
      </c>
    </row>
    <row r="386" spans="1:24" x14ac:dyDescent="0.3">
      <c r="A386" t="s">
        <v>388</v>
      </c>
      <c r="B386" t="str">
        <f t="shared" si="40"/>
        <v>'EIDPARRY'</v>
      </c>
      <c r="C386" t="s">
        <v>24</v>
      </c>
      <c r="D386" t="s">
        <v>1677</v>
      </c>
      <c r="E386">
        <v>277</v>
      </c>
      <c r="F386">
        <v>277</v>
      </c>
      <c r="G386">
        <v>288.5</v>
      </c>
      <c r="H386">
        <v>276.10000000000002</v>
      </c>
      <c r="I386">
        <v>282</v>
      </c>
      <c r="J386">
        <v>282.64999999999998</v>
      </c>
      <c r="K386">
        <v>282.72000000000003</v>
      </c>
      <c r="L386">
        <v>399308</v>
      </c>
      <c r="M386" s="3">
        <v>1128.94</v>
      </c>
      <c r="N386">
        <v>7729</v>
      </c>
      <c r="O386" s="3">
        <f t="shared" ref="O386:O449" si="43">L386/N386</f>
        <v>51.663604606029239</v>
      </c>
      <c r="P386" s="3">
        <f>VLOOKUP(A386,'27-7'!$A$2:$N$1650,14,FALSE)</f>
        <v>60.643589483301184</v>
      </c>
      <c r="Q386" s="6">
        <f t="shared" si="41"/>
        <v>-0.14807805662203874</v>
      </c>
      <c r="R386" s="5">
        <f>VLOOKUP(A386,'27-7'!$A$2:$L$1650,12,FALSE)</f>
        <v>1685.61</v>
      </c>
      <c r="S386" s="7">
        <f t="shared" si="42"/>
        <v>-0.33024839672284806</v>
      </c>
      <c r="T386">
        <v>112414</v>
      </c>
      <c r="U386">
        <v>28.15</v>
      </c>
      <c r="V386">
        <f t="shared" ref="V386:V449" si="44">IF(Q386&gt;100%,1,0)</f>
        <v>0</v>
      </c>
      <c r="W386">
        <f t="shared" ref="W386:W449" si="45">IF(S386&gt;200%,1,0)</f>
        <v>0</v>
      </c>
      <c r="X386">
        <f t="shared" ref="X386:X449" si="46">IF(M386&gt;20,1,0)</f>
        <v>1</v>
      </c>
    </row>
    <row r="387" spans="1:24" x14ac:dyDescent="0.3">
      <c r="A387" t="s">
        <v>372</v>
      </c>
      <c r="B387" t="str">
        <f t="shared" ref="B387:B450" si="47">_xlfn.CONCAT("'",A387,"'")</f>
        <v>'FSL'</v>
      </c>
      <c r="C387" t="s">
        <v>24</v>
      </c>
      <c r="D387" t="s">
        <v>1677</v>
      </c>
      <c r="E387">
        <v>45.1</v>
      </c>
      <c r="F387">
        <v>45.4</v>
      </c>
      <c r="G387">
        <v>45.7</v>
      </c>
      <c r="H387">
        <v>45.05</v>
      </c>
      <c r="I387">
        <v>45.25</v>
      </c>
      <c r="J387">
        <v>45.25</v>
      </c>
      <c r="K387">
        <v>45.32</v>
      </c>
      <c r="L387">
        <v>2488163</v>
      </c>
      <c r="M387" s="3">
        <v>1127.6099999999999</v>
      </c>
      <c r="N387">
        <v>6550</v>
      </c>
      <c r="O387" s="3">
        <f t="shared" si="43"/>
        <v>379.87221374045799</v>
      </c>
      <c r="P387" s="3">
        <f>VLOOKUP(A387,'27-7'!$A$2:$N$1650,14,FALSE)</f>
        <v>300.50421086467372</v>
      </c>
      <c r="Q387" s="6">
        <f t="shared" ref="Q387:Q450" si="48">(O387-P387)/P387</f>
        <v>0.26411610888050457</v>
      </c>
      <c r="R387" s="5">
        <f>VLOOKUP(A387,'27-7'!$A$2:$L$1650,12,FALSE)</f>
        <v>2115.42</v>
      </c>
      <c r="S387" s="7">
        <f t="shared" ref="S387:S450" si="49">(M387-R387)/R387</f>
        <v>-0.46695691635703557</v>
      </c>
      <c r="T387">
        <v>1397429</v>
      </c>
      <c r="U387">
        <v>56.16</v>
      </c>
      <c r="V387">
        <f t="shared" si="44"/>
        <v>0</v>
      </c>
      <c r="W387">
        <f t="shared" si="45"/>
        <v>0</v>
      </c>
      <c r="X387">
        <f t="shared" si="46"/>
        <v>1</v>
      </c>
    </row>
    <row r="388" spans="1:24" x14ac:dyDescent="0.3">
      <c r="A388" t="s">
        <v>125</v>
      </c>
      <c r="B388" t="str">
        <f t="shared" si="47"/>
        <v>'SUVENPHAR'</v>
      </c>
      <c r="C388" t="s">
        <v>24</v>
      </c>
      <c r="D388" t="s">
        <v>1677</v>
      </c>
      <c r="E388">
        <v>577.5</v>
      </c>
      <c r="F388">
        <v>578</v>
      </c>
      <c r="G388">
        <v>586.70000000000005</v>
      </c>
      <c r="H388">
        <v>572.75</v>
      </c>
      <c r="I388">
        <v>579.29999999999995</v>
      </c>
      <c r="J388">
        <v>576.35</v>
      </c>
      <c r="K388">
        <v>577.99</v>
      </c>
      <c r="L388">
        <v>193759</v>
      </c>
      <c r="M388" s="3">
        <v>1119.9100000000001</v>
      </c>
      <c r="N388">
        <v>21799</v>
      </c>
      <c r="O388" s="3">
        <f t="shared" si="43"/>
        <v>8.8884352493233632</v>
      </c>
      <c r="P388" s="3">
        <f>VLOOKUP(A388,'27-7'!$A$2:$N$1650,14,FALSE)</f>
        <v>29.222153273347814</v>
      </c>
      <c r="Q388" s="6">
        <f t="shared" si="48"/>
        <v>-0.69583229660799506</v>
      </c>
      <c r="R388" s="5">
        <f>VLOOKUP(A388,'27-7'!$A$2:$L$1650,12,FALSE)</f>
        <v>545.96</v>
      </c>
      <c r="S388" s="7">
        <f t="shared" si="49"/>
        <v>1.0512674921239651</v>
      </c>
      <c r="T388">
        <v>144301</v>
      </c>
      <c r="U388">
        <v>74.47</v>
      </c>
      <c r="V388">
        <f t="shared" si="44"/>
        <v>0</v>
      </c>
      <c r="W388">
        <f t="shared" si="45"/>
        <v>0</v>
      </c>
      <c r="X388">
        <f t="shared" si="46"/>
        <v>1</v>
      </c>
    </row>
    <row r="389" spans="1:24" x14ac:dyDescent="0.3">
      <c r="A389" t="s">
        <v>561</v>
      </c>
      <c r="B389" t="str">
        <f t="shared" si="47"/>
        <v>'HEIDELBERG'</v>
      </c>
      <c r="C389" t="s">
        <v>24</v>
      </c>
      <c r="D389" t="s">
        <v>1677</v>
      </c>
      <c r="E389">
        <v>172.8</v>
      </c>
      <c r="F389">
        <v>172.9</v>
      </c>
      <c r="G389">
        <v>180</v>
      </c>
      <c r="H389">
        <v>172.9</v>
      </c>
      <c r="I389">
        <v>177.1</v>
      </c>
      <c r="J389">
        <v>177.05</v>
      </c>
      <c r="K389">
        <v>177.17</v>
      </c>
      <c r="L389">
        <v>618060</v>
      </c>
      <c r="M389" s="3">
        <v>1095.05</v>
      </c>
      <c r="N389">
        <v>10289</v>
      </c>
      <c r="O389" s="3">
        <f t="shared" si="43"/>
        <v>60.069977646029741</v>
      </c>
      <c r="P389" s="3">
        <f>VLOOKUP(A389,'27-7'!$A$2:$N$1650,14,FALSE)</f>
        <v>40.315082644628099</v>
      </c>
      <c r="Q389" s="6">
        <f t="shared" si="48"/>
        <v>0.49001251406423552</v>
      </c>
      <c r="R389" s="5">
        <f>VLOOKUP(A389,'27-7'!$A$2:$L$1650,12,FALSE)</f>
        <v>408.45</v>
      </c>
      <c r="S389" s="7">
        <f t="shared" si="49"/>
        <v>1.6809891051536294</v>
      </c>
      <c r="T389">
        <v>178142</v>
      </c>
      <c r="U389">
        <v>28.82</v>
      </c>
      <c r="V389">
        <f t="shared" si="44"/>
        <v>0</v>
      </c>
      <c r="W389">
        <f t="shared" si="45"/>
        <v>0</v>
      </c>
      <c r="X389">
        <f t="shared" si="46"/>
        <v>1</v>
      </c>
    </row>
    <row r="390" spans="1:24" x14ac:dyDescent="0.3">
      <c r="A390" t="s">
        <v>538</v>
      </c>
      <c r="B390" t="str">
        <f t="shared" si="47"/>
        <v>'WELCORP'</v>
      </c>
      <c r="C390" t="s">
        <v>24</v>
      </c>
      <c r="D390" t="s">
        <v>1677</v>
      </c>
      <c r="E390">
        <v>80.25</v>
      </c>
      <c r="F390">
        <v>80.349999999999994</v>
      </c>
      <c r="G390">
        <v>84.25</v>
      </c>
      <c r="H390">
        <v>79.55</v>
      </c>
      <c r="I390">
        <v>82.95</v>
      </c>
      <c r="J390">
        <v>82.9</v>
      </c>
      <c r="K390">
        <v>82.78</v>
      </c>
      <c r="L390">
        <v>1311724</v>
      </c>
      <c r="M390" s="3">
        <v>1085.9000000000001</v>
      </c>
      <c r="N390">
        <v>12893</v>
      </c>
      <c r="O390" s="3">
        <f t="shared" si="43"/>
        <v>101.73923834638951</v>
      </c>
      <c r="P390" s="3">
        <f>VLOOKUP(A390,'27-7'!$A$2:$N$1650,14,FALSE)</f>
        <v>153.2885534591195</v>
      </c>
      <c r="Q390" s="6">
        <f t="shared" si="48"/>
        <v>-0.33628939636694832</v>
      </c>
      <c r="R390" s="5">
        <f>VLOOKUP(A390,'27-7'!$A$2:$L$1650,12,FALSE)</f>
        <v>490.28</v>
      </c>
      <c r="S390" s="7">
        <f t="shared" si="49"/>
        <v>1.2148568165130134</v>
      </c>
      <c r="T390">
        <v>692919</v>
      </c>
      <c r="U390">
        <v>52.83</v>
      </c>
      <c r="V390">
        <f t="shared" si="44"/>
        <v>0</v>
      </c>
      <c r="W390">
        <f t="shared" si="45"/>
        <v>0</v>
      </c>
      <c r="X390">
        <f t="shared" si="46"/>
        <v>1</v>
      </c>
    </row>
    <row r="391" spans="1:24" x14ac:dyDescent="0.3">
      <c r="A391" t="s">
        <v>472</v>
      </c>
      <c r="B391" t="str">
        <f t="shared" si="47"/>
        <v>'SIS'</v>
      </c>
      <c r="C391" t="s">
        <v>24</v>
      </c>
      <c r="D391" t="s">
        <v>1677</v>
      </c>
      <c r="E391">
        <v>363.75</v>
      </c>
      <c r="F391">
        <v>366.05</v>
      </c>
      <c r="G391">
        <v>379</v>
      </c>
      <c r="H391">
        <v>349</v>
      </c>
      <c r="I391">
        <v>350.8</v>
      </c>
      <c r="J391">
        <v>354.05</v>
      </c>
      <c r="K391">
        <v>362.93</v>
      </c>
      <c r="L391">
        <v>296876</v>
      </c>
      <c r="M391" s="3">
        <v>1077.45</v>
      </c>
      <c r="N391">
        <v>8253</v>
      </c>
      <c r="O391" s="3">
        <f t="shared" si="43"/>
        <v>35.971889010056948</v>
      </c>
      <c r="P391" s="3">
        <f>VLOOKUP(A391,'27-7'!$A$2:$N$1650,14,FALSE)</f>
        <v>28.68504626156539</v>
      </c>
      <c r="Q391" s="6">
        <f t="shared" si="48"/>
        <v>0.25402931834399989</v>
      </c>
      <c r="R391" s="5">
        <f>VLOOKUP(A391,'27-7'!$A$2:$L$1650,12,FALSE)</f>
        <v>822.79</v>
      </c>
      <c r="S391" s="7">
        <f t="shared" si="49"/>
        <v>0.30950789387328492</v>
      </c>
      <c r="T391">
        <v>157936</v>
      </c>
      <c r="U391">
        <v>53.2</v>
      </c>
      <c r="V391">
        <f t="shared" si="44"/>
        <v>0</v>
      </c>
      <c r="W391">
        <f t="shared" si="45"/>
        <v>0</v>
      </c>
      <c r="X391">
        <f t="shared" si="46"/>
        <v>1</v>
      </c>
    </row>
    <row r="392" spans="1:24" x14ac:dyDescent="0.3">
      <c r="A392" t="s">
        <v>398</v>
      </c>
      <c r="B392" t="str">
        <f t="shared" si="47"/>
        <v>'GILLETTE'</v>
      </c>
      <c r="C392" t="s">
        <v>24</v>
      </c>
      <c r="D392" t="s">
        <v>1677</v>
      </c>
      <c r="E392">
        <v>5049.25</v>
      </c>
      <c r="F392">
        <v>5049.25</v>
      </c>
      <c r="G392">
        <v>5100</v>
      </c>
      <c r="H392">
        <v>5012</v>
      </c>
      <c r="I392">
        <v>5060</v>
      </c>
      <c r="J392">
        <v>5069.8500000000004</v>
      </c>
      <c r="K392">
        <v>5070.3999999999996</v>
      </c>
      <c r="L392">
        <v>21219</v>
      </c>
      <c r="M392" s="3">
        <v>1075.8900000000001</v>
      </c>
      <c r="N392">
        <v>1773</v>
      </c>
      <c r="O392" s="3">
        <f t="shared" si="43"/>
        <v>11.967851099830796</v>
      </c>
      <c r="P392" s="3">
        <f>VLOOKUP(A392,'27-7'!$A$2:$N$1650,14,FALSE)</f>
        <v>16.220376522702104</v>
      </c>
      <c r="Q392" s="6">
        <f t="shared" si="48"/>
        <v>-0.26217180698114229</v>
      </c>
      <c r="R392" s="5">
        <f>VLOOKUP(A392,'27-7'!$A$2:$L$1650,12,FALSE)</f>
        <v>1478.39</v>
      </c>
      <c r="S392" s="7">
        <f t="shared" si="49"/>
        <v>-0.27225562943472287</v>
      </c>
      <c r="T392">
        <v>16214</v>
      </c>
      <c r="U392">
        <v>76.41</v>
      </c>
      <c r="V392">
        <f t="shared" si="44"/>
        <v>0</v>
      </c>
      <c r="W392">
        <f t="shared" si="45"/>
        <v>0</v>
      </c>
      <c r="X392">
        <f t="shared" si="46"/>
        <v>1</v>
      </c>
    </row>
    <row r="393" spans="1:24" x14ac:dyDescent="0.3">
      <c r="A393" t="s">
        <v>564</v>
      </c>
      <c r="B393" t="str">
        <f t="shared" si="47"/>
        <v>'WESTLIFE'</v>
      </c>
      <c r="C393" t="s">
        <v>24</v>
      </c>
      <c r="D393" t="s">
        <v>1677</v>
      </c>
      <c r="E393">
        <v>326.25</v>
      </c>
      <c r="F393">
        <v>330</v>
      </c>
      <c r="G393">
        <v>355</v>
      </c>
      <c r="H393">
        <v>325.05</v>
      </c>
      <c r="I393">
        <v>355</v>
      </c>
      <c r="J393">
        <v>350.6</v>
      </c>
      <c r="K393">
        <v>343.68</v>
      </c>
      <c r="L393">
        <v>306593</v>
      </c>
      <c r="M393" s="3">
        <v>1053.7</v>
      </c>
      <c r="N393">
        <v>6009</v>
      </c>
      <c r="O393" s="3">
        <f t="shared" si="43"/>
        <v>51.022299883508069</v>
      </c>
      <c r="P393" s="3">
        <f>VLOOKUP(A393,'27-7'!$A$2:$N$1650,14,FALSE)</f>
        <v>29.511527377521613</v>
      </c>
      <c r="Q393" s="6">
        <f t="shared" si="48"/>
        <v>0.72889390748276939</v>
      </c>
      <c r="R393" s="5">
        <f>VLOOKUP(A393,'27-7'!$A$2:$L$1650,12,FALSE)</f>
        <v>396.36</v>
      </c>
      <c r="S393" s="7">
        <f t="shared" si="49"/>
        <v>1.6584418205671612</v>
      </c>
      <c r="T393">
        <v>185062</v>
      </c>
      <c r="U393">
        <v>60.36</v>
      </c>
      <c r="V393">
        <f t="shared" si="44"/>
        <v>0</v>
      </c>
      <c r="W393">
        <f t="shared" si="45"/>
        <v>0</v>
      </c>
      <c r="X393">
        <f t="shared" si="46"/>
        <v>1</v>
      </c>
    </row>
    <row r="394" spans="1:24" x14ac:dyDescent="0.3">
      <c r="A394" t="s">
        <v>419</v>
      </c>
      <c r="B394" t="str">
        <f t="shared" si="47"/>
        <v>'SPARC'</v>
      </c>
      <c r="C394" t="s">
        <v>24</v>
      </c>
      <c r="D394" t="s">
        <v>1677</v>
      </c>
      <c r="E394">
        <v>169.95</v>
      </c>
      <c r="F394">
        <v>170.15</v>
      </c>
      <c r="G394">
        <v>173.75</v>
      </c>
      <c r="H394">
        <v>168.1</v>
      </c>
      <c r="I394">
        <v>168.7</v>
      </c>
      <c r="J394">
        <v>169</v>
      </c>
      <c r="K394">
        <v>170.75</v>
      </c>
      <c r="L394">
        <v>614268</v>
      </c>
      <c r="M394" s="3">
        <v>1048.8599999999999</v>
      </c>
      <c r="N394">
        <v>10229</v>
      </c>
      <c r="O394" s="3">
        <f t="shared" si="43"/>
        <v>60.051617948968619</v>
      </c>
      <c r="P394" s="3">
        <f>VLOOKUP(A394,'27-7'!$A$2:$N$1650,14,FALSE)</f>
        <v>70.924654268001902</v>
      </c>
      <c r="Q394" s="6">
        <f t="shared" si="48"/>
        <v>-0.15330404400629868</v>
      </c>
      <c r="R394" s="5">
        <f>VLOOKUP(A394,'27-7'!$A$2:$L$1650,12,FALSE)</f>
        <v>1272.54</v>
      </c>
      <c r="S394" s="7">
        <f t="shared" si="49"/>
        <v>-0.17577443538120616</v>
      </c>
      <c r="T394">
        <v>145649</v>
      </c>
      <c r="U394">
        <v>23.71</v>
      </c>
      <c r="V394">
        <f t="shared" si="44"/>
        <v>0</v>
      </c>
      <c r="W394">
        <f t="shared" si="45"/>
        <v>0</v>
      </c>
      <c r="X394">
        <f t="shared" si="46"/>
        <v>1</v>
      </c>
    </row>
    <row r="395" spans="1:24" x14ac:dyDescent="0.3">
      <c r="A395" t="s">
        <v>425</v>
      </c>
      <c r="B395" t="str">
        <f t="shared" si="47"/>
        <v>'ADANIGAS'</v>
      </c>
      <c r="C395" t="s">
        <v>24</v>
      </c>
      <c r="D395" t="s">
        <v>1677</v>
      </c>
      <c r="E395">
        <v>144.69999999999999</v>
      </c>
      <c r="F395">
        <v>145.6</v>
      </c>
      <c r="G395">
        <v>147.80000000000001</v>
      </c>
      <c r="H395">
        <v>143.1</v>
      </c>
      <c r="I395">
        <v>145.80000000000001</v>
      </c>
      <c r="J395">
        <v>146.1</v>
      </c>
      <c r="K395">
        <v>145.62</v>
      </c>
      <c r="L395">
        <v>698713</v>
      </c>
      <c r="M395" s="3">
        <v>1017.5</v>
      </c>
      <c r="N395">
        <v>6808</v>
      </c>
      <c r="O395" s="3">
        <f t="shared" si="43"/>
        <v>102.63116921269095</v>
      </c>
      <c r="P395" s="3">
        <f>VLOOKUP(A395,'27-7'!$A$2:$N$1650,14,FALSE)</f>
        <v>98.131409085373278</v>
      </c>
      <c r="Q395" s="6">
        <f t="shared" si="48"/>
        <v>4.5854433042971265E-2</v>
      </c>
      <c r="R395" s="5">
        <f>VLOOKUP(A395,'27-7'!$A$2:$L$1650,12,FALSE)</f>
        <v>1174.8</v>
      </c>
      <c r="S395" s="7">
        <f t="shared" si="49"/>
        <v>-0.13389513108614229</v>
      </c>
      <c r="T395">
        <v>203147</v>
      </c>
      <c r="U395">
        <v>29.07</v>
      </c>
      <c r="V395">
        <f t="shared" si="44"/>
        <v>0</v>
      </c>
      <c r="W395">
        <f t="shared" si="45"/>
        <v>0</v>
      </c>
      <c r="X395">
        <f t="shared" si="46"/>
        <v>1</v>
      </c>
    </row>
    <row r="396" spans="1:24" x14ac:dyDescent="0.3">
      <c r="A396" t="s">
        <v>110</v>
      </c>
      <c r="B396" t="str">
        <f t="shared" si="47"/>
        <v>'INFIBEAM'</v>
      </c>
      <c r="C396" t="s">
        <v>24</v>
      </c>
      <c r="D396" t="s">
        <v>1677</v>
      </c>
      <c r="E396">
        <v>74.900000000000006</v>
      </c>
      <c r="F396">
        <v>78.599999999999994</v>
      </c>
      <c r="G396">
        <v>78.599999999999994</v>
      </c>
      <c r="H396">
        <v>75.3</v>
      </c>
      <c r="I396">
        <v>76.25</v>
      </c>
      <c r="J396">
        <v>76.650000000000006</v>
      </c>
      <c r="K396">
        <v>77.260000000000005</v>
      </c>
      <c r="L396">
        <v>1298248</v>
      </c>
      <c r="M396" s="3">
        <v>1003.01</v>
      </c>
      <c r="N396">
        <v>3898</v>
      </c>
      <c r="O396" s="3">
        <f t="shared" si="43"/>
        <v>333.05489994869163</v>
      </c>
      <c r="P396" s="3">
        <f>VLOOKUP(A396,'27-7'!$A$2:$N$1650,14,FALSE)</f>
        <v>1044.6489774786435</v>
      </c>
      <c r="Q396" s="6">
        <f t="shared" si="48"/>
        <v>-0.6811800833304309</v>
      </c>
      <c r="R396" s="5">
        <f>VLOOKUP(A396,'27-7'!$A$2:$L$1650,12,FALSE)</f>
        <v>3015.67</v>
      </c>
      <c r="S396" s="7">
        <f t="shared" si="49"/>
        <v>-0.66740061080953816</v>
      </c>
      <c r="T396">
        <v>806823</v>
      </c>
      <c r="U396">
        <v>62.15</v>
      </c>
      <c r="V396">
        <f t="shared" si="44"/>
        <v>0</v>
      </c>
      <c r="W396">
        <f t="shared" si="45"/>
        <v>0</v>
      </c>
      <c r="X396">
        <f t="shared" si="46"/>
        <v>1</v>
      </c>
    </row>
    <row r="397" spans="1:24" x14ac:dyDescent="0.3">
      <c r="A397" t="s">
        <v>83</v>
      </c>
      <c r="B397" t="str">
        <f t="shared" si="47"/>
        <v>'SUNDARMFIN'</v>
      </c>
      <c r="C397" t="s">
        <v>24</v>
      </c>
      <c r="D397" t="s">
        <v>1677</v>
      </c>
      <c r="E397">
        <v>1250.4000000000001</v>
      </c>
      <c r="F397">
        <v>1237.7</v>
      </c>
      <c r="G397">
        <v>1259.45</v>
      </c>
      <c r="H397">
        <v>1237.7</v>
      </c>
      <c r="I397">
        <v>1251.9000000000001</v>
      </c>
      <c r="J397">
        <v>1250.25</v>
      </c>
      <c r="K397">
        <v>1250.44</v>
      </c>
      <c r="L397">
        <v>80090</v>
      </c>
      <c r="M397" s="3">
        <v>1001.47</v>
      </c>
      <c r="N397">
        <v>4106</v>
      </c>
      <c r="O397" s="3">
        <f t="shared" si="43"/>
        <v>19.505601558694593</v>
      </c>
      <c r="P397" s="3">
        <f>VLOOKUP(A397,'27-7'!$A$2:$N$1650,14,FALSE)</f>
        <v>11.512573145658706</v>
      </c>
      <c r="Q397" s="6">
        <f t="shared" si="48"/>
        <v>0.69428687330859573</v>
      </c>
      <c r="R397" s="5">
        <f>VLOOKUP(A397,'27-7'!$A$2:$L$1650,12,FALSE)</f>
        <v>910.03</v>
      </c>
      <c r="S397" s="7">
        <f t="shared" si="49"/>
        <v>0.10048020394932042</v>
      </c>
      <c r="T397">
        <v>63387</v>
      </c>
      <c r="U397">
        <v>79.14</v>
      </c>
      <c r="V397">
        <f t="shared" si="44"/>
        <v>0</v>
      </c>
      <c r="W397">
        <f t="shared" si="45"/>
        <v>0</v>
      </c>
      <c r="X397">
        <f t="shared" si="46"/>
        <v>1</v>
      </c>
    </row>
    <row r="398" spans="1:24" x14ac:dyDescent="0.3">
      <c r="A398" t="s">
        <v>385</v>
      </c>
      <c r="B398" t="str">
        <f t="shared" si="47"/>
        <v>'CAPLIPOINT'</v>
      </c>
      <c r="C398" t="s">
        <v>24</v>
      </c>
      <c r="D398" t="s">
        <v>1677</v>
      </c>
      <c r="E398">
        <v>397.1</v>
      </c>
      <c r="F398">
        <v>398.55</v>
      </c>
      <c r="G398">
        <v>399.95</v>
      </c>
      <c r="H398">
        <v>390.5</v>
      </c>
      <c r="I398">
        <v>396</v>
      </c>
      <c r="J398">
        <v>394.65</v>
      </c>
      <c r="K398">
        <v>395.38</v>
      </c>
      <c r="L398">
        <v>252373</v>
      </c>
      <c r="M398" s="3">
        <v>997.82</v>
      </c>
      <c r="N398">
        <v>4983</v>
      </c>
      <c r="O398" s="3">
        <f t="shared" si="43"/>
        <v>50.646799116997791</v>
      </c>
      <c r="P398" s="3">
        <f>VLOOKUP(A398,'27-7'!$A$2:$N$1650,14,FALSE)</f>
        <v>37.229975677262431</v>
      </c>
      <c r="Q398" s="6">
        <f t="shared" si="48"/>
        <v>0.36037690585786375</v>
      </c>
      <c r="R398" s="5">
        <f>VLOOKUP(A398,'27-7'!$A$2:$L$1650,12,FALSE)</f>
        <v>1753.72</v>
      </c>
      <c r="S398" s="7">
        <f t="shared" si="49"/>
        <v>-0.43102661770408046</v>
      </c>
      <c r="T398">
        <v>100958</v>
      </c>
      <c r="U398">
        <v>40</v>
      </c>
      <c r="V398">
        <f t="shared" si="44"/>
        <v>0</v>
      </c>
      <c r="W398">
        <f t="shared" si="45"/>
        <v>0</v>
      </c>
      <c r="X398">
        <f t="shared" si="46"/>
        <v>1</v>
      </c>
    </row>
    <row r="399" spans="1:24" x14ac:dyDescent="0.3">
      <c r="A399" t="s">
        <v>436</v>
      </c>
      <c r="B399" t="str">
        <f t="shared" si="47"/>
        <v>'NETWORK18'</v>
      </c>
      <c r="C399" t="s">
        <v>24</v>
      </c>
      <c r="D399" t="s">
        <v>1677</v>
      </c>
      <c r="E399">
        <v>42.7</v>
      </c>
      <c r="F399">
        <v>43.2</v>
      </c>
      <c r="G399">
        <v>43.2</v>
      </c>
      <c r="H399">
        <v>41.35</v>
      </c>
      <c r="I399">
        <v>42</v>
      </c>
      <c r="J399">
        <v>41.9</v>
      </c>
      <c r="K399">
        <v>42.12</v>
      </c>
      <c r="L399">
        <v>2342678</v>
      </c>
      <c r="M399" s="3">
        <v>986.68</v>
      </c>
      <c r="N399">
        <v>8742</v>
      </c>
      <c r="O399" s="3">
        <f t="shared" si="43"/>
        <v>267.97963852665293</v>
      </c>
      <c r="P399" s="3">
        <f>VLOOKUP(A399,'27-7'!$A$2:$N$1650,14,FALSE)</f>
        <v>259.46778565471226</v>
      </c>
      <c r="Q399" s="6">
        <f t="shared" si="48"/>
        <v>3.2805046878797726E-2</v>
      </c>
      <c r="R399" s="5">
        <f>VLOOKUP(A399,'27-7'!$A$2:$L$1650,12,FALSE)</f>
        <v>1083.1500000000001</v>
      </c>
      <c r="S399" s="7">
        <f t="shared" si="49"/>
        <v>-8.9064303189770697E-2</v>
      </c>
      <c r="T399">
        <v>1161832</v>
      </c>
      <c r="U399">
        <v>49.59</v>
      </c>
      <c r="V399">
        <f t="shared" si="44"/>
        <v>0</v>
      </c>
      <c r="W399">
        <f t="shared" si="45"/>
        <v>0</v>
      </c>
      <c r="X399">
        <f t="shared" si="46"/>
        <v>1</v>
      </c>
    </row>
    <row r="400" spans="1:24" x14ac:dyDescent="0.3">
      <c r="A400" t="s">
        <v>544</v>
      </c>
      <c r="B400" t="str">
        <f t="shared" si="47"/>
        <v>'MINDAIND'</v>
      </c>
      <c r="C400" t="s">
        <v>24</v>
      </c>
      <c r="D400" t="s">
        <v>1677</v>
      </c>
      <c r="E400">
        <v>288</v>
      </c>
      <c r="F400">
        <v>288.2</v>
      </c>
      <c r="G400">
        <v>294.8</v>
      </c>
      <c r="H400">
        <v>279.85000000000002</v>
      </c>
      <c r="I400">
        <v>282.5</v>
      </c>
      <c r="J400">
        <v>281.45</v>
      </c>
      <c r="K400">
        <v>285.61</v>
      </c>
      <c r="L400">
        <v>339486</v>
      </c>
      <c r="M400" s="3">
        <v>969.6</v>
      </c>
      <c r="N400">
        <v>5883</v>
      </c>
      <c r="O400" s="3">
        <f t="shared" si="43"/>
        <v>57.706272310045897</v>
      </c>
      <c r="P400" s="3">
        <f>VLOOKUP(A400,'27-7'!$A$2:$N$1650,14,FALSE)</f>
        <v>30.175528873642079</v>
      </c>
      <c r="Q400" s="6">
        <f t="shared" si="48"/>
        <v>0.91235330295905948</v>
      </c>
      <c r="R400" s="5">
        <f>VLOOKUP(A400,'27-7'!$A$2:$L$1650,12,FALSE)</f>
        <v>458.88</v>
      </c>
      <c r="S400" s="7">
        <f t="shared" si="49"/>
        <v>1.1129707112970713</v>
      </c>
      <c r="T400">
        <v>274362</v>
      </c>
      <c r="U400">
        <v>80.819999999999993</v>
      </c>
      <c r="V400">
        <f t="shared" si="44"/>
        <v>0</v>
      </c>
      <c r="W400">
        <f t="shared" si="45"/>
        <v>0</v>
      </c>
      <c r="X400">
        <f t="shared" si="46"/>
        <v>1</v>
      </c>
    </row>
    <row r="401" spans="1:24" x14ac:dyDescent="0.3">
      <c r="A401" t="s">
        <v>122</v>
      </c>
      <c r="B401" t="str">
        <f t="shared" si="47"/>
        <v>'SANOFI'</v>
      </c>
      <c r="C401" t="s">
        <v>24</v>
      </c>
      <c r="D401" t="s">
        <v>1677</v>
      </c>
      <c r="E401">
        <v>7700.05</v>
      </c>
      <c r="F401">
        <v>7748</v>
      </c>
      <c r="G401">
        <v>7748</v>
      </c>
      <c r="H401">
        <v>7570</v>
      </c>
      <c r="I401">
        <v>7590</v>
      </c>
      <c r="J401">
        <v>7580.9</v>
      </c>
      <c r="K401">
        <v>7625.87</v>
      </c>
      <c r="L401">
        <v>12660</v>
      </c>
      <c r="M401" s="3">
        <v>965.43</v>
      </c>
      <c r="N401">
        <v>3576</v>
      </c>
      <c r="O401" s="3">
        <f t="shared" si="43"/>
        <v>3.5402684563758391</v>
      </c>
      <c r="P401" s="3">
        <f>VLOOKUP(A401,'27-7'!$A$2:$N$1650,14,FALSE)</f>
        <v>7.9348878134623844</v>
      </c>
      <c r="Q401" s="6">
        <f t="shared" si="48"/>
        <v>-0.55383509639929684</v>
      </c>
      <c r="R401" s="5">
        <f>VLOOKUP(A401,'27-7'!$A$2:$L$1650,12,FALSE)</f>
        <v>1385.06</v>
      </c>
      <c r="S401" s="7">
        <f t="shared" si="49"/>
        <v>-0.30296882445525825</v>
      </c>
      <c r="T401">
        <v>8785</v>
      </c>
      <c r="U401">
        <v>69.39</v>
      </c>
      <c r="V401">
        <f t="shared" si="44"/>
        <v>0</v>
      </c>
      <c r="W401">
        <f t="shared" si="45"/>
        <v>0</v>
      </c>
      <c r="X401">
        <f t="shared" si="46"/>
        <v>1</v>
      </c>
    </row>
    <row r="402" spans="1:24" x14ac:dyDescent="0.3">
      <c r="A402" t="s">
        <v>435</v>
      </c>
      <c r="B402" t="str">
        <f t="shared" si="47"/>
        <v>'ASTEC'</v>
      </c>
      <c r="C402" t="s">
        <v>24</v>
      </c>
      <c r="D402" t="s">
        <v>1677</v>
      </c>
      <c r="E402">
        <v>1025.45</v>
      </c>
      <c r="F402">
        <v>1036</v>
      </c>
      <c r="G402">
        <v>1049.6500000000001</v>
      </c>
      <c r="H402">
        <v>1006.2</v>
      </c>
      <c r="I402">
        <v>1017.85</v>
      </c>
      <c r="J402">
        <v>1015.5</v>
      </c>
      <c r="K402">
        <v>1023.25</v>
      </c>
      <c r="L402">
        <v>92955</v>
      </c>
      <c r="M402" s="3">
        <v>951.16</v>
      </c>
      <c r="N402">
        <v>5453</v>
      </c>
      <c r="O402" s="3">
        <f t="shared" si="43"/>
        <v>17.046579864294884</v>
      </c>
      <c r="P402" s="3">
        <f>VLOOKUP(A402,'27-7'!$A$2:$N$1650,14,FALSE)</f>
        <v>17.956833304896776</v>
      </c>
      <c r="Q402" s="6">
        <f t="shared" si="48"/>
        <v>-5.0691200678110011E-2</v>
      </c>
      <c r="R402" s="5">
        <f>VLOOKUP(A402,'27-7'!$A$2:$L$1650,12,FALSE)</f>
        <v>1097.73</v>
      </c>
      <c r="S402" s="7">
        <f t="shared" si="49"/>
        <v>-0.13352099332258391</v>
      </c>
      <c r="T402">
        <v>38515</v>
      </c>
      <c r="U402">
        <v>41.43</v>
      </c>
      <c r="V402">
        <f t="shared" si="44"/>
        <v>0</v>
      </c>
      <c r="W402">
        <f t="shared" si="45"/>
        <v>0</v>
      </c>
      <c r="X402">
        <f t="shared" si="46"/>
        <v>1</v>
      </c>
    </row>
    <row r="403" spans="1:24" x14ac:dyDescent="0.3">
      <c r="A403" t="s">
        <v>69</v>
      </c>
      <c r="B403" t="str">
        <f t="shared" si="47"/>
        <v>'CHENNPETRO'</v>
      </c>
      <c r="C403" t="s">
        <v>24</v>
      </c>
      <c r="D403" t="s">
        <v>1677</v>
      </c>
      <c r="E403">
        <v>87.65</v>
      </c>
      <c r="F403">
        <v>87.5</v>
      </c>
      <c r="G403">
        <v>87.9</v>
      </c>
      <c r="H403">
        <v>85.65</v>
      </c>
      <c r="I403">
        <v>86.1</v>
      </c>
      <c r="J403">
        <v>86.1</v>
      </c>
      <c r="K403">
        <v>86.36</v>
      </c>
      <c r="L403">
        <v>1097076</v>
      </c>
      <c r="M403" s="3">
        <v>947.38</v>
      </c>
      <c r="N403">
        <v>11298</v>
      </c>
      <c r="O403" s="3">
        <f t="shared" si="43"/>
        <v>97.103558151885295</v>
      </c>
      <c r="P403" s="3">
        <f>VLOOKUP(A403,'27-7'!$A$2:$N$1650,14,FALSE)</f>
        <v>178.56846458961928</v>
      </c>
      <c r="Q403" s="6">
        <f t="shared" si="48"/>
        <v>-0.45621104837830245</v>
      </c>
      <c r="R403" s="5">
        <f>VLOOKUP(A403,'27-7'!$A$2:$L$1650,12,FALSE)</f>
        <v>4725.93</v>
      </c>
      <c r="S403" s="7">
        <f t="shared" si="49"/>
        <v>-0.79953575275131028</v>
      </c>
      <c r="T403">
        <v>365657</v>
      </c>
      <c r="U403">
        <v>33.33</v>
      </c>
      <c r="V403">
        <f t="shared" si="44"/>
        <v>0</v>
      </c>
      <c r="W403">
        <f t="shared" si="45"/>
        <v>0</v>
      </c>
      <c r="X403">
        <f t="shared" si="46"/>
        <v>1</v>
      </c>
    </row>
    <row r="404" spans="1:24" x14ac:dyDescent="0.3">
      <c r="A404" t="s">
        <v>469</v>
      </c>
      <c r="B404" t="str">
        <f t="shared" si="47"/>
        <v>'ADANITRANS'</v>
      </c>
      <c r="C404" t="s">
        <v>24</v>
      </c>
      <c r="D404" t="s">
        <v>1677</v>
      </c>
      <c r="E404">
        <v>225.1</v>
      </c>
      <c r="F404">
        <v>227</v>
      </c>
      <c r="G404">
        <v>236.35</v>
      </c>
      <c r="H404">
        <v>221.5</v>
      </c>
      <c r="I404">
        <v>236.35</v>
      </c>
      <c r="J404">
        <v>235.9</v>
      </c>
      <c r="K404">
        <v>232.29</v>
      </c>
      <c r="L404">
        <v>407131</v>
      </c>
      <c r="M404" s="3">
        <v>945.71</v>
      </c>
      <c r="N404">
        <v>6829</v>
      </c>
      <c r="O404" s="3">
        <f t="shared" si="43"/>
        <v>59.617952848147603</v>
      </c>
      <c r="P404" s="3">
        <f>VLOOKUP(A404,'27-7'!$A$2:$N$1650,14,FALSE)</f>
        <v>38.513402485365106</v>
      </c>
      <c r="Q404" s="6">
        <f t="shared" si="48"/>
        <v>0.54797937862805335</v>
      </c>
      <c r="R404" s="5">
        <f>VLOOKUP(A404,'27-7'!$A$2:$L$1650,12,FALSE)</f>
        <v>847.87</v>
      </c>
      <c r="S404" s="7">
        <f t="shared" si="49"/>
        <v>0.11539504876926891</v>
      </c>
      <c r="T404">
        <v>168417</v>
      </c>
      <c r="U404">
        <v>41.37</v>
      </c>
      <c r="V404">
        <f t="shared" si="44"/>
        <v>0</v>
      </c>
      <c r="W404">
        <f t="shared" si="45"/>
        <v>0</v>
      </c>
      <c r="X404">
        <f t="shared" si="46"/>
        <v>1</v>
      </c>
    </row>
    <row r="405" spans="1:24" x14ac:dyDescent="0.3">
      <c r="A405" t="s">
        <v>437</v>
      </c>
      <c r="B405" t="str">
        <f t="shared" si="47"/>
        <v>'INDIANB'</v>
      </c>
      <c r="C405" t="s">
        <v>24</v>
      </c>
      <c r="D405" t="s">
        <v>1677</v>
      </c>
      <c r="E405">
        <v>57.45</v>
      </c>
      <c r="F405">
        <v>57.05</v>
      </c>
      <c r="G405">
        <v>59</v>
      </c>
      <c r="H405">
        <v>57.05</v>
      </c>
      <c r="I405">
        <v>58.25</v>
      </c>
      <c r="J405">
        <v>58.3</v>
      </c>
      <c r="K405">
        <v>57.98</v>
      </c>
      <c r="L405">
        <v>1623876</v>
      </c>
      <c r="M405" s="3">
        <v>941.47</v>
      </c>
      <c r="N405">
        <v>7144</v>
      </c>
      <c r="O405" s="3">
        <f t="shared" si="43"/>
        <v>227.30627099664054</v>
      </c>
      <c r="P405" s="3">
        <f>VLOOKUP(A405,'27-7'!$A$2:$N$1650,14,FALSE)</f>
        <v>131.08515283842794</v>
      </c>
      <c r="Q405" s="6">
        <f t="shared" si="48"/>
        <v>0.73403521355932788</v>
      </c>
      <c r="R405" s="5">
        <f>VLOOKUP(A405,'27-7'!$A$2:$L$1650,12,FALSE)</f>
        <v>1082.68</v>
      </c>
      <c r="S405" s="7">
        <f t="shared" si="49"/>
        <v>-0.13042634942919426</v>
      </c>
      <c r="T405">
        <v>452566</v>
      </c>
      <c r="U405">
        <v>27.87</v>
      </c>
      <c r="V405">
        <f t="shared" si="44"/>
        <v>0</v>
      </c>
      <c r="W405">
        <f t="shared" si="45"/>
        <v>0</v>
      </c>
      <c r="X405">
        <f t="shared" si="46"/>
        <v>1</v>
      </c>
    </row>
    <row r="406" spans="1:24" x14ac:dyDescent="0.3">
      <c r="A406" t="s">
        <v>414</v>
      </c>
      <c r="B406" t="str">
        <f t="shared" si="47"/>
        <v>'WOCKPHARMA'</v>
      </c>
      <c r="C406" t="s">
        <v>24</v>
      </c>
      <c r="D406" t="s">
        <v>1677</v>
      </c>
      <c r="E406">
        <v>256.55</v>
      </c>
      <c r="F406">
        <v>257.85000000000002</v>
      </c>
      <c r="G406">
        <v>261.25</v>
      </c>
      <c r="H406">
        <v>254.5</v>
      </c>
      <c r="I406">
        <v>256.89999999999998</v>
      </c>
      <c r="J406">
        <v>257.35000000000002</v>
      </c>
      <c r="K406">
        <v>257.47000000000003</v>
      </c>
      <c r="L406">
        <v>360861</v>
      </c>
      <c r="M406" s="3">
        <v>929.13</v>
      </c>
      <c r="N406">
        <v>11396</v>
      </c>
      <c r="O406" s="3">
        <f t="shared" si="43"/>
        <v>31.665584415584416</v>
      </c>
      <c r="P406" s="3">
        <f>VLOOKUP(A406,'27-7'!$A$2:$N$1650,14,FALSE)</f>
        <v>45.946648550724639</v>
      </c>
      <c r="Q406" s="6">
        <f t="shared" si="48"/>
        <v>-0.31081840755749729</v>
      </c>
      <c r="R406" s="5">
        <f>VLOOKUP(A406,'27-7'!$A$2:$L$1650,12,FALSE)</f>
        <v>1301.31</v>
      </c>
      <c r="S406" s="7">
        <f t="shared" si="49"/>
        <v>-0.28600410355718464</v>
      </c>
      <c r="T406">
        <v>114954</v>
      </c>
      <c r="U406">
        <v>31.86</v>
      </c>
      <c r="V406">
        <f t="shared" si="44"/>
        <v>0</v>
      </c>
      <c r="W406">
        <f t="shared" si="45"/>
        <v>0</v>
      </c>
      <c r="X406">
        <f t="shared" si="46"/>
        <v>1</v>
      </c>
    </row>
    <row r="407" spans="1:24" x14ac:dyDescent="0.3">
      <c r="A407" t="s">
        <v>523</v>
      </c>
      <c r="B407" t="str">
        <f t="shared" si="47"/>
        <v>'ASTRAMICRO'</v>
      </c>
      <c r="C407" t="s">
        <v>24</v>
      </c>
      <c r="D407" t="s">
        <v>1677</v>
      </c>
      <c r="E407">
        <v>105.55</v>
      </c>
      <c r="F407">
        <v>106.4</v>
      </c>
      <c r="G407">
        <v>109.35</v>
      </c>
      <c r="H407">
        <v>103.35</v>
      </c>
      <c r="I407">
        <v>108.55</v>
      </c>
      <c r="J407">
        <v>108.05</v>
      </c>
      <c r="K407">
        <v>106.13</v>
      </c>
      <c r="L407">
        <v>875106</v>
      </c>
      <c r="M407" s="3">
        <v>928.77</v>
      </c>
      <c r="N407">
        <v>8287</v>
      </c>
      <c r="O407" s="3">
        <f t="shared" si="43"/>
        <v>105.59985519488355</v>
      </c>
      <c r="P407" s="3">
        <f>VLOOKUP(A407,'27-7'!$A$2:$N$1650,14,FALSE)</f>
        <v>118.30064344353228</v>
      </c>
      <c r="Q407" s="6">
        <f t="shared" si="48"/>
        <v>-0.10736026346899055</v>
      </c>
      <c r="R407" s="5">
        <f>VLOOKUP(A407,'27-7'!$A$2:$L$1650,12,FALSE)</f>
        <v>571.05999999999995</v>
      </c>
      <c r="S407" s="7">
        <f t="shared" si="49"/>
        <v>0.62639652575911475</v>
      </c>
      <c r="T407">
        <v>299101</v>
      </c>
      <c r="U407">
        <v>34.18</v>
      </c>
      <c r="V407">
        <f t="shared" si="44"/>
        <v>0</v>
      </c>
      <c r="W407">
        <f t="shared" si="45"/>
        <v>0</v>
      </c>
      <c r="X407">
        <f t="shared" si="46"/>
        <v>1</v>
      </c>
    </row>
    <row r="408" spans="1:24" x14ac:dyDescent="0.3">
      <c r="A408" t="s">
        <v>460</v>
      </c>
      <c r="B408" t="str">
        <f t="shared" si="47"/>
        <v>'JBCHEPHARM'</v>
      </c>
      <c r="C408" t="s">
        <v>24</v>
      </c>
      <c r="D408" t="s">
        <v>1677</v>
      </c>
      <c r="E408">
        <v>720.95</v>
      </c>
      <c r="F408">
        <v>722</v>
      </c>
      <c r="G408">
        <v>733</v>
      </c>
      <c r="H408">
        <v>720</v>
      </c>
      <c r="I408">
        <v>720.05</v>
      </c>
      <c r="J408">
        <v>720.1</v>
      </c>
      <c r="K408">
        <v>723.04</v>
      </c>
      <c r="L408">
        <v>127954</v>
      </c>
      <c r="M408" s="3">
        <v>925.16</v>
      </c>
      <c r="N408">
        <v>4846</v>
      </c>
      <c r="O408" s="3">
        <f t="shared" si="43"/>
        <v>26.404044572843581</v>
      </c>
      <c r="P408" s="3">
        <f>VLOOKUP(A408,'27-7'!$A$2:$N$1650,14,FALSE)</f>
        <v>16.829865361077111</v>
      </c>
      <c r="Q408" s="6">
        <f t="shared" si="48"/>
        <v>0.56888032116459686</v>
      </c>
      <c r="R408" s="5">
        <f>VLOOKUP(A408,'27-7'!$A$2:$L$1650,12,FALSE)</f>
        <v>898.86</v>
      </c>
      <c r="S408" s="7">
        <f t="shared" si="49"/>
        <v>2.9259283981932619E-2</v>
      </c>
      <c r="T408">
        <v>70704</v>
      </c>
      <c r="U408">
        <v>55.26</v>
      </c>
      <c r="V408">
        <f t="shared" si="44"/>
        <v>0</v>
      </c>
      <c r="W408">
        <f t="shared" si="45"/>
        <v>0</v>
      </c>
      <c r="X408">
        <f t="shared" si="46"/>
        <v>1</v>
      </c>
    </row>
    <row r="409" spans="1:24" x14ac:dyDescent="0.3">
      <c r="A409" t="s">
        <v>147</v>
      </c>
      <c r="B409" t="str">
        <f t="shared" si="47"/>
        <v>'CENTURYPLY'</v>
      </c>
      <c r="C409" t="s">
        <v>24</v>
      </c>
      <c r="D409" t="s">
        <v>1677</v>
      </c>
      <c r="E409">
        <v>125.8</v>
      </c>
      <c r="F409">
        <v>127</v>
      </c>
      <c r="G409">
        <v>132</v>
      </c>
      <c r="H409">
        <v>126.05</v>
      </c>
      <c r="I409">
        <v>128.80000000000001</v>
      </c>
      <c r="J409">
        <v>129.1</v>
      </c>
      <c r="K409">
        <v>130.26</v>
      </c>
      <c r="L409">
        <v>707379</v>
      </c>
      <c r="M409" s="3">
        <v>921.4</v>
      </c>
      <c r="N409">
        <v>8287</v>
      </c>
      <c r="O409" s="3">
        <f t="shared" si="43"/>
        <v>85.360082056232656</v>
      </c>
      <c r="P409" s="3">
        <f>VLOOKUP(A409,'27-7'!$A$2:$N$1650,14,FALSE)</f>
        <v>63.27058823529412</v>
      </c>
      <c r="Q409" s="6">
        <f t="shared" si="48"/>
        <v>0.3491273660802855</v>
      </c>
      <c r="R409" s="5">
        <f>VLOOKUP(A409,'27-7'!$A$2:$L$1650,12,FALSE)</f>
        <v>1211.78</v>
      </c>
      <c r="S409" s="7">
        <f t="shared" si="49"/>
        <v>-0.23963095611414614</v>
      </c>
      <c r="T409">
        <v>176675</v>
      </c>
      <c r="U409">
        <v>24.98</v>
      </c>
      <c r="V409">
        <f t="shared" si="44"/>
        <v>0</v>
      </c>
      <c r="W409">
        <f t="shared" si="45"/>
        <v>0</v>
      </c>
      <c r="X409">
        <f t="shared" si="46"/>
        <v>1</v>
      </c>
    </row>
    <row r="410" spans="1:24" x14ac:dyDescent="0.3">
      <c r="A410" t="s">
        <v>485</v>
      </c>
      <c r="B410" t="str">
        <f t="shared" si="47"/>
        <v>'RELINFRA'</v>
      </c>
      <c r="C410" t="s">
        <v>24</v>
      </c>
      <c r="D410" t="s">
        <v>1677</v>
      </c>
      <c r="E410">
        <v>30.6</v>
      </c>
      <c r="F410">
        <v>30.55</v>
      </c>
      <c r="G410">
        <v>31</v>
      </c>
      <c r="H410">
        <v>29.1</v>
      </c>
      <c r="I410">
        <v>29.2</v>
      </c>
      <c r="J410">
        <v>29.3</v>
      </c>
      <c r="K410">
        <v>29.63</v>
      </c>
      <c r="L410">
        <v>3100959</v>
      </c>
      <c r="M410" s="3">
        <v>918.67</v>
      </c>
      <c r="N410">
        <v>10611</v>
      </c>
      <c r="O410" s="3">
        <f t="shared" si="43"/>
        <v>292.2400339270568</v>
      </c>
      <c r="P410" s="3">
        <f>VLOOKUP(A410,'27-7'!$A$2:$N$1650,14,FALSE)</f>
        <v>304.19744174265452</v>
      </c>
      <c r="Q410" s="6">
        <f t="shared" si="48"/>
        <v>-3.9308048572326483E-2</v>
      </c>
      <c r="R410" s="5">
        <f>VLOOKUP(A410,'27-7'!$A$2:$L$1650,12,FALSE)</f>
        <v>744.34</v>
      </c>
      <c r="S410" s="7">
        <f t="shared" si="49"/>
        <v>0.23420748582636955</v>
      </c>
      <c r="T410">
        <v>1593947</v>
      </c>
      <c r="U410">
        <v>51.4</v>
      </c>
      <c r="V410">
        <f t="shared" si="44"/>
        <v>0</v>
      </c>
      <c r="W410">
        <f t="shared" si="45"/>
        <v>0</v>
      </c>
      <c r="X410">
        <f t="shared" si="46"/>
        <v>1</v>
      </c>
    </row>
    <row r="411" spans="1:24" x14ac:dyDescent="0.3">
      <c r="A411" t="s">
        <v>387</v>
      </c>
      <c r="B411" t="str">
        <f t="shared" si="47"/>
        <v>'IRCON'</v>
      </c>
      <c r="C411" t="s">
        <v>24</v>
      </c>
      <c r="D411" t="s">
        <v>1677</v>
      </c>
      <c r="E411">
        <v>93.95</v>
      </c>
      <c r="F411">
        <v>93.5</v>
      </c>
      <c r="G411">
        <v>95.75</v>
      </c>
      <c r="H411">
        <v>92.9</v>
      </c>
      <c r="I411">
        <v>93</v>
      </c>
      <c r="J411">
        <v>93.25</v>
      </c>
      <c r="K411">
        <v>94.57</v>
      </c>
      <c r="L411">
        <v>970741</v>
      </c>
      <c r="M411" s="3">
        <v>918.01</v>
      </c>
      <c r="N411">
        <v>6823</v>
      </c>
      <c r="O411" s="3">
        <f t="shared" si="43"/>
        <v>142.27480580389857</v>
      </c>
      <c r="P411" s="3">
        <f>VLOOKUP(A411,'27-7'!$A$2:$N$1650,14,FALSE)</f>
        <v>158.50793788496574</v>
      </c>
      <c r="Q411" s="6">
        <f t="shared" si="48"/>
        <v>-0.10241210817371221</v>
      </c>
      <c r="R411" s="5">
        <f>VLOOKUP(A411,'27-7'!$A$2:$L$1650,12,FALSE)</f>
        <v>1733.23</v>
      </c>
      <c r="S411" s="7">
        <f t="shared" si="49"/>
        <v>-0.47034727070267651</v>
      </c>
      <c r="T411">
        <v>358307</v>
      </c>
      <c r="U411">
        <v>36.909999999999997</v>
      </c>
      <c r="V411">
        <f t="shared" si="44"/>
        <v>0</v>
      </c>
      <c r="W411">
        <f t="shared" si="45"/>
        <v>0</v>
      </c>
      <c r="X411">
        <f t="shared" si="46"/>
        <v>1</v>
      </c>
    </row>
    <row r="412" spans="1:24" x14ac:dyDescent="0.3">
      <c r="A412" t="s">
        <v>143</v>
      </c>
      <c r="B412" t="str">
        <f t="shared" si="47"/>
        <v>'OFSS'</v>
      </c>
      <c r="C412" t="s">
        <v>24</v>
      </c>
      <c r="D412" t="s">
        <v>1677</v>
      </c>
      <c r="E412">
        <v>3016.35</v>
      </c>
      <c r="F412">
        <v>3016</v>
      </c>
      <c r="G412">
        <v>3054.95</v>
      </c>
      <c r="H412">
        <v>2982.85</v>
      </c>
      <c r="I412">
        <v>3047</v>
      </c>
      <c r="J412">
        <v>3019.55</v>
      </c>
      <c r="K412">
        <v>3019.07</v>
      </c>
      <c r="L412">
        <v>30328</v>
      </c>
      <c r="M412" s="3">
        <v>915.62</v>
      </c>
      <c r="N412">
        <v>6217</v>
      </c>
      <c r="O412" s="3">
        <f t="shared" si="43"/>
        <v>4.8782370918449409</v>
      </c>
      <c r="P412" s="3">
        <f>VLOOKUP(A412,'27-7'!$A$2:$N$1650,14,FALSE)</f>
        <v>8.147650273224043</v>
      </c>
      <c r="Q412" s="6">
        <f t="shared" si="48"/>
        <v>-0.40127068194415616</v>
      </c>
      <c r="R412" s="5">
        <f>VLOOKUP(A412,'27-7'!$A$2:$L$1650,12,FALSE)</f>
        <v>2233.04</v>
      </c>
      <c r="S412" s="7">
        <f t="shared" si="49"/>
        <v>-0.58996704044710357</v>
      </c>
      <c r="T412">
        <v>15361</v>
      </c>
      <c r="U412">
        <v>50.65</v>
      </c>
      <c r="V412">
        <f t="shared" si="44"/>
        <v>0</v>
      </c>
      <c r="W412">
        <f t="shared" si="45"/>
        <v>0</v>
      </c>
      <c r="X412">
        <f t="shared" si="46"/>
        <v>1</v>
      </c>
    </row>
    <row r="413" spans="1:24" x14ac:dyDescent="0.3">
      <c r="A413" t="s">
        <v>505</v>
      </c>
      <c r="B413" t="str">
        <f t="shared" si="47"/>
        <v>'BANKINDIA'</v>
      </c>
      <c r="C413" t="s">
        <v>24</v>
      </c>
      <c r="D413" t="s">
        <v>1677</v>
      </c>
      <c r="E413">
        <v>45.9</v>
      </c>
      <c r="F413">
        <v>46</v>
      </c>
      <c r="G413">
        <v>46.6</v>
      </c>
      <c r="H413">
        <v>45.2</v>
      </c>
      <c r="I413">
        <v>45.6</v>
      </c>
      <c r="J413">
        <v>45.7</v>
      </c>
      <c r="K413">
        <v>45.93</v>
      </c>
      <c r="L413">
        <v>1985849</v>
      </c>
      <c r="M413" s="3">
        <v>912.06</v>
      </c>
      <c r="N413">
        <v>7221</v>
      </c>
      <c r="O413" s="3">
        <f t="shared" si="43"/>
        <v>275.01024788810412</v>
      </c>
      <c r="P413" s="3">
        <f>VLOOKUP(A413,'27-7'!$A$2:$N$1650,14,FALSE)</f>
        <v>247.79985905567301</v>
      </c>
      <c r="Q413" s="6">
        <f t="shared" si="48"/>
        <v>0.10980792699449345</v>
      </c>
      <c r="R413" s="5">
        <f>VLOOKUP(A413,'27-7'!$A$2:$L$1650,12,FALSE)</f>
        <v>650.15</v>
      </c>
      <c r="S413" s="7">
        <f t="shared" si="49"/>
        <v>0.40284549719295543</v>
      </c>
      <c r="T413">
        <v>444240</v>
      </c>
      <c r="U413">
        <v>22.37</v>
      </c>
      <c r="V413">
        <f t="shared" si="44"/>
        <v>0</v>
      </c>
      <c r="W413">
        <f t="shared" si="45"/>
        <v>0</v>
      </c>
      <c r="X413">
        <f t="shared" si="46"/>
        <v>1</v>
      </c>
    </row>
    <row r="414" spans="1:24" x14ac:dyDescent="0.3">
      <c r="A414" t="s">
        <v>487</v>
      </c>
      <c r="B414" t="str">
        <f t="shared" si="47"/>
        <v>'SPENCERS'</v>
      </c>
      <c r="C414" t="s">
        <v>24</v>
      </c>
      <c r="D414" t="s">
        <v>1677</v>
      </c>
      <c r="E414">
        <v>82.9</v>
      </c>
      <c r="F414">
        <v>83</v>
      </c>
      <c r="G414">
        <v>84.5</v>
      </c>
      <c r="H414">
        <v>82.2</v>
      </c>
      <c r="I414">
        <v>83.1</v>
      </c>
      <c r="J414">
        <v>83.35</v>
      </c>
      <c r="K414">
        <v>83.4</v>
      </c>
      <c r="L414">
        <v>1077422</v>
      </c>
      <c r="M414" s="3">
        <v>898.58</v>
      </c>
      <c r="N414">
        <v>6502</v>
      </c>
      <c r="O414" s="3">
        <f t="shared" si="43"/>
        <v>165.70624423254384</v>
      </c>
      <c r="P414" s="3">
        <f>VLOOKUP(A414,'27-7'!$A$2:$N$1650,14,FALSE)</f>
        <v>124.7946314443971</v>
      </c>
      <c r="Q414" s="6">
        <f t="shared" si="48"/>
        <v>0.32783151257892951</v>
      </c>
      <c r="R414" s="5">
        <f>VLOOKUP(A414,'27-7'!$A$2:$L$1650,12,FALSE)</f>
        <v>743.15</v>
      </c>
      <c r="S414" s="7">
        <f t="shared" si="49"/>
        <v>0.20915023884814649</v>
      </c>
      <c r="T414">
        <v>202717</v>
      </c>
      <c r="U414">
        <v>18.82</v>
      </c>
      <c r="V414">
        <f t="shared" si="44"/>
        <v>0</v>
      </c>
      <c r="W414">
        <f t="shared" si="45"/>
        <v>0</v>
      </c>
      <c r="X414">
        <f t="shared" si="46"/>
        <v>1</v>
      </c>
    </row>
    <row r="415" spans="1:24" x14ac:dyDescent="0.3">
      <c r="A415" t="s">
        <v>501</v>
      </c>
      <c r="B415" t="str">
        <f t="shared" si="47"/>
        <v>'KTKBANK'</v>
      </c>
      <c r="C415" t="s">
        <v>24</v>
      </c>
      <c r="D415" t="s">
        <v>1677</v>
      </c>
      <c r="E415">
        <v>43.05</v>
      </c>
      <c r="F415">
        <v>43.3</v>
      </c>
      <c r="G415">
        <v>43.5</v>
      </c>
      <c r="H415">
        <v>42.2</v>
      </c>
      <c r="I415">
        <v>42.35</v>
      </c>
      <c r="J415">
        <v>42.4</v>
      </c>
      <c r="K415">
        <v>42.53</v>
      </c>
      <c r="L415">
        <v>2080656</v>
      </c>
      <c r="M415" s="3">
        <v>884.86</v>
      </c>
      <c r="N415">
        <v>8940</v>
      </c>
      <c r="O415" s="3">
        <f t="shared" si="43"/>
        <v>232.73557046979866</v>
      </c>
      <c r="P415" s="3">
        <f>VLOOKUP(A415,'27-7'!$A$2:$N$1650,14,FALSE)</f>
        <v>256.49794170920467</v>
      </c>
      <c r="Q415" s="6">
        <f t="shared" si="48"/>
        <v>-9.2641566950060525E-2</v>
      </c>
      <c r="R415" s="5">
        <f>VLOOKUP(A415,'27-7'!$A$2:$L$1650,12,FALSE)</f>
        <v>674.77</v>
      </c>
      <c r="S415" s="7">
        <f t="shared" si="49"/>
        <v>0.31135053425611697</v>
      </c>
      <c r="T415">
        <v>1212115</v>
      </c>
      <c r="U415">
        <v>58.26</v>
      </c>
      <c r="V415">
        <f t="shared" si="44"/>
        <v>0</v>
      </c>
      <c r="W415">
        <f t="shared" si="45"/>
        <v>0</v>
      </c>
      <c r="X415">
        <f t="shared" si="46"/>
        <v>1</v>
      </c>
    </row>
    <row r="416" spans="1:24" x14ac:dyDescent="0.3">
      <c r="A416" t="s">
        <v>519</v>
      </c>
      <c r="B416" t="str">
        <f t="shared" si="47"/>
        <v>'EMAMILTD'</v>
      </c>
      <c r="C416" t="s">
        <v>24</v>
      </c>
      <c r="D416" t="s">
        <v>1677</v>
      </c>
      <c r="E416">
        <v>237.4</v>
      </c>
      <c r="F416">
        <v>238.5</v>
      </c>
      <c r="G416">
        <v>245.4</v>
      </c>
      <c r="H416">
        <v>238.5</v>
      </c>
      <c r="I416">
        <v>243.5</v>
      </c>
      <c r="J416">
        <v>242.25</v>
      </c>
      <c r="K416">
        <v>242.82</v>
      </c>
      <c r="L416">
        <v>358302</v>
      </c>
      <c r="M416" s="3">
        <v>870.05</v>
      </c>
      <c r="N416">
        <v>6909</v>
      </c>
      <c r="O416" s="3">
        <f t="shared" si="43"/>
        <v>51.860182370820667</v>
      </c>
      <c r="P416" s="3">
        <f>VLOOKUP(A416,'27-7'!$A$2:$N$1650,14,FALSE)</f>
        <v>49.095566502463058</v>
      </c>
      <c r="Q416" s="6">
        <f t="shared" si="48"/>
        <v>5.6310906774421514E-2</v>
      </c>
      <c r="R416" s="5">
        <f>VLOOKUP(A416,'27-7'!$A$2:$L$1650,12,FALSE)</f>
        <v>593.1</v>
      </c>
      <c r="S416" s="7">
        <f t="shared" si="49"/>
        <v>0.4669532962400943</v>
      </c>
      <c r="T416">
        <v>186664</v>
      </c>
      <c r="U416">
        <v>52.1</v>
      </c>
      <c r="V416">
        <f t="shared" si="44"/>
        <v>0</v>
      </c>
      <c r="W416">
        <f t="shared" si="45"/>
        <v>0</v>
      </c>
      <c r="X416">
        <f t="shared" si="46"/>
        <v>1</v>
      </c>
    </row>
    <row r="417" spans="1:24" x14ac:dyDescent="0.3">
      <c r="A417" t="s">
        <v>479</v>
      </c>
      <c r="B417" t="str">
        <f t="shared" si="47"/>
        <v>'ZENSARTECH'</v>
      </c>
      <c r="C417" t="s">
        <v>24</v>
      </c>
      <c r="D417" t="s">
        <v>1677</v>
      </c>
      <c r="E417">
        <v>147.44999999999999</v>
      </c>
      <c r="F417">
        <v>148.80000000000001</v>
      </c>
      <c r="G417">
        <v>153.4</v>
      </c>
      <c r="H417">
        <v>148</v>
      </c>
      <c r="I417">
        <v>151.69999999999999</v>
      </c>
      <c r="J417">
        <v>150.69999999999999</v>
      </c>
      <c r="K417">
        <v>150.83000000000001</v>
      </c>
      <c r="L417">
        <v>575308</v>
      </c>
      <c r="M417" s="3">
        <v>867.72</v>
      </c>
      <c r="N417">
        <v>9196</v>
      </c>
      <c r="O417" s="3">
        <f t="shared" si="43"/>
        <v>62.560678555893865</v>
      </c>
      <c r="P417" s="3">
        <f>VLOOKUP(A417,'27-7'!$A$2:$N$1650,14,FALSE)</f>
        <v>57.735865531543332</v>
      </c>
      <c r="Q417" s="6">
        <f t="shared" si="48"/>
        <v>8.356699912491225E-2</v>
      </c>
      <c r="R417" s="5">
        <f>VLOOKUP(A417,'27-7'!$A$2:$L$1650,12,FALSE)</f>
        <v>771.97</v>
      </c>
      <c r="S417" s="7">
        <f t="shared" si="49"/>
        <v>0.1240333173568921</v>
      </c>
      <c r="T417">
        <v>219719</v>
      </c>
      <c r="U417">
        <v>38.19</v>
      </c>
      <c r="V417">
        <f t="shared" si="44"/>
        <v>0</v>
      </c>
      <c r="W417">
        <f t="shared" si="45"/>
        <v>0</v>
      </c>
      <c r="X417">
        <f t="shared" si="46"/>
        <v>1</v>
      </c>
    </row>
    <row r="418" spans="1:24" x14ac:dyDescent="0.3">
      <c r="A418" t="s">
        <v>27</v>
      </c>
      <c r="B418" t="str">
        <f t="shared" si="47"/>
        <v>'POWERINDIA'</v>
      </c>
      <c r="C418" t="s">
        <v>24</v>
      </c>
      <c r="D418" t="s">
        <v>1677</v>
      </c>
      <c r="E418">
        <v>872.05</v>
      </c>
      <c r="F418">
        <v>876.95</v>
      </c>
      <c r="G418">
        <v>889.25</v>
      </c>
      <c r="H418">
        <v>871</v>
      </c>
      <c r="I418">
        <v>885</v>
      </c>
      <c r="J418">
        <v>883.6</v>
      </c>
      <c r="K418">
        <v>872.85</v>
      </c>
      <c r="L418">
        <v>99262</v>
      </c>
      <c r="M418" s="3">
        <v>866.41</v>
      </c>
      <c r="N418">
        <v>2118</v>
      </c>
      <c r="O418" s="3">
        <f t="shared" si="43"/>
        <v>46.86591123701605</v>
      </c>
      <c r="P418" s="3">
        <f>VLOOKUP(A418,'27-7'!$A$2:$N$1650,14,FALSE)</f>
        <v>89.526824034334766</v>
      </c>
      <c r="Q418" s="6">
        <f t="shared" si="48"/>
        <v>-0.47651542716356909</v>
      </c>
      <c r="R418" s="5">
        <f>VLOOKUP(A418,'27-7'!$A$2:$L$1650,12,FALSE)</f>
        <v>5078.75</v>
      </c>
      <c r="S418" s="7">
        <f t="shared" si="49"/>
        <v>-0.82940487324636969</v>
      </c>
      <c r="T418">
        <v>79783</v>
      </c>
      <c r="U418">
        <v>80.38</v>
      </c>
      <c r="V418">
        <f t="shared" si="44"/>
        <v>0</v>
      </c>
      <c r="W418">
        <f t="shared" si="45"/>
        <v>0</v>
      </c>
      <c r="X418">
        <f t="shared" si="46"/>
        <v>1</v>
      </c>
    </row>
    <row r="419" spans="1:24" x14ac:dyDescent="0.3">
      <c r="A419" t="s">
        <v>458</v>
      </c>
      <c r="B419" t="str">
        <f t="shared" si="47"/>
        <v>'RITES'</v>
      </c>
      <c r="C419" t="s">
        <v>24</v>
      </c>
      <c r="D419" t="s">
        <v>1677</v>
      </c>
      <c r="E419">
        <v>242.8</v>
      </c>
      <c r="F419">
        <v>244.6</v>
      </c>
      <c r="G419">
        <v>244.6</v>
      </c>
      <c r="H419">
        <v>240.7</v>
      </c>
      <c r="I419">
        <v>241.9</v>
      </c>
      <c r="J419">
        <v>241.75</v>
      </c>
      <c r="K419">
        <v>242.22</v>
      </c>
      <c r="L419">
        <v>357234</v>
      </c>
      <c r="M419" s="3">
        <v>865.3</v>
      </c>
      <c r="N419">
        <v>5357</v>
      </c>
      <c r="O419" s="3">
        <f t="shared" si="43"/>
        <v>66.685458278887438</v>
      </c>
      <c r="P419" s="3">
        <f>VLOOKUP(A419,'27-7'!$A$2:$N$1650,14,FALSE)</f>
        <v>49.332225471948952</v>
      </c>
      <c r="Q419" s="6">
        <f t="shared" si="48"/>
        <v>0.35176261846945861</v>
      </c>
      <c r="R419" s="5">
        <f>VLOOKUP(A419,'27-7'!$A$2:$L$1650,12,FALSE)</f>
        <v>902.39</v>
      </c>
      <c r="S419" s="7">
        <f t="shared" si="49"/>
        <v>-4.1101962566074568E-2</v>
      </c>
      <c r="T419">
        <v>151196</v>
      </c>
      <c r="U419">
        <v>42.32</v>
      </c>
      <c r="V419">
        <f t="shared" si="44"/>
        <v>0</v>
      </c>
      <c r="W419">
        <f t="shared" si="45"/>
        <v>0</v>
      </c>
      <c r="X419">
        <f t="shared" si="46"/>
        <v>1</v>
      </c>
    </row>
    <row r="420" spans="1:24" x14ac:dyDescent="0.3">
      <c r="A420" t="s">
        <v>486</v>
      </c>
      <c r="B420" t="str">
        <f t="shared" si="47"/>
        <v>'CUB'</v>
      </c>
      <c r="C420" t="s">
        <v>24</v>
      </c>
      <c r="D420" t="s">
        <v>1677</v>
      </c>
      <c r="E420">
        <v>122.6</v>
      </c>
      <c r="F420">
        <v>122.75</v>
      </c>
      <c r="G420">
        <v>123.8</v>
      </c>
      <c r="H420">
        <v>121</v>
      </c>
      <c r="I420">
        <v>121.45</v>
      </c>
      <c r="J420">
        <v>121.4</v>
      </c>
      <c r="K420">
        <v>121.96</v>
      </c>
      <c r="L420">
        <v>708221</v>
      </c>
      <c r="M420" s="3">
        <v>863.77</v>
      </c>
      <c r="N420">
        <v>6869</v>
      </c>
      <c r="O420" s="3">
        <f t="shared" si="43"/>
        <v>103.10394526131897</v>
      </c>
      <c r="P420" s="3">
        <f>VLOOKUP(A420,'27-7'!$A$2:$N$1650,14,FALSE)</f>
        <v>82.494323621939543</v>
      </c>
      <c r="Q420" s="6">
        <f t="shared" si="48"/>
        <v>0.24983078513172091</v>
      </c>
      <c r="R420" s="5">
        <f>VLOOKUP(A420,'27-7'!$A$2:$L$1650,12,FALSE)</f>
        <v>744.32</v>
      </c>
      <c r="S420" s="7">
        <f t="shared" si="49"/>
        <v>0.16048205073086835</v>
      </c>
      <c r="T420">
        <v>462414</v>
      </c>
      <c r="U420">
        <v>65.290000000000006</v>
      </c>
      <c r="V420">
        <f t="shared" si="44"/>
        <v>0</v>
      </c>
      <c r="W420">
        <f t="shared" si="45"/>
        <v>0</v>
      </c>
      <c r="X420">
        <f t="shared" si="46"/>
        <v>1</v>
      </c>
    </row>
    <row r="421" spans="1:24" x14ac:dyDescent="0.3">
      <c r="A421" t="s">
        <v>476</v>
      </c>
      <c r="B421" t="str">
        <f t="shared" si="47"/>
        <v>'MRPL'</v>
      </c>
      <c r="C421" t="s">
        <v>24</v>
      </c>
      <c r="D421" t="s">
        <v>1677</v>
      </c>
      <c r="E421">
        <v>36.299999999999997</v>
      </c>
      <c r="F421">
        <v>36.299999999999997</v>
      </c>
      <c r="G421">
        <v>37.4</v>
      </c>
      <c r="H421">
        <v>35.75</v>
      </c>
      <c r="I421">
        <v>36.75</v>
      </c>
      <c r="J421">
        <v>36.799999999999997</v>
      </c>
      <c r="K421">
        <v>36.700000000000003</v>
      </c>
      <c r="L421">
        <v>2333822</v>
      </c>
      <c r="M421" s="3">
        <v>856.55</v>
      </c>
      <c r="N421">
        <v>8282</v>
      </c>
      <c r="O421" s="3">
        <f t="shared" si="43"/>
        <v>281.7944940835547</v>
      </c>
      <c r="P421" s="3">
        <f>VLOOKUP(A421,'27-7'!$A$2:$N$1650,14,FALSE)</f>
        <v>290.83116010216429</v>
      </c>
      <c r="Q421" s="6">
        <f t="shared" si="48"/>
        <v>-3.1071863191809157E-2</v>
      </c>
      <c r="R421" s="5">
        <f>VLOOKUP(A421,'27-7'!$A$2:$L$1650,12,FALSE)</f>
        <v>790.75</v>
      </c>
      <c r="S421" s="7">
        <f t="shared" si="49"/>
        <v>8.3212140373063487E-2</v>
      </c>
      <c r="T421">
        <v>1000550</v>
      </c>
      <c r="U421">
        <v>42.87</v>
      </c>
      <c r="V421">
        <f t="shared" si="44"/>
        <v>0</v>
      </c>
      <c r="W421">
        <f t="shared" si="45"/>
        <v>0</v>
      </c>
      <c r="X421">
        <f t="shared" si="46"/>
        <v>1</v>
      </c>
    </row>
    <row r="422" spans="1:24" x14ac:dyDescent="0.3">
      <c r="A422" t="s">
        <v>478</v>
      </c>
      <c r="B422" t="str">
        <f t="shared" si="47"/>
        <v>'IBREALEST'</v>
      </c>
      <c r="C422" t="s">
        <v>24</v>
      </c>
      <c r="D422" t="s">
        <v>1677</v>
      </c>
      <c r="E422">
        <v>53.25</v>
      </c>
      <c r="F422">
        <v>53.85</v>
      </c>
      <c r="G422">
        <v>54.9</v>
      </c>
      <c r="H422">
        <v>51.3</v>
      </c>
      <c r="I422">
        <v>51.75</v>
      </c>
      <c r="J422">
        <v>51.9</v>
      </c>
      <c r="K422">
        <v>53</v>
      </c>
      <c r="L422">
        <v>1596010</v>
      </c>
      <c r="M422" s="3">
        <v>845.87</v>
      </c>
      <c r="N422">
        <v>8298</v>
      </c>
      <c r="O422" s="3">
        <f t="shared" si="43"/>
        <v>192.33670764039528</v>
      </c>
      <c r="P422" s="3">
        <f>VLOOKUP(A422,'27-7'!$A$2:$N$1650,14,FALSE)</f>
        <v>194.20809780465362</v>
      </c>
      <c r="Q422" s="6">
        <f t="shared" si="48"/>
        <v>-9.6360048083098081E-3</v>
      </c>
      <c r="R422" s="5">
        <f>VLOOKUP(A422,'27-7'!$A$2:$L$1650,12,FALSE)</f>
        <v>776.96</v>
      </c>
      <c r="S422" s="7">
        <f t="shared" si="49"/>
        <v>8.869182454695218E-2</v>
      </c>
      <c r="T422">
        <v>988932</v>
      </c>
      <c r="U422">
        <v>61.96</v>
      </c>
      <c r="V422">
        <f t="shared" si="44"/>
        <v>0</v>
      </c>
      <c r="W422">
        <f t="shared" si="45"/>
        <v>0</v>
      </c>
      <c r="X422">
        <f t="shared" si="46"/>
        <v>1</v>
      </c>
    </row>
    <row r="423" spans="1:24" x14ac:dyDescent="0.3">
      <c r="A423" t="s">
        <v>423</v>
      </c>
      <c r="B423" t="str">
        <f t="shared" si="47"/>
        <v>'ADANIPOWER'</v>
      </c>
      <c r="C423" t="s">
        <v>24</v>
      </c>
      <c r="D423" t="s">
        <v>1677</v>
      </c>
      <c r="E423">
        <v>35.25</v>
      </c>
      <c r="F423">
        <v>35.35</v>
      </c>
      <c r="G423">
        <v>35.700000000000003</v>
      </c>
      <c r="H423">
        <v>35.1</v>
      </c>
      <c r="I423">
        <v>35.5</v>
      </c>
      <c r="J423">
        <v>35.5</v>
      </c>
      <c r="K423">
        <v>35.51</v>
      </c>
      <c r="L423">
        <v>2364320</v>
      </c>
      <c r="M423" s="3">
        <v>839.57</v>
      </c>
      <c r="N423">
        <v>5691</v>
      </c>
      <c r="O423" s="3">
        <f t="shared" si="43"/>
        <v>415.44895448954492</v>
      </c>
      <c r="P423" s="3">
        <f>VLOOKUP(A423,'27-7'!$A$2:$N$1650,14,FALSE)</f>
        <v>447.32290976546972</v>
      </c>
      <c r="Q423" s="6">
        <f t="shared" si="48"/>
        <v>-7.1254913576047865E-2</v>
      </c>
      <c r="R423" s="5">
        <f>VLOOKUP(A423,'27-7'!$A$2:$L$1650,12,FALSE)</f>
        <v>1193.73</v>
      </c>
      <c r="S423" s="7">
        <f t="shared" si="49"/>
        <v>-0.29668350464510396</v>
      </c>
      <c r="T423">
        <v>1457225</v>
      </c>
      <c r="U423">
        <v>61.63</v>
      </c>
      <c r="V423">
        <f t="shared" si="44"/>
        <v>0</v>
      </c>
      <c r="W423">
        <f t="shared" si="45"/>
        <v>0</v>
      </c>
      <c r="X423">
        <f t="shared" si="46"/>
        <v>1</v>
      </c>
    </row>
    <row r="424" spans="1:24" x14ac:dyDescent="0.3">
      <c r="A424" t="s">
        <v>360</v>
      </c>
      <c r="B424" t="str">
        <f t="shared" si="47"/>
        <v>'FORTIS'</v>
      </c>
      <c r="C424" t="s">
        <v>24</v>
      </c>
      <c r="D424" t="s">
        <v>1677</v>
      </c>
      <c r="E424">
        <v>135.55000000000001</v>
      </c>
      <c r="F424">
        <v>135.55000000000001</v>
      </c>
      <c r="G424">
        <v>137.25</v>
      </c>
      <c r="H424">
        <v>135</v>
      </c>
      <c r="I424">
        <v>136.05000000000001</v>
      </c>
      <c r="J424">
        <v>136.4</v>
      </c>
      <c r="K424">
        <v>136.11000000000001</v>
      </c>
      <c r="L424">
        <v>596977</v>
      </c>
      <c r="M424" s="3">
        <v>812.56</v>
      </c>
      <c r="N424">
        <v>3929</v>
      </c>
      <c r="O424" s="3">
        <f t="shared" si="43"/>
        <v>151.94120641384575</v>
      </c>
      <c r="P424" s="3">
        <f>VLOOKUP(A424,'27-7'!$A$2:$N$1650,14,FALSE)</f>
        <v>280.66060922996468</v>
      </c>
      <c r="Q424" s="6">
        <f t="shared" si="48"/>
        <v>-0.45863009835715923</v>
      </c>
      <c r="R424" s="5">
        <f>VLOOKUP(A424,'27-7'!$A$2:$L$1650,12,FALSE)</f>
        <v>2903.25</v>
      </c>
      <c r="S424" s="7">
        <f t="shared" si="49"/>
        <v>-0.72012055455093427</v>
      </c>
      <c r="T424">
        <v>242171</v>
      </c>
      <c r="U424">
        <v>40.57</v>
      </c>
      <c r="V424">
        <f t="shared" si="44"/>
        <v>0</v>
      </c>
      <c r="W424">
        <f t="shared" si="45"/>
        <v>0</v>
      </c>
      <c r="X424">
        <f t="shared" si="46"/>
        <v>1</v>
      </c>
    </row>
    <row r="425" spans="1:24" x14ac:dyDescent="0.3">
      <c r="A425" t="s">
        <v>577</v>
      </c>
      <c r="B425" t="str">
        <f t="shared" si="47"/>
        <v>'MSTCLTD'</v>
      </c>
      <c r="C425" t="s">
        <v>24</v>
      </c>
      <c r="D425" t="s">
        <v>1677</v>
      </c>
      <c r="E425">
        <v>143.6</v>
      </c>
      <c r="F425">
        <v>144.80000000000001</v>
      </c>
      <c r="G425">
        <v>153</v>
      </c>
      <c r="H425">
        <v>138</v>
      </c>
      <c r="I425">
        <v>146.6</v>
      </c>
      <c r="J425">
        <v>146.35</v>
      </c>
      <c r="K425">
        <v>147</v>
      </c>
      <c r="L425">
        <v>550161</v>
      </c>
      <c r="M425" s="3">
        <v>808.72</v>
      </c>
      <c r="N425">
        <v>7680</v>
      </c>
      <c r="O425" s="3">
        <f t="shared" si="43"/>
        <v>71.635546875000003</v>
      </c>
      <c r="P425" s="3">
        <f>VLOOKUP(A425,'27-7'!$A$2:$N$1650,14,FALSE)</f>
        <v>56.632437399494599</v>
      </c>
      <c r="Q425" s="6">
        <f t="shared" si="48"/>
        <v>0.26492077975862111</v>
      </c>
      <c r="R425" s="5">
        <f>VLOOKUP(A425,'27-7'!$A$2:$L$1650,12,FALSE)</f>
        <v>359.48</v>
      </c>
      <c r="S425" s="7">
        <f t="shared" si="49"/>
        <v>1.2496940024479803</v>
      </c>
      <c r="T425">
        <v>186782</v>
      </c>
      <c r="U425">
        <v>33.950000000000003</v>
      </c>
      <c r="V425">
        <f t="shared" si="44"/>
        <v>0</v>
      </c>
      <c r="W425">
        <f t="shared" si="45"/>
        <v>0</v>
      </c>
      <c r="X425">
        <f t="shared" si="46"/>
        <v>1</v>
      </c>
    </row>
    <row r="426" spans="1:24" x14ac:dyDescent="0.3">
      <c r="A426" t="s">
        <v>448</v>
      </c>
      <c r="B426" t="str">
        <f t="shared" si="47"/>
        <v>'UNIONBANK'</v>
      </c>
      <c r="C426" t="s">
        <v>24</v>
      </c>
      <c r="D426" t="s">
        <v>1677</v>
      </c>
      <c r="E426">
        <v>29.55</v>
      </c>
      <c r="F426">
        <v>29.5</v>
      </c>
      <c r="G426">
        <v>29.85</v>
      </c>
      <c r="H426">
        <v>28.9</v>
      </c>
      <c r="I426">
        <v>29.15</v>
      </c>
      <c r="J426">
        <v>29.2</v>
      </c>
      <c r="K426">
        <v>29.25</v>
      </c>
      <c r="L426">
        <v>2760742</v>
      </c>
      <c r="M426" s="3">
        <v>807.41</v>
      </c>
      <c r="N426">
        <v>13279</v>
      </c>
      <c r="O426" s="3">
        <f t="shared" si="43"/>
        <v>207.90285413058211</v>
      </c>
      <c r="P426" s="3">
        <f>VLOOKUP(A426,'27-7'!$A$2:$N$1650,14,FALSE)</f>
        <v>247.99824614915357</v>
      </c>
      <c r="Q426" s="6">
        <f t="shared" si="48"/>
        <v>-0.16167611118691899</v>
      </c>
      <c r="R426" s="5">
        <f>VLOOKUP(A426,'27-7'!$A$2:$L$1650,12,FALSE)</f>
        <v>965.84</v>
      </c>
      <c r="S426" s="7">
        <f t="shared" si="49"/>
        <v>-0.16403338027002409</v>
      </c>
      <c r="T426">
        <v>1046935</v>
      </c>
      <c r="U426">
        <v>37.92</v>
      </c>
      <c r="V426">
        <f t="shared" si="44"/>
        <v>0</v>
      </c>
      <c r="W426">
        <f t="shared" si="45"/>
        <v>0</v>
      </c>
      <c r="X426">
        <f t="shared" si="46"/>
        <v>1</v>
      </c>
    </row>
    <row r="427" spans="1:24" x14ac:dyDescent="0.3">
      <c r="A427" t="s">
        <v>579</v>
      </c>
      <c r="B427" t="str">
        <f t="shared" si="47"/>
        <v>'PGHL'</v>
      </c>
      <c r="C427" t="s">
        <v>24</v>
      </c>
      <c r="D427" t="s">
        <v>1677</v>
      </c>
      <c r="E427">
        <v>4057.2</v>
      </c>
      <c r="F427">
        <v>4068</v>
      </c>
      <c r="G427">
        <v>4201</v>
      </c>
      <c r="H427">
        <v>4055.15</v>
      </c>
      <c r="I427">
        <v>4178.05</v>
      </c>
      <c r="J427">
        <v>4192.1000000000004</v>
      </c>
      <c r="K427">
        <v>4131.54</v>
      </c>
      <c r="L427">
        <v>19380</v>
      </c>
      <c r="M427" s="3">
        <v>800.69</v>
      </c>
      <c r="N427">
        <v>3409</v>
      </c>
      <c r="O427" s="3">
        <f t="shared" si="43"/>
        <v>5.6849515987092989</v>
      </c>
      <c r="P427" s="3">
        <f>VLOOKUP(A427,'27-7'!$A$2:$N$1650,14,FALSE)</f>
        <v>5.1953265428400242</v>
      </c>
      <c r="Q427" s="6">
        <f t="shared" si="48"/>
        <v>9.4243365038152407E-2</v>
      </c>
      <c r="R427" s="5">
        <f>VLOOKUP(A427,'27-7'!$A$2:$L$1650,12,FALSE)</f>
        <v>350.31</v>
      </c>
      <c r="S427" s="7">
        <f t="shared" si="49"/>
        <v>1.2856612714452915</v>
      </c>
      <c r="T427">
        <v>12653</v>
      </c>
      <c r="U427">
        <v>65.290000000000006</v>
      </c>
      <c r="V427">
        <f t="shared" si="44"/>
        <v>0</v>
      </c>
      <c r="W427">
        <f t="shared" si="45"/>
        <v>0</v>
      </c>
      <c r="X427">
        <f t="shared" si="46"/>
        <v>1</v>
      </c>
    </row>
    <row r="428" spans="1:24" x14ac:dyDescent="0.3">
      <c r="A428" t="s">
        <v>452</v>
      </c>
      <c r="B428" t="str">
        <f t="shared" si="47"/>
        <v>'ABCAPITAL'</v>
      </c>
      <c r="C428" t="s">
        <v>24</v>
      </c>
      <c r="D428" t="s">
        <v>1677</v>
      </c>
      <c r="E428">
        <v>57.35</v>
      </c>
      <c r="F428">
        <v>57.65</v>
      </c>
      <c r="G428">
        <v>58</v>
      </c>
      <c r="H428">
        <v>56.3</v>
      </c>
      <c r="I428">
        <v>56.55</v>
      </c>
      <c r="J428">
        <v>56.65</v>
      </c>
      <c r="K428">
        <v>56.87</v>
      </c>
      <c r="L428">
        <v>1399942</v>
      </c>
      <c r="M428" s="3">
        <v>796.22</v>
      </c>
      <c r="N428">
        <v>8173</v>
      </c>
      <c r="O428" s="3">
        <f t="shared" si="43"/>
        <v>171.28863330478404</v>
      </c>
      <c r="P428" s="3">
        <f>VLOOKUP(A428,'27-7'!$A$2:$N$1650,14,FALSE)</f>
        <v>222.00215140513649</v>
      </c>
      <c r="Q428" s="6">
        <f t="shared" si="48"/>
        <v>-0.22843705693556213</v>
      </c>
      <c r="R428" s="5">
        <f>VLOOKUP(A428,'27-7'!$A$2:$L$1650,12,FALSE)</f>
        <v>955.51</v>
      </c>
      <c r="S428" s="7">
        <f t="shared" si="49"/>
        <v>-0.16670678485834786</v>
      </c>
      <c r="T428">
        <v>550003</v>
      </c>
      <c r="U428">
        <v>39.29</v>
      </c>
      <c r="V428">
        <f t="shared" si="44"/>
        <v>0</v>
      </c>
      <c r="W428">
        <f t="shared" si="45"/>
        <v>0</v>
      </c>
      <c r="X428">
        <f t="shared" si="46"/>
        <v>1</v>
      </c>
    </row>
    <row r="429" spans="1:24" x14ac:dyDescent="0.3">
      <c r="A429" t="s">
        <v>507</v>
      </c>
      <c r="B429" t="str">
        <f t="shared" si="47"/>
        <v>'DHAMPURSUG'</v>
      </c>
      <c r="C429" t="s">
        <v>24</v>
      </c>
      <c r="D429" t="s">
        <v>1677</v>
      </c>
      <c r="E429">
        <v>126.85</v>
      </c>
      <c r="F429">
        <v>129.1</v>
      </c>
      <c r="G429">
        <v>131.5</v>
      </c>
      <c r="H429">
        <v>128.05000000000001</v>
      </c>
      <c r="I429">
        <v>128.35</v>
      </c>
      <c r="J429">
        <v>128.6</v>
      </c>
      <c r="K429">
        <v>129.65</v>
      </c>
      <c r="L429">
        <v>613168</v>
      </c>
      <c r="M429" s="3">
        <v>794.97</v>
      </c>
      <c r="N429">
        <v>5825</v>
      </c>
      <c r="O429" s="3">
        <f t="shared" si="43"/>
        <v>105.26489270386266</v>
      </c>
      <c r="P429" s="3">
        <f>VLOOKUP(A429,'27-7'!$A$2:$N$1650,14,FALSE)</f>
        <v>102.88786994581075</v>
      </c>
      <c r="Q429" s="6">
        <f t="shared" si="48"/>
        <v>2.3103041780375512E-2</v>
      </c>
      <c r="R429" s="5">
        <f>VLOOKUP(A429,'27-7'!$A$2:$L$1650,12,FALSE)</f>
        <v>633.08000000000004</v>
      </c>
      <c r="S429" s="7">
        <f t="shared" si="49"/>
        <v>0.25571807670436592</v>
      </c>
      <c r="T429">
        <v>181590</v>
      </c>
      <c r="U429">
        <v>29.62</v>
      </c>
      <c r="V429">
        <f t="shared" si="44"/>
        <v>0</v>
      </c>
      <c r="W429">
        <f t="shared" si="45"/>
        <v>0</v>
      </c>
      <c r="X429">
        <f t="shared" si="46"/>
        <v>1</v>
      </c>
    </row>
    <row r="430" spans="1:24" x14ac:dyDescent="0.3">
      <c r="A430" t="s">
        <v>468</v>
      </c>
      <c r="B430" t="str">
        <f t="shared" si="47"/>
        <v>'INDHOTEL'</v>
      </c>
      <c r="C430" t="s">
        <v>24</v>
      </c>
      <c r="D430" t="s">
        <v>1677</v>
      </c>
      <c r="E430">
        <v>78.400000000000006</v>
      </c>
      <c r="F430">
        <v>78.400000000000006</v>
      </c>
      <c r="G430">
        <v>79.349999999999994</v>
      </c>
      <c r="H430">
        <v>78</v>
      </c>
      <c r="I430">
        <v>78.599999999999994</v>
      </c>
      <c r="J430">
        <v>78.849999999999994</v>
      </c>
      <c r="K430">
        <v>78.55</v>
      </c>
      <c r="L430">
        <v>998628</v>
      </c>
      <c r="M430" s="3">
        <v>784.38</v>
      </c>
      <c r="N430">
        <v>7589</v>
      </c>
      <c r="O430" s="3">
        <f t="shared" si="43"/>
        <v>131.58887864013704</v>
      </c>
      <c r="P430" s="3">
        <f>VLOOKUP(A430,'27-7'!$A$2:$N$1650,14,FALSE)</f>
        <v>155.09328733649562</v>
      </c>
      <c r="Q430" s="6">
        <f t="shared" si="48"/>
        <v>-0.1515501354056841</v>
      </c>
      <c r="R430" s="5">
        <f>VLOOKUP(A430,'27-7'!$A$2:$L$1650,12,FALSE)</f>
        <v>853.34</v>
      </c>
      <c r="S430" s="7">
        <f t="shared" si="49"/>
        <v>-8.0811868657276159E-2</v>
      </c>
      <c r="T430">
        <v>473369</v>
      </c>
      <c r="U430">
        <v>47.4</v>
      </c>
      <c r="V430">
        <f t="shared" si="44"/>
        <v>0</v>
      </c>
      <c r="W430">
        <f t="shared" si="45"/>
        <v>0</v>
      </c>
      <c r="X430">
        <f t="shared" si="46"/>
        <v>1</v>
      </c>
    </row>
    <row r="431" spans="1:24" x14ac:dyDescent="0.3">
      <c r="A431" t="s">
        <v>489</v>
      </c>
      <c r="B431" t="str">
        <f t="shared" si="47"/>
        <v>'KARURVYSYA'</v>
      </c>
      <c r="C431" t="s">
        <v>24</v>
      </c>
      <c r="D431" t="s">
        <v>1677</v>
      </c>
      <c r="E431">
        <v>30.35</v>
      </c>
      <c r="F431">
        <v>31.2</v>
      </c>
      <c r="G431">
        <v>31.7</v>
      </c>
      <c r="H431">
        <v>30.4</v>
      </c>
      <c r="I431">
        <v>30.5</v>
      </c>
      <c r="J431">
        <v>30.65</v>
      </c>
      <c r="K431">
        <v>31.07</v>
      </c>
      <c r="L431">
        <v>2488925</v>
      </c>
      <c r="M431" s="3">
        <v>773.37</v>
      </c>
      <c r="N431">
        <v>7956</v>
      </c>
      <c r="O431" s="3">
        <f t="shared" si="43"/>
        <v>312.83622423328308</v>
      </c>
      <c r="P431" s="3">
        <f>VLOOKUP(A431,'27-7'!$A$2:$N$1650,14,FALSE)</f>
        <v>258.71913477537436</v>
      </c>
      <c r="Q431" s="6">
        <f t="shared" si="48"/>
        <v>0.20917312322064763</v>
      </c>
      <c r="R431" s="5">
        <f>VLOOKUP(A431,'27-7'!$A$2:$L$1650,12,FALSE)</f>
        <v>717.48</v>
      </c>
      <c r="S431" s="7">
        <f t="shared" si="49"/>
        <v>7.7897641746111371E-2</v>
      </c>
      <c r="T431">
        <v>1439793</v>
      </c>
      <c r="U431">
        <v>57.85</v>
      </c>
      <c r="V431">
        <f t="shared" si="44"/>
        <v>0</v>
      </c>
      <c r="W431">
        <f t="shared" si="45"/>
        <v>0</v>
      </c>
      <c r="X431">
        <f t="shared" si="46"/>
        <v>1</v>
      </c>
    </row>
    <row r="432" spans="1:24" x14ac:dyDescent="0.3">
      <c r="A432" t="s">
        <v>470</v>
      </c>
      <c r="B432" t="str">
        <f t="shared" si="47"/>
        <v>'BOMDYEING'</v>
      </c>
      <c r="C432" t="s">
        <v>24</v>
      </c>
      <c r="D432" t="s">
        <v>1677</v>
      </c>
      <c r="E432">
        <v>62.65</v>
      </c>
      <c r="F432">
        <v>62.85</v>
      </c>
      <c r="G432">
        <v>63.7</v>
      </c>
      <c r="H432">
        <v>61.7</v>
      </c>
      <c r="I432">
        <v>62.2</v>
      </c>
      <c r="J432">
        <v>62.5</v>
      </c>
      <c r="K432">
        <v>62.68</v>
      </c>
      <c r="L432">
        <v>1216775</v>
      </c>
      <c r="M432" s="3">
        <v>762.67</v>
      </c>
      <c r="N432">
        <v>5788</v>
      </c>
      <c r="O432" s="3">
        <f t="shared" si="43"/>
        <v>210.2237387698687</v>
      </c>
      <c r="P432" s="3">
        <f>VLOOKUP(A432,'27-7'!$A$2:$N$1650,14,FALSE)</f>
        <v>197.27334515366431</v>
      </c>
      <c r="Q432" s="6">
        <f t="shared" si="48"/>
        <v>6.5646950966015208E-2</v>
      </c>
      <c r="R432" s="5">
        <f>VLOOKUP(A432,'27-7'!$A$2:$L$1650,12,FALSE)</f>
        <v>843.9</v>
      </c>
      <c r="S432" s="7">
        <f t="shared" si="49"/>
        <v>-9.6255480507169117E-2</v>
      </c>
      <c r="T432">
        <v>394204</v>
      </c>
      <c r="U432">
        <v>32.4</v>
      </c>
      <c r="V432">
        <f t="shared" si="44"/>
        <v>0</v>
      </c>
      <c r="W432">
        <f t="shared" si="45"/>
        <v>0</v>
      </c>
      <c r="X432">
        <f t="shared" si="46"/>
        <v>1</v>
      </c>
    </row>
    <row r="433" spans="1:24" x14ac:dyDescent="0.3">
      <c r="A433" t="s">
        <v>376</v>
      </c>
      <c r="B433" t="str">
        <f t="shared" si="47"/>
        <v>'GUJGASLTD'</v>
      </c>
      <c r="C433" t="s">
        <v>24</v>
      </c>
      <c r="D433" t="s">
        <v>1677</v>
      </c>
      <c r="E433">
        <v>286.39999999999998</v>
      </c>
      <c r="F433">
        <v>288.95</v>
      </c>
      <c r="G433">
        <v>292</v>
      </c>
      <c r="H433">
        <v>285.5</v>
      </c>
      <c r="I433">
        <v>287</v>
      </c>
      <c r="J433">
        <v>286.55</v>
      </c>
      <c r="K433">
        <v>287.93</v>
      </c>
      <c r="L433">
        <v>258624</v>
      </c>
      <c r="M433" s="3">
        <v>744.66</v>
      </c>
      <c r="N433">
        <v>6991</v>
      </c>
      <c r="O433" s="3">
        <f t="shared" si="43"/>
        <v>36.993849234730369</v>
      </c>
      <c r="P433" s="3">
        <f>VLOOKUP(A433,'27-7'!$A$2:$N$1650,14,FALSE)</f>
        <v>50.238882103599394</v>
      </c>
      <c r="Q433" s="6">
        <f t="shared" si="48"/>
        <v>-0.26364107468705156</v>
      </c>
      <c r="R433" s="5">
        <f>VLOOKUP(A433,'27-7'!$A$2:$L$1650,12,FALSE)</f>
        <v>2003.55</v>
      </c>
      <c r="S433" s="7">
        <f t="shared" si="49"/>
        <v>-0.6283297147563075</v>
      </c>
      <c r="T433">
        <v>114905</v>
      </c>
      <c r="U433">
        <v>44.43</v>
      </c>
      <c r="V433">
        <f t="shared" si="44"/>
        <v>0</v>
      </c>
      <c r="W433">
        <f t="shared" si="45"/>
        <v>0</v>
      </c>
      <c r="X433">
        <f t="shared" si="46"/>
        <v>1</v>
      </c>
    </row>
    <row r="434" spans="1:24" x14ac:dyDescent="0.3">
      <c r="A434" t="s">
        <v>488</v>
      </c>
      <c r="B434" t="str">
        <f t="shared" si="47"/>
        <v>'COCHINSHIP'</v>
      </c>
      <c r="C434" t="s">
        <v>24</v>
      </c>
      <c r="D434" t="s">
        <v>1677</v>
      </c>
      <c r="E434">
        <v>330.2</v>
      </c>
      <c r="F434">
        <v>330.2</v>
      </c>
      <c r="G434">
        <v>335</v>
      </c>
      <c r="H434">
        <v>327.8</v>
      </c>
      <c r="I434">
        <v>333.2</v>
      </c>
      <c r="J434">
        <v>333.25</v>
      </c>
      <c r="K434">
        <v>331.9</v>
      </c>
      <c r="L434">
        <v>224240</v>
      </c>
      <c r="M434" s="3">
        <v>744.25</v>
      </c>
      <c r="N434">
        <v>3935</v>
      </c>
      <c r="O434" s="3">
        <f t="shared" si="43"/>
        <v>56.986022871664552</v>
      </c>
      <c r="P434" s="3">
        <f>VLOOKUP(A434,'27-7'!$A$2:$N$1650,14,FALSE)</f>
        <v>55.533133283320829</v>
      </c>
      <c r="Q434" s="6">
        <f t="shared" si="48"/>
        <v>2.6162571827728888E-2</v>
      </c>
      <c r="R434" s="5">
        <f>VLOOKUP(A434,'27-7'!$A$2:$L$1650,12,FALSE)</f>
        <v>732.4</v>
      </c>
      <c r="S434" s="7">
        <f t="shared" si="49"/>
        <v>1.6179683233205931E-2</v>
      </c>
      <c r="T434">
        <v>112656</v>
      </c>
      <c r="U434">
        <v>50.24</v>
      </c>
      <c r="V434">
        <f t="shared" si="44"/>
        <v>0</v>
      </c>
      <c r="W434">
        <f t="shared" si="45"/>
        <v>0</v>
      </c>
      <c r="X434">
        <f t="shared" si="46"/>
        <v>1</v>
      </c>
    </row>
    <row r="435" spans="1:24" x14ac:dyDescent="0.3">
      <c r="A435" t="s">
        <v>453</v>
      </c>
      <c r="B435" t="str">
        <f t="shared" si="47"/>
        <v>'RVNL'</v>
      </c>
      <c r="C435" t="s">
        <v>24</v>
      </c>
      <c r="D435" t="s">
        <v>1677</v>
      </c>
      <c r="E435">
        <v>19.2</v>
      </c>
      <c r="F435">
        <v>19.350000000000001</v>
      </c>
      <c r="G435">
        <v>19.399999999999999</v>
      </c>
      <c r="H435">
        <v>18.95</v>
      </c>
      <c r="I435">
        <v>18.95</v>
      </c>
      <c r="J435">
        <v>19.05</v>
      </c>
      <c r="K435">
        <v>19.170000000000002</v>
      </c>
      <c r="L435">
        <v>3863640</v>
      </c>
      <c r="M435" s="3">
        <v>740.82</v>
      </c>
      <c r="N435">
        <v>7890</v>
      </c>
      <c r="O435" s="3">
        <f t="shared" si="43"/>
        <v>489.68821292775664</v>
      </c>
      <c r="P435" s="3">
        <f>VLOOKUP(A435,'27-7'!$A$2:$N$1650,14,FALSE)</f>
        <v>504.68373093068499</v>
      </c>
      <c r="Q435" s="6">
        <f t="shared" si="48"/>
        <v>-2.9712703390052188E-2</v>
      </c>
      <c r="R435" s="5">
        <f>VLOOKUP(A435,'27-7'!$A$2:$L$1650,12,FALSE)</f>
        <v>954.39</v>
      </c>
      <c r="S435" s="7">
        <f t="shared" si="49"/>
        <v>-0.22377644359224211</v>
      </c>
      <c r="T435">
        <v>2281141</v>
      </c>
      <c r="U435">
        <v>59.04</v>
      </c>
      <c r="V435">
        <f t="shared" si="44"/>
        <v>0</v>
      </c>
      <c r="W435">
        <f t="shared" si="45"/>
        <v>0</v>
      </c>
      <c r="X435">
        <f t="shared" si="46"/>
        <v>1</v>
      </c>
    </row>
    <row r="436" spans="1:24" x14ac:dyDescent="0.3">
      <c r="A436" t="s">
        <v>386</v>
      </c>
      <c r="B436" t="str">
        <f t="shared" si="47"/>
        <v>'PNBHOUSING'</v>
      </c>
      <c r="C436" t="s">
        <v>24</v>
      </c>
      <c r="D436" t="s">
        <v>1677</v>
      </c>
      <c r="E436">
        <v>215.65</v>
      </c>
      <c r="F436">
        <v>216</v>
      </c>
      <c r="G436">
        <v>218.9</v>
      </c>
      <c r="H436">
        <v>210.5</v>
      </c>
      <c r="I436">
        <v>212</v>
      </c>
      <c r="J436">
        <v>212.25</v>
      </c>
      <c r="K436">
        <v>214.5</v>
      </c>
      <c r="L436">
        <v>342821</v>
      </c>
      <c r="M436" s="3">
        <v>735.37</v>
      </c>
      <c r="N436">
        <v>5682</v>
      </c>
      <c r="O436" s="3">
        <f t="shared" si="43"/>
        <v>60.334565293910593</v>
      </c>
      <c r="P436" s="3">
        <f>VLOOKUP(A436,'27-7'!$A$2:$N$1650,14,FALSE)</f>
        <v>60.33614013983911</v>
      </c>
      <c r="Q436" s="6">
        <f t="shared" si="48"/>
        <v>-2.6101204433467929E-5</v>
      </c>
      <c r="R436" s="5">
        <f>VLOOKUP(A436,'27-7'!$A$2:$L$1650,12,FALSE)</f>
        <v>1735.85</v>
      </c>
      <c r="S436" s="7">
        <f t="shared" si="49"/>
        <v>-0.57636316502001894</v>
      </c>
      <c r="T436">
        <v>175637</v>
      </c>
      <c r="U436">
        <v>51.23</v>
      </c>
      <c r="V436">
        <f t="shared" si="44"/>
        <v>0</v>
      </c>
      <c r="W436">
        <f t="shared" si="45"/>
        <v>0</v>
      </c>
      <c r="X436">
        <f t="shared" si="46"/>
        <v>1</v>
      </c>
    </row>
    <row r="437" spans="1:24" x14ac:dyDescent="0.3">
      <c r="A437" t="s">
        <v>483</v>
      </c>
      <c r="B437" t="str">
        <f t="shared" si="47"/>
        <v>'WHIRLPOOL'</v>
      </c>
      <c r="C437" t="s">
        <v>24</v>
      </c>
      <c r="D437" t="s">
        <v>1677</v>
      </c>
      <c r="E437">
        <v>2193.15</v>
      </c>
      <c r="F437">
        <v>2200</v>
      </c>
      <c r="G437">
        <v>2215</v>
      </c>
      <c r="H437">
        <v>2175</v>
      </c>
      <c r="I437">
        <v>2183</v>
      </c>
      <c r="J437">
        <v>2187.0500000000002</v>
      </c>
      <c r="K437">
        <v>2188.81</v>
      </c>
      <c r="L437">
        <v>33542</v>
      </c>
      <c r="M437" s="3">
        <v>734.17</v>
      </c>
      <c r="N437">
        <v>3343</v>
      </c>
      <c r="O437" s="3">
        <f t="shared" si="43"/>
        <v>10.033502841758899</v>
      </c>
      <c r="P437" s="3">
        <f>VLOOKUP(A437,'27-7'!$A$2:$N$1650,14,FALSE)</f>
        <v>10.185976527234427</v>
      </c>
      <c r="Q437" s="6">
        <f t="shared" si="48"/>
        <v>-1.4968980643913318E-2</v>
      </c>
      <c r="R437" s="5">
        <f>VLOOKUP(A437,'27-7'!$A$2:$L$1650,12,FALSE)</f>
        <v>752.69</v>
      </c>
      <c r="S437" s="7">
        <f t="shared" si="49"/>
        <v>-2.4605083101941164E-2</v>
      </c>
      <c r="T437">
        <v>18348</v>
      </c>
      <c r="U437">
        <v>54.7</v>
      </c>
      <c r="V437">
        <f t="shared" si="44"/>
        <v>0</v>
      </c>
      <c r="W437">
        <f t="shared" si="45"/>
        <v>0</v>
      </c>
      <c r="X437">
        <f t="shared" si="46"/>
        <v>1</v>
      </c>
    </row>
    <row r="438" spans="1:24" x14ac:dyDescent="0.3">
      <c r="A438" t="s">
        <v>500</v>
      </c>
      <c r="B438" t="str">
        <f t="shared" si="47"/>
        <v>'PHILIPCARB'</v>
      </c>
      <c r="C438" t="s">
        <v>24</v>
      </c>
      <c r="D438" t="s">
        <v>1677</v>
      </c>
      <c r="E438">
        <v>99.05</v>
      </c>
      <c r="F438">
        <v>98.5</v>
      </c>
      <c r="G438">
        <v>101.8</v>
      </c>
      <c r="H438">
        <v>97.75</v>
      </c>
      <c r="I438">
        <v>101</v>
      </c>
      <c r="J438">
        <v>101.05</v>
      </c>
      <c r="K438">
        <v>99.94</v>
      </c>
      <c r="L438">
        <v>726781</v>
      </c>
      <c r="M438" s="3">
        <v>726.32</v>
      </c>
      <c r="N438">
        <v>6361</v>
      </c>
      <c r="O438" s="3">
        <f t="shared" si="43"/>
        <v>114.25577739349158</v>
      </c>
      <c r="P438" s="3">
        <f>VLOOKUP(A438,'27-7'!$A$2:$N$1650,14,FALSE)</f>
        <v>111.596404420254</v>
      </c>
      <c r="Q438" s="6">
        <f t="shared" si="48"/>
        <v>2.3830274703321195E-2</v>
      </c>
      <c r="R438" s="5">
        <f>VLOOKUP(A438,'27-7'!$A$2:$L$1650,12,FALSE)</f>
        <v>675.34</v>
      </c>
      <c r="S438" s="7">
        <f t="shared" si="49"/>
        <v>7.5487902389907324E-2</v>
      </c>
      <c r="T438">
        <v>241012</v>
      </c>
      <c r="U438">
        <v>33.159999999999997</v>
      </c>
      <c r="V438">
        <f t="shared" si="44"/>
        <v>0</v>
      </c>
      <c r="W438">
        <f t="shared" si="45"/>
        <v>0</v>
      </c>
      <c r="X438">
        <f t="shared" si="46"/>
        <v>1</v>
      </c>
    </row>
    <row r="439" spans="1:24" x14ac:dyDescent="0.3">
      <c r="A439" t="s">
        <v>433</v>
      </c>
      <c r="B439" t="str">
        <f t="shared" si="47"/>
        <v>'KOTAKGOLD'</v>
      </c>
      <c r="C439" t="s">
        <v>24</v>
      </c>
      <c r="D439" t="s">
        <v>1677</v>
      </c>
      <c r="E439">
        <v>462.5</v>
      </c>
      <c r="F439">
        <v>474</v>
      </c>
      <c r="G439">
        <v>474</v>
      </c>
      <c r="H439">
        <v>456.35</v>
      </c>
      <c r="I439">
        <v>459.5</v>
      </c>
      <c r="J439">
        <v>460.5</v>
      </c>
      <c r="K439">
        <v>461.05</v>
      </c>
      <c r="L439">
        <v>157493</v>
      </c>
      <c r="M439" s="3">
        <v>726.11</v>
      </c>
      <c r="N439">
        <v>2207</v>
      </c>
      <c r="O439" s="3">
        <f t="shared" si="43"/>
        <v>71.360670593565928</v>
      </c>
      <c r="P439" s="3">
        <f>VLOOKUP(A439,'27-7'!$A$2:$N$1650,14,FALSE)</f>
        <v>104.6356622374625</v>
      </c>
      <c r="Q439" s="6">
        <f t="shared" si="48"/>
        <v>-0.31800813348303336</v>
      </c>
      <c r="R439" s="5">
        <f>VLOOKUP(A439,'27-7'!$A$2:$L$1650,12,FALSE)</f>
        <v>1121.3800000000001</v>
      </c>
      <c r="S439" s="7">
        <f t="shared" si="49"/>
        <v>-0.3524853305748275</v>
      </c>
      <c r="T439">
        <v>91228</v>
      </c>
      <c r="U439">
        <v>57.93</v>
      </c>
      <c r="V439">
        <f t="shared" si="44"/>
        <v>0</v>
      </c>
      <c r="W439">
        <f t="shared" si="45"/>
        <v>0</v>
      </c>
      <c r="X439">
        <f t="shared" si="46"/>
        <v>1</v>
      </c>
    </row>
    <row r="440" spans="1:24" x14ac:dyDescent="0.3">
      <c r="A440" t="s">
        <v>409</v>
      </c>
      <c r="B440" t="str">
        <f t="shared" si="47"/>
        <v>'EVEREADY'</v>
      </c>
      <c r="C440" t="s">
        <v>24</v>
      </c>
      <c r="D440" t="s">
        <v>1677</v>
      </c>
      <c r="E440">
        <v>118.5</v>
      </c>
      <c r="F440">
        <v>119.45</v>
      </c>
      <c r="G440">
        <v>122.3</v>
      </c>
      <c r="H440">
        <v>117.05</v>
      </c>
      <c r="I440">
        <v>119.5</v>
      </c>
      <c r="J440">
        <v>119.8</v>
      </c>
      <c r="K440">
        <v>120.27</v>
      </c>
      <c r="L440">
        <v>598833</v>
      </c>
      <c r="M440" s="3">
        <v>720.24</v>
      </c>
      <c r="N440">
        <v>5217</v>
      </c>
      <c r="O440" s="3">
        <f t="shared" si="43"/>
        <v>114.78493387004025</v>
      </c>
      <c r="P440" s="3">
        <f>VLOOKUP(A440,'27-7'!$A$2:$N$1650,14,FALSE)</f>
        <v>115.5006637394057</v>
      </c>
      <c r="Q440" s="6">
        <f t="shared" si="48"/>
        <v>-6.1967597950803735E-3</v>
      </c>
      <c r="R440" s="5">
        <f>VLOOKUP(A440,'27-7'!$A$2:$L$1650,12,FALSE)</f>
        <v>1366.51</v>
      </c>
      <c r="S440" s="7">
        <f t="shared" si="49"/>
        <v>-0.47293470227074808</v>
      </c>
      <c r="T440">
        <v>206032</v>
      </c>
      <c r="U440">
        <v>34.409999999999997</v>
      </c>
      <c r="V440">
        <f t="shared" si="44"/>
        <v>0</v>
      </c>
      <c r="W440">
        <f t="shared" si="45"/>
        <v>0</v>
      </c>
      <c r="X440">
        <f t="shared" si="46"/>
        <v>1</v>
      </c>
    </row>
    <row r="441" spans="1:24" x14ac:dyDescent="0.3">
      <c r="A441" t="s">
        <v>383</v>
      </c>
      <c r="B441" t="str">
        <f t="shared" si="47"/>
        <v>'NEULANDLAB'</v>
      </c>
      <c r="C441" t="s">
        <v>24</v>
      </c>
      <c r="D441" t="s">
        <v>1677</v>
      </c>
      <c r="E441">
        <v>708.2</v>
      </c>
      <c r="F441">
        <v>708.05</v>
      </c>
      <c r="G441">
        <v>719.95</v>
      </c>
      <c r="H441">
        <v>693.3</v>
      </c>
      <c r="I441">
        <v>703</v>
      </c>
      <c r="J441">
        <v>696.95</v>
      </c>
      <c r="K441">
        <v>704.28</v>
      </c>
      <c r="L441">
        <v>101775</v>
      </c>
      <c r="M441" s="3">
        <v>716.78</v>
      </c>
      <c r="N441">
        <v>5508</v>
      </c>
      <c r="O441" s="3">
        <f t="shared" si="43"/>
        <v>18.477668845315904</v>
      </c>
      <c r="P441" s="3">
        <f>VLOOKUP(A441,'27-7'!$A$2:$N$1650,14,FALSE)</f>
        <v>24.625499524262608</v>
      </c>
      <c r="Q441" s="6">
        <f t="shared" si="48"/>
        <v>-0.24965303436340328</v>
      </c>
      <c r="R441" s="5">
        <f>VLOOKUP(A441,'27-7'!$A$2:$L$1650,12,FALSE)</f>
        <v>1834.29</v>
      </c>
      <c r="S441" s="7">
        <f t="shared" si="49"/>
        <v>-0.60923300023442317</v>
      </c>
      <c r="T441">
        <v>62623</v>
      </c>
      <c r="U441">
        <v>61.53</v>
      </c>
      <c r="V441">
        <f t="shared" si="44"/>
        <v>0</v>
      </c>
      <c r="W441">
        <f t="shared" si="45"/>
        <v>0</v>
      </c>
      <c r="X441">
        <f t="shared" si="46"/>
        <v>1</v>
      </c>
    </row>
    <row r="442" spans="1:24" x14ac:dyDescent="0.3">
      <c r="A442" t="s">
        <v>420</v>
      </c>
      <c r="B442" t="str">
        <f t="shared" si="47"/>
        <v>'MOTILALOFS'</v>
      </c>
      <c r="C442" t="s">
        <v>24</v>
      </c>
      <c r="D442" t="s">
        <v>1677</v>
      </c>
      <c r="E442">
        <v>686.4</v>
      </c>
      <c r="F442">
        <v>690.9</v>
      </c>
      <c r="G442">
        <v>712</v>
      </c>
      <c r="H442">
        <v>684.15</v>
      </c>
      <c r="I442">
        <v>689.65</v>
      </c>
      <c r="J442">
        <v>693.7</v>
      </c>
      <c r="K442">
        <v>697.04</v>
      </c>
      <c r="L442">
        <v>102734</v>
      </c>
      <c r="M442" s="3">
        <v>716.09</v>
      </c>
      <c r="N442">
        <v>3680</v>
      </c>
      <c r="O442" s="3">
        <f t="shared" si="43"/>
        <v>27.916847826086958</v>
      </c>
      <c r="P442" s="3">
        <f>VLOOKUP(A442,'27-7'!$A$2:$N$1650,14,FALSE)</f>
        <v>27.073655671034793</v>
      </c>
      <c r="Q442" s="6">
        <f t="shared" si="48"/>
        <v>3.1144377593391216E-2</v>
      </c>
      <c r="R442" s="5">
        <f>VLOOKUP(A442,'27-7'!$A$2:$L$1650,12,FALSE)</f>
        <v>1244.68</v>
      </c>
      <c r="S442" s="7">
        <f t="shared" si="49"/>
        <v>-0.42467943567824662</v>
      </c>
      <c r="T442">
        <v>52176</v>
      </c>
      <c r="U442">
        <v>50.79</v>
      </c>
      <c r="V442">
        <f t="shared" si="44"/>
        <v>0</v>
      </c>
      <c r="W442">
        <f t="shared" si="45"/>
        <v>0</v>
      </c>
      <c r="X442">
        <f t="shared" si="46"/>
        <v>1</v>
      </c>
    </row>
    <row r="443" spans="1:24" x14ac:dyDescent="0.3">
      <c r="A443" t="s">
        <v>126</v>
      </c>
      <c r="B443" t="str">
        <f t="shared" si="47"/>
        <v>'RPOWER'</v>
      </c>
      <c r="C443" t="s">
        <v>24</v>
      </c>
      <c r="D443" t="s">
        <v>1677</v>
      </c>
      <c r="E443">
        <v>3.55</v>
      </c>
      <c r="F443">
        <v>3.45</v>
      </c>
      <c r="G443">
        <v>3.55</v>
      </c>
      <c r="H443">
        <v>3.4</v>
      </c>
      <c r="I443">
        <v>3.4</v>
      </c>
      <c r="J443">
        <v>3.4</v>
      </c>
      <c r="K443">
        <v>3.43</v>
      </c>
      <c r="L443">
        <v>20594049</v>
      </c>
      <c r="M443" s="3">
        <v>706.26</v>
      </c>
      <c r="N443">
        <v>17423</v>
      </c>
      <c r="O443" s="3">
        <f t="shared" si="43"/>
        <v>1182.0036159100041</v>
      </c>
      <c r="P443" s="3">
        <f>VLOOKUP(A443,'27-7'!$A$2:$N$1650,14,FALSE)</f>
        <v>1987.7394755003452</v>
      </c>
      <c r="Q443" s="6">
        <f t="shared" si="48"/>
        <v>-0.40535284906364538</v>
      </c>
      <c r="R443" s="5">
        <f>VLOOKUP(A443,'27-7'!$A$2:$L$1650,12,FALSE)</f>
        <v>411.51</v>
      </c>
      <c r="S443" s="7">
        <f t="shared" si="49"/>
        <v>0.71626448931982212</v>
      </c>
      <c r="T443">
        <v>8431363</v>
      </c>
      <c r="U443">
        <v>40.94</v>
      </c>
      <c r="V443">
        <f t="shared" si="44"/>
        <v>0</v>
      </c>
      <c r="W443">
        <f t="shared" si="45"/>
        <v>0</v>
      </c>
      <c r="X443">
        <f t="shared" si="46"/>
        <v>1</v>
      </c>
    </row>
    <row r="444" spans="1:24" x14ac:dyDescent="0.3">
      <c r="A444" t="s">
        <v>456</v>
      </c>
      <c r="B444" t="str">
        <f t="shared" si="47"/>
        <v>'FDC'</v>
      </c>
      <c r="C444" t="s">
        <v>24</v>
      </c>
      <c r="D444" t="s">
        <v>1677</v>
      </c>
      <c r="E444">
        <v>261.35000000000002</v>
      </c>
      <c r="F444">
        <v>263.3</v>
      </c>
      <c r="G444">
        <v>273.10000000000002</v>
      </c>
      <c r="H444">
        <v>262.75</v>
      </c>
      <c r="I444">
        <v>273.10000000000002</v>
      </c>
      <c r="J444">
        <v>268.35000000000002</v>
      </c>
      <c r="K444">
        <v>267.48</v>
      </c>
      <c r="L444">
        <v>262855</v>
      </c>
      <c r="M444" s="3">
        <v>703.09</v>
      </c>
      <c r="N444">
        <v>13590</v>
      </c>
      <c r="O444" s="3">
        <f t="shared" si="43"/>
        <v>19.341795437821929</v>
      </c>
      <c r="P444" s="3">
        <f>VLOOKUP(A444,'27-7'!$A$2:$N$1650,14,FALSE)</f>
        <v>31.131366571018653</v>
      </c>
      <c r="Q444" s="6">
        <f t="shared" si="48"/>
        <v>-0.37870393855989842</v>
      </c>
      <c r="R444" s="5">
        <f>VLOOKUP(A444,'27-7'!$A$2:$L$1650,12,FALSE)</f>
        <v>916.79</v>
      </c>
      <c r="S444" s="7">
        <f t="shared" si="49"/>
        <v>-0.23309591073201053</v>
      </c>
      <c r="T444">
        <v>131870</v>
      </c>
      <c r="U444">
        <v>50.17</v>
      </c>
      <c r="V444">
        <f t="shared" si="44"/>
        <v>0</v>
      </c>
      <c r="W444">
        <f t="shared" si="45"/>
        <v>0</v>
      </c>
      <c r="X444">
        <f t="shared" si="46"/>
        <v>1</v>
      </c>
    </row>
    <row r="445" spans="1:24" x14ac:dyDescent="0.3">
      <c r="A445" t="s">
        <v>565</v>
      </c>
      <c r="B445" t="str">
        <f t="shared" si="47"/>
        <v>'UFLEX'</v>
      </c>
      <c r="C445" t="s">
        <v>24</v>
      </c>
      <c r="D445" t="s">
        <v>1677</v>
      </c>
      <c r="E445">
        <v>266.64999999999998</v>
      </c>
      <c r="F445">
        <v>268</v>
      </c>
      <c r="G445">
        <v>268.5</v>
      </c>
      <c r="H445">
        <v>260.10000000000002</v>
      </c>
      <c r="I445">
        <v>260.85000000000002</v>
      </c>
      <c r="J445">
        <v>260.75</v>
      </c>
      <c r="K445">
        <v>263.07</v>
      </c>
      <c r="L445">
        <v>267242</v>
      </c>
      <c r="M445" s="3">
        <v>703.03</v>
      </c>
      <c r="N445">
        <v>3702</v>
      </c>
      <c r="O445" s="3">
        <f t="shared" si="43"/>
        <v>72.188546731496487</v>
      </c>
      <c r="P445" s="3">
        <f>VLOOKUP(A445,'27-7'!$A$2:$N$1650,14,FALSE)</f>
        <v>57.57874169597499</v>
      </c>
      <c r="Q445" s="6">
        <f t="shared" si="48"/>
        <v>0.25373609434995326</v>
      </c>
      <c r="R445" s="5">
        <f>VLOOKUP(A445,'27-7'!$A$2:$L$1650,12,FALSE)</f>
        <v>395.72</v>
      </c>
      <c r="S445" s="7">
        <f t="shared" si="49"/>
        <v>0.77658445365409867</v>
      </c>
      <c r="T445">
        <v>143638</v>
      </c>
      <c r="U445">
        <v>53.75</v>
      </c>
      <c r="V445">
        <f t="shared" si="44"/>
        <v>0</v>
      </c>
      <c r="W445">
        <f t="shared" si="45"/>
        <v>0</v>
      </c>
      <c r="X445">
        <f t="shared" si="46"/>
        <v>1</v>
      </c>
    </row>
    <row r="446" spans="1:24" x14ac:dyDescent="0.3">
      <c r="A446" t="s">
        <v>511</v>
      </c>
      <c r="B446" t="str">
        <f t="shared" si="47"/>
        <v>'BODALCHEM'</v>
      </c>
      <c r="C446" t="s">
        <v>24</v>
      </c>
      <c r="D446" t="s">
        <v>1677</v>
      </c>
      <c r="E446">
        <v>73.099999999999994</v>
      </c>
      <c r="F446">
        <v>73.3</v>
      </c>
      <c r="G446">
        <v>76.05</v>
      </c>
      <c r="H446">
        <v>73.3</v>
      </c>
      <c r="I446">
        <v>74.099999999999994</v>
      </c>
      <c r="J446">
        <v>74.150000000000006</v>
      </c>
      <c r="K446">
        <v>74.760000000000005</v>
      </c>
      <c r="L446">
        <v>929730</v>
      </c>
      <c r="M446" s="3">
        <v>695.04</v>
      </c>
      <c r="N446">
        <v>5271</v>
      </c>
      <c r="O446" s="3">
        <f t="shared" si="43"/>
        <v>176.38588503130336</v>
      </c>
      <c r="P446" s="3">
        <f>VLOOKUP(A446,'27-7'!$A$2:$N$1650,14,FALSE)</f>
        <v>166.53587263200322</v>
      </c>
      <c r="Q446" s="6">
        <f t="shared" si="48"/>
        <v>5.9146490444529382E-2</v>
      </c>
      <c r="R446" s="5">
        <f>VLOOKUP(A446,'27-7'!$A$2:$L$1650,12,FALSE)</f>
        <v>608.77</v>
      </c>
      <c r="S446" s="7">
        <f t="shared" si="49"/>
        <v>0.14171197660857135</v>
      </c>
      <c r="T446">
        <v>381492</v>
      </c>
      <c r="U446">
        <v>41.03</v>
      </c>
      <c r="V446">
        <f t="shared" si="44"/>
        <v>0</v>
      </c>
      <c r="W446">
        <f t="shared" si="45"/>
        <v>0</v>
      </c>
      <c r="X446">
        <f t="shared" si="46"/>
        <v>1</v>
      </c>
    </row>
    <row r="447" spans="1:24" x14ac:dyDescent="0.3">
      <c r="A447" t="s">
        <v>155</v>
      </c>
      <c r="B447" t="str">
        <f t="shared" si="47"/>
        <v>'3MINDIA'</v>
      </c>
      <c r="C447" t="s">
        <v>24</v>
      </c>
      <c r="D447" t="s">
        <v>1677</v>
      </c>
      <c r="E447">
        <v>21522.65</v>
      </c>
      <c r="F447">
        <v>21301</v>
      </c>
      <c r="G447">
        <v>21649.95</v>
      </c>
      <c r="H447">
        <v>21225</v>
      </c>
      <c r="I447">
        <v>21500</v>
      </c>
      <c r="J447">
        <v>21512.2</v>
      </c>
      <c r="K447">
        <v>21532.76</v>
      </c>
      <c r="L447">
        <v>3224</v>
      </c>
      <c r="M447" s="3">
        <v>694.22</v>
      </c>
      <c r="N447">
        <v>948</v>
      </c>
      <c r="O447" s="3">
        <f t="shared" si="43"/>
        <v>3.4008438818565403</v>
      </c>
      <c r="P447" s="3">
        <f>VLOOKUP(A447,'27-7'!$A$2:$N$1650,14,FALSE)</f>
        <v>2.1573333333333333</v>
      </c>
      <c r="Q447" s="6">
        <f t="shared" si="48"/>
        <v>0.57641094647243829</v>
      </c>
      <c r="R447" s="5">
        <f>VLOOKUP(A447,'27-7'!$A$2:$L$1650,12,FALSE)</f>
        <v>521.59</v>
      </c>
      <c r="S447" s="7">
        <f t="shared" si="49"/>
        <v>0.3309687685730171</v>
      </c>
      <c r="T447">
        <v>2147</v>
      </c>
      <c r="U447">
        <v>66.59</v>
      </c>
      <c r="V447">
        <f t="shared" si="44"/>
        <v>0</v>
      </c>
      <c r="W447">
        <f t="shared" si="45"/>
        <v>0</v>
      </c>
      <c r="X447">
        <f t="shared" si="46"/>
        <v>1</v>
      </c>
    </row>
    <row r="448" spans="1:24" x14ac:dyDescent="0.3">
      <c r="A448" t="s">
        <v>461</v>
      </c>
      <c r="B448" t="str">
        <f t="shared" si="47"/>
        <v>'SOUTHBANK'</v>
      </c>
      <c r="C448" t="s">
        <v>24</v>
      </c>
      <c r="D448" t="s">
        <v>1677</v>
      </c>
      <c r="E448">
        <v>6.95</v>
      </c>
      <c r="F448">
        <v>7</v>
      </c>
      <c r="G448">
        <v>7</v>
      </c>
      <c r="H448">
        <v>6.8</v>
      </c>
      <c r="I448">
        <v>6.85</v>
      </c>
      <c r="J448">
        <v>6.85</v>
      </c>
      <c r="K448">
        <v>6.84</v>
      </c>
      <c r="L448">
        <v>10025062</v>
      </c>
      <c r="M448" s="3">
        <v>685.8</v>
      </c>
      <c r="N448">
        <v>19595</v>
      </c>
      <c r="O448" s="3">
        <f t="shared" si="43"/>
        <v>511.61326869099258</v>
      </c>
      <c r="P448" s="3">
        <f>VLOOKUP(A448,'27-7'!$A$2:$N$1650,14,FALSE)</f>
        <v>611.20564748893594</v>
      </c>
      <c r="Q448" s="6">
        <f t="shared" si="48"/>
        <v>-0.16294414033493723</v>
      </c>
      <c r="R448" s="5">
        <f>VLOOKUP(A448,'27-7'!$A$2:$L$1650,12,FALSE)</f>
        <v>888.19</v>
      </c>
      <c r="S448" s="7">
        <f t="shared" si="49"/>
        <v>-0.22786791114513796</v>
      </c>
      <c r="T448">
        <v>5823491</v>
      </c>
      <c r="U448">
        <v>58.09</v>
      </c>
      <c r="V448">
        <f t="shared" si="44"/>
        <v>0</v>
      </c>
      <c r="W448">
        <f t="shared" si="45"/>
        <v>0</v>
      </c>
      <c r="X448">
        <f t="shared" si="46"/>
        <v>1</v>
      </c>
    </row>
    <row r="449" spans="1:24" x14ac:dyDescent="0.3">
      <c r="A449" t="s">
        <v>530</v>
      </c>
      <c r="B449" t="str">
        <f t="shared" si="47"/>
        <v>'GODREJAGRO'</v>
      </c>
      <c r="C449" t="s">
        <v>24</v>
      </c>
      <c r="D449" t="s">
        <v>1677</v>
      </c>
      <c r="E449">
        <v>453.2</v>
      </c>
      <c r="F449">
        <v>462</v>
      </c>
      <c r="G449">
        <v>464.5</v>
      </c>
      <c r="H449">
        <v>456</v>
      </c>
      <c r="I449">
        <v>460.05</v>
      </c>
      <c r="J449">
        <v>459.75</v>
      </c>
      <c r="K449">
        <v>460.41</v>
      </c>
      <c r="L449">
        <v>147704</v>
      </c>
      <c r="M449" s="3">
        <v>680.05</v>
      </c>
      <c r="N449">
        <v>5906</v>
      </c>
      <c r="O449" s="3">
        <f t="shared" si="43"/>
        <v>25.009143244158484</v>
      </c>
      <c r="P449" s="3">
        <f>VLOOKUP(A449,'27-7'!$A$2:$N$1650,14,FALSE)</f>
        <v>20.799515654731014</v>
      </c>
      <c r="Q449" s="6">
        <f t="shared" si="48"/>
        <v>0.2023906546338235</v>
      </c>
      <c r="R449" s="5">
        <f>VLOOKUP(A449,'27-7'!$A$2:$L$1650,12,FALSE)</f>
        <v>539.16</v>
      </c>
      <c r="S449" s="7">
        <f t="shared" si="49"/>
        <v>0.26131389568959118</v>
      </c>
      <c r="T449">
        <v>50654</v>
      </c>
      <c r="U449">
        <v>34.29</v>
      </c>
      <c r="V449">
        <f t="shared" si="44"/>
        <v>0</v>
      </c>
      <c r="W449">
        <f t="shared" si="45"/>
        <v>0</v>
      </c>
      <c r="X449">
        <f t="shared" si="46"/>
        <v>1</v>
      </c>
    </row>
    <row r="450" spans="1:24" x14ac:dyDescent="0.3">
      <c r="A450" t="s">
        <v>427</v>
      </c>
      <c r="B450" t="str">
        <f t="shared" si="47"/>
        <v>'ASIANTILES'</v>
      </c>
      <c r="C450" t="s">
        <v>24</v>
      </c>
      <c r="D450" t="s">
        <v>1677</v>
      </c>
      <c r="E450">
        <v>258.35000000000002</v>
      </c>
      <c r="F450">
        <v>257.7</v>
      </c>
      <c r="G450">
        <v>260</v>
      </c>
      <c r="H450">
        <v>239.3</v>
      </c>
      <c r="I450">
        <v>239.8</v>
      </c>
      <c r="J450">
        <v>241.1</v>
      </c>
      <c r="K450">
        <v>246.55</v>
      </c>
      <c r="L450">
        <v>271974</v>
      </c>
      <c r="M450" s="3">
        <v>670.55</v>
      </c>
      <c r="N450">
        <v>4961</v>
      </c>
      <c r="O450" s="3">
        <f t="shared" ref="O450:O513" si="50">L450/N450</f>
        <v>54.822414835718604</v>
      </c>
      <c r="P450" s="3">
        <f>VLOOKUP(A450,'27-7'!$A$2:$N$1650,14,FALSE)</f>
        <v>55.237025080705237</v>
      </c>
      <c r="Q450" s="6">
        <f t="shared" si="48"/>
        <v>-7.5060205429394178E-3</v>
      </c>
      <c r="R450" s="5">
        <f>VLOOKUP(A450,'27-7'!$A$2:$L$1650,12,FALSE)</f>
        <v>1162.8699999999999</v>
      </c>
      <c r="S450" s="7">
        <f t="shared" si="49"/>
        <v>-0.42336632641653837</v>
      </c>
      <c r="T450">
        <v>138070</v>
      </c>
      <c r="U450">
        <v>50.77</v>
      </c>
      <c r="V450">
        <f t="shared" ref="V450:V513" si="51">IF(Q450&gt;100%,1,0)</f>
        <v>0</v>
      </c>
      <c r="W450">
        <f t="shared" ref="W450:W513" si="52">IF(S450&gt;200%,1,0)</f>
        <v>0</v>
      </c>
      <c r="X450">
        <f t="shared" ref="X450:X513" si="53">IF(M450&gt;20,1,0)</f>
        <v>1</v>
      </c>
    </row>
    <row r="451" spans="1:24" x14ac:dyDescent="0.3">
      <c r="A451" t="s">
        <v>151</v>
      </c>
      <c r="B451" t="str">
        <f t="shared" ref="B451:B514" si="54">_xlfn.CONCAT("'",A451,"'")</f>
        <v>'HSIL'</v>
      </c>
      <c r="C451" t="s">
        <v>24</v>
      </c>
      <c r="D451" t="s">
        <v>1677</v>
      </c>
      <c r="E451">
        <v>58.6</v>
      </c>
      <c r="F451">
        <v>55.7</v>
      </c>
      <c r="G451">
        <v>55.9</v>
      </c>
      <c r="H451">
        <v>53.05</v>
      </c>
      <c r="I451">
        <v>54.2</v>
      </c>
      <c r="J451">
        <v>54.4</v>
      </c>
      <c r="K451">
        <v>54.53</v>
      </c>
      <c r="L451">
        <v>1203262</v>
      </c>
      <c r="M451" s="3">
        <v>656.11</v>
      </c>
      <c r="N451">
        <v>8603</v>
      </c>
      <c r="O451" s="3">
        <f t="shared" si="50"/>
        <v>139.86539579216551</v>
      </c>
      <c r="P451" s="3">
        <f>VLOOKUP(A451,'27-7'!$A$2:$N$1650,14,FALSE)</f>
        <v>177.00282731622445</v>
      </c>
      <c r="Q451" s="6">
        <f t="shared" ref="Q451:Q514" si="55">(O451-P451)/P451</f>
        <v>-0.20981264586079776</v>
      </c>
      <c r="R451" s="5">
        <f>VLOOKUP(A451,'27-7'!$A$2:$L$1650,12,FALSE)</f>
        <v>937.43</v>
      </c>
      <c r="S451" s="7">
        <f t="shared" ref="S451:S514" si="56">(M451-R451)/R451</f>
        <v>-0.30009707391485224</v>
      </c>
      <c r="T451">
        <v>683362</v>
      </c>
      <c r="U451">
        <v>56.79</v>
      </c>
      <c r="V451">
        <f t="shared" si="51"/>
        <v>0</v>
      </c>
      <c r="W451">
        <f t="shared" si="52"/>
        <v>0</v>
      </c>
      <c r="X451">
        <f t="shared" si="53"/>
        <v>1</v>
      </c>
    </row>
    <row r="452" spans="1:24" x14ac:dyDescent="0.3">
      <c r="A452" t="s">
        <v>546</v>
      </c>
      <c r="B452" t="str">
        <f t="shared" si="54"/>
        <v>'QUESS'</v>
      </c>
      <c r="C452" t="s">
        <v>24</v>
      </c>
      <c r="D452" t="s">
        <v>1677</v>
      </c>
      <c r="E452">
        <v>340.2</v>
      </c>
      <c r="F452">
        <v>347</v>
      </c>
      <c r="G452">
        <v>355</v>
      </c>
      <c r="H452">
        <v>339</v>
      </c>
      <c r="I452">
        <v>348</v>
      </c>
      <c r="J452">
        <v>347.45</v>
      </c>
      <c r="K452">
        <v>348.03</v>
      </c>
      <c r="L452">
        <v>187727</v>
      </c>
      <c r="M452" s="3">
        <v>653.35</v>
      </c>
      <c r="N452">
        <v>6733</v>
      </c>
      <c r="O452" s="3">
        <f t="shared" si="50"/>
        <v>27.881627803356601</v>
      </c>
      <c r="P452" s="3">
        <f>VLOOKUP(A452,'27-7'!$A$2:$N$1650,14,FALSE)</f>
        <v>25.329783187523773</v>
      </c>
      <c r="Q452" s="6">
        <f t="shared" si="55"/>
        <v>0.10074482663119448</v>
      </c>
      <c r="R452" s="5">
        <f>VLOOKUP(A452,'27-7'!$A$2:$L$1650,12,FALSE)</f>
        <v>454.77</v>
      </c>
      <c r="S452" s="7">
        <f t="shared" si="56"/>
        <v>0.43666028981683058</v>
      </c>
      <c r="T452">
        <v>102363</v>
      </c>
      <c r="U452">
        <v>54.53</v>
      </c>
      <c r="V452">
        <f t="shared" si="51"/>
        <v>0</v>
      </c>
      <c r="W452">
        <f t="shared" si="52"/>
        <v>0</v>
      </c>
      <c r="X452">
        <f t="shared" si="53"/>
        <v>1</v>
      </c>
    </row>
    <row r="453" spans="1:24" x14ac:dyDescent="0.3">
      <c r="A453" t="s">
        <v>522</v>
      </c>
      <c r="B453" t="str">
        <f t="shared" si="54"/>
        <v>'CLNINDIA'</v>
      </c>
      <c r="C453" t="s">
        <v>24</v>
      </c>
      <c r="D453" t="s">
        <v>1677</v>
      </c>
      <c r="E453">
        <v>364.8</v>
      </c>
      <c r="F453">
        <v>364.45</v>
      </c>
      <c r="G453">
        <v>368.65</v>
      </c>
      <c r="H453">
        <v>350</v>
      </c>
      <c r="I453">
        <v>353</v>
      </c>
      <c r="J453">
        <v>354</v>
      </c>
      <c r="K453">
        <v>355.29</v>
      </c>
      <c r="L453">
        <v>182392</v>
      </c>
      <c r="M453" s="3">
        <v>648.02</v>
      </c>
      <c r="N453">
        <v>7594</v>
      </c>
      <c r="O453" s="3">
        <f t="shared" si="50"/>
        <v>24.01790887542797</v>
      </c>
      <c r="P453" s="3">
        <f>VLOOKUP(A453,'27-7'!$A$2:$N$1650,14,FALSE)</f>
        <v>24.085301429459292</v>
      </c>
      <c r="Q453" s="6">
        <f t="shared" si="55"/>
        <v>-2.7980780821323932E-3</v>
      </c>
      <c r="R453" s="5">
        <f>VLOOKUP(A453,'27-7'!$A$2:$L$1650,12,FALSE)</f>
        <v>573.88</v>
      </c>
      <c r="S453" s="7">
        <f t="shared" si="56"/>
        <v>0.12919077158987941</v>
      </c>
      <c r="T453">
        <v>81888</v>
      </c>
      <c r="U453">
        <v>44.9</v>
      </c>
      <c r="V453">
        <f t="shared" si="51"/>
        <v>0</v>
      </c>
      <c r="W453">
        <f t="shared" si="52"/>
        <v>0</v>
      </c>
      <c r="X453">
        <f t="shared" si="53"/>
        <v>1</v>
      </c>
    </row>
    <row r="454" spans="1:24" x14ac:dyDescent="0.3">
      <c r="A454" t="s">
        <v>85</v>
      </c>
      <c r="B454" t="str">
        <f t="shared" si="54"/>
        <v>'SASKEN'</v>
      </c>
      <c r="C454" t="s">
        <v>24</v>
      </c>
      <c r="D454" t="s">
        <v>1677</v>
      </c>
      <c r="E454">
        <v>497.85</v>
      </c>
      <c r="F454">
        <v>503</v>
      </c>
      <c r="G454">
        <v>533.20000000000005</v>
      </c>
      <c r="H454">
        <v>503</v>
      </c>
      <c r="I454">
        <v>517</v>
      </c>
      <c r="J454">
        <v>515.54999999999995</v>
      </c>
      <c r="K454">
        <v>518.12</v>
      </c>
      <c r="L454">
        <v>124068</v>
      </c>
      <c r="M454" s="3">
        <v>642.82000000000005</v>
      </c>
      <c r="N454">
        <v>5226</v>
      </c>
      <c r="O454" s="3">
        <f t="shared" si="50"/>
        <v>23.74052812858783</v>
      </c>
      <c r="P454" s="3">
        <f>VLOOKUP(A454,'27-7'!$A$2:$N$1650,14,FALSE)</f>
        <v>20.204562453253551</v>
      </c>
      <c r="Q454" s="6">
        <f t="shared" si="55"/>
        <v>0.17500827763606827</v>
      </c>
      <c r="R454" s="5">
        <f>VLOOKUP(A454,'27-7'!$A$2:$L$1650,12,FALSE)</f>
        <v>542.37</v>
      </c>
      <c r="S454" s="7">
        <f t="shared" si="56"/>
        <v>0.18520567140512942</v>
      </c>
      <c r="T454">
        <v>32254</v>
      </c>
      <c r="U454">
        <v>26</v>
      </c>
      <c r="V454">
        <f t="shared" si="51"/>
        <v>0</v>
      </c>
      <c r="W454">
        <f t="shared" si="52"/>
        <v>0</v>
      </c>
      <c r="X454">
        <f t="shared" si="53"/>
        <v>1</v>
      </c>
    </row>
    <row r="455" spans="1:24" x14ac:dyDescent="0.3">
      <c r="A455" t="s">
        <v>477</v>
      </c>
      <c r="B455" t="str">
        <f t="shared" si="54"/>
        <v>'RCF'</v>
      </c>
      <c r="C455" t="s">
        <v>24</v>
      </c>
      <c r="D455" t="s">
        <v>1677</v>
      </c>
      <c r="E455">
        <v>48.65</v>
      </c>
      <c r="F455">
        <v>48.55</v>
      </c>
      <c r="G455">
        <v>49.05</v>
      </c>
      <c r="H455">
        <v>48.1</v>
      </c>
      <c r="I455">
        <v>48.25</v>
      </c>
      <c r="J455">
        <v>48.4</v>
      </c>
      <c r="K455">
        <v>48.55</v>
      </c>
      <c r="L455">
        <v>1319823</v>
      </c>
      <c r="M455" s="3">
        <v>640.72</v>
      </c>
      <c r="N455">
        <v>5272</v>
      </c>
      <c r="O455" s="3">
        <f t="shared" si="50"/>
        <v>250.34578907435508</v>
      </c>
      <c r="P455" s="3">
        <f>VLOOKUP(A455,'27-7'!$A$2:$N$1650,14,FALSE)</f>
        <v>261.14925373134326</v>
      </c>
      <c r="Q455" s="6">
        <f t="shared" si="55"/>
        <v>-4.1368927931543023E-2</v>
      </c>
      <c r="R455" s="5">
        <f>VLOOKUP(A455,'27-7'!$A$2:$L$1650,12,FALSE)</f>
        <v>786.09</v>
      </c>
      <c r="S455" s="7">
        <f t="shared" si="56"/>
        <v>-0.18492793446043074</v>
      </c>
      <c r="T455">
        <v>383023</v>
      </c>
      <c r="U455">
        <v>29.02</v>
      </c>
      <c r="V455">
        <f t="shared" si="51"/>
        <v>0</v>
      </c>
      <c r="W455">
        <f t="shared" si="52"/>
        <v>0</v>
      </c>
      <c r="X455">
        <f t="shared" si="53"/>
        <v>1</v>
      </c>
    </row>
    <row r="456" spans="1:24" x14ac:dyDescent="0.3">
      <c r="A456" t="s">
        <v>89</v>
      </c>
      <c r="B456" t="str">
        <f t="shared" si="54"/>
        <v>'SAREGAMA'</v>
      </c>
      <c r="C456" t="s">
        <v>24</v>
      </c>
      <c r="D456" t="s">
        <v>1677</v>
      </c>
      <c r="E456">
        <v>477.2</v>
      </c>
      <c r="F456">
        <v>488.45</v>
      </c>
      <c r="G456">
        <v>499</v>
      </c>
      <c r="H456">
        <v>481.55</v>
      </c>
      <c r="I456">
        <v>493</v>
      </c>
      <c r="J456">
        <v>492.1</v>
      </c>
      <c r="K456">
        <v>492.61</v>
      </c>
      <c r="L456">
        <v>127799</v>
      </c>
      <c r="M456" s="3">
        <v>629.54999999999995</v>
      </c>
      <c r="N456">
        <v>3147</v>
      </c>
      <c r="O456" s="3">
        <f t="shared" si="50"/>
        <v>40.609787098824278</v>
      </c>
      <c r="P456" s="3">
        <f>VLOOKUP(A456,'27-7'!$A$2:$N$1650,14,FALSE)</f>
        <v>28.741130091984232</v>
      </c>
      <c r="Q456" s="6">
        <f t="shared" si="55"/>
        <v>0.41295025522152867</v>
      </c>
      <c r="R456" s="5">
        <f>VLOOKUP(A456,'27-7'!$A$2:$L$1650,12,FALSE)</f>
        <v>312.75</v>
      </c>
      <c r="S456" s="7">
        <f t="shared" si="56"/>
        <v>1.0129496402877696</v>
      </c>
      <c r="T456">
        <v>53954</v>
      </c>
      <c r="U456">
        <v>42.22</v>
      </c>
      <c r="V456">
        <f t="shared" si="51"/>
        <v>0</v>
      </c>
      <c r="W456">
        <f t="shared" si="52"/>
        <v>0</v>
      </c>
      <c r="X456">
        <f t="shared" si="53"/>
        <v>1</v>
      </c>
    </row>
    <row r="457" spans="1:24" x14ac:dyDescent="0.3">
      <c r="A457" t="s">
        <v>30</v>
      </c>
      <c r="B457" t="str">
        <f t="shared" si="54"/>
        <v>'LAXMIMACH'</v>
      </c>
      <c r="C457" t="s">
        <v>24</v>
      </c>
      <c r="D457" t="s">
        <v>1677</v>
      </c>
      <c r="E457">
        <v>2906.45</v>
      </c>
      <c r="F457">
        <v>2906.45</v>
      </c>
      <c r="G457">
        <v>3064</v>
      </c>
      <c r="H457">
        <v>2890</v>
      </c>
      <c r="I457">
        <v>2945</v>
      </c>
      <c r="J457">
        <v>2923.2</v>
      </c>
      <c r="K457">
        <v>2979.1</v>
      </c>
      <c r="L457">
        <v>20936</v>
      </c>
      <c r="M457" s="3">
        <v>623.71</v>
      </c>
      <c r="N457">
        <v>2762</v>
      </c>
      <c r="O457" s="3">
        <f t="shared" si="50"/>
        <v>7.5800144822592328</v>
      </c>
      <c r="P457" s="3">
        <f>VLOOKUP(A457,'27-7'!$A$2:$N$1650,14,FALSE)</f>
        <v>31.065336463223787</v>
      </c>
      <c r="Q457" s="6">
        <f t="shared" si="55"/>
        <v>-0.75599766990347217</v>
      </c>
      <c r="R457" s="5">
        <f>VLOOKUP(A457,'27-7'!$A$2:$L$1650,12,FALSE)</f>
        <v>2236.4299999999998</v>
      </c>
      <c r="S457" s="7">
        <f t="shared" si="56"/>
        <v>-0.72111356045125485</v>
      </c>
      <c r="T457">
        <v>8060</v>
      </c>
      <c r="U457">
        <v>38.5</v>
      </c>
      <c r="V457">
        <f t="shared" si="51"/>
        <v>0</v>
      </c>
      <c r="W457">
        <f t="shared" si="52"/>
        <v>0</v>
      </c>
      <c r="X457">
        <f t="shared" si="53"/>
        <v>1</v>
      </c>
    </row>
    <row r="458" spans="1:24" x14ac:dyDescent="0.3">
      <c r="A458" t="s">
        <v>540</v>
      </c>
      <c r="B458" t="str">
        <f t="shared" si="54"/>
        <v>'CARERATING'</v>
      </c>
      <c r="C458" t="s">
        <v>24</v>
      </c>
      <c r="D458" t="s">
        <v>1677</v>
      </c>
      <c r="E458">
        <v>435.7</v>
      </c>
      <c r="F458">
        <v>434</v>
      </c>
      <c r="G458">
        <v>454.5</v>
      </c>
      <c r="H458">
        <v>425.5</v>
      </c>
      <c r="I458">
        <v>439.2</v>
      </c>
      <c r="J458">
        <v>442.4</v>
      </c>
      <c r="K458">
        <v>443.02</v>
      </c>
      <c r="L458">
        <v>138454</v>
      </c>
      <c r="M458" s="3">
        <v>613.38</v>
      </c>
      <c r="N458">
        <v>4981</v>
      </c>
      <c r="O458" s="3">
        <f t="shared" si="50"/>
        <v>27.796426420397509</v>
      </c>
      <c r="P458" s="3">
        <f>VLOOKUP(A458,'27-7'!$A$2:$N$1650,14,FALSE)</f>
        <v>24.713460684140383</v>
      </c>
      <c r="Q458" s="6">
        <f t="shared" si="55"/>
        <v>0.12474844278832987</v>
      </c>
      <c r="R458" s="5">
        <f>VLOOKUP(A458,'27-7'!$A$2:$L$1650,12,FALSE)</f>
        <v>487.28</v>
      </c>
      <c r="S458" s="7">
        <f t="shared" si="56"/>
        <v>0.25878345099326883</v>
      </c>
      <c r="T458">
        <v>70293</v>
      </c>
      <c r="U458">
        <v>50.77</v>
      </c>
      <c r="V458">
        <f t="shared" si="51"/>
        <v>0</v>
      </c>
      <c r="W458">
        <f t="shared" si="52"/>
        <v>0</v>
      </c>
      <c r="X458">
        <f t="shared" si="53"/>
        <v>1</v>
      </c>
    </row>
    <row r="459" spans="1:24" x14ac:dyDescent="0.3">
      <c r="A459" t="s">
        <v>82</v>
      </c>
      <c r="B459" t="str">
        <f t="shared" si="54"/>
        <v>'GSPL'</v>
      </c>
      <c r="C459" t="s">
        <v>24</v>
      </c>
      <c r="D459" t="s">
        <v>1677</v>
      </c>
      <c r="E459">
        <v>207.2</v>
      </c>
      <c r="F459">
        <v>207</v>
      </c>
      <c r="G459">
        <v>208.9</v>
      </c>
      <c r="H459">
        <v>203.1</v>
      </c>
      <c r="I459">
        <v>204.55</v>
      </c>
      <c r="J459">
        <v>204.7</v>
      </c>
      <c r="K459">
        <v>205.2</v>
      </c>
      <c r="L459">
        <v>298305</v>
      </c>
      <c r="M459" s="3">
        <v>612.11</v>
      </c>
      <c r="N459">
        <v>9603</v>
      </c>
      <c r="O459" s="3">
        <f t="shared" si="50"/>
        <v>31.063730084348641</v>
      </c>
      <c r="P459" s="3">
        <f>VLOOKUP(A459,'27-7'!$A$2:$N$1650,14,FALSE)</f>
        <v>61.203161664814125</v>
      </c>
      <c r="Q459" s="6">
        <f t="shared" si="55"/>
        <v>-0.49244893173211229</v>
      </c>
      <c r="R459" s="5">
        <f>VLOOKUP(A459,'27-7'!$A$2:$L$1650,12,FALSE)</f>
        <v>1032.9000000000001</v>
      </c>
      <c r="S459" s="7">
        <f t="shared" si="56"/>
        <v>-0.4073869687288218</v>
      </c>
      <c r="T459">
        <v>177460</v>
      </c>
      <c r="U459">
        <v>59.49</v>
      </c>
      <c r="V459">
        <f t="shared" si="51"/>
        <v>0</v>
      </c>
      <c r="W459">
        <f t="shared" si="52"/>
        <v>0</v>
      </c>
      <c r="X459">
        <f t="shared" si="53"/>
        <v>1</v>
      </c>
    </row>
    <row r="460" spans="1:24" x14ac:dyDescent="0.3">
      <c r="A460" t="s">
        <v>626</v>
      </c>
      <c r="B460" t="str">
        <f t="shared" si="54"/>
        <v>'TIINDIA'</v>
      </c>
      <c r="C460" t="s">
        <v>24</v>
      </c>
      <c r="D460" t="s">
        <v>1677</v>
      </c>
      <c r="E460">
        <v>494.3</v>
      </c>
      <c r="F460">
        <v>494.5</v>
      </c>
      <c r="G460">
        <v>505.05</v>
      </c>
      <c r="H460">
        <v>492.2</v>
      </c>
      <c r="I460">
        <v>497.75</v>
      </c>
      <c r="J460">
        <v>499.95</v>
      </c>
      <c r="K460">
        <v>500.01</v>
      </c>
      <c r="L460">
        <v>121256</v>
      </c>
      <c r="M460" s="3">
        <v>606.29</v>
      </c>
      <c r="N460">
        <v>4208</v>
      </c>
      <c r="O460" s="3">
        <f t="shared" si="50"/>
        <v>28.815589353612168</v>
      </c>
      <c r="P460" s="3">
        <f>VLOOKUP(A460,'27-7'!$A$2:$N$1650,14,FALSE)</f>
        <v>25.145843957164711</v>
      </c>
      <c r="Q460" s="6">
        <f t="shared" si="55"/>
        <v>0.14593844623782651</v>
      </c>
      <c r="R460" s="5">
        <f>VLOOKUP(A460,'27-7'!$A$2:$L$1650,12,FALSE)</f>
        <v>243.74</v>
      </c>
      <c r="S460" s="7">
        <f t="shared" si="56"/>
        <v>1.4874456387954376</v>
      </c>
      <c r="T460">
        <v>104134</v>
      </c>
      <c r="U460">
        <v>85.88</v>
      </c>
      <c r="V460">
        <f t="shared" si="51"/>
        <v>0</v>
      </c>
      <c r="W460">
        <f t="shared" si="52"/>
        <v>0</v>
      </c>
      <c r="X460">
        <f t="shared" si="53"/>
        <v>1</v>
      </c>
    </row>
    <row r="461" spans="1:24" x14ac:dyDescent="0.3">
      <c r="A461" t="s">
        <v>585</v>
      </c>
      <c r="B461" t="str">
        <f t="shared" si="54"/>
        <v>'EIHOTEL'</v>
      </c>
      <c r="C461" t="s">
        <v>24</v>
      </c>
      <c r="D461" t="s">
        <v>1677</v>
      </c>
      <c r="E461">
        <v>60.35</v>
      </c>
      <c r="F461">
        <v>60.5</v>
      </c>
      <c r="G461">
        <v>60.7</v>
      </c>
      <c r="H461">
        <v>59.85</v>
      </c>
      <c r="I461">
        <v>59.9</v>
      </c>
      <c r="J461">
        <v>60.05</v>
      </c>
      <c r="K461">
        <v>60.23</v>
      </c>
      <c r="L461">
        <v>1003377</v>
      </c>
      <c r="M461" s="3">
        <v>604.30999999999995</v>
      </c>
      <c r="N461">
        <v>3853</v>
      </c>
      <c r="O461" s="3">
        <f t="shared" si="50"/>
        <v>260.41448222164547</v>
      </c>
      <c r="P461" s="3">
        <f>VLOOKUP(A461,'27-7'!$A$2:$N$1650,14,FALSE)</f>
        <v>272.09894837476099</v>
      </c>
      <c r="Q461" s="6">
        <f t="shared" si="55"/>
        <v>-4.2941974685703474E-2</v>
      </c>
      <c r="R461" s="5">
        <f>VLOOKUP(A461,'27-7'!$A$2:$L$1650,12,FALSE)</f>
        <v>344.26</v>
      </c>
      <c r="S461" s="7">
        <f t="shared" si="56"/>
        <v>0.75538836925579489</v>
      </c>
      <c r="T461">
        <v>846889</v>
      </c>
      <c r="U461">
        <v>84.4</v>
      </c>
      <c r="V461">
        <f t="shared" si="51"/>
        <v>0</v>
      </c>
      <c r="W461">
        <f t="shared" si="52"/>
        <v>0</v>
      </c>
      <c r="X461">
        <f t="shared" si="53"/>
        <v>1</v>
      </c>
    </row>
    <row r="462" spans="1:24" x14ac:dyDescent="0.3">
      <c r="A462" t="s">
        <v>431</v>
      </c>
      <c r="B462" t="str">
        <f t="shared" si="54"/>
        <v>'IBVENTURES'</v>
      </c>
      <c r="C462" t="s">
        <v>24</v>
      </c>
      <c r="D462" t="s">
        <v>1677</v>
      </c>
      <c r="E462">
        <v>109.95</v>
      </c>
      <c r="F462">
        <v>109.7</v>
      </c>
      <c r="G462">
        <v>113.5</v>
      </c>
      <c r="H462">
        <v>109.1</v>
      </c>
      <c r="I462">
        <v>110.7</v>
      </c>
      <c r="J462">
        <v>110.3</v>
      </c>
      <c r="K462">
        <v>110.76</v>
      </c>
      <c r="L462">
        <v>541381</v>
      </c>
      <c r="M462" s="3">
        <v>599.65</v>
      </c>
      <c r="N462">
        <v>2731</v>
      </c>
      <c r="O462" s="3">
        <f t="shared" si="50"/>
        <v>198.23544489198096</v>
      </c>
      <c r="P462" s="3">
        <f>VLOOKUP(A462,'27-7'!$A$2:$N$1650,14,FALSE)</f>
        <v>136.98279285241563</v>
      </c>
      <c r="Q462" s="6">
        <f t="shared" si="55"/>
        <v>0.44715581252280745</v>
      </c>
      <c r="R462" s="5">
        <f>VLOOKUP(A462,'27-7'!$A$2:$L$1650,12,FALSE)</f>
        <v>1143.08</v>
      </c>
      <c r="S462" s="7">
        <f t="shared" si="56"/>
        <v>-0.47540854533365995</v>
      </c>
      <c r="T462">
        <v>353567</v>
      </c>
      <c r="U462">
        <v>65.31</v>
      </c>
      <c r="V462">
        <f t="shared" si="51"/>
        <v>0</v>
      </c>
      <c r="W462">
        <f t="shared" si="52"/>
        <v>0</v>
      </c>
      <c r="X462">
        <f t="shared" si="53"/>
        <v>1</v>
      </c>
    </row>
    <row r="463" spans="1:24" x14ac:dyDescent="0.3">
      <c r="A463" t="s">
        <v>474</v>
      </c>
      <c r="B463" t="str">
        <f t="shared" si="54"/>
        <v>'ADFFOODS'</v>
      </c>
      <c r="C463" t="s">
        <v>24</v>
      </c>
      <c r="D463" t="s">
        <v>1677</v>
      </c>
      <c r="E463">
        <v>341.2</v>
      </c>
      <c r="F463">
        <v>343.5</v>
      </c>
      <c r="G463">
        <v>352</v>
      </c>
      <c r="H463">
        <v>333.2</v>
      </c>
      <c r="I463">
        <v>343</v>
      </c>
      <c r="J463">
        <v>343.2</v>
      </c>
      <c r="K463">
        <v>343.95</v>
      </c>
      <c r="L463">
        <v>172430</v>
      </c>
      <c r="M463" s="3">
        <v>593.08000000000004</v>
      </c>
      <c r="N463">
        <v>3596</v>
      </c>
      <c r="O463" s="3">
        <f t="shared" si="50"/>
        <v>47.950500556173523</v>
      </c>
      <c r="P463" s="3">
        <f>VLOOKUP(A463,'27-7'!$A$2:$N$1650,14,FALSE)</f>
        <v>68.223563218390808</v>
      </c>
      <c r="Q463" s="6">
        <f t="shared" si="55"/>
        <v>-0.29715631529419062</v>
      </c>
      <c r="R463" s="5">
        <f>VLOOKUP(A463,'27-7'!$A$2:$L$1650,12,FALSE)</f>
        <v>803.77</v>
      </c>
      <c r="S463" s="7">
        <f t="shared" si="56"/>
        <v>-0.2621272254500665</v>
      </c>
      <c r="T463">
        <v>97760</v>
      </c>
      <c r="U463">
        <v>56.7</v>
      </c>
      <c r="V463">
        <f t="shared" si="51"/>
        <v>0</v>
      </c>
      <c r="W463">
        <f t="shared" si="52"/>
        <v>0</v>
      </c>
      <c r="X463">
        <f t="shared" si="53"/>
        <v>1</v>
      </c>
    </row>
    <row r="464" spans="1:24" x14ac:dyDescent="0.3">
      <c r="A464" t="s">
        <v>526</v>
      </c>
      <c r="B464" t="str">
        <f t="shared" si="54"/>
        <v>'IEX'</v>
      </c>
      <c r="C464" t="s">
        <v>24</v>
      </c>
      <c r="D464" t="s">
        <v>1677</v>
      </c>
      <c r="E464">
        <v>173.25</v>
      </c>
      <c r="F464">
        <v>173.5</v>
      </c>
      <c r="G464">
        <v>176.75</v>
      </c>
      <c r="H464">
        <v>173.35</v>
      </c>
      <c r="I464">
        <v>176.6</v>
      </c>
      <c r="J464">
        <v>175.35</v>
      </c>
      <c r="K464">
        <v>175.36</v>
      </c>
      <c r="L464">
        <v>336312</v>
      </c>
      <c r="M464" s="3">
        <v>589.74</v>
      </c>
      <c r="N464">
        <v>11150</v>
      </c>
      <c r="O464" s="3">
        <f t="shared" si="50"/>
        <v>30.162511210762332</v>
      </c>
      <c r="P464" s="3">
        <f>VLOOKUP(A464,'27-7'!$A$2:$N$1650,14,FALSE)</f>
        <v>79.182483532568924</v>
      </c>
      <c r="Q464" s="6">
        <f t="shared" si="55"/>
        <v>-0.61907596396170061</v>
      </c>
      <c r="R464" s="5">
        <f>VLOOKUP(A464,'27-7'!$A$2:$L$1650,12,FALSE)</f>
        <v>563.66</v>
      </c>
      <c r="S464" s="7">
        <f t="shared" si="56"/>
        <v>4.626902742788213E-2</v>
      </c>
      <c r="T464">
        <v>221143</v>
      </c>
      <c r="U464">
        <v>65.760000000000005</v>
      </c>
      <c r="V464">
        <f t="shared" si="51"/>
        <v>0</v>
      </c>
      <c r="W464">
        <f t="shared" si="52"/>
        <v>0</v>
      </c>
      <c r="X464">
        <f t="shared" si="53"/>
        <v>1</v>
      </c>
    </row>
    <row r="465" spans="1:24" x14ac:dyDescent="0.3">
      <c r="A465" t="s">
        <v>35</v>
      </c>
      <c r="B465" t="str">
        <f t="shared" si="54"/>
        <v>'FINEORG'</v>
      </c>
      <c r="C465" t="s">
        <v>24</v>
      </c>
      <c r="D465" t="s">
        <v>1677</v>
      </c>
      <c r="E465">
        <v>2086.1</v>
      </c>
      <c r="F465">
        <v>2105</v>
      </c>
      <c r="G465">
        <v>2108.15</v>
      </c>
      <c r="H465">
        <v>2042.25</v>
      </c>
      <c r="I465">
        <v>2060</v>
      </c>
      <c r="J465">
        <v>2055.1999999999998</v>
      </c>
      <c r="K465">
        <v>2065.19</v>
      </c>
      <c r="L465">
        <v>28383</v>
      </c>
      <c r="M465" s="3">
        <v>586.16</v>
      </c>
      <c r="N465">
        <v>1887</v>
      </c>
      <c r="O465" s="3">
        <f t="shared" si="50"/>
        <v>15.041335453100158</v>
      </c>
      <c r="P465" s="3">
        <f>VLOOKUP(A465,'27-7'!$A$2:$N$1650,14,FALSE)</f>
        <v>9.2011764705882353</v>
      </c>
      <c r="Q465" s="6">
        <f t="shared" si="55"/>
        <v>0.63471872332631818</v>
      </c>
      <c r="R465" s="5">
        <f>VLOOKUP(A465,'27-7'!$A$2:$L$1650,12,FALSE)</f>
        <v>638.01</v>
      </c>
      <c r="S465" s="7">
        <f t="shared" si="56"/>
        <v>-8.1268318678390655E-2</v>
      </c>
      <c r="T465">
        <v>24302</v>
      </c>
      <c r="U465">
        <v>85.62</v>
      </c>
      <c r="V465">
        <f t="shared" si="51"/>
        <v>0</v>
      </c>
      <c r="W465">
        <f t="shared" si="52"/>
        <v>0</v>
      </c>
      <c r="X465">
        <f t="shared" si="53"/>
        <v>1</v>
      </c>
    </row>
    <row r="466" spans="1:24" x14ac:dyDescent="0.3">
      <c r="A466" t="s">
        <v>491</v>
      </c>
      <c r="B466" t="str">
        <f t="shared" si="54"/>
        <v>'VGUARD'</v>
      </c>
      <c r="C466" t="s">
        <v>24</v>
      </c>
      <c r="D466" t="s">
        <v>1677</v>
      </c>
      <c r="E466">
        <v>166.15</v>
      </c>
      <c r="F466">
        <v>165</v>
      </c>
      <c r="G466">
        <v>166.75</v>
      </c>
      <c r="H466">
        <v>163</v>
      </c>
      <c r="I466">
        <v>165</v>
      </c>
      <c r="J466">
        <v>164.85</v>
      </c>
      <c r="K466">
        <v>165.02</v>
      </c>
      <c r="L466">
        <v>354363</v>
      </c>
      <c r="M466" s="3">
        <v>584.78</v>
      </c>
      <c r="N466">
        <v>5423</v>
      </c>
      <c r="O466" s="3">
        <f t="shared" si="50"/>
        <v>65.344458786649454</v>
      </c>
      <c r="P466" s="3">
        <f>VLOOKUP(A466,'27-7'!$A$2:$N$1650,14,FALSE)</f>
        <v>68.131144890038811</v>
      </c>
      <c r="Q466" s="6">
        <f t="shared" si="55"/>
        <v>-4.090179473553493E-2</v>
      </c>
      <c r="R466" s="5">
        <f>VLOOKUP(A466,'27-7'!$A$2:$L$1650,12,FALSE)</f>
        <v>705.23</v>
      </c>
      <c r="S466" s="7">
        <f t="shared" si="56"/>
        <v>-0.17079534336315819</v>
      </c>
      <c r="T466">
        <v>152754</v>
      </c>
      <c r="U466">
        <v>43.11</v>
      </c>
      <c r="V466">
        <f t="shared" si="51"/>
        <v>0</v>
      </c>
      <c r="W466">
        <f t="shared" si="52"/>
        <v>0</v>
      </c>
      <c r="X466">
        <f t="shared" si="53"/>
        <v>1</v>
      </c>
    </row>
    <row r="467" spans="1:24" x14ac:dyDescent="0.3">
      <c r="A467" t="s">
        <v>533</v>
      </c>
      <c r="B467" t="str">
        <f t="shared" si="54"/>
        <v>'GRAPHITE'</v>
      </c>
      <c r="C467" t="s">
        <v>24</v>
      </c>
      <c r="D467" t="s">
        <v>1677</v>
      </c>
      <c r="E467">
        <v>168.65</v>
      </c>
      <c r="F467">
        <v>169.9</v>
      </c>
      <c r="G467">
        <v>173.4</v>
      </c>
      <c r="H467">
        <v>166.3</v>
      </c>
      <c r="I467">
        <v>169.4</v>
      </c>
      <c r="J467">
        <v>169.45</v>
      </c>
      <c r="K467">
        <v>170.23</v>
      </c>
      <c r="L467">
        <v>338396</v>
      </c>
      <c r="M467" s="3">
        <v>576.05999999999995</v>
      </c>
      <c r="N467">
        <v>8816</v>
      </c>
      <c r="O467" s="3">
        <f t="shared" si="50"/>
        <v>38.384301270417424</v>
      </c>
      <c r="P467" s="3">
        <f>VLOOKUP(A467,'27-7'!$A$2:$N$1650,14,FALSE)</f>
        <v>26.552388423988841</v>
      </c>
      <c r="Q467" s="6">
        <f t="shared" si="55"/>
        <v>0.44560634838179014</v>
      </c>
      <c r="R467" s="5">
        <f>VLOOKUP(A467,'27-7'!$A$2:$L$1650,12,FALSE)</f>
        <v>514.29999999999995</v>
      </c>
      <c r="S467" s="7">
        <f t="shared" si="56"/>
        <v>0.12008555317907835</v>
      </c>
      <c r="T467">
        <v>125982</v>
      </c>
      <c r="U467">
        <v>37.229999999999997</v>
      </c>
      <c r="V467">
        <f t="shared" si="51"/>
        <v>0</v>
      </c>
      <c r="W467">
        <f t="shared" si="52"/>
        <v>0</v>
      </c>
      <c r="X467">
        <f t="shared" si="53"/>
        <v>1</v>
      </c>
    </row>
    <row r="468" spans="1:24" x14ac:dyDescent="0.3">
      <c r="A468" t="s">
        <v>124</v>
      </c>
      <c r="B468" t="str">
        <f t="shared" si="54"/>
        <v>'BLISSGVS'</v>
      </c>
      <c r="C468" t="s">
        <v>24</v>
      </c>
      <c r="D468" t="s">
        <v>1677</v>
      </c>
      <c r="E468">
        <v>105.45</v>
      </c>
      <c r="F468">
        <v>105.7</v>
      </c>
      <c r="G468">
        <v>106.5</v>
      </c>
      <c r="H468">
        <v>104.4</v>
      </c>
      <c r="I468">
        <v>104.9</v>
      </c>
      <c r="J468">
        <v>105.1</v>
      </c>
      <c r="K468">
        <v>105.69</v>
      </c>
      <c r="L468">
        <v>539775</v>
      </c>
      <c r="M468" s="3">
        <v>570.49</v>
      </c>
      <c r="N468">
        <v>6671</v>
      </c>
      <c r="O468" s="3">
        <f t="shared" si="50"/>
        <v>80.913656123519715</v>
      </c>
      <c r="P468" s="3">
        <f>VLOOKUP(A468,'27-7'!$A$2:$N$1650,14,FALSE)</f>
        <v>167.58445207617859</v>
      </c>
      <c r="Q468" s="6">
        <f t="shared" si="55"/>
        <v>-0.51717683161479133</v>
      </c>
      <c r="R468" s="5">
        <f>VLOOKUP(A468,'27-7'!$A$2:$L$1650,12,FALSE)</f>
        <v>566.54999999999995</v>
      </c>
      <c r="S468" s="7">
        <f t="shared" si="56"/>
        <v>6.9543729591387427E-3</v>
      </c>
      <c r="T468">
        <v>128603</v>
      </c>
      <c r="U468">
        <v>23.83</v>
      </c>
      <c r="V468">
        <f t="shared" si="51"/>
        <v>0</v>
      </c>
      <c r="W468">
        <f t="shared" si="52"/>
        <v>0</v>
      </c>
      <c r="X468">
        <f t="shared" si="53"/>
        <v>1</v>
      </c>
    </row>
    <row r="469" spans="1:24" x14ac:dyDescent="0.3">
      <c r="A469" t="s">
        <v>466</v>
      </c>
      <c r="B469" t="str">
        <f t="shared" si="54"/>
        <v>'SPICEJET'</v>
      </c>
      <c r="C469" t="s">
        <v>24</v>
      </c>
      <c r="D469" t="s">
        <v>1677</v>
      </c>
      <c r="E469">
        <v>48.15</v>
      </c>
      <c r="F469">
        <v>47.75</v>
      </c>
      <c r="G469">
        <v>48.7</v>
      </c>
      <c r="H469">
        <v>47.55</v>
      </c>
      <c r="I469">
        <v>47.9</v>
      </c>
      <c r="J469">
        <v>47.95</v>
      </c>
      <c r="K469">
        <v>48.04</v>
      </c>
      <c r="L469">
        <v>1171413</v>
      </c>
      <c r="M469" s="3">
        <v>562.72</v>
      </c>
      <c r="N469">
        <v>6527</v>
      </c>
      <c r="O469" s="3">
        <f t="shared" si="50"/>
        <v>179.47188601195035</v>
      </c>
      <c r="P469" s="3">
        <f>VLOOKUP(A469,'27-7'!$A$2:$N$1650,14,FALSE)</f>
        <v>134.02308270676693</v>
      </c>
      <c r="Q469" s="6">
        <f t="shared" si="55"/>
        <v>0.33911175886486811</v>
      </c>
      <c r="R469" s="5">
        <f>VLOOKUP(A469,'27-7'!$A$2:$L$1650,12,FALSE)</f>
        <v>866.14</v>
      </c>
      <c r="S469" s="7">
        <f t="shared" si="56"/>
        <v>-0.35031288244394665</v>
      </c>
      <c r="T469">
        <v>539898</v>
      </c>
      <c r="U469">
        <v>46.09</v>
      </c>
      <c r="V469">
        <f t="shared" si="51"/>
        <v>0</v>
      </c>
      <c r="W469">
        <f t="shared" si="52"/>
        <v>0</v>
      </c>
      <c r="X469">
        <f t="shared" si="53"/>
        <v>1</v>
      </c>
    </row>
    <row r="470" spans="1:24" x14ac:dyDescent="0.3">
      <c r="A470" t="s">
        <v>514</v>
      </c>
      <c r="B470" t="str">
        <f t="shared" si="54"/>
        <v>'CRISIL'</v>
      </c>
      <c r="C470" t="s">
        <v>24</v>
      </c>
      <c r="D470" t="s">
        <v>1677</v>
      </c>
      <c r="E470">
        <v>1730.05</v>
      </c>
      <c r="F470">
        <v>1728.7</v>
      </c>
      <c r="G470">
        <v>1739.95</v>
      </c>
      <c r="H470">
        <v>1690</v>
      </c>
      <c r="I470">
        <v>1699.8</v>
      </c>
      <c r="J470">
        <v>1694.9</v>
      </c>
      <c r="K470">
        <v>1707.61</v>
      </c>
      <c r="L470">
        <v>32841</v>
      </c>
      <c r="M470" s="3">
        <v>560.79999999999995</v>
      </c>
      <c r="N470">
        <v>3317</v>
      </c>
      <c r="O470" s="3">
        <f t="shared" si="50"/>
        <v>9.9008139885438649</v>
      </c>
      <c r="P470" s="3">
        <f>VLOOKUP(A470,'27-7'!$A$2:$N$1650,14,FALSE)</f>
        <v>7.6773696943039367</v>
      </c>
      <c r="Q470" s="6">
        <f t="shared" si="55"/>
        <v>0.28961016373740162</v>
      </c>
      <c r="R470" s="5">
        <f>VLOOKUP(A470,'27-7'!$A$2:$L$1650,12,FALSE)</f>
        <v>603.54999999999995</v>
      </c>
      <c r="S470" s="7">
        <f t="shared" si="56"/>
        <v>-7.0830917073978969E-2</v>
      </c>
      <c r="T470">
        <v>22368</v>
      </c>
      <c r="U470">
        <v>68.11</v>
      </c>
      <c r="V470">
        <f t="shared" si="51"/>
        <v>0</v>
      </c>
      <c r="W470">
        <f t="shared" si="52"/>
        <v>0</v>
      </c>
      <c r="X470">
        <f t="shared" si="53"/>
        <v>1</v>
      </c>
    </row>
    <row r="471" spans="1:24" x14ac:dyDescent="0.3">
      <c r="A471" t="s">
        <v>512</v>
      </c>
      <c r="B471" t="str">
        <f t="shared" si="54"/>
        <v>'AMBER'</v>
      </c>
      <c r="C471" t="s">
        <v>24</v>
      </c>
      <c r="D471" t="s">
        <v>1677</v>
      </c>
      <c r="E471">
        <v>1472.45</v>
      </c>
      <c r="F471">
        <v>1479.7</v>
      </c>
      <c r="G471">
        <v>1495.15</v>
      </c>
      <c r="H471">
        <v>1466</v>
      </c>
      <c r="I471">
        <v>1475</v>
      </c>
      <c r="J471">
        <v>1478.35</v>
      </c>
      <c r="K471">
        <v>1486.66</v>
      </c>
      <c r="L471">
        <v>37387</v>
      </c>
      <c r="M471" s="3">
        <v>555.82000000000005</v>
      </c>
      <c r="N471">
        <v>4989</v>
      </c>
      <c r="O471" s="3">
        <f t="shared" si="50"/>
        <v>7.4938865504109042</v>
      </c>
      <c r="P471" s="3">
        <f>VLOOKUP(A471,'27-7'!$A$2:$N$1650,14,FALSE)</f>
        <v>11.263316033870527</v>
      </c>
      <c r="Q471" s="6">
        <f t="shared" si="55"/>
        <v>-0.33466427401347593</v>
      </c>
      <c r="R471" s="5">
        <f>VLOOKUP(A471,'27-7'!$A$2:$L$1650,12,FALSE)</f>
        <v>608.39</v>
      </c>
      <c r="S471" s="7">
        <f t="shared" si="56"/>
        <v>-8.6408389355511983E-2</v>
      </c>
      <c r="T471">
        <v>20461</v>
      </c>
      <c r="U471">
        <v>54.73</v>
      </c>
      <c r="V471">
        <f t="shared" si="51"/>
        <v>0</v>
      </c>
      <c r="W471">
        <f t="shared" si="52"/>
        <v>0</v>
      </c>
      <c r="X471">
        <f t="shared" si="53"/>
        <v>1</v>
      </c>
    </row>
    <row r="472" spans="1:24" x14ac:dyDescent="0.3">
      <c r="A472" t="s">
        <v>481</v>
      </c>
      <c r="B472" t="str">
        <f t="shared" si="54"/>
        <v>'AVTNPL'</v>
      </c>
      <c r="C472" t="s">
        <v>24</v>
      </c>
      <c r="D472" t="s">
        <v>1677</v>
      </c>
      <c r="E472">
        <v>48.35</v>
      </c>
      <c r="F472">
        <v>48.9</v>
      </c>
      <c r="G472">
        <v>50.75</v>
      </c>
      <c r="H472">
        <v>48</v>
      </c>
      <c r="I472">
        <v>48.45</v>
      </c>
      <c r="J472">
        <v>48.6</v>
      </c>
      <c r="K472">
        <v>49.54</v>
      </c>
      <c r="L472">
        <v>1108263</v>
      </c>
      <c r="M472" s="3">
        <v>548.98</v>
      </c>
      <c r="N472">
        <v>6160</v>
      </c>
      <c r="O472" s="3">
        <f t="shared" si="50"/>
        <v>179.91282467532469</v>
      </c>
      <c r="P472" s="3">
        <f>VLOOKUP(A472,'27-7'!$A$2:$N$1650,14,FALSE)</f>
        <v>169.05302948482557</v>
      </c>
      <c r="Q472" s="6">
        <f t="shared" si="55"/>
        <v>6.423898597731964E-2</v>
      </c>
      <c r="R472" s="5">
        <f>VLOOKUP(A472,'27-7'!$A$2:$L$1650,12,FALSE)</f>
        <v>758.66</v>
      </c>
      <c r="S472" s="7">
        <f t="shared" si="56"/>
        <v>-0.27638204202145883</v>
      </c>
      <c r="T472">
        <v>505975</v>
      </c>
      <c r="U472">
        <v>45.65</v>
      </c>
      <c r="V472">
        <f t="shared" si="51"/>
        <v>0</v>
      </c>
      <c r="W472">
        <f t="shared" si="52"/>
        <v>0</v>
      </c>
      <c r="X472">
        <f t="shared" si="53"/>
        <v>1</v>
      </c>
    </row>
    <row r="473" spans="1:24" x14ac:dyDescent="0.3">
      <c r="A473" t="s">
        <v>568</v>
      </c>
      <c r="B473" t="str">
        <f t="shared" si="54"/>
        <v>'PRAJIND'</v>
      </c>
      <c r="C473" t="s">
        <v>24</v>
      </c>
      <c r="D473" t="s">
        <v>1677</v>
      </c>
      <c r="E473">
        <v>62.5</v>
      </c>
      <c r="F473">
        <v>63</v>
      </c>
      <c r="G473">
        <v>64.349999999999994</v>
      </c>
      <c r="H473">
        <v>62.4</v>
      </c>
      <c r="I473">
        <v>62.9</v>
      </c>
      <c r="J473">
        <v>62.95</v>
      </c>
      <c r="K473">
        <v>63.17</v>
      </c>
      <c r="L473">
        <v>861103</v>
      </c>
      <c r="M473" s="3">
        <v>543.91999999999996</v>
      </c>
      <c r="N473">
        <v>4715</v>
      </c>
      <c r="O473" s="3">
        <f t="shared" si="50"/>
        <v>182.6305408271474</v>
      </c>
      <c r="P473" s="3">
        <f>VLOOKUP(A473,'27-7'!$A$2:$N$1650,14,FALSE)</f>
        <v>164.18064168239417</v>
      </c>
      <c r="Q473" s="6">
        <f t="shared" si="55"/>
        <v>0.11237560625718822</v>
      </c>
      <c r="R473" s="5">
        <f>VLOOKUP(A473,'27-7'!$A$2:$L$1650,12,FALSE)</f>
        <v>383.91</v>
      </c>
      <c r="S473" s="7">
        <f t="shared" si="56"/>
        <v>0.4167903935818289</v>
      </c>
      <c r="T473">
        <v>170556</v>
      </c>
      <c r="U473">
        <v>19.809999999999999</v>
      </c>
      <c r="V473">
        <f t="shared" si="51"/>
        <v>0</v>
      </c>
      <c r="W473">
        <f t="shared" si="52"/>
        <v>0</v>
      </c>
      <c r="X473">
        <f t="shared" si="53"/>
        <v>1</v>
      </c>
    </row>
    <row r="474" spans="1:24" x14ac:dyDescent="0.3">
      <c r="A474" t="s">
        <v>513</v>
      </c>
      <c r="B474" t="str">
        <f t="shared" si="54"/>
        <v>'SUNTECK'</v>
      </c>
      <c r="C474" t="s">
        <v>24</v>
      </c>
      <c r="D474" t="s">
        <v>1677</v>
      </c>
      <c r="E474">
        <v>178.15</v>
      </c>
      <c r="F474">
        <v>178.9</v>
      </c>
      <c r="G474">
        <v>181.5</v>
      </c>
      <c r="H474">
        <v>170.85</v>
      </c>
      <c r="I474">
        <v>174.9</v>
      </c>
      <c r="J474">
        <v>177.3</v>
      </c>
      <c r="K474">
        <v>178.52</v>
      </c>
      <c r="L474">
        <v>303329</v>
      </c>
      <c r="M474" s="3">
        <v>541.51</v>
      </c>
      <c r="N474">
        <v>3302</v>
      </c>
      <c r="O474" s="3">
        <f t="shared" si="50"/>
        <v>91.862204724409452</v>
      </c>
      <c r="P474" s="3">
        <f>VLOOKUP(A474,'27-7'!$A$2:$N$1650,14,FALSE)</f>
        <v>99.292532942898973</v>
      </c>
      <c r="Q474" s="6">
        <f t="shared" si="55"/>
        <v>-7.483269887739237E-2</v>
      </c>
      <c r="R474" s="5">
        <f>VLOOKUP(A474,'27-7'!$A$2:$L$1650,12,FALSE)</f>
        <v>604.66999999999996</v>
      </c>
      <c r="S474" s="7">
        <f t="shared" si="56"/>
        <v>-0.10445366894339056</v>
      </c>
      <c r="T474">
        <v>51498</v>
      </c>
      <c r="U474">
        <v>16.98</v>
      </c>
      <c r="V474">
        <f t="shared" si="51"/>
        <v>0</v>
      </c>
      <c r="W474">
        <f t="shared" si="52"/>
        <v>0</v>
      </c>
      <c r="X474">
        <f t="shared" si="53"/>
        <v>1</v>
      </c>
    </row>
    <row r="475" spans="1:24" x14ac:dyDescent="0.3">
      <c r="A475" t="s">
        <v>149</v>
      </c>
      <c r="B475" t="str">
        <f t="shared" si="54"/>
        <v>'VENKEYS'</v>
      </c>
      <c r="C475" t="s">
        <v>24</v>
      </c>
      <c r="D475" t="s">
        <v>1677</v>
      </c>
      <c r="E475">
        <v>1065.05</v>
      </c>
      <c r="F475">
        <v>1065.2</v>
      </c>
      <c r="G475">
        <v>1078</v>
      </c>
      <c r="H475">
        <v>1049</v>
      </c>
      <c r="I475">
        <v>1053.95</v>
      </c>
      <c r="J475">
        <v>1053.8</v>
      </c>
      <c r="K475">
        <v>1064.32</v>
      </c>
      <c r="L475">
        <v>50862</v>
      </c>
      <c r="M475" s="3">
        <v>541.34</v>
      </c>
      <c r="N475">
        <v>3661</v>
      </c>
      <c r="O475" s="3">
        <f t="shared" si="50"/>
        <v>13.892925430210324</v>
      </c>
      <c r="P475" s="3">
        <f>VLOOKUP(A475,'27-7'!$A$2:$N$1650,14,FALSE)</f>
        <v>12.053075200842882</v>
      </c>
      <c r="Q475" s="6">
        <f t="shared" si="55"/>
        <v>0.15264571063480797</v>
      </c>
      <c r="R475" s="5">
        <f>VLOOKUP(A475,'27-7'!$A$2:$L$1650,12,FALSE)</f>
        <v>978.9</v>
      </c>
      <c r="S475" s="7">
        <f t="shared" si="56"/>
        <v>-0.4469915210951067</v>
      </c>
      <c r="T475">
        <v>14110</v>
      </c>
      <c r="U475">
        <v>27.74</v>
      </c>
      <c r="V475">
        <f t="shared" si="51"/>
        <v>0</v>
      </c>
      <c r="W475">
        <f t="shared" si="52"/>
        <v>0</v>
      </c>
      <c r="X475">
        <f t="shared" si="53"/>
        <v>1</v>
      </c>
    </row>
    <row r="476" spans="1:24" x14ac:dyDescent="0.3">
      <c r="A476" t="s">
        <v>516</v>
      </c>
      <c r="B476" t="str">
        <f t="shared" si="54"/>
        <v>'MARKSANS'</v>
      </c>
      <c r="C476" t="s">
        <v>24</v>
      </c>
      <c r="D476" t="s">
        <v>1677</v>
      </c>
      <c r="E476">
        <v>34.4</v>
      </c>
      <c r="F476">
        <v>34.4</v>
      </c>
      <c r="G476">
        <v>36.1</v>
      </c>
      <c r="H476">
        <v>34.4</v>
      </c>
      <c r="I476">
        <v>36.1</v>
      </c>
      <c r="J476">
        <v>35.950000000000003</v>
      </c>
      <c r="K476">
        <v>35.32</v>
      </c>
      <c r="L476">
        <v>1519551</v>
      </c>
      <c r="M476" s="3">
        <v>536.67999999999995</v>
      </c>
      <c r="N476">
        <v>3523</v>
      </c>
      <c r="O476" s="3">
        <f t="shared" si="50"/>
        <v>431.32302015327843</v>
      </c>
      <c r="P476" s="3">
        <f>VLOOKUP(A476,'27-7'!$A$2:$N$1650,14,FALSE)</f>
        <v>417.69973255531244</v>
      </c>
      <c r="Q476" s="6">
        <f t="shared" si="55"/>
        <v>3.2615025905390019E-2</v>
      </c>
      <c r="R476" s="5">
        <f>VLOOKUP(A476,'27-7'!$A$2:$L$1650,12,FALSE)</f>
        <v>599.88</v>
      </c>
      <c r="S476" s="7">
        <f t="shared" si="56"/>
        <v>-0.10535440421417624</v>
      </c>
      <c r="T476">
        <v>1027932</v>
      </c>
      <c r="U476">
        <v>67.650000000000006</v>
      </c>
      <c r="V476">
        <f t="shared" si="51"/>
        <v>0</v>
      </c>
      <c r="W476">
        <f t="shared" si="52"/>
        <v>0</v>
      </c>
      <c r="X476">
        <f t="shared" si="53"/>
        <v>1</v>
      </c>
    </row>
    <row r="477" spans="1:24" x14ac:dyDescent="0.3">
      <c r="A477" t="s">
        <v>144</v>
      </c>
      <c r="B477" t="str">
        <f t="shared" si="54"/>
        <v>'TANLA'</v>
      </c>
      <c r="C477" t="s">
        <v>24</v>
      </c>
      <c r="D477" t="s">
        <v>1677</v>
      </c>
      <c r="E477">
        <v>120.7</v>
      </c>
      <c r="F477">
        <v>121.95</v>
      </c>
      <c r="G477">
        <v>121.95</v>
      </c>
      <c r="H477">
        <v>114.7</v>
      </c>
      <c r="I477">
        <v>114.7</v>
      </c>
      <c r="J477">
        <v>114.7</v>
      </c>
      <c r="K477">
        <v>117.89</v>
      </c>
      <c r="L477">
        <v>454153</v>
      </c>
      <c r="M477" s="3">
        <v>535.41999999999996</v>
      </c>
      <c r="N477">
        <v>4173</v>
      </c>
      <c r="O477" s="3">
        <f t="shared" si="50"/>
        <v>108.83129642942727</v>
      </c>
      <c r="P477" s="3">
        <f>VLOOKUP(A477,'27-7'!$A$2:$N$1650,14,FALSE)</f>
        <v>131.53324426281043</v>
      </c>
      <c r="Q477" s="6">
        <f t="shared" si="55"/>
        <v>-0.17259475321709133</v>
      </c>
      <c r="R477" s="5">
        <f>VLOOKUP(A477,'27-7'!$A$2:$L$1650,12,FALSE)</f>
        <v>1977.92</v>
      </c>
      <c r="S477" s="7">
        <f t="shared" si="56"/>
        <v>-0.72930148843229248</v>
      </c>
      <c r="T477">
        <v>328200</v>
      </c>
      <c r="U477">
        <v>72.27</v>
      </c>
      <c r="V477">
        <f t="shared" si="51"/>
        <v>0</v>
      </c>
      <c r="W477">
        <f t="shared" si="52"/>
        <v>0</v>
      </c>
      <c r="X477">
        <f t="shared" si="53"/>
        <v>1</v>
      </c>
    </row>
    <row r="478" spans="1:24" x14ac:dyDescent="0.3">
      <c r="A478" t="s">
        <v>594</v>
      </c>
      <c r="B478" t="str">
        <f t="shared" si="54"/>
        <v>'TATACOFFEE'</v>
      </c>
      <c r="C478" t="s">
        <v>24</v>
      </c>
      <c r="D478" t="s">
        <v>1677</v>
      </c>
      <c r="E478">
        <v>81.900000000000006</v>
      </c>
      <c r="F478">
        <v>82.45</v>
      </c>
      <c r="G478">
        <v>84</v>
      </c>
      <c r="H478">
        <v>81.900000000000006</v>
      </c>
      <c r="I478">
        <v>83.25</v>
      </c>
      <c r="J478">
        <v>83.3</v>
      </c>
      <c r="K478">
        <v>83.22</v>
      </c>
      <c r="L478">
        <v>629286</v>
      </c>
      <c r="M478" s="3">
        <v>523.71</v>
      </c>
      <c r="N478">
        <v>6102</v>
      </c>
      <c r="O478" s="3">
        <f t="shared" si="50"/>
        <v>103.12782694198623</v>
      </c>
      <c r="P478" s="3">
        <f>VLOOKUP(A478,'27-7'!$A$2:$N$1650,14,FALSE)</f>
        <v>88.820902090209017</v>
      </c>
      <c r="Q478" s="6">
        <f t="shared" si="55"/>
        <v>0.16107610387976801</v>
      </c>
      <c r="R478" s="5">
        <f>VLOOKUP(A478,'27-7'!$A$2:$L$1650,12,FALSE)</f>
        <v>332.7</v>
      </c>
      <c r="S478" s="7">
        <f t="shared" si="56"/>
        <v>0.57412082957619492</v>
      </c>
      <c r="T478">
        <v>326058</v>
      </c>
      <c r="U478">
        <v>51.81</v>
      </c>
      <c r="V478">
        <f t="shared" si="51"/>
        <v>0</v>
      </c>
      <c r="W478">
        <f t="shared" si="52"/>
        <v>0</v>
      </c>
      <c r="X478">
        <f t="shared" si="53"/>
        <v>1</v>
      </c>
    </row>
    <row r="479" spans="1:24" x14ac:dyDescent="0.3">
      <c r="A479" t="s">
        <v>28</v>
      </c>
      <c r="B479" t="str">
        <f t="shared" si="54"/>
        <v>'SFL'</v>
      </c>
      <c r="C479" t="s">
        <v>24</v>
      </c>
      <c r="D479" t="s">
        <v>1677</v>
      </c>
      <c r="E479">
        <v>1440.75</v>
      </c>
      <c r="F479">
        <v>1439.9</v>
      </c>
      <c r="G479">
        <v>1441.9</v>
      </c>
      <c r="H479">
        <v>1405.1</v>
      </c>
      <c r="I479">
        <v>1426.6</v>
      </c>
      <c r="J479">
        <v>1434.2</v>
      </c>
      <c r="K479">
        <v>1432.44</v>
      </c>
      <c r="L479">
        <v>35580</v>
      </c>
      <c r="M479" s="3">
        <v>509.66</v>
      </c>
      <c r="N479">
        <v>5861</v>
      </c>
      <c r="O479" s="3">
        <f t="shared" si="50"/>
        <v>6.0706364101689134</v>
      </c>
      <c r="P479" s="3">
        <f>VLOOKUP(A479,'27-7'!$A$2:$N$1650,14,FALSE)</f>
        <v>23.153557173045314</v>
      </c>
      <c r="Q479" s="6">
        <f t="shared" si="55"/>
        <v>-0.73780977303840956</v>
      </c>
      <c r="R479" s="5">
        <f>VLOOKUP(A479,'27-7'!$A$2:$L$1650,12,FALSE)</f>
        <v>2845.76</v>
      </c>
      <c r="S479" s="7">
        <f t="shared" si="56"/>
        <v>-0.82090548746204883</v>
      </c>
      <c r="T479">
        <v>22706</v>
      </c>
      <c r="U479">
        <v>63.82</v>
      </c>
      <c r="V479">
        <f t="shared" si="51"/>
        <v>0</v>
      </c>
      <c r="W479">
        <f t="shared" si="52"/>
        <v>0</v>
      </c>
      <c r="X479">
        <f t="shared" si="53"/>
        <v>1</v>
      </c>
    </row>
    <row r="480" spans="1:24" x14ac:dyDescent="0.3">
      <c r="A480" t="s">
        <v>494</v>
      </c>
      <c r="B480" t="str">
        <f t="shared" si="54"/>
        <v>'DCBBANK'</v>
      </c>
      <c r="C480" t="s">
        <v>24</v>
      </c>
      <c r="D480" t="s">
        <v>1677</v>
      </c>
      <c r="E480">
        <v>78.45</v>
      </c>
      <c r="F480">
        <v>78.400000000000006</v>
      </c>
      <c r="G480">
        <v>80.099999999999994</v>
      </c>
      <c r="H480">
        <v>78.2</v>
      </c>
      <c r="I480">
        <v>78.75</v>
      </c>
      <c r="J480">
        <v>78.55</v>
      </c>
      <c r="K480">
        <v>78.760000000000005</v>
      </c>
      <c r="L480">
        <v>642078</v>
      </c>
      <c r="M480" s="3">
        <v>505.68</v>
      </c>
      <c r="N480">
        <v>3804</v>
      </c>
      <c r="O480" s="3">
        <f t="shared" si="50"/>
        <v>168.79022082018926</v>
      </c>
      <c r="P480" s="3">
        <f>VLOOKUP(A480,'27-7'!$A$2:$N$1650,14,FALSE)</f>
        <v>157.85936395759717</v>
      </c>
      <c r="Q480" s="6">
        <f t="shared" si="55"/>
        <v>6.9244272804293364E-2</v>
      </c>
      <c r="R480" s="5">
        <f>VLOOKUP(A480,'27-7'!$A$2:$L$1650,12,FALSE)</f>
        <v>702.12</v>
      </c>
      <c r="S480" s="7">
        <f t="shared" si="56"/>
        <v>-0.27978123397709792</v>
      </c>
      <c r="T480">
        <v>321018</v>
      </c>
      <c r="U480">
        <v>50</v>
      </c>
      <c r="V480">
        <f t="shared" si="51"/>
        <v>0</v>
      </c>
      <c r="W480">
        <f t="shared" si="52"/>
        <v>0</v>
      </c>
      <c r="X480">
        <f t="shared" si="53"/>
        <v>1</v>
      </c>
    </row>
    <row r="481" spans="1:24" x14ac:dyDescent="0.3">
      <c r="A481" t="s">
        <v>508</v>
      </c>
      <c r="B481" t="str">
        <f t="shared" si="54"/>
        <v>'JKPAPER'</v>
      </c>
      <c r="C481" t="s">
        <v>24</v>
      </c>
      <c r="D481" t="s">
        <v>1677</v>
      </c>
      <c r="E481">
        <v>97.45</v>
      </c>
      <c r="F481">
        <v>97.65</v>
      </c>
      <c r="G481">
        <v>98.1</v>
      </c>
      <c r="H481">
        <v>97</v>
      </c>
      <c r="I481">
        <v>97.15</v>
      </c>
      <c r="J481">
        <v>97.15</v>
      </c>
      <c r="K481">
        <v>97.32</v>
      </c>
      <c r="L481">
        <v>518044</v>
      </c>
      <c r="M481" s="3">
        <v>504.17</v>
      </c>
      <c r="N481">
        <v>4441</v>
      </c>
      <c r="O481" s="3">
        <f t="shared" si="50"/>
        <v>116.65030398558883</v>
      </c>
      <c r="P481" s="3">
        <f>VLOOKUP(A481,'27-7'!$A$2:$N$1650,14,FALSE)</f>
        <v>130.03904511430306</v>
      </c>
      <c r="Q481" s="6">
        <f t="shared" si="55"/>
        <v>-0.10295939282655955</v>
      </c>
      <c r="R481" s="5">
        <f>VLOOKUP(A481,'27-7'!$A$2:$L$1650,12,FALSE)</f>
        <v>631.91</v>
      </c>
      <c r="S481" s="7">
        <f t="shared" si="56"/>
        <v>-0.20214904021142244</v>
      </c>
      <c r="T481">
        <v>271709</v>
      </c>
      <c r="U481">
        <v>52.45</v>
      </c>
      <c r="V481">
        <f t="shared" si="51"/>
        <v>0</v>
      </c>
      <c r="W481">
        <f t="shared" si="52"/>
        <v>0</v>
      </c>
      <c r="X481">
        <f t="shared" si="53"/>
        <v>1</v>
      </c>
    </row>
    <row r="482" spans="1:24" x14ac:dyDescent="0.3">
      <c r="A482" t="s">
        <v>539</v>
      </c>
      <c r="B482" t="str">
        <f t="shared" si="54"/>
        <v>'CCL'</v>
      </c>
      <c r="C482" t="s">
        <v>24</v>
      </c>
      <c r="D482" t="s">
        <v>1677</v>
      </c>
      <c r="E482">
        <v>238.35</v>
      </c>
      <c r="F482">
        <v>238.95</v>
      </c>
      <c r="G482">
        <v>241.7</v>
      </c>
      <c r="H482">
        <v>234</v>
      </c>
      <c r="I482">
        <v>235.05</v>
      </c>
      <c r="J482">
        <v>236.5</v>
      </c>
      <c r="K482">
        <v>237.36</v>
      </c>
      <c r="L482">
        <v>209662</v>
      </c>
      <c r="M482" s="3">
        <v>497.66</v>
      </c>
      <c r="N482">
        <v>4019</v>
      </c>
      <c r="O482" s="3">
        <f t="shared" si="50"/>
        <v>52.167703408808158</v>
      </c>
      <c r="P482" s="3">
        <f>VLOOKUP(A482,'27-7'!$A$2:$N$1650,14,FALSE)</f>
        <v>38.065791975660773</v>
      </c>
      <c r="Q482" s="6">
        <f t="shared" si="55"/>
        <v>0.37046152729894949</v>
      </c>
      <c r="R482" s="5">
        <f>VLOOKUP(A482,'27-7'!$A$2:$L$1650,12,FALSE)</f>
        <v>489.16</v>
      </c>
      <c r="S482" s="7">
        <f t="shared" si="56"/>
        <v>1.737672745114073E-2</v>
      </c>
      <c r="T482">
        <v>157493</v>
      </c>
      <c r="U482">
        <v>75.12</v>
      </c>
      <c r="V482">
        <f t="shared" si="51"/>
        <v>0</v>
      </c>
      <c r="W482">
        <f t="shared" si="52"/>
        <v>0</v>
      </c>
      <c r="X482">
        <f t="shared" si="53"/>
        <v>1</v>
      </c>
    </row>
    <row r="483" spans="1:24" x14ac:dyDescent="0.3">
      <c r="A483" t="s">
        <v>146</v>
      </c>
      <c r="B483" t="str">
        <f t="shared" si="54"/>
        <v>'GAEL'</v>
      </c>
      <c r="C483" t="s">
        <v>24</v>
      </c>
      <c r="D483" t="s">
        <v>1677</v>
      </c>
      <c r="E483">
        <v>175.75</v>
      </c>
      <c r="F483">
        <v>179.85</v>
      </c>
      <c r="G483">
        <v>186.5</v>
      </c>
      <c r="H483">
        <v>170.55</v>
      </c>
      <c r="I483">
        <v>172.5</v>
      </c>
      <c r="J483">
        <v>172.6</v>
      </c>
      <c r="K483">
        <v>178.62</v>
      </c>
      <c r="L483">
        <v>274381</v>
      </c>
      <c r="M483" s="3">
        <v>490.11</v>
      </c>
      <c r="N483">
        <v>6970</v>
      </c>
      <c r="O483" s="3">
        <f t="shared" si="50"/>
        <v>39.365997130559542</v>
      </c>
      <c r="P483" s="3">
        <f>VLOOKUP(A483,'27-7'!$A$2:$N$1650,14,FALSE)</f>
        <v>50.453362109664802</v>
      </c>
      <c r="Q483" s="6">
        <f t="shared" si="55"/>
        <v>-0.21975473022007733</v>
      </c>
      <c r="R483" s="5">
        <f>VLOOKUP(A483,'27-7'!$A$2:$L$1650,12,FALSE)</f>
        <v>1301.27</v>
      </c>
      <c r="S483" s="7">
        <f t="shared" si="56"/>
        <v>-0.62336025575015175</v>
      </c>
      <c r="T483">
        <v>94099</v>
      </c>
      <c r="U483">
        <v>34.299999999999997</v>
      </c>
      <c r="V483">
        <f t="shared" si="51"/>
        <v>0</v>
      </c>
      <c r="W483">
        <f t="shared" si="52"/>
        <v>0</v>
      </c>
      <c r="X483">
        <f t="shared" si="53"/>
        <v>1</v>
      </c>
    </row>
    <row r="484" spans="1:24" x14ac:dyDescent="0.3">
      <c r="A484" t="s">
        <v>503</v>
      </c>
      <c r="B484" t="str">
        <f t="shared" si="54"/>
        <v>'SCI'</v>
      </c>
      <c r="C484" t="s">
        <v>24</v>
      </c>
      <c r="D484" t="s">
        <v>1677</v>
      </c>
      <c r="E484">
        <v>59.75</v>
      </c>
      <c r="F484">
        <v>59.95</v>
      </c>
      <c r="G484">
        <v>60.55</v>
      </c>
      <c r="H484">
        <v>59.3</v>
      </c>
      <c r="I484">
        <v>59.4</v>
      </c>
      <c r="J484">
        <v>59.55</v>
      </c>
      <c r="K484">
        <v>59.84</v>
      </c>
      <c r="L484">
        <v>817766</v>
      </c>
      <c r="M484" s="3">
        <v>489.32</v>
      </c>
      <c r="N484">
        <v>4898</v>
      </c>
      <c r="O484" s="3">
        <f t="shared" si="50"/>
        <v>166.95916700694161</v>
      </c>
      <c r="P484" s="3">
        <f>VLOOKUP(A484,'27-7'!$A$2:$N$1650,14,FALSE)</f>
        <v>215.06714060031595</v>
      </c>
      <c r="Q484" s="6">
        <f t="shared" si="55"/>
        <v>-0.22368816295734795</v>
      </c>
      <c r="R484" s="5">
        <f>VLOOKUP(A484,'27-7'!$A$2:$L$1650,12,FALSE)</f>
        <v>657.51</v>
      </c>
      <c r="S484" s="7">
        <f t="shared" si="56"/>
        <v>-0.25579839089899775</v>
      </c>
      <c r="T484">
        <v>350486</v>
      </c>
      <c r="U484">
        <v>42.86</v>
      </c>
      <c r="V484">
        <f t="shared" si="51"/>
        <v>0</v>
      </c>
      <c r="W484">
        <f t="shared" si="52"/>
        <v>0</v>
      </c>
      <c r="X484">
        <f t="shared" si="53"/>
        <v>1</v>
      </c>
    </row>
    <row r="485" spans="1:24" x14ac:dyDescent="0.3">
      <c r="A485" t="s">
        <v>525</v>
      </c>
      <c r="B485" t="str">
        <f t="shared" si="54"/>
        <v>'SHK'</v>
      </c>
      <c r="C485" t="s">
        <v>24</v>
      </c>
      <c r="D485" t="s">
        <v>1677</v>
      </c>
      <c r="E485">
        <v>73.099999999999994</v>
      </c>
      <c r="F485">
        <v>73.5</v>
      </c>
      <c r="G485">
        <v>75.400000000000006</v>
      </c>
      <c r="H485">
        <v>72.25</v>
      </c>
      <c r="I485">
        <v>73.8</v>
      </c>
      <c r="J485">
        <v>74.150000000000006</v>
      </c>
      <c r="K485">
        <v>74.16</v>
      </c>
      <c r="L485">
        <v>656833</v>
      </c>
      <c r="M485" s="3">
        <v>487.13</v>
      </c>
      <c r="N485">
        <v>4124</v>
      </c>
      <c r="O485" s="3">
        <f t="shared" si="50"/>
        <v>159.27085354025218</v>
      </c>
      <c r="P485" s="3">
        <f>VLOOKUP(A485,'27-7'!$A$2:$N$1650,14,FALSE)</f>
        <v>147.12166859791427</v>
      </c>
      <c r="Q485" s="6">
        <f t="shared" si="55"/>
        <v>8.2579167692434327E-2</v>
      </c>
      <c r="R485" s="5">
        <f>VLOOKUP(A485,'27-7'!$A$2:$L$1650,12,FALSE)</f>
        <v>566.20000000000005</v>
      </c>
      <c r="S485" s="7">
        <f t="shared" si="56"/>
        <v>-0.13965030024726252</v>
      </c>
      <c r="T485">
        <v>309398</v>
      </c>
      <c r="U485">
        <v>47.1</v>
      </c>
      <c r="V485">
        <f t="shared" si="51"/>
        <v>0</v>
      </c>
      <c r="W485">
        <f t="shared" si="52"/>
        <v>0</v>
      </c>
      <c r="X485">
        <f t="shared" si="53"/>
        <v>1</v>
      </c>
    </row>
    <row r="486" spans="1:24" x14ac:dyDescent="0.3">
      <c r="A486" t="s">
        <v>560</v>
      </c>
      <c r="B486" t="str">
        <f t="shared" si="54"/>
        <v>'HUDCO'</v>
      </c>
      <c r="C486" t="s">
        <v>24</v>
      </c>
      <c r="D486" t="s">
        <v>1677</v>
      </c>
      <c r="E486">
        <v>33.85</v>
      </c>
      <c r="F486">
        <v>33.950000000000003</v>
      </c>
      <c r="G486">
        <v>35</v>
      </c>
      <c r="H486">
        <v>33.85</v>
      </c>
      <c r="I486">
        <v>34.65</v>
      </c>
      <c r="J486">
        <v>34.65</v>
      </c>
      <c r="K486">
        <v>34.31</v>
      </c>
      <c r="L486">
        <v>1418708</v>
      </c>
      <c r="M486" s="3">
        <v>486.82</v>
      </c>
      <c r="N486">
        <v>3882</v>
      </c>
      <c r="O486" s="3">
        <f t="shared" si="50"/>
        <v>365.45801133436373</v>
      </c>
      <c r="P486" s="3">
        <f>VLOOKUP(A486,'27-7'!$A$2:$N$1650,14,FALSE)</f>
        <v>295.6094631037019</v>
      </c>
      <c r="Q486" s="6">
        <f t="shared" si="55"/>
        <v>0.23628657722015639</v>
      </c>
      <c r="R486" s="5">
        <f>VLOOKUP(A486,'27-7'!$A$2:$L$1650,12,FALSE)</f>
        <v>410.49</v>
      </c>
      <c r="S486" s="7">
        <f t="shared" si="56"/>
        <v>0.18594850057248649</v>
      </c>
      <c r="T486">
        <v>527368</v>
      </c>
      <c r="U486">
        <v>37.17</v>
      </c>
      <c r="V486">
        <f t="shared" si="51"/>
        <v>0</v>
      </c>
      <c r="W486">
        <f t="shared" si="52"/>
        <v>0</v>
      </c>
      <c r="X486">
        <f t="shared" si="53"/>
        <v>1</v>
      </c>
    </row>
    <row r="487" spans="1:24" x14ac:dyDescent="0.3">
      <c r="A487" t="s">
        <v>510</v>
      </c>
      <c r="B487" t="str">
        <f t="shared" si="54"/>
        <v>'TRIDENT'</v>
      </c>
      <c r="C487" t="s">
        <v>24</v>
      </c>
      <c r="D487" t="s">
        <v>1677</v>
      </c>
      <c r="E487">
        <v>6.6</v>
      </c>
      <c r="F487">
        <v>6.65</v>
      </c>
      <c r="G487">
        <v>6.7</v>
      </c>
      <c r="H487">
        <v>6.35</v>
      </c>
      <c r="I487">
        <v>6.45</v>
      </c>
      <c r="J487">
        <v>6.4</v>
      </c>
      <c r="K487">
        <v>6.49</v>
      </c>
      <c r="L487">
        <v>7461198</v>
      </c>
      <c r="M487" s="3">
        <v>484.06</v>
      </c>
      <c r="N487">
        <v>21383</v>
      </c>
      <c r="O487" s="3">
        <f t="shared" si="50"/>
        <v>348.93130056587006</v>
      </c>
      <c r="P487" s="3">
        <f>VLOOKUP(A487,'27-7'!$A$2:$N$1650,14,FALSE)</f>
        <v>429.1450945348509</v>
      </c>
      <c r="Q487" s="6">
        <f t="shared" si="55"/>
        <v>-0.18691532302361358</v>
      </c>
      <c r="R487" s="5">
        <f>VLOOKUP(A487,'27-7'!$A$2:$L$1650,12,FALSE)</f>
        <v>612.29</v>
      </c>
      <c r="S487" s="7">
        <f t="shared" si="56"/>
        <v>-0.20942690555129101</v>
      </c>
      <c r="T487">
        <v>3007091</v>
      </c>
      <c r="U487">
        <v>40.299999999999997</v>
      </c>
      <c r="V487">
        <f t="shared" si="51"/>
        <v>0</v>
      </c>
      <c r="W487">
        <f t="shared" si="52"/>
        <v>0</v>
      </c>
      <c r="X487">
        <f t="shared" si="53"/>
        <v>1</v>
      </c>
    </row>
    <row r="488" spans="1:24" x14ac:dyDescent="0.3">
      <c r="A488" t="s">
        <v>645</v>
      </c>
      <c r="B488" t="str">
        <f t="shared" si="54"/>
        <v>'RAJESHEXPO'</v>
      </c>
      <c r="C488" t="s">
        <v>24</v>
      </c>
      <c r="D488" t="s">
        <v>1677</v>
      </c>
      <c r="E488">
        <v>469.8</v>
      </c>
      <c r="F488">
        <v>472.15</v>
      </c>
      <c r="G488">
        <v>475.15</v>
      </c>
      <c r="H488">
        <v>461.25</v>
      </c>
      <c r="I488">
        <v>464</v>
      </c>
      <c r="J488">
        <v>463.15</v>
      </c>
      <c r="K488">
        <v>465.5</v>
      </c>
      <c r="L488">
        <v>103899</v>
      </c>
      <c r="M488" s="3">
        <v>483.65</v>
      </c>
      <c r="N488">
        <v>4436</v>
      </c>
      <c r="O488" s="3">
        <f t="shared" si="50"/>
        <v>23.421776375112714</v>
      </c>
      <c r="P488" s="3">
        <f>VLOOKUP(A488,'27-7'!$A$2:$N$1650,14,FALSE)</f>
        <v>17.939113680154144</v>
      </c>
      <c r="Q488" s="6">
        <f t="shared" si="55"/>
        <v>0.30562617488867266</v>
      </c>
      <c r="R488" s="5">
        <f>VLOOKUP(A488,'27-7'!$A$2:$L$1650,12,FALSE)</f>
        <v>218.1</v>
      </c>
      <c r="S488" s="7">
        <f t="shared" si="56"/>
        <v>1.2175607519486473</v>
      </c>
      <c r="T488">
        <v>74432</v>
      </c>
      <c r="U488">
        <v>71.64</v>
      </c>
      <c r="V488">
        <f t="shared" si="51"/>
        <v>0</v>
      </c>
      <c r="W488">
        <f t="shared" si="52"/>
        <v>0</v>
      </c>
      <c r="X488">
        <f t="shared" si="53"/>
        <v>1</v>
      </c>
    </row>
    <row r="489" spans="1:24" x14ac:dyDescent="0.3">
      <c r="A489" t="s">
        <v>417</v>
      </c>
      <c r="B489" t="str">
        <f t="shared" si="54"/>
        <v>'FCONSUMER'</v>
      </c>
      <c r="C489" t="s">
        <v>24</v>
      </c>
      <c r="D489" t="s">
        <v>1677</v>
      </c>
      <c r="E489">
        <v>9.3000000000000007</v>
      </c>
      <c r="F489">
        <v>9.65</v>
      </c>
      <c r="G489">
        <v>9.75</v>
      </c>
      <c r="H489">
        <v>9.5</v>
      </c>
      <c r="I489">
        <v>9.75</v>
      </c>
      <c r="J489">
        <v>9.75</v>
      </c>
      <c r="K489">
        <v>9.74</v>
      </c>
      <c r="L489">
        <v>4916336</v>
      </c>
      <c r="M489" s="3">
        <v>478.68</v>
      </c>
      <c r="N489">
        <v>3881</v>
      </c>
      <c r="O489" s="3">
        <f t="shared" si="50"/>
        <v>1266.7704199948466</v>
      </c>
      <c r="P489" s="3">
        <f>VLOOKUP(A489,'27-7'!$A$2:$N$1650,14,FALSE)</f>
        <v>1131.9687760199834</v>
      </c>
      <c r="Q489" s="6">
        <f t="shared" si="55"/>
        <v>0.11908600911133572</v>
      </c>
      <c r="R489" s="5">
        <f>VLOOKUP(A489,'27-7'!$A$2:$L$1650,12,FALSE)</f>
        <v>1292.81</v>
      </c>
      <c r="S489" s="7">
        <f t="shared" si="56"/>
        <v>-0.62973677493212454</v>
      </c>
      <c r="T489">
        <v>3537732</v>
      </c>
      <c r="U489">
        <v>71.959999999999994</v>
      </c>
      <c r="V489">
        <f t="shared" si="51"/>
        <v>0</v>
      </c>
      <c r="W489">
        <f t="shared" si="52"/>
        <v>0</v>
      </c>
      <c r="X489">
        <f t="shared" si="53"/>
        <v>1</v>
      </c>
    </row>
    <row r="490" spans="1:24" x14ac:dyDescent="0.3">
      <c r="A490" t="s">
        <v>457</v>
      </c>
      <c r="B490" t="str">
        <f t="shared" si="54"/>
        <v>'OIL'</v>
      </c>
      <c r="C490" t="s">
        <v>24</v>
      </c>
      <c r="D490" t="s">
        <v>1677</v>
      </c>
      <c r="E490">
        <v>98.2</v>
      </c>
      <c r="F490">
        <v>98.25</v>
      </c>
      <c r="G490">
        <v>99.4</v>
      </c>
      <c r="H490">
        <v>96.75</v>
      </c>
      <c r="I490">
        <v>97.15</v>
      </c>
      <c r="J490">
        <v>97</v>
      </c>
      <c r="K490">
        <v>98.1</v>
      </c>
      <c r="L490">
        <v>487811</v>
      </c>
      <c r="M490" s="3">
        <v>478.54</v>
      </c>
      <c r="N490">
        <v>7740</v>
      </c>
      <c r="O490" s="3">
        <f t="shared" si="50"/>
        <v>63.024677002583978</v>
      </c>
      <c r="P490" s="3">
        <f>VLOOKUP(A490,'27-7'!$A$2:$N$1650,14,FALSE)</f>
        <v>70.222796352583586</v>
      </c>
      <c r="Q490" s="6">
        <f t="shared" si="55"/>
        <v>-0.10250402609799773</v>
      </c>
      <c r="R490" s="5">
        <f>VLOOKUP(A490,'27-7'!$A$2:$L$1650,12,FALSE)</f>
        <v>913.35</v>
      </c>
      <c r="S490" s="7">
        <f t="shared" si="56"/>
        <v>-0.47606065582744839</v>
      </c>
      <c r="T490">
        <v>235704</v>
      </c>
      <c r="U490">
        <v>48.32</v>
      </c>
      <c r="V490">
        <f t="shared" si="51"/>
        <v>0</v>
      </c>
      <c r="W490">
        <f t="shared" si="52"/>
        <v>0</v>
      </c>
      <c r="X490">
        <f t="shared" si="53"/>
        <v>1</v>
      </c>
    </row>
    <row r="491" spans="1:24" x14ac:dyDescent="0.3">
      <c r="A491" t="s">
        <v>527</v>
      </c>
      <c r="B491" t="str">
        <f t="shared" si="54"/>
        <v>'SHREDIGCEM'</v>
      </c>
      <c r="C491" t="s">
        <v>24</v>
      </c>
      <c r="D491" t="s">
        <v>1677</v>
      </c>
      <c r="E491">
        <v>56.9</v>
      </c>
      <c r="F491">
        <v>56.6</v>
      </c>
      <c r="G491">
        <v>57.45</v>
      </c>
      <c r="H491">
        <v>55</v>
      </c>
      <c r="I491">
        <v>56.6</v>
      </c>
      <c r="J491">
        <v>56.25</v>
      </c>
      <c r="K491">
        <v>56.28</v>
      </c>
      <c r="L491">
        <v>848163</v>
      </c>
      <c r="M491" s="3">
        <v>477.37</v>
      </c>
      <c r="N491">
        <v>3668</v>
      </c>
      <c r="O491" s="3">
        <f t="shared" si="50"/>
        <v>231.23309705561613</v>
      </c>
      <c r="P491" s="3">
        <f>VLOOKUP(A491,'27-7'!$A$2:$N$1650,14,FALSE)</f>
        <v>231.42274881516587</v>
      </c>
      <c r="Q491" s="6">
        <f t="shared" si="55"/>
        <v>-8.1950352988512522E-4</v>
      </c>
      <c r="R491" s="5">
        <f>VLOOKUP(A491,'27-7'!$A$2:$L$1650,12,FALSE)</f>
        <v>560.91</v>
      </c>
      <c r="S491" s="7">
        <f t="shared" si="56"/>
        <v>-0.14893654953557606</v>
      </c>
      <c r="T491">
        <v>407559</v>
      </c>
      <c r="U491">
        <v>48.05</v>
      </c>
      <c r="V491">
        <f t="shared" si="51"/>
        <v>0</v>
      </c>
      <c r="W491">
        <f t="shared" si="52"/>
        <v>0</v>
      </c>
      <c r="X491">
        <f t="shared" si="53"/>
        <v>1</v>
      </c>
    </row>
    <row r="492" spans="1:24" x14ac:dyDescent="0.3">
      <c r="A492" t="s">
        <v>596</v>
      </c>
      <c r="B492" t="str">
        <f t="shared" si="54"/>
        <v>'MINDACORP'</v>
      </c>
      <c r="C492" t="s">
        <v>24</v>
      </c>
      <c r="D492" t="s">
        <v>1677</v>
      </c>
      <c r="E492">
        <v>67.55</v>
      </c>
      <c r="F492">
        <v>68.5</v>
      </c>
      <c r="G492">
        <v>70.2</v>
      </c>
      <c r="H492">
        <v>66.75</v>
      </c>
      <c r="I492">
        <v>67.25</v>
      </c>
      <c r="J492">
        <v>67.3</v>
      </c>
      <c r="K492">
        <v>68.73</v>
      </c>
      <c r="L492">
        <v>691311</v>
      </c>
      <c r="M492" s="3">
        <v>475.12</v>
      </c>
      <c r="N492">
        <v>4272</v>
      </c>
      <c r="O492" s="3">
        <f t="shared" si="50"/>
        <v>161.82373595505618</v>
      </c>
      <c r="P492" s="3">
        <f>VLOOKUP(A492,'27-7'!$A$2:$N$1650,14,FALSE)</f>
        <v>102.43434559452524</v>
      </c>
      <c r="Q492" s="6">
        <f t="shared" si="55"/>
        <v>0.57978005341701622</v>
      </c>
      <c r="R492" s="5">
        <f>VLOOKUP(A492,'27-7'!$A$2:$L$1650,12,FALSE)</f>
        <v>329.19</v>
      </c>
      <c r="S492" s="7">
        <f t="shared" si="56"/>
        <v>0.44330022175643247</v>
      </c>
      <c r="T492">
        <v>255730</v>
      </c>
      <c r="U492">
        <v>36.99</v>
      </c>
      <c r="V492">
        <f t="shared" si="51"/>
        <v>0</v>
      </c>
      <c r="W492">
        <f t="shared" si="52"/>
        <v>0</v>
      </c>
      <c r="X492">
        <f t="shared" si="53"/>
        <v>1</v>
      </c>
    </row>
    <row r="493" spans="1:24" x14ac:dyDescent="0.3">
      <c r="A493" t="s">
        <v>153</v>
      </c>
      <c r="B493" t="str">
        <f t="shared" si="54"/>
        <v>'SWSOLAR'</v>
      </c>
      <c r="C493" t="s">
        <v>24</v>
      </c>
      <c r="D493" t="s">
        <v>1677</v>
      </c>
      <c r="E493">
        <v>235.8</v>
      </c>
      <c r="F493">
        <v>237.9</v>
      </c>
      <c r="G493">
        <v>244.6</v>
      </c>
      <c r="H493">
        <v>230.75</v>
      </c>
      <c r="I493">
        <v>234</v>
      </c>
      <c r="J493">
        <v>234.9</v>
      </c>
      <c r="K493">
        <v>237.91</v>
      </c>
      <c r="L493">
        <v>199170</v>
      </c>
      <c r="M493" s="3">
        <v>473.84</v>
      </c>
      <c r="N493">
        <v>4652</v>
      </c>
      <c r="O493" s="3">
        <f t="shared" si="50"/>
        <v>42.813843508168532</v>
      </c>
      <c r="P493" s="3">
        <f>VLOOKUP(A493,'27-7'!$A$2:$N$1650,14,FALSE)</f>
        <v>56.062430529825861</v>
      </c>
      <c r="Q493" s="6">
        <f t="shared" si="55"/>
        <v>-0.23631845598647258</v>
      </c>
      <c r="R493" s="5">
        <f>VLOOKUP(A493,'27-7'!$A$2:$L$1650,12,FALSE)</f>
        <v>701.57</v>
      </c>
      <c r="S493" s="7">
        <f t="shared" si="56"/>
        <v>-0.32460053879156758</v>
      </c>
      <c r="T493">
        <v>107523</v>
      </c>
      <c r="U493">
        <v>53.99</v>
      </c>
      <c r="V493">
        <f t="shared" si="51"/>
        <v>0</v>
      </c>
      <c r="W493">
        <f t="shared" si="52"/>
        <v>0</v>
      </c>
      <c r="X493">
        <f t="shared" si="53"/>
        <v>1</v>
      </c>
    </row>
    <row r="494" spans="1:24" x14ac:dyDescent="0.3">
      <c r="A494" t="s">
        <v>499</v>
      </c>
      <c r="B494" t="str">
        <f t="shared" si="54"/>
        <v>'MEGH'</v>
      </c>
      <c r="C494" t="s">
        <v>24</v>
      </c>
      <c r="D494" t="s">
        <v>1677</v>
      </c>
      <c r="E494">
        <v>56.95</v>
      </c>
      <c r="F494">
        <v>57.25</v>
      </c>
      <c r="G494">
        <v>58.6</v>
      </c>
      <c r="H494">
        <v>57.2</v>
      </c>
      <c r="I494">
        <v>57.6</v>
      </c>
      <c r="J494">
        <v>57.55</v>
      </c>
      <c r="K494">
        <v>57.96</v>
      </c>
      <c r="L494">
        <v>815284</v>
      </c>
      <c r="M494" s="3">
        <v>472.52</v>
      </c>
      <c r="N494">
        <v>3786</v>
      </c>
      <c r="O494" s="3">
        <f t="shared" si="50"/>
        <v>215.34178552562071</v>
      </c>
      <c r="P494" s="3">
        <f>VLOOKUP(A494,'27-7'!$A$2:$N$1650,14,FALSE)</f>
        <v>205.93141862489122</v>
      </c>
      <c r="Q494" s="6">
        <f t="shared" si="55"/>
        <v>4.5696606003917659E-2</v>
      </c>
      <c r="R494" s="5">
        <f>VLOOKUP(A494,'27-7'!$A$2:$L$1650,12,FALSE)</f>
        <v>678.65</v>
      </c>
      <c r="S494" s="7">
        <f t="shared" si="56"/>
        <v>-0.30373535695866793</v>
      </c>
      <c r="T494">
        <v>282225</v>
      </c>
      <c r="U494">
        <v>34.619999999999997</v>
      </c>
      <c r="V494">
        <f t="shared" si="51"/>
        <v>0</v>
      </c>
      <c r="W494">
        <f t="shared" si="52"/>
        <v>0</v>
      </c>
      <c r="X494">
        <f t="shared" si="53"/>
        <v>1</v>
      </c>
    </row>
    <row r="495" spans="1:24" x14ac:dyDescent="0.3">
      <c r="A495" t="s">
        <v>75</v>
      </c>
      <c r="B495" t="str">
        <f t="shared" si="54"/>
        <v>'NIACL'</v>
      </c>
      <c r="C495" t="s">
        <v>24</v>
      </c>
      <c r="D495" t="s">
        <v>1677</v>
      </c>
      <c r="E495">
        <v>117.5</v>
      </c>
      <c r="F495">
        <v>117.9</v>
      </c>
      <c r="G495">
        <v>119</v>
      </c>
      <c r="H495">
        <v>116.2</v>
      </c>
      <c r="I495">
        <v>117</v>
      </c>
      <c r="J495">
        <v>116.85</v>
      </c>
      <c r="K495">
        <v>117.5</v>
      </c>
      <c r="L495">
        <v>397317</v>
      </c>
      <c r="M495" s="3">
        <v>466.83</v>
      </c>
      <c r="N495">
        <v>4634</v>
      </c>
      <c r="O495" s="3">
        <f t="shared" si="50"/>
        <v>85.739533880017262</v>
      </c>
      <c r="P495" s="3">
        <f>VLOOKUP(A495,'27-7'!$A$2:$N$1650,14,FALSE)</f>
        <v>83.140927510130567</v>
      </c>
      <c r="Q495" s="6">
        <f t="shared" si="55"/>
        <v>3.1255441185330295E-2</v>
      </c>
      <c r="R495" s="5">
        <f>VLOOKUP(A495,'27-7'!$A$2:$L$1650,12,FALSE)</f>
        <v>1767.46</v>
      </c>
      <c r="S495" s="7">
        <f t="shared" si="56"/>
        <v>-0.73587521075441598</v>
      </c>
      <c r="T495">
        <v>103888</v>
      </c>
      <c r="U495">
        <v>26.15</v>
      </c>
      <c r="V495">
        <f t="shared" si="51"/>
        <v>0</v>
      </c>
      <c r="W495">
        <f t="shared" si="52"/>
        <v>0</v>
      </c>
      <c r="X495">
        <f t="shared" si="53"/>
        <v>1</v>
      </c>
    </row>
    <row r="496" spans="1:24" x14ac:dyDescent="0.3">
      <c r="A496" t="s">
        <v>454</v>
      </c>
      <c r="B496" t="str">
        <f t="shared" si="54"/>
        <v>'ABB'</v>
      </c>
      <c r="C496" t="s">
        <v>24</v>
      </c>
      <c r="D496" t="s">
        <v>1677</v>
      </c>
      <c r="E496">
        <v>893.55</v>
      </c>
      <c r="F496">
        <v>898.5</v>
      </c>
      <c r="G496">
        <v>899.4</v>
      </c>
      <c r="H496">
        <v>891</v>
      </c>
      <c r="I496">
        <v>895.4</v>
      </c>
      <c r="J496">
        <v>894.5</v>
      </c>
      <c r="K496">
        <v>894.91</v>
      </c>
      <c r="L496">
        <v>52148</v>
      </c>
      <c r="M496" s="3">
        <v>466.68</v>
      </c>
      <c r="N496">
        <v>3802</v>
      </c>
      <c r="O496" s="3">
        <f t="shared" si="50"/>
        <v>13.715938979484482</v>
      </c>
      <c r="P496" s="3">
        <f>VLOOKUP(A496,'27-7'!$A$2:$N$1650,14,FALSE)</f>
        <v>15.097564449508617</v>
      </c>
      <c r="Q496" s="6">
        <f t="shared" si="55"/>
        <v>-9.1513136085277835E-2</v>
      </c>
      <c r="R496" s="5">
        <f>VLOOKUP(A496,'27-7'!$A$2:$L$1650,12,FALSE)</f>
        <v>949.27</v>
      </c>
      <c r="S496" s="7">
        <f t="shared" si="56"/>
        <v>-0.508380123673981</v>
      </c>
      <c r="T496">
        <v>26683</v>
      </c>
      <c r="U496">
        <v>51.17</v>
      </c>
      <c r="V496">
        <f t="shared" si="51"/>
        <v>0</v>
      </c>
      <c r="W496">
        <f t="shared" si="52"/>
        <v>0</v>
      </c>
      <c r="X496">
        <f t="shared" si="53"/>
        <v>1</v>
      </c>
    </row>
    <row r="497" spans="1:24" x14ac:dyDescent="0.3">
      <c r="A497" t="s">
        <v>554</v>
      </c>
      <c r="B497" t="str">
        <f t="shared" si="54"/>
        <v>'DALBHARAT'</v>
      </c>
      <c r="C497" t="s">
        <v>24</v>
      </c>
      <c r="D497" t="s">
        <v>1677</v>
      </c>
      <c r="E497">
        <v>709.25</v>
      </c>
      <c r="F497">
        <v>715</v>
      </c>
      <c r="G497">
        <v>729</v>
      </c>
      <c r="H497">
        <v>710.55</v>
      </c>
      <c r="I497">
        <v>723.9</v>
      </c>
      <c r="J497">
        <v>723.05</v>
      </c>
      <c r="K497">
        <v>721.05</v>
      </c>
      <c r="L497">
        <v>64668</v>
      </c>
      <c r="M497" s="3">
        <v>466.29</v>
      </c>
      <c r="N497">
        <v>3173</v>
      </c>
      <c r="O497" s="3">
        <f t="shared" si="50"/>
        <v>20.380712259691144</v>
      </c>
      <c r="P497" s="3">
        <f>VLOOKUP(A497,'27-7'!$A$2:$N$1650,14,FALSE)</f>
        <v>15.36730095142714</v>
      </c>
      <c r="Q497" s="6">
        <f t="shared" si="55"/>
        <v>0.32623889673992595</v>
      </c>
      <c r="R497" s="5">
        <f>VLOOKUP(A497,'27-7'!$A$2:$L$1650,12,FALSE)</f>
        <v>436.23</v>
      </c>
      <c r="S497" s="7">
        <f t="shared" si="56"/>
        <v>6.8908603259748305E-2</v>
      </c>
      <c r="T497">
        <v>34245</v>
      </c>
      <c r="U497">
        <v>52.96</v>
      </c>
      <c r="V497">
        <f t="shared" si="51"/>
        <v>0</v>
      </c>
      <c r="W497">
        <f t="shared" si="52"/>
        <v>0</v>
      </c>
      <c r="X497">
        <f t="shared" si="53"/>
        <v>1</v>
      </c>
    </row>
    <row r="498" spans="1:24" x14ac:dyDescent="0.3">
      <c r="A498" t="s">
        <v>162</v>
      </c>
      <c r="B498" t="str">
        <f t="shared" si="54"/>
        <v>'DALMIASUG'</v>
      </c>
      <c r="C498" t="s">
        <v>24</v>
      </c>
      <c r="D498" t="s">
        <v>1677</v>
      </c>
      <c r="E498">
        <v>118.7</v>
      </c>
      <c r="F498">
        <v>123.7</v>
      </c>
      <c r="G498">
        <v>124.9</v>
      </c>
      <c r="H498">
        <v>121.05</v>
      </c>
      <c r="I498">
        <v>121.5</v>
      </c>
      <c r="J498">
        <v>121.6</v>
      </c>
      <c r="K498">
        <v>122.29</v>
      </c>
      <c r="L498">
        <v>376567</v>
      </c>
      <c r="M498" s="3">
        <v>460.5</v>
      </c>
      <c r="N498">
        <v>5335</v>
      </c>
      <c r="O498" s="3">
        <f t="shared" si="50"/>
        <v>70.584254920337401</v>
      </c>
      <c r="P498" s="3">
        <f>VLOOKUP(A498,'27-7'!$A$2:$N$1650,14,FALSE)</f>
        <v>85.768292682926827</v>
      </c>
      <c r="Q498" s="6">
        <f t="shared" si="55"/>
        <v>-0.17703556043400157</v>
      </c>
      <c r="R498" s="5">
        <f>VLOOKUP(A498,'27-7'!$A$2:$L$1650,12,FALSE)</f>
        <v>265.33999999999997</v>
      </c>
      <c r="S498" s="7">
        <f t="shared" si="56"/>
        <v>0.73550915806135542</v>
      </c>
      <c r="T498">
        <v>114497</v>
      </c>
      <c r="U498">
        <v>30.41</v>
      </c>
      <c r="V498">
        <f t="shared" si="51"/>
        <v>0</v>
      </c>
      <c r="W498">
        <f t="shared" si="52"/>
        <v>0</v>
      </c>
      <c r="X498">
        <f t="shared" si="53"/>
        <v>1</v>
      </c>
    </row>
    <row r="499" spans="1:24" x14ac:dyDescent="0.3">
      <c r="A499" t="s">
        <v>152</v>
      </c>
      <c r="B499" t="str">
        <f t="shared" si="54"/>
        <v>'BASF'</v>
      </c>
      <c r="C499" t="s">
        <v>24</v>
      </c>
      <c r="D499" t="s">
        <v>1677</v>
      </c>
      <c r="E499">
        <v>1322.15</v>
      </c>
      <c r="F499">
        <v>1325</v>
      </c>
      <c r="G499">
        <v>1351.7</v>
      </c>
      <c r="H499">
        <v>1321</v>
      </c>
      <c r="I499">
        <v>1325.8</v>
      </c>
      <c r="J499">
        <v>1325.5</v>
      </c>
      <c r="K499">
        <v>1334.97</v>
      </c>
      <c r="L499">
        <v>34424</v>
      </c>
      <c r="M499" s="3">
        <v>459.55</v>
      </c>
      <c r="N499">
        <v>2726</v>
      </c>
      <c r="O499" s="3">
        <f t="shared" si="50"/>
        <v>12.628026412325752</v>
      </c>
      <c r="P499" s="3">
        <f>VLOOKUP(A499,'27-7'!$A$2:$N$1650,14,FALSE)</f>
        <v>13.226088812980359</v>
      </c>
      <c r="Q499" s="6">
        <f t="shared" si="55"/>
        <v>-4.5218386864879966E-2</v>
      </c>
      <c r="R499" s="5">
        <f>VLOOKUP(A499,'27-7'!$A$2:$L$1650,12,FALSE)</f>
        <v>829.01</v>
      </c>
      <c r="S499" s="7">
        <f t="shared" si="56"/>
        <v>-0.44566410537870471</v>
      </c>
      <c r="T499">
        <v>6167</v>
      </c>
      <c r="U499">
        <v>17.91</v>
      </c>
      <c r="V499">
        <f t="shared" si="51"/>
        <v>0</v>
      </c>
      <c r="W499">
        <f t="shared" si="52"/>
        <v>0</v>
      </c>
      <c r="X499">
        <f t="shared" si="53"/>
        <v>1</v>
      </c>
    </row>
    <row r="500" spans="1:24" x14ac:dyDescent="0.3">
      <c r="A500" t="s">
        <v>529</v>
      </c>
      <c r="B500" t="str">
        <f t="shared" si="54"/>
        <v>'UJJIVANSFB'</v>
      </c>
      <c r="C500" t="s">
        <v>24</v>
      </c>
      <c r="D500" t="s">
        <v>1677</v>
      </c>
      <c r="E500">
        <v>34.200000000000003</v>
      </c>
      <c r="F500">
        <v>34.9</v>
      </c>
      <c r="G500">
        <v>34.9</v>
      </c>
      <c r="H500">
        <v>33.5</v>
      </c>
      <c r="I500">
        <v>34.65</v>
      </c>
      <c r="J500">
        <v>34.6</v>
      </c>
      <c r="K500">
        <v>34.21</v>
      </c>
      <c r="L500">
        <v>1334175</v>
      </c>
      <c r="M500" s="3">
        <v>456.39</v>
      </c>
      <c r="N500">
        <v>7506</v>
      </c>
      <c r="O500" s="3">
        <f t="shared" si="50"/>
        <v>177.74780175859311</v>
      </c>
      <c r="P500" s="3">
        <f>VLOOKUP(A500,'27-7'!$A$2:$N$1650,14,FALSE)</f>
        <v>157.00009962143852</v>
      </c>
      <c r="Q500" s="6">
        <f t="shared" si="55"/>
        <v>0.13215088517256884</v>
      </c>
      <c r="R500" s="5">
        <f>VLOOKUP(A500,'27-7'!$A$2:$L$1650,12,FALSE)</f>
        <v>543.76</v>
      </c>
      <c r="S500" s="7">
        <f t="shared" si="56"/>
        <v>-0.16067750478152126</v>
      </c>
      <c r="T500">
        <v>590219</v>
      </c>
      <c r="U500">
        <v>44.24</v>
      </c>
      <c r="V500">
        <f t="shared" si="51"/>
        <v>0</v>
      </c>
      <c r="W500">
        <f t="shared" si="52"/>
        <v>0</v>
      </c>
      <c r="X500">
        <f t="shared" si="53"/>
        <v>1</v>
      </c>
    </row>
    <row r="501" spans="1:24" x14ac:dyDescent="0.3">
      <c r="A501" t="s">
        <v>661</v>
      </c>
      <c r="B501" t="str">
        <f t="shared" si="54"/>
        <v>'CANTABIL'</v>
      </c>
      <c r="C501" t="s">
        <v>24</v>
      </c>
      <c r="D501" t="s">
        <v>1677</v>
      </c>
      <c r="E501">
        <v>290.14999999999998</v>
      </c>
      <c r="F501">
        <v>289.14999999999998</v>
      </c>
      <c r="G501">
        <v>311</v>
      </c>
      <c r="H501">
        <v>286.39999999999998</v>
      </c>
      <c r="I501">
        <v>305.2</v>
      </c>
      <c r="J501">
        <v>301.8</v>
      </c>
      <c r="K501">
        <v>291.89</v>
      </c>
      <c r="L501">
        <v>154833</v>
      </c>
      <c r="M501" s="3">
        <v>451.95</v>
      </c>
      <c r="N501">
        <v>3039</v>
      </c>
      <c r="O501" s="3">
        <f t="shared" si="50"/>
        <v>50.948667324777887</v>
      </c>
      <c r="P501" s="3">
        <f>VLOOKUP(A501,'27-7'!$A$2:$N$1650,14,FALSE)</f>
        <v>62.082887700534762</v>
      </c>
      <c r="Q501" s="6">
        <f t="shared" si="55"/>
        <v>-0.1793444343224545</v>
      </c>
      <c r="R501" s="5">
        <f>VLOOKUP(A501,'27-7'!$A$2:$L$1650,12,FALSE)</f>
        <v>203.34</v>
      </c>
      <c r="S501" s="7">
        <f t="shared" si="56"/>
        <v>1.2226320448509884</v>
      </c>
      <c r="T501">
        <v>71543</v>
      </c>
      <c r="U501">
        <v>46.21</v>
      </c>
      <c r="V501">
        <f t="shared" si="51"/>
        <v>0</v>
      </c>
      <c r="W501">
        <f t="shared" si="52"/>
        <v>0</v>
      </c>
      <c r="X501">
        <f t="shared" si="53"/>
        <v>1</v>
      </c>
    </row>
    <row r="502" spans="1:24" x14ac:dyDescent="0.3">
      <c r="A502" t="s">
        <v>578</v>
      </c>
      <c r="B502" t="str">
        <f t="shared" si="54"/>
        <v>'CARBORUNIV'</v>
      </c>
      <c r="C502" t="s">
        <v>24</v>
      </c>
      <c r="D502" t="s">
        <v>1677</v>
      </c>
      <c r="E502">
        <v>240.3</v>
      </c>
      <c r="F502">
        <v>241</v>
      </c>
      <c r="G502">
        <v>243</v>
      </c>
      <c r="H502">
        <v>238.5</v>
      </c>
      <c r="I502">
        <v>240.9</v>
      </c>
      <c r="J502">
        <v>240.1</v>
      </c>
      <c r="K502">
        <v>241</v>
      </c>
      <c r="L502">
        <v>187085</v>
      </c>
      <c r="M502" s="3">
        <v>450.88</v>
      </c>
      <c r="N502">
        <v>6855</v>
      </c>
      <c r="O502" s="3">
        <f t="shared" si="50"/>
        <v>27.291757840991977</v>
      </c>
      <c r="P502" s="3">
        <f>VLOOKUP(A502,'27-7'!$A$2:$N$1650,14,FALSE)</f>
        <v>52.494600431965445</v>
      </c>
      <c r="Q502" s="6">
        <f t="shared" si="55"/>
        <v>-0.48010352271634293</v>
      </c>
      <c r="R502" s="5">
        <f>VLOOKUP(A502,'27-7'!$A$2:$L$1650,12,FALSE)</f>
        <v>353.46</v>
      </c>
      <c r="S502" s="7">
        <f t="shared" si="56"/>
        <v>0.27561817461664695</v>
      </c>
      <c r="T502">
        <v>136648</v>
      </c>
      <c r="U502">
        <v>73.040000000000006</v>
      </c>
      <c r="V502">
        <f t="shared" si="51"/>
        <v>0</v>
      </c>
      <c r="W502">
        <f t="shared" si="52"/>
        <v>0</v>
      </c>
      <c r="X502">
        <f t="shared" si="53"/>
        <v>1</v>
      </c>
    </row>
    <row r="503" spans="1:24" x14ac:dyDescent="0.3">
      <c r="A503" t="s">
        <v>655</v>
      </c>
      <c r="B503" t="str">
        <f t="shared" si="54"/>
        <v>'NIITLTD'</v>
      </c>
      <c r="C503" t="s">
        <v>24</v>
      </c>
      <c r="D503" t="s">
        <v>1677</v>
      </c>
      <c r="E503">
        <v>93.8</v>
      </c>
      <c r="F503">
        <v>93.1</v>
      </c>
      <c r="G503">
        <v>95.25</v>
      </c>
      <c r="H503">
        <v>92.1</v>
      </c>
      <c r="I503">
        <v>94</v>
      </c>
      <c r="J503">
        <v>93.15</v>
      </c>
      <c r="K503">
        <v>93.16</v>
      </c>
      <c r="L503">
        <v>479374</v>
      </c>
      <c r="M503" s="3">
        <v>446.61</v>
      </c>
      <c r="N503">
        <v>10747</v>
      </c>
      <c r="O503" s="3">
        <f t="shared" si="50"/>
        <v>44.60537824509165</v>
      </c>
      <c r="P503" s="3">
        <f>VLOOKUP(A503,'27-7'!$A$2:$N$1650,14,FALSE)</f>
        <v>42.205954399849254</v>
      </c>
      <c r="Q503" s="6">
        <f t="shared" si="55"/>
        <v>5.6850363399221358E-2</v>
      </c>
      <c r="R503" s="5">
        <f>VLOOKUP(A503,'27-7'!$A$2:$L$1650,12,FALSE)</f>
        <v>210.39</v>
      </c>
      <c r="S503" s="7">
        <f t="shared" si="56"/>
        <v>1.1227719948666763</v>
      </c>
      <c r="T503">
        <v>319802</v>
      </c>
      <c r="U503">
        <v>66.709999999999994</v>
      </c>
      <c r="V503">
        <f t="shared" si="51"/>
        <v>0</v>
      </c>
      <c r="W503">
        <f t="shared" si="52"/>
        <v>0</v>
      </c>
      <c r="X503">
        <f t="shared" si="53"/>
        <v>1</v>
      </c>
    </row>
    <row r="504" spans="1:24" x14ac:dyDescent="0.3">
      <c r="A504" t="s">
        <v>459</v>
      </c>
      <c r="B504" t="str">
        <f t="shared" si="54"/>
        <v>'ALEMBICLTD'</v>
      </c>
      <c r="C504" t="s">
        <v>24</v>
      </c>
      <c r="D504" t="s">
        <v>1677</v>
      </c>
      <c r="E504">
        <v>76.7</v>
      </c>
      <c r="F504">
        <v>77.349999999999994</v>
      </c>
      <c r="G504">
        <v>78.849999999999994</v>
      </c>
      <c r="H504">
        <v>76.55</v>
      </c>
      <c r="I504">
        <v>77.8</v>
      </c>
      <c r="J504">
        <v>77.650000000000006</v>
      </c>
      <c r="K504">
        <v>77.62</v>
      </c>
      <c r="L504">
        <v>565080</v>
      </c>
      <c r="M504" s="3">
        <v>438.59</v>
      </c>
      <c r="N504">
        <v>5311</v>
      </c>
      <c r="O504" s="3">
        <f t="shared" si="50"/>
        <v>106.39804180003766</v>
      </c>
      <c r="P504" s="3">
        <f>VLOOKUP(A504,'27-7'!$A$2:$N$1650,14,FALSE)</f>
        <v>127.67660550458716</v>
      </c>
      <c r="Q504" s="6">
        <f t="shared" si="55"/>
        <v>-0.16665984829761943</v>
      </c>
      <c r="R504" s="5">
        <f>VLOOKUP(A504,'27-7'!$A$2:$L$1650,12,FALSE)</f>
        <v>900.56</v>
      </c>
      <c r="S504" s="7">
        <f t="shared" si="56"/>
        <v>-0.51298081193923784</v>
      </c>
      <c r="T504">
        <v>200525</v>
      </c>
      <c r="U504">
        <v>35.49</v>
      </c>
      <c r="V504">
        <f t="shared" si="51"/>
        <v>0</v>
      </c>
      <c r="W504">
        <f t="shared" si="52"/>
        <v>0</v>
      </c>
      <c r="X504">
        <f t="shared" si="53"/>
        <v>1</v>
      </c>
    </row>
    <row r="505" spans="1:24" x14ac:dyDescent="0.3">
      <c r="A505" t="s">
        <v>86</v>
      </c>
      <c r="B505" t="str">
        <f t="shared" si="54"/>
        <v>'GOLDSHARE'</v>
      </c>
      <c r="C505" t="s">
        <v>24</v>
      </c>
      <c r="D505" t="s">
        <v>1677</v>
      </c>
      <c r="E505">
        <v>4773.5</v>
      </c>
      <c r="F505">
        <v>4900</v>
      </c>
      <c r="G505">
        <v>4999.95</v>
      </c>
      <c r="H505">
        <v>4752.05</v>
      </c>
      <c r="I505">
        <v>4790</v>
      </c>
      <c r="J505">
        <v>4805.1000000000004</v>
      </c>
      <c r="K505">
        <v>4831.97</v>
      </c>
      <c r="L505">
        <v>9053</v>
      </c>
      <c r="M505" s="3">
        <v>437.44</v>
      </c>
      <c r="N505">
        <v>1271</v>
      </c>
      <c r="O505" s="3">
        <f t="shared" si="50"/>
        <v>7.1227380015735644</v>
      </c>
      <c r="P505" s="3">
        <f>VLOOKUP(A505,'27-7'!$A$2:$N$1650,14,FALSE)</f>
        <v>4.8213470319634704</v>
      </c>
      <c r="Q505" s="6">
        <f t="shared" si="55"/>
        <v>0.47733360705065525</v>
      </c>
      <c r="R505" s="5">
        <f>VLOOKUP(A505,'27-7'!$A$2:$L$1650,12,FALSE)</f>
        <v>402.89</v>
      </c>
      <c r="S505" s="7">
        <f t="shared" si="56"/>
        <v>8.5755417111370386E-2</v>
      </c>
      <c r="T505">
        <v>6704</v>
      </c>
      <c r="U505">
        <v>74.05</v>
      </c>
      <c r="V505">
        <f t="shared" si="51"/>
        <v>0</v>
      </c>
      <c r="W505">
        <f t="shared" si="52"/>
        <v>0</v>
      </c>
      <c r="X505">
        <f t="shared" si="53"/>
        <v>1</v>
      </c>
    </row>
    <row r="506" spans="1:24" x14ac:dyDescent="0.3">
      <c r="A506" t="s">
        <v>548</v>
      </c>
      <c r="B506" t="str">
        <f t="shared" si="54"/>
        <v>'LUXIND'</v>
      </c>
      <c r="C506" t="s">
        <v>24</v>
      </c>
      <c r="D506" t="s">
        <v>1677</v>
      </c>
      <c r="E506">
        <v>1129.5999999999999</v>
      </c>
      <c r="F506">
        <v>1125</v>
      </c>
      <c r="G506">
        <v>1150</v>
      </c>
      <c r="H506">
        <v>1125</v>
      </c>
      <c r="I506">
        <v>1141</v>
      </c>
      <c r="J506">
        <v>1134.75</v>
      </c>
      <c r="K506">
        <v>1143.8900000000001</v>
      </c>
      <c r="L506">
        <v>37645</v>
      </c>
      <c r="M506" s="3">
        <v>430.62</v>
      </c>
      <c r="N506">
        <v>4242</v>
      </c>
      <c r="O506" s="3">
        <f t="shared" si="50"/>
        <v>8.8743517208863736</v>
      </c>
      <c r="P506" s="3">
        <f>VLOOKUP(A506,'27-7'!$A$2:$N$1650,14,FALSE)</f>
        <v>13.438824333561175</v>
      </c>
      <c r="Q506" s="6">
        <f t="shared" si="55"/>
        <v>-0.33964820875556867</v>
      </c>
      <c r="R506" s="5">
        <f>VLOOKUP(A506,'27-7'!$A$2:$L$1650,12,FALSE)</f>
        <v>449.17</v>
      </c>
      <c r="S506" s="7">
        <f t="shared" si="56"/>
        <v>-4.1298394817107134E-2</v>
      </c>
      <c r="T506">
        <v>7647</v>
      </c>
      <c r="U506">
        <v>20.309999999999999</v>
      </c>
      <c r="V506">
        <f t="shared" si="51"/>
        <v>0</v>
      </c>
      <c r="W506">
        <f t="shared" si="52"/>
        <v>0</v>
      </c>
      <c r="X506">
        <f t="shared" si="53"/>
        <v>1</v>
      </c>
    </row>
    <row r="507" spans="1:24" x14ac:dyDescent="0.3">
      <c r="A507" t="s">
        <v>393</v>
      </c>
      <c r="B507" t="str">
        <f t="shared" si="54"/>
        <v>'CSBBANK'</v>
      </c>
      <c r="C507" t="s">
        <v>24</v>
      </c>
      <c r="D507" t="s">
        <v>1677</v>
      </c>
      <c r="E507">
        <v>196</v>
      </c>
      <c r="F507">
        <v>195.6</v>
      </c>
      <c r="G507">
        <v>199.5</v>
      </c>
      <c r="H507">
        <v>188</v>
      </c>
      <c r="I507">
        <v>188.7</v>
      </c>
      <c r="J507">
        <v>190.15</v>
      </c>
      <c r="K507">
        <v>194.53</v>
      </c>
      <c r="L507">
        <v>220075</v>
      </c>
      <c r="M507" s="3">
        <v>428.11</v>
      </c>
      <c r="N507">
        <v>4643</v>
      </c>
      <c r="O507" s="3">
        <f t="shared" si="50"/>
        <v>47.39931079043722</v>
      </c>
      <c r="P507" s="3">
        <f>VLOOKUP(A507,'27-7'!$A$2:$N$1650,14,FALSE)</f>
        <v>56.235591713953646</v>
      </c>
      <c r="Q507" s="6">
        <f t="shared" si="55"/>
        <v>-0.15712968698654048</v>
      </c>
      <c r="R507" s="5">
        <f>VLOOKUP(A507,'27-7'!$A$2:$L$1650,12,FALSE)</f>
        <v>1640.36</v>
      </c>
      <c r="S507" s="7">
        <f t="shared" si="56"/>
        <v>-0.73901460654978179</v>
      </c>
      <c r="T507">
        <v>82751</v>
      </c>
      <c r="U507">
        <v>37.6</v>
      </c>
      <c r="V507">
        <f t="shared" si="51"/>
        <v>0</v>
      </c>
      <c r="W507">
        <f t="shared" si="52"/>
        <v>0</v>
      </c>
      <c r="X507">
        <f t="shared" si="53"/>
        <v>1</v>
      </c>
    </row>
    <row r="508" spans="1:24" x14ac:dyDescent="0.3">
      <c r="A508" t="s">
        <v>444</v>
      </c>
      <c r="B508" t="str">
        <f t="shared" si="54"/>
        <v>'KEI'</v>
      </c>
      <c r="C508" t="s">
        <v>24</v>
      </c>
      <c r="D508" t="s">
        <v>1677</v>
      </c>
      <c r="E508">
        <v>348.8</v>
      </c>
      <c r="F508">
        <v>350</v>
      </c>
      <c r="G508">
        <v>354</v>
      </c>
      <c r="H508">
        <v>346</v>
      </c>
      <c r="I508">
        <v>351</v>
      </c>
      <c r="J508">
        <v>350.65</v>
      </c>
      <c r="K508">
        <v>349.77</v>
      </c>
      <c r="L508">
        <v>121924</v>
      </c>
      <c r="M508" s="3">
        <v>426.45</v>
      </c>
      <c r="N508">
        <v>4128</v>
      </c>
      <c r="O508" s="3">
        <f t="shared" si="50"/>
        <v>29.535852713178294</v>
      </c>
      <c r="P508" s="3">
        <f>VLOOKUP(A508,'27-7'!$A$2:$N$1650,14,FALSE)</f>
        <v>39.420980176211451</v>
      </c>
      <c r="Q508" s="6">
        <f t="shared" si="55"/>
        <v>-0.25075803338340957</v>
      </c>
      <c r="R508" s="5">
        <f>VLOOKUP(A508,'27-7'!$A$2:$L$1650,12,FALSE)</f>
        <v>1007.5</v>
      </c>
      <c r="S508" s="7">
        <f t="shared" si="56"/>
        <v>-0.57672456575682374</v>
      </c>
      <c r="T508">
        <v>45041</v>
      </c>
      <c r="U508">
        <v>36.94</v>
      </c>
      <c r="V508">
        <f t="shared" si="51"/>
        <v>0</v>
      </c>
      <c r="W508">
        <f t="shared" si="52"/>
        <v>0</v>
      </c>
      <c r="X508">
        <f t="shared" si="53"/>
        <v>1</v>
      </c>
    </row>
    <row r="509" spans="1:24" x14ac:dyDescent="0.3">
      <c r="A509" t="s">
        <v>502</v>
      </c>
      <c r="B509" t="str">
        <f t="shared" si="54"/>
        <v>'RAMCOSYS'</v>
      </c>
      <c r="C509" t="s">
        <v>24</v>
      </c>
      <c r="D509" t="s">
        <v>1677</v>
      </c>
      <c r="E509">
        <v>127.85</v>
      </c>
      <c r="F509">
        <v>127.95</v>
      </c>
      <c r="G509">
        <v>134.19999999999999</v>
      </c>
      <c r="H509">
        <v>126.15</v>
      </c>
      <c r="I509">
        <v>134.19999999999999</v>
      </c>
      <c r="J509">
        <v>133.15</v>
      </c>
      <c r="K509">
        <v>130.5</v>
      </c>
      <c r="L509">
        <v>326551</v>
      </c>
      <c r="M509" s="3">
        <v>426.14</v>
      </c>
      <c r="N509">
        <v>3948</v>
      </c>
      <c r="O509" s="3">
        <f t="shared" si="50"/>
        <v>82.713019250253296</v>
      </c>
      <c r="P509" s="3">
        <f>VLOOKUP(A509,'27-7'!$A$2:$N$1650,14,FALSE)</f>
        <v>90.763245322608853</v>
      </c>
      <c r="Q509" s="6">
        <f t="shared" si="55"/>
        <v>-8.869477996012412E-2</v>
      </c>
      <c r="R509" s="5">
        <f>VLOOKUP(A509,'27-7'!$A$2:$L$1650,12,FALSE)</f>
        <v>666.63</v>
      </c>
      <c r="S509" s="7">
        <f t="shared" si="56"/>
        <v>-0.3607548415162834</v>
      </c>
      <c r="T509">
        <v>183355</v>
      </c>
      <c r="U509">
        <v>56.15</v>
      </c>
      <c r="V509">
        <f t="shared" si="51"/>
        <v>0</v>
      </c>
      <c r="W509">
        <f t="shared" si="52"/>
        <v>0</v>
      </c>
      <c r="X509">
        <f t="shared" si="53"/>
        <v>1</v>
      </c>
    </row>
    <row r="510" spans="1:24" x14ac:dyDescent="0.3">
      <c r="A510" t="s">
        <v>583</v>
      </c>
      <c r="B510" t="str">
        <f t="shared" si="54"/>
        <v>'REDINGTON'</v>
      </c>
      <c r="C510" t="s">
        <v>24</v>
      </c>
      <c r="D510" t="s">
        <v>1677</v>
      </c>
      <c r="E510">
        <v>91.05</v>
      </c>
      <c r="F510">
        <v>91.05</v>
      </c>
      <c r="G510">
        <v>92.35</v>
      </c>
      <c r="H510">
        <v>89.1</v>
      </c>
      <c r="I510">
        <v>89.7</v>
      </c>
      <c r="J510">
        <v>89.95</v>
      </c>
      <c r="K510">
        <v>90.29</v>
      </c>
      <c r="L510">
        <v>469407</v>
      </c>
      <c r="M510" s="3">
        <v>423.84</v>
      </c>
      <c r="N510">
        <v>3691</v>
      </c>
      <c r="O510" s="3">
        <f t="shared" si="50"/>
        <v>127.17610403684638</v>
      </c>
      <c r="P510" s="3">
        <f>VLOOKUP(A510,'27-7'!$A$2:$N$1650,14,FALSE)</f>
        <v>72.011751107686379</v>
      </c>
      <c r="Q510" s="6">
        <f t="shared" si="55"/>
        <v>0.76604654213542489</v>
      </c>
      <c r="R510" s="5">
        <f>VLOOKUP(A510,'27-7'!$A$2:$L$1650,12,FALSE)</f>
        <v>345.92</v>
      </c>
      <c r="S510" s="7">
        <f t="shared" si="56"/>
        <v>0.22525439407955583</v>
      </c>
      <c r="T510">
        <v>390466</v>
      </c>
      <c r="U510">
        <v>83.18</v>
      </c>
      <c r="V510">
        <f t="shared" si="51"/>
        <v>0</v>
      </c>
      <c r="W510">
        <f t="shared" si="52"/>
        <v>0</v>
      </c>
      <c r="X510">
        <f t="shared" si="53"/>
        <v>1</v>
      </c>
    </row>
    <row r="511" spans="1:24" x14ac:dyDescent="0.3">
      <c r="A511" t="s">
        <v>154</v>
      </c>
      <c r="B511" t="str">
        <f t="shared" si="54"/>
        <v>'SRIPIPES'</v>
      </c>
      <c r="C511" t="s">
        <v>24</v>
      </c>
      <c r="D511" t="s">
        <v>1677</v>
      </c>
      <c r="E511">
        <v>177.7</v>
      </c>
      <c r="F511">
        <v>171.2</v>
      </c>
      <c r="G511">
        <v>184.8</v>
      </c>
      <c r="H511">
        <v>168</v>
      </c>
      <c r="I511">
        <v>182.3</v>
      </c>
      <c r="J511">
        <v>181.45</v>
      </c>
      <c r="K511">
        <v>176.25</v>
      </c>
      <c r="L511">
        <v>239382</v>
      </c>
      <c r="M511" s="3">
        <v>421.92</v>
      </c>
      <c r="N511">
        <v>4654</v>
      </c>
      <c r="O511" s="3">
        <f t="shared" si="50"/>
        <v>51.435754189944134</v>
      </c>
      <c r="P511" s="3">
        <f>VLOOKUP(A511,'27-7'!$A$2:$N$1650,14,FALSE)</f>
        <v>50.260533933740753</v>
      </c>
      <c r="Q511" s="6">
        <f t="shared" si="55"/>
        <v>2.3382566085602925E-2</v>
      </c>
      <c r="R511" s="5">
        <f>VLOOKUP(A511,'27-7'!$A$2:$L$1650,12,FALSE)</f>
        <v>573.09</v>
      </c>
      <c r="S511" s="7">
        <f t="shared" si="56"/>
        <v>-0.26378055802753497</v>
      </c>
      <c r="T511">
        <v>132045</v>
      </c>
      <c r="U511">
        <v>55.16</v>
      </c>
      <c r="V511">
        <f t="shared" si="51"/>
        <v>0</v>
      </c>
      <c r="W511">
        <f t="shared" si="52"/>
        <v>0</v>
      </c>
      <c r="X511">
        <f t="shared" si="53"/>
        <v>1</v>
      </c>
    </row>
    <row r="512" spans="1:24" x14ac:dyDescent="0.3">
      <c r="A512" t="s">
        <v>504</v>
      </c>
      <c r="B512" t="str">
        <f t="shared" si="54"/>
        <v>'DHANUKA'</v>
      </c>
      <c r="C512" t="s">
        <v>24</v>
      </c>
      <c r="D512" t="s">
        <v>1677</v>
      </c>
      <c r="E512">
        <v>831.4</v>
      </c>
      <c r="F512">
        <v>839.95</v>
      </c>
      <c r="G512">
        <v>849</v>
      </c>
      <c r="H512">
        <v>820</v>
      </c>
      <c r="I512">
        <v>822.95</v>
      </c>
      <c r="J512">
        <v>824.75</v>
      </c>
      <c r="K512">
        <v>834.14</v>
      </c>
      <c r="L512">
        <v>49973</v>
      </c>
      <c r="M512" s="3">
        <v>416.84</v>
      </c>
      <c r="N512">
        <v>2654</v>
      </c>
      <c r="O512" s="3">
        <f t="shared" si="50"/>
        <v>18.8293142426526</v>
      </c>
      <c r="P512" s="3">
        <f>VLOOKUP(A512,'27-7'!$A$2:$N$1650,14,FALSE)</f>
        <v>16.930513595166165</v>
      </c>
      <c r="Q512" s="6">
        <f t="shared" si="55"/>
        <v>0.11215257214811031</v>
      </c>
      <c r="R512" s="5">
        <f>VLOOKUP(A512,'27-7'!$A$2:$L$1650,12,FALSE)</f>
        <v>654.37</v>
      </c>
      <c r="S512" s="7">
        <f t="shared" si="56"/>
        <v>-0.36299035713739936</v>
      </c>
      <c r="T512">
        <v>28540</v>
      </c>
      <c r="U512">
        <v>57.11</v>
      </c>
      <c r="V512">
        <f t="shared" si="51"/>
        <v>0</v>
      </c>
      <c r="W512">
        <f t="shared" si="52"/>
        <v>0</v>
      </c>
      <c r="X512">
        <f t="shared" si="53"/>
        <v>1</v>
      </c>
    </row>
    <row r="513" spans="1:24" x14ac:dyDescent="0.3">
      <c r="A513" t="s">
        <v>484</v>
      </c>
      <c r="B513" t="str">
        <f t="shared" si="54"/>
        <v>'JYOTHYLAB'</v>
      </c>
      <c r="C513" t="s">
        <v>24</v>
      </c>
      <c r="D513" t="s">
        <v>1677</v>
      </c>
      <c r="E513">
        <v>121.55</v>
      </c>
      <c r="F513">
        <v>122</v>
      </c>
      <c r="G513">
        <v>123.7</v>
      </c>
      <c r="H513">
        <v>120</v>
      </c>
      <c r="I513">
        <v>120.7</v>
      </c>
      <c r="J513">
        <v>120.9</v>
      </c>
      <c r="K513">
        <v>121.68</v>
      </c>
      <c r="L513">
        <v>342402</v>
      </c>
      <c r="M513" s="3">
        <v>416.63</v>
      </c>
      <c r="N513">
        <v>5670</v>
      </c>
      <c r="O513" s="3">
        <f t="shared" si="50"/>
        <v>60.388359788359786</v>
      </c>
      <c r="P513" s="3">
        <f>VLOOKUP(A513,'27-7'!$A$2:$N$1650,14,FALSE)</f>
        <v>111.58515681983954</v>
      </c>
      <c r="Q513" s="6">
        <f t="shared" si="55"/>
        <v>-0.45881368535548001</v>
      </c>
      <c r="R513" s="5">
        <f>VLOOKUP(A513,'27-7'!$A$2:$L$1650,12,FALSE)</f>
        <v>748.81</v>
      </c>
      <c r="S513" s="7">
        <f t="shared" si="56"/>
        <v>-0.44361052870554613</v>
      </c>
      <c r="T513">
        <v>156476</v>
      </c>
      <c r="U513">
        <v>45.7</v>
      </c>
      <c r="V513">
        <f t="shared" si="51"/>
        <v>0</v>
      </c>
      <c r="W513">
        <f t="shared" si="52"/>
        <v>0</v>
      </c>
      <c r="X513">
        <f t="shared" si="53"/>
        <v>1</v>
      </c>
    </row>
    <row r="514" spans="1:24" x14ac:dyDescent="0.3">
      <c r="A514" t="s">
        <v>635</v>
      </c>
      <c r="B514" t="str">
        <f t="shared" si="54"/>
        <v>'MOREPENLAB'</v>
      </c>
      <c r="C514" t="s">
        <v>24</v>
      </c>
      <c r="D514" t="s">
        <v>1677</v>
      </c>
      <c r="E514">
        <v>20.100000000000001</v>
      </c>
      <c r="F514">
        <v>20</v>
      </c>
      <c r="G514">
        <v>20.65</v>
      </c>
      <c r="H514">
        <v>19.25</v>
      </c>
      <c r="I514">
        <v>20.399999999999999</v>
      </c>
      <c r="J514">
        <v>20.350000000000001</v>
      </c>
      <c r="K514">
        <v>19.82</v>
      </c>
      <c r="L514">
        <v>2092112</v>
      </c>
      <c r="M514" s="3">
        <v>414.62</v>
      </c>
      <c r="N514">
        <v>6524</v>
      </c>
      <c r="O514" s="3">
        <f t="shared" ref="O514:O577" si="57">L514/N514</f>
        <v>320.67933782955242</v>
      </c>
      <c r="P514" s="3">
        <f>VLOOKUP(A514,'27-7'!$A$2:$N$1650,14,FALSE)</f>
        <v>364.19291587602783</v>
      </c>
      <c r="Q514" s="6">
        <f t="shared" si="55"/>
        <v>-0.11947947406337671</v>
      </c>
      <c r="R514" s="5">
        <f>VLOOKUP(A514,'27-7'!$A$2:$L$1650,12,FALSE)</f>
        <v>234.01</v>
      </c>
      <c r="S514" s="7">
        <f t="shared" si="56"/>
        <v>0.77180462373402858</v>
      </c>
      <c r="T514">
        <v>912689</v>
      </c>
      <c r="U514">
        <v>43.63</v>
      </c>
      <c r="V514">
        <f t="shared" ref="V514:V577" si="58">IF(Q514&gt;100%,1,0)</f>
        <v>0</v>
      </c>
      <c r="W514">
        <f t="shared" ref="W514:W577" si="59">IF(S514&gt;200%,1,0)</f>
        <v>0</v>
      </c>
      <c r="X514">
        <f t="shared" ref="X514:X577" si="60">IF(M514&gt;20,1,0)</f>
        <v>1</v>
      </c>
    </row>
    <row r="515" spans="1:24" x14ac:dyDescent="0.3">
      <c r="A515" t="s">
        <v>636</v>
      </c>
      <c r="B515" t="str">
        <f t="shared" ref="B515:B578" si="61">_xlfn.CONCAT("'",A515,"'")</f>
        <v>'KIRLOSBROS'</v>
      </c>
      <c r="C515" t="s">
        <v>24</v>
      </c>
      <c r="D515" t="s">
        <v>1677</v>
      </c>
      <c r="E515">
        <v>118.85</v>
      </c>
      <c r="F515">
        <v>119</v>
      </c>
      <c r="G515">
        <v>119.8</v>
      </c>
      <c r="H515">
        <v>109.35</v>
      </c>
      <c r="I515">
        <v>112.6</v>
      </c>
      <c r="J515">
        <v>113.4</v>
      </c>
      <c r="K515">
        <v>112.67</v>
      </c>
      <c r="L515">
        <v>354821</v>
      </c>
      <c r="M515" s="3">
        <v>399.79</v>
      </c>
      <c r="N515">
        <v>6370</v>
      </c>
      <c r="O515" s="3">
        <f t="shared" si="57"/>
        <v>55.701883830455259</v>
      </c>
      <c r="P515" s="3">
        <f>VLOOKUP(A515,'27-7'!$A$2:$N$1650,14,FALSE)</f>
        <v>38.615644904458598</v>
      </c>
      <c r="Q515" s="6">
        <f t="shared" ref="Q515:Q578" si="62">(O515-P515)/P515</f>
        <v>0.44246934029642132</v>
      </c>
      <c r="R515" s="5">
        <f>VLOOKUP(A515,'27-7'!$A$2:$L$1650,12,FALSE)</f>
        <v>233.14</v>
      </c>
      <c r="S515" s="7">
        <f t="shared" ref="S515:S578" si="63">(M515-R515)/R515</f>
        <v>0.71480655400188742</v>
      </c>
      <c r="T515">
        <v>189944</v>
      </c>
      <c r="U515">
        <v>53.53</v>
      </c>
      <c r="V515">
        <f t="shared" si="58"/>
        <v>0</v>
      </c>
      <c r="W515">
        <f t="shared" si="59"/>
        <v>0</v>
      </c>
      <c r="X515">
        <f t="shared" si="60"/>
        <v>1</v>
      </c>
    </row>
    <row r="516" spans="1:24" x14ac:dyDescent="0.3">
      <c r="A516" t="s">
        <v>40</v>
      </c>
      <c r="B516" t="str">
        <f t="shared" si="61"/>
        <v>'POKARNA'</v>
      </c>
      <c r="C516" t="s">
        <v>41</v>
      </c>
      <c r="D516" t="s">
        <v>1677</v>
      </c>
      <c r="E516">
        <v>135.75</v>
      </c>
      <c r="F516">
        <v>142.5</v>
      </c>
      <c r="G516">
        <v>142.5</v>
      </c>
      <c r="H516">
        <v>129</v>
      </c>
      <c r="I516">
        <v>141</v>
      </c>
      <c r="J516">
        <v>142.05000000000001</v>
      </c>
      <c r="K516">
        <v>142.01</v>
      </c>
      <c r="L516">
        <v>279989</v>
      </c>
      <c r="M516" s="3">
        <v>397.6</v>
      </c>
      <c r="N516">
        <v>1020</v>
      </c>
      <c r="O516" s="3">
        <f t="shared" si="57"/>
        <v>274.49901960784314</v>
      </c>
      <c r="P516" s="3">
        <f>VLOOKUP(A516,'27-7'!$A$2:$N$1650,14,FALSE)</f>
        <v>492.7540650406504</v>
      </c>
      <c r="Q516" s="6">
        <f t="shared" si="62"/>
        <v>-0.44292895973329416</v>
      </c>
      <c r="R516" s="5">
        <f>VLOOKUP(A516,'27-7'!$A$2:$L$1650,12,FALSE)</f>
        <v>323.69</v>
      </c>
      <c r="S516" s="7">
        <f t="shared" si="63"/>
        <v>0.22833575334424921</v>
      </c>
      <c r="T516" t="s">
        <v>42</v>
      </c>
      <c r="U516" t="s">
        <v>42</v>
      </c>
      <c r="V516">
        <f t="shared" si="58"/>
        <v>0</v>
      </c>
      <c r="W516">
        <f t="shared" si="59"/>
        <v>0</v>
      </c>
      <c r="X516">
        <f t="shared" si="60"/>
        <v>1</v>
      </c>
    </row>
    <row r="517" spans="1:24" x14ac:dyDescent="0.3">
      <c r="A517" t="s">
        <v>651</v>
      </c>
      <c r="B517" t="str">
        <f t="shared" si="61"/>
        <v>'VSTTILLERS'</v>
      </c>
      <c r="C517" t="s">
        <v>24</v>
      </c>
      <c r="D517" t="s">
        <v>1677</v>
      </c>
      <c r="E517">
        <v>1364.3</v>
      </c>
      <c r="F517">
        <v>1356</v>
      </c>
      <c r="G517">
        <v>1435</v>
      </c>
      <c r="H517">
        <v>1356</v>
      </c>
      <c r="I517">
        <v>1421</v>
      </c>
      <c r="J517">
        <v>1426.85</v>
      </c>
      <c r="K517">
        <v>1409.59</v>
      </c>
      <c r="L517">
        <v>27873</v>
      </c>
      <c r="M517" s="3">
        <v>392.9</v>
      </c>
      <c r="N517">
        <v>2912</v>
      </c>
      <c r="O517" s="3">
        <f t="shared" si="57"/>
        <v>9.5717719780219781</v>
      </c>
      <c r="P517" s="3">
        <f>VLOOKUP(A517,'27-7'!$A$2:$N$1650,14,FALSE)</f>
        <v>8.7356125356125354</v>
      </c>
      <c r="Q517" s="6">
        <f t="shared" si="62"/>
        <v>9.5718467251227707E-2</v>
      </c>
      <c r="R517" s="5">
        <f>VLOOKUP(A517,'27-7'!$A$2:$L$1650,12,FALSE)</f>
        <v>211.74</v>
      </c>
      <c r="S517" s="7">
        <f t="shared" si="63"/>
        <v>0.85557759516387999</v>
      </c>
      <c r="T517">
        <v>12427</v>
      </c>
      <c r="U517">
        <v>44.58</v>
      </c>
      <c r="V517">
        <f t="shared" si="58"/>
        <v>0</v>
      </c>
      <c r="W517">
        <f t="shared" si="59"/>
        <v>0</v>
      </c>
      <c r="X517">
        <f t="shared" si="60"/>
        <v>1</v>
      </c>
    </row>
    <row r="518" spans="1:24" x14ac:dyDescent="0.3">
      <c r="A518" t="s">
        <v>532</v>
      </c>
      <c r="B518" t="str">
        <f t="shared" si="61"/>
        <v>'GSFC'</v>
      </c>
      <c r="C518" t="s">
        <v>24</v>
      </c>
      <c r="D518" t="s">
        <v>1677</v>
      </c>
      <c r="E518">
        <v>58.9</v>
      </c>
      <c r="F518">
        <v>59.05</v>
      </c>
      <c r="G518">
        <v>60.25</v>
      </c>
      <c r="H518">
        <v>58.5</v>
      </c>
      <c r="I518">
        <v>60.05</v>
      </c>
      <c r="J518">
        <v>59.95</v>
      </c>
      <c r="K518">
        <v>59.44</v>
      </c>
      <c r="L518">
        <v>655556</v>
      </c>
      <c r="M518" s="3">
        <v>389.64</v>
      </c>
      <c r="N518">
        <v>3216</v>
      </c>
      <c r="O518" s="3">
        <f t="shared" si="57"/>
        <v>203.84203980099502</v>
      </c>
      <c r="P518" s="3">
        <f>VLOOKUP(A518,'27-7'!$A$2:$N$1650,14,FALSE)</f>
        <v>203.05739766750514</v>
      </c>
      <c r="Q518" s="6">
        <f t="shared" si="62"/>
        <v>3.864139610292301E-3</v>
      </c>
      <c r="R518" s="5">
        <f>VLOOKUP(A518,'27-7'!$A$2:$L$1650,12,FALSE)</f>
        <v>525.01</v>
      </c>
      <c r="S518" s="7">
        <f t="shared" si="63"/>
        <v>-0.25784270775794749</v>
      </c>
      <c r="T518">
        <v>230672</v>
      </c>
      <c r="U518">
        <v>35.19</v>
      </c>
      <c r="V518">
        <f t="shared" si="58"/>
        <v>0</v>
      </c>
      <c r="W518">
        <f t="shared" si="59"/>
        <v>0</v>
      </c>
      <c r="X518">
        <f t="shared" si="60"/>
        <v>1</v>
      </c>
    </row>
    <row r="519" spans="1:24" x14ac:dyDescent="0.3">
      <c r="A519" t="s">
        <v>521</v>
      </c>
      <c r="B519" t="str">
        <f t="shared" si="61"/>
        <v>'NHPC'</v>
      </c>
      <c r="C519" t="s">
        <v>24</v>
      </c>
      <c r="D519" t="s">
        <v>1677</v>
      </c>
      <c r="E519">
        <v>20.25</v>
      </c>
      <c r="F519">
        <v>20.25</v>
      </c>
      <c r="G519">
        <v>20.350000000000001</v>
      </c>
      <c r="H519">
        <v>20.149999999999999</v>
      </c>
      <c r="I519">
        <v>20.25</v>
      </c>
      <c r="J519">
        <v>20.25</v>
      </c>
      <c r="K519">
        <v>20.239999999999998</v>
      </c>
      <c r="L519">
        <v>1906936</v>
      </c>
      <c r="M519" s="3">
        <v>386.03</v>
      </c>
      <c r="N519">
        <v>3774</v>
      </c>
      <c r="O519" s="3">
        <f t="shared" si="57"/>
        <v>505.28245892951776</v>
      </c>
      <c r="P519" s="3">
        <f>VLOOKUP(A519,'27-7'!$A$2:$N$1650,14,FALSE)</f>
        <v>325.40294587805437</v>
      </c>
      <c r="Q519" s="6">
        <f t="shared" si="62"/>
        <v>0.55279005715846752</v>
      </c>
      <c r="R519" s="5">
        <f>VLOOKUP(A519,'27-7'!$A$2:$L$1650,12,FALSE)</f>
        <v>577.36</v>
      </c>
      <c r="S519" s="7">
        <f t="shared" si="63"/>
        <v>-0.33138769571844262</v>
      </c>
      <c r="T519">
        <v>1075877</v>
      </c>
      <c r="U519">
        <v>56.42</v>
      </c>
      <c r="V519">
        <f t="shared" si="58"/>
        <v>0</v>
      </c>
      <c r="W519">
        <f t="shared" si="59"/>
        <v>0</v>
      </c>
      <c r="X519">
        <f t="shared" si="60"/>
        <v>1</v>
      </c>
    </row>
    <row r="520" spans="1:24" x14ac:dyDescent="0.3">
      <c r="A520" t="s">
        <v>80</v>
      </c>
      <c r="B520" t="str">
        <f t="shared" si="61"/>
        <v>'APLAPOLLO'</v>
      </c>
      <c r="C520" t="s">
        <v>24</v>
      </c>
      <c r="D520" t="s">
        <v>1677</v>
      </c>
      <c r="E520">
        <v>1881.7</v>
      </c>
      <c r="F520">
        <v>1881.7</v>
      </c>
      <c r="G520">
        <v>1889</v>
      </c>
      <c r="H520">
        <v>1832.9</v>
      </c>
      <c r="I520">
        <v>1855</v>
      </c>
      <c r="J520">
        <v>1858.1</v>
      </c>
      <c r="K520">
        <v>1859.07</v>
      </c>
      <c r="L520">
        <v>20657</v>
      </c>
      <c r="M520" s="3">
        <v>384.03</v>
      </c>
      <c r="N520">
        <v>2378</v>
      </c>
      <c r="O520" s="3">
        <f t="shared" si="57"/>
        <v>8.6867115222876361</v>
      </c>
      <c r="P520" s="3">
        <f>VLOOKUP(A520,'27-7'!$A$2:$N$1650,14,FALSE)</f>
        <v>9.2266296109146033</v>
      </c>
      <c r="Q520" s="6">
        <f t="shared" si="62"/>
        <v>-5.8517368897985603E-2</v>
      </c>
      <c r="R520" s="5">
        <f>VLOOKUP(A520,'27-7'!$A$2:$L$1650,12,FALSE)</f>
        <v>1379.28</v>
      </c>
      <c r="S520" s="7">
        <f t="shared" si="63"/>
        <v>-0.72157212458674092</v>
      </c>
      <c r="T520">
        <v>12095</v>
      </c>
      <c r="U520">
        <v>58.55</v>
      </c>
      <c r="V520">
        <f t="shared" si="58"/>
        <v>0</v>
      </c>
      <c r="W520">
        <f t="shared" si="59"/>
        <v>0</v>
      </c>
      <c r="X520">
        <f t="shared" si="60"/>
        <v>1</v>
      </c>
    </row>
    <row r="521" spans="1:24" x14ac:dyDescent="0.3">
      <c r="A521" t="s">
        <v>552</v>
      </c>
      <c r="B521" t="str">
        <f t="shared" si="61"/>
        <v>'SUZLON'</v>
      </c>
      <c r="C521" t="s">
        <v>24</v>
      </c>
      <c r="D521" t="s">
        <v>1677</v>
      </c>
      <c r="E521">
        <v>4.4000000000000004</v>
      </c>
      <c r="F521">
        <v>4.3499999999999996</v>
      </c>
      <c r="G521">
        <v>4.45</v>
      </c>
      <c r="H521">
        <v>4.3</v>
      </c>
      <c r="I521">
        <v>4.3499999999999996</v>
      </c>
      <c r="J521">
        <v>4.3</v>
      </c>
      <c r="K521">
        <v>4.34</v>
      </c>
      <c r="L521">
        <v>8815574</v>
      </c>
      <c r="M521" s="3">
        <v>382.75</v>
      </c>
      <c r="N521">
        <v>6342</v>
      </c>
      <c r="O521" s="3">
        <f t="shared" si="57"/>
        <v>1390.0305897193314</v>
      </c>
      <c r="P521" s="3">
        <f>VLOOKUP(A521,'27-7'!$A$2:$N$1650,14,FALSE)</f>
        <v>1493.4171724648409</v>
      </c>
      <c r="Q521" s="6">
        <f t="shared" si="62"/>
        <v>-6.9228200031256501E-2</v>
      </c>
      <c r="R521" s="5">
        <f>VLOOKUP(A521,'27-7'!$A$2:$L$1650,12,FALSE)</f>
        <v>441.3</v>
      </c>
      <c r="S521" s="7">
        <f t="shared" si="63"/>
        <v>-0.13267618400181286</v>
      </c>
      <c r="T521">
        <v>6014348</v>
      </c>
      <c r="U521">
        <v>68.22</v>
      </c>
      <c r="V521">
        <f t="shared" si="58"/>
        <v>0</v>
      </c>
      <c r="W521">
        <f t="shared" si="59"/>
        <v>0</v>
      </c>
      <c r="X521">
        <f t="shared" si="60"/>
        <v>1</v>
      </c>
    </row>
    <row r="522" spans="1:24" x14ac:dyDescent="0.3">
      <c r="A522" t="s">
        <v>637</v>
      </c>
      <c r="B522" t="str">
        <f t="shared" si="61"/>
        <v>'PGHH'</v>
      </c>
      <c r="C522" t="s">
        <v>24</v>
      </c>
      <c r="D522" t="s">
        <v>1677</v>
      </c>
      <c r="E522">
        <v>10691.75</v>
      </c>
      <c r="F522">
        <v>10615.2</v>
      </c>
      <c r="G522">
        <v>10820.05</v>
      </c>
      <c r="H522">
        <v>10475</v>
      </c>
      <c r="I522">
        <v>10475</v>
      </c>
      <c r="J522">
        <v>10514.75</v>
      </c>
      <c r="K522">
        <v>10609.9</v>
      </c>
      <c r="L522">
        <v>3542</v>
      </c>
      <c r="M522" s="3">
        <v>375.8</v>
      </c>
      <c r="N522">
        <v>1129</v>
      </c>
      <c r="O522" s="3">
        <f t="shared" si="57"/>
        <v>3.1372896368467669</v>
      </c>
      <c r="P522" s="3">
        <f>VLOOKUP(A522,'27-7'!$A$2:$N$1650,14,FALSE)</f>
        <v>2.1305201177625124</v>
      </c>
      <c r="Q522" s="6">
        <f t="shared" si="62"/>
        <v>0.47254635649325438</v>
      </c>
      <c r="R522" s="5">
        <f>VLOOKUP(A522,'27-7'!$A$2:$L$1650,12,FALSE)</f>
        <v>232.94</v>
      </c>
      <c r="S522" s="7">
        <f t="shared" si="63"/>
        <v>0.61329097621705164</v>
      </c>
      <c r="T522">
        <v>1562</v>
      </c>
      <c r="U522">
        <v>44.1</v>
      </c>
      <c r="V522">
        <f t="shared" si="58"/>
        <v>0</v>
      </c>
      <c r="W522">
        <f t="shared" si="59"/>
        <v>0</v>
      </c>
      <c r="X522">
        <f t="shared" si="60"/>
        <v>1</v>
      </c>
    </row>
    <row r="523" spans="1:24" x14ac:dyDescent="0.3">
      <c r="A523" t="s">
        <v>84</v>
      </c>
      <c r="B523" t="str">
        <f t="shared" si="61"/>
        <v>'ICICIGOLD'</v>
      </c>
      <c r="C523" t="s">
        <v>24</v>
      </c>
      <c r="D523" t="s">
        <v>1677</v>
      </c>
      <c r="E523">
        <v>47.13</v>
      </c>
      <c r="F523">
        <v>44.3</v>
      </c>
      <c r="G523">
        <v>50</v>
      </c>
      <c r="H523">
        <v>44.3</v>
      </c>
      <c r="I523">
        <v>46.84</v>
      </c>
      <c r="J523">
        <v>46.92</v>
      </c>
      <c r="K523">
        <v>47.03</v>
      </c>
      <c r="L523">
        <v>796972</v>
      </c>
      <c r="M523" s="3">
        <v>374.83</v>
      </c>
      <c r="N523">
        <v>2834</v>
      </c>
      <c r="O523" s="3">
        <f t="shared" si="57"/>
        <v>281.2180663373324</v>
      </c>
      <c r="P523" s="3">
        <f>VLOOKUP(A523,'27-7'!$A$2:$N$1650,14,FALSE)</f>
        <v>158.73813831926014</v>
      </c>
      <c r="Q523" s="6">
        <f t="shared" si="62"/>
        <v>0.77158475785911007</v>
      </c>
      <c r="R523" s="5">
        <f>VLOOKUP(A523,'27-7'!$A$2:$L$1650,12,FALSE)</f>
        <v>741</v>
      </c>
      <c r="S523" s="7">
        <f t="shared" si="63"/>
        <v>-0.49415654520917679</v>
      </c>
      <c r="T523">
        <v>588618</v>
      </c>
      <c r="U523">
        <v>73.86</v>
      </c>
      <c r="V523">
        <f t="shared" si="58"/>
        <v>0</v>
      </c>
      <c r="W523">
        <f t="shared" si="59"/>
        <v>0</v>
      </c>
      <c r="X523">
        <f t="shared" si="60"/>
        <v>1</v>
      </c>
    </row>
    <row r="524" spans="1:24" x14ac:dyDescent="0.3">
      <c r="A524" t="s">
        <v>482</v>
      </c>
      <c r="B524" t="str">
        <f t="shared" si="61"/>
        <v>'KANSAINER'</v>
      </c>
      <c r="C524" t="s">
        <v>24</v>
      </c>
      <c r="D524" t="s">
        <v>1677</v>
      </c>
      <c r="E524">
        <v>440</v>
      </c>
      <c r="F524">
        <v>441</v>
      </c>
      <c r="G524">
        <v>444</v>
      </c>
      <c r="H524">
        <v>435</v>
      </c>
      <c r="I524">
        <v>435.55</v>
      </c>
      <c r="J524">
        <v>436.6</v>
      </c>
      <c r="K524">
        <v>436.62</v>
      </c>
      <c r="L524">
        <v>85049</v>
      </c>
      <c r="M524" s="3">
        <v>371.34</v>
      </c>
      <c r="N524">
        <v>2305</v>
      </c>
      <c r="O524" s="3">
        <f t="shared" si="57"/>
        <v>36.89761388286334</v>
      </c>
      <c r="P524" s="3">
        <f>VLOOKUP(A524,'27-7'!$A$2:$N$1650,14,FALSE)</f>
        <v>51.125589622641506</v>
      </c>
      <c r="Q524" s="6">
        <f t="shared" si="62"/>
        <v>-0.27829460442011522</v>
      </c>
      <c r="R524" s="5">
        <f>VLOOKUP(A524,'27-7'!$A$2:$L$1650,12,FALSE)</f>
        <v>756.3</v>
      </c>
      <c r="S524" s="7">
        <f t="shared" si="63"/>
        <v>-0.5090043633478778</v>
      </c>
      <c r="T524">
        <v>61722</v>
      </c>
      <c r="U524">
        <v>72.569999999999993</v>
      </c>
      <c r="V524">
        <f t="shared" si="58"/>
        <v>0</v>
      </c>
      <c r="W524">
        <f t="shared" si="59"/>
        <v>0</v>
      </c>
      <c r="X524">
        <f t="shared" si="60"/>
        <v>1</v>
      </c>
    </row>
    <row r="525" spans="1:24" x14ac:dyDescent="0.3">
      <c r="A525" t="s">
        <v>492</v>
      </c>
      <c r="B525" t="str">
        <f t="shared" si="61"/>
        <v>'VAKRANGEE'</v>
      </c>
      <c r="C525" t="s">
        <v>24</v>
      </c>
      <c r="D525" t="s">
        <v>1677</v>
      </c>
      <c r="E525">
        <v>30</v>
      </c>
      <c r="F525">
        <v>30.05</v>
      </c>
      <c r="G525">
        <v>30.4</v>
      </c>
      <c r="H525">
        <v>28.7</v>
      </c>
      <c r="I525">
        <v>29.4</v>
      </c>
      <c r="J525">
        <v>29.45</v>
      </c>
      <c r="K525">
        <v>29.56</v>
      </c>
      <c r="L525">
        <v>1253065</v>
      </c>
      <c r="M525" s="3">
        <v>370.45</v>
      </c>
      <c r="N525">
        <v>3499</v>
      </c>
      <c r="O525" s="3">
        <f t="shared" si="57"/>
        <v>358.12089168333807</v>
      </c>
      <c r="P525" s="3">
        <f>VLOOKUP(A525,'27-7'!$A$2:$N$1650,14,FALSE)</f>
        <v>463.04786494538234</v>
      </c>
      <c r="Q525" s="6">
        <f t="shared" si="62"/>
        <v>-0.22660070633177559</v>
      </c>
      <c r="R525" s="5">
        <f>VLOOKUP(A525,'27-7'!$A$2:$L$1650,12,FALSE)</f>
        <v>703.41</v>
      </c>
      <c r="S525" s="7">
        <f t="shared" si="63"/>
        <v>-0.47335124607270296</v>
      </c>
      <c r="T525">
        <v>617719</v>
      </c>
      <c r="U525">
        <v>49.3</v>
      </c>
      <c r="V525">
        <f t="shared" si="58"/>
        <v>0</v>
      </c>
      <c r="W525">
        <f t="shared" si="59"/>
        <v>0</v>
      </c>
      <c r="X525">
        <f t="shared" si="60"/>
        <v>1</v>
      </c>
    </row>
    <row r="526" spans="1:24" x14ac:dyDescent="0.3">
      <c r="A526" t="s">
        <v>493</v>
      </c>
      <c r="B526" t="str">
        <f t="shared" si="61"/>
        <v>'GODFRYPHLP'</v>
      </c>
      <c r="C526" t="s">
        <v>24</v>
      </c>
      <c r="D526" t="s">
        <v>1677</v>
      </c>
      <c r="E526">
        <v>923.6</v>
      </c>
      <c r="F526">
        <v>923.6</v>
      </c>
      <c r="G526">
        <v>934</v>
      </c>
      <c r="H526">
        <v>913.25</v>
      </c>
      <c r="I526">
        <v>918.45</v>
      </c>
      <c r="J526">
        <v>916.55</v>
      </c>
      <c r="K526">
        <v>923.17</v>
      </c>
      <c r="L526">
        <v>40105</v>
      </c>
      <c r="M526" s="3">
        <v>370.24</v>
      </c>
      <c r="N526">
        <v>3002</v>
      </c>
      <c r="O526" s="3">
        <f t="shared" si="57"/>
        <v>13.359427048634243</v>
      </c>
      <c r="P526" s="3">
        <f>VLOOKUP(A526,'27-7'!$A$2:$N$1650,14,FALSE)</f>
        <v>14.178003696857671</v>
      </c>
      <c r="Q526" s="6">
        <f t="shared" si="62"/>
        <v>-5.7735677442717244E-2</v>
      </c>
      <c r="R526" s="5">
        <f>VLOOKUP(A526,'27-7'!$A$2:$L$1650,12,FALSE)</f>
        <v>703.35</v>
      </c>
      <c r="S526" s="7">
        <f t="shared" si="63"/>
        <v>-0.47360489087936303</v>
      </c>
      <c r="T526">
        <v>14925</v>
      </c>
      <c r="U526">
        <v>37.21</v>
      </c>
      <c r="V526">
        <f t="shared" si="58"/>
        <v>0</v>
      </c>
      <c r="W526">
        <f t="shared" si="59"/>
        <v>0</v>
      </c>
      <c r="X526">
        <f t="shared" si="60"/>
        <v>1</v>
      </c>
    </row>
    <row r="527" spans="1:24" x14ac:dyDescent="0.3">
      <c r="A527" t="s">
        <v>32</v>
      </c>
      <c r="B527" t="str">
        <f t="shared" si="61"/>
        <v>'AIAENG'</v>
      </c>
      <c r="C527" t="s">
        <v>24</v>
      </c>
      <c r="D527" t="s">
        <v>1677</v>
      </c>
      <c r="E527">
        <v>1692.75</v>
      </c>
      <c r="F527">
        <v>1695</v>
      </c>
      <c r="G527">
        <v>1699.05</v>
      </c>
      <c r="H527">
        <v>1640</v>
      </c>
      <c r="I527">
        <v>1650</v>
      </c>
      <c r="J527">
        <v>1655.9</v>
      </c>
      <c r="K527">
        <v>1673.88</v>
      </c>
      <c r="L527">
        <v>22093</v>
      </c>
      <c r="M527" s="3">
        <v>369.81</v>
      </c>
      <c r="N527">
        <v>1605</v>
      </c>
      <c r="O527" s="3">
        <f t="shared" si="57"/>
        <v>13.765109034267914</v>
      </c>
      <c r="P527" s="3">
        <f>VLOOKUP(A527,'27-7'!$A$2:$N$1650,14,FALSE)</f>
        <v>34.053900234348845</v>
      </c>
      <c r="Q527" s="6">
        <f t="shared" si="62"/>
        <v>-0.59578465492820154</v>
      </c>
      <c r="R527" s="5">
        <f>VLOOKUP(A527,'27-7'!$A$2:$L$1650,12,FALSE)</f>
        <v>1700.37</v>
      </c>
      <c r="S527" s="7">
        <f t="shared" si="63"/>
        <v>-0.78251204149685072</v>
      </c>
      <c r="T527">
        <v>16195</v>
      </c>
      <c r="U527">
        <v>73.3</v>
      </c>
      <c r="V527">
        <f t="shared" si="58"/>
        <v>0</v>
      </c>
      <c r="W527">
        <f t="shared" si="59"/>
        <v>0</v>
      </c>
      <c r="X527">
        <f t="shared" si="60"/>
        <v>1</v>
      </c>
    </row>
    <row r="528" spans="1:24" x14ac:dyDescent="0.3">
      <c r="A528" t="s">
        <v>524</v>
      </c>
      <c r="B528" t="str">
        <f t="shared" si="61"/>
        <v>'DAAWAT'</v>
      </c>
      <c r="C528" t="s">
        <v>24</v>
      </c>
      <c r="D528" t="s">
        <v>1677</v>
      </c>
      <c r="E528">
        <v>44.25</v>
      </c>
      <c r="F528">
        <v>44.5</v>
      </c>
      <c r="G528">
        <v>45</v>
      </c>
      <c r="H528">
        <v>43.75</v>
      </c>
      <c r="I528">
        <v>44.5</v>
      </c>
      <c r="J528">
        <v>44</v>
      </c>
      <c r="K528">
        <v>44.37</v>
      </c>
      <c r="L528">
        <v>828291</v>
      </c>
      <c r="M528" s="3">
        <v>367.53</v>
      </c>
      <c r="N528">
        <v>3627</v>
      </c>
      <c r="O528" s="3">
        <f t="shared" si="57"/>
        <v>228.36807278742762</v>
      </c>
      <c r="P528" s="3">
        <f>VLOOKUP(A528,'27-7'!$A$2:$N$1650,14,FALSE)</f>
        <v>277.16794562595919</v>
      </c>
      <c r="Q528" s="6">
        <f t="shared" si="62"/>
        <v>-0.17606607693512824</v>
      </c>
      <c r="R528" s="5">
        <f>VLOOKUP(A528,'27-7'!$A$2:$L$1650,12,FALSE)</f>
        <v>569.28</v>
      </c>
      <c r="S528" s="7">
        <f t="shared" si="63"/>
        <v>-0.35439502529510963</v>
      </c>
      <c r="T528">
        <v>513481</v>
      </c>
      <c r="U528">
        <v>61.99</v>
      </c>
      <c r="V528">
        <f t="shared" si="58"/>
        <v>0</v>
      </c>
      <c r="W528">
        <f t="shared" si="59"/>
        <v>0</v>
      </c>
      <c r="X528">
        <f t="shared" si="60"/>
        <v>1</v>
      </c>
    </row>
    <row r="529" spans="1:24" x14ac:dyDescent="0.3">
      <c r="A529" t="s">
        <v>562</v>
      </c>
      <c r="B529" t="str">
        <f t="shared" si="61"/>
        <v>'SHILPAMED'</v>
      </c>
      <c r="C529" t="s">
        <v>24</v>
      </c>
      <c r="D529" t="s">
        <v>1677</v>
      </c>
      <c r="E529">
        <v>499.5</v>
      </c>
      <c r="F529">
        <v>504.95</v>
      </c>
      <c r="G529">
        <v>507</v>
      </c>
      <c r="H529">
        <v>486.5</v>
      </c>
      <c r="I529">
        <v>495</v>
      </c>
      <c r="J529">
        <v>496.9</v>
      </c>
      <c r="K529">
        <v>495.23</v>
      </c>
      <c r="L529">
        <v>73438</v>
      </c>
      <c r="M529" s="3">
        <v>363.69</v>
      </c>
      <c r="N529">
        <v>3872</v>
      </c>
      <c r="O529" s="3">
        <f t="shared" si="57"/>
        <v>18.966425619834709</v>
      </c>
      <c r="P529" s="3">
        <f>VLOOKUP(A529,'27-7'!$A$2:$N$1650,14,FALSE)</f>
        <v>21.171907216494844</v>
      </c>
      <c r="Q529" s="6">
        <f t="shared" si="62"/>
        <v>-0.10417018996483531</v>
      </c>
      <c r="R529" s="5">
        <f>VLOOKUP(A529,'27-7'!$A$2:$L$1650,12,FALSE)</f>
        <v>408.14</v>
      </c>
      <c r="S529" s="7">
        <f t="shared" si="63"/>
        <v>-0.10890870779634437</v>
      </c>
      <c r="T529">
        <v>27460</v>
      </c>
      <c r="U529">
        <v>37.39</v>
      </c>
      <c r="V529">
        <f t="shared" si="58"/>
        <v>0</v>
      </c>
      <c r="W529">
        <f t="shared" si="59"/>
        <v>0</v>
      </c>
      <c r="X529">
        <f t="shared" si="60"/>
        <v>1</v>
      </c>
    </row>
    <row r="530" spans="1:24" x14ac:dyDescent="0.3">
      <c r="A530" t="s">
        <v>528</v>
      </c>
      <c r="B530" t="str">
        <f t="shared" si="61"/>
        <v>'GHCL'</v>
      </c>
      <c r="C530" t="s">
        <v>24</v>
      </c>
      <c r="D530" t="s">
        <v>1677</v>
      </c>
      <c r="E530">
        <v>143.15</v>
      </c>
      <c r="F530">
        <v>143.5</v>
      </c>
      <c r="G530">
        <v>144.80000000000001</v>
      </c>
      <c r="H530">
        <v>140.5</v>
      </c>
      <c r="I530">
        <v>143</v>
      </c>
      <c r="J530">
        <v>141.5</v>
      </c>
      <c r="K530">
        <v>142.02000000000001</v>
      </c>
      <c r="L530">
        <v>252701</v>
      </c>
      <c r="M530" s="3">
        <v>358.89</v>
      </c>
      <c r="N530">
        <v>5303</v>
      </c>
      <c r="O530" s="3">
        <f t="shared" si="57"/>
        <v>47.65246087120498</v>
      </c>
      <c r="P530" s="3">
        <f>VLOOKUP(A530,'27-7'!$A$2:$N$1650,14,FALSE)</f>
        <v>50.847934329161617</v>
      </c>
      <c r="Q530" s="6">
        <f t="shared" si="62"/>
        <v>-6.2843722171109187E-2</v>
      </c>
      <c r="R530" s="5">
        <f>VLOOKUP(A530,'27-7'!$A$2:$L$1650,12,FALSE)</f>
        <v>547.29</v>
      </c>
      <c r="S530" s="7">
        <f t="shared" si="63"/>
        <v>-0.344241626925396</v>
      </c>
      <c r="T530">
        <v>137247</v>
      </c>
      <c r="U530">
        <v>54.31</v>
      </c>
      <c r="V530">
        <f t="shared" si="58"/>
        <v>0</v>
      </c>
      <c r="W530">
        <f t="shared" si="59"/>
        <v>0</v>
      </c>
      <c r="X530">
        <f t="shared" si="60"/>
        <v>1</v>
      </c>
    </row>
    <row r="531" spans="1:24" x14ac:dyDescent="0.3">
      <c r="A531" t="s">
        <v>606</v>
      </c>
      <c r="B531" t="str">
        <f t="shared" si="61"/>
        <v>'APTECHT'</v>
      </c>
      <c r="C531" t="s">
        <v>24</v>
      </c>
      <c r="D531" t="s">
        <v>1677</v>
      </c>
      <c r="E531">
        <v>107.6</v>
      </c>
      <c r="F531">
        <v>104</v>
      </c>
      <c r="G531">
        <v>111.45</v>
      </c>
      <c r="H531">
        <v>104</v>
      </c>
      <c r="I531">
        <v>106.65</v>
      </c>
      <c r="J531">
        <v>106.85</v>
      </c>
      <c r="K531">
        <v>108.23</v>
      </c>
      <c r="L531">
        <v>328967</v>
      </c>
      <c r="M531" s="3">
        <v>356.05</v>
      </c>
      <c r="N531">
        <v>5617</v>
      </c>
      <c r="O531" s="3">
        <f t="shared" si="57"/>
        <v>58.566316539077796</v>
      </c>
      <c r="P531" s="3">
        <f>VLOOKUP(A531,'27-7'!$A$2:$N$1650,14,FALSE)</f>
        <v>53.765313935681469</v>
      </c>
      <c r="Q531" s="6">
        <f t="shared" si="62"/>
        <v>8.929553743775559E-2</v>
      </c>
      <c r="R531" s="5">
        <f>VLOOKUP(A531,'27-7'!$A$2:$L$1650,12,FALSE)</f>
        <v>306.83999999999997</v>
      </c>
      <c r="S531" s="7">
        <f t="shared" si="63"/>
        <v>0.16037674357971596</v>
      </c>
      <c r="T531">
        <v>98072</v>
      </c>
      <c r="U531">
        <v>29.81</v>
      </c>
      <c r="V531">
        <f t="shared" si="58"/>
        <v>0</v>
      </c>
      <c r="W531">
        <f t="shared" si="59"/>
        <v>0</v>
      </c>
      <c r="X531">
        <f t="shared" si="60"/>
        <v>1</v>
      </c>
    </row>
    <row r="532" spans="1:24" x14ac:dyDescent="0.3">
      <c r="A532" t="s">
        <v>731</v>
      </c>
      <c r="B532" t="str">
        <f t="shared" si="61"/>
        <v>'SUBROS'</v>
      </c>
      <c r="C532" t="s">
        <v>24</v>
      </c>
      <c r="D532" t="s">
        <v>1677</v>
      </c>
      <c r="E532">
        <v>170.05</v>
      </c>
      <c r="F532">
        <v>170.1</v>
      </c>
      <c r="G532">
        <v>177</v>
      </c>
      <c r="H532">
        <v>170.05</v>
      </c>
      <c r="I532">
        <v>176</v>
      </c>
      <c r="J532">
        <v>175.75</v>
      </c>
      <c r="K532">
        <v>174.86</v>
      </c>
      <c r="L532">
        <v>203006</v>
      </c>
      <c r="M532" s="3">
        <v>354.99</v>
      </c>
      <c r="N532">
        <v>3283</v>
      </c>
      <c r="O532" s="3">
        <f t="shared" si="57"/>
        <v>61.835516296070665</v>
      </c>
      <c r="P532" s="3">
        <f>VLOOKUP(A532,'27-7'!$A$2:$N$1650,14,FALSE)</f>
        <v>35.756495160468667</v>
      </c>
      <c r="Q532" s="6">
        <f t="shared" si="62"/>
        <v>0.72935059822177983</v>
      </c>
      <c r="R532" s="5">
        <f>VLOOKUP(A532,'27-7'!$A$2:$L$1650,12,FALSE)</f>
        <v>119.88</v>
      </c>
      <c r="S532" s="7">
        <f t="shared" si="63"/>
        <v>1.9612112112112114</v>
      </c>
      <c r="T532">
        <v>129429</v>
      </c>
      <c r="U532">
        <v>63.76</v>
      </c>
      <c r="V532">
        <f t="shared" si="58"/>
        <v>0</v>
      </c>
      <c r="W532">
        <f t="shared" si="59"/>
        <v>0</v>
      </c>
      <c r="X532">
        <f t="shared" si="60"/>
        <v>1</v>
      </c>
    </row>
    <row r="533" spans="1:24" x14ac:dyDescent="0.3">
      <c r="A533" t="s">
        <v>623</v>
      </c>
      <c r="B533" t="str">
        <f t="shared" si="61"/>
        <v>'HFCL'</v>
      </c>
      <c r="C533" t="s">
        <v>24</v>
      </c>
      <c r="D533" t="s">
        <v>1677</v>
      </c>
      <c r="E533">
        <v>11.85</v>
      </c>
      <c r="F533">
        <v>11.8</v>
      </c>
      <c r="G533">
        <v>11.9</v>
      </c>
      <c r="H533">
        <v>11.3</v>
      </c>
      <c r="I533">
        <v>11.3</v>
      </c>
      <c r="J533">
        <v>11.35</v>
      </c>
      <c r="K533">
        <v>11.38</v>
      </c>
      <c r="L533">
        <v>3112884</v>
      </c>
      <c r="M533" s="3">
        <v>354.31</v>
      </c>
      <c r="N533">
        <v>3256</v>
      </c>
      <c r="O533" s="3">
        <f t="shared" si="57"/>
        <v>956.0454545454545</v>
      </c>
      <c r="P533" s="3">
        <f>VLOOKUP(A533,'27-7'!$A$2:$N$1650,14,FALSE)</f>
        <v>689.77266922094509</v>
      </c>
      <c r="Q533" s="6">
        <f t="shared" si="62"/>
        <v>0.38602977068553296</v>
      </c>
      <c r="R533" s="5">
        <f>VLOOKUP(A533,'27-7'!$A$2:$L$1650,12,FALSE)</f>
        <v>258.57</v>
      </c>
      <c r="S533" s="7">
        <f t="shared" si="63"/>
        <v>0.37026723904551961</v>
      </c>
      <c r="T533">
        <v>1938820</v>
      </c>
      <c r="U533">
        <v>62.28</v>
      </c>
      <c r="V533">
        <f t="shared" si="58"/>
        <v>0</v>
      </c>
      <c r="W533">
        <f t="shared" si="59"/>
        <v>0</v>
      </c>
      <c r="X533">
        <f t="shared" si="60"/>
        <v>1</v>
      </c>
    </row>
    <row r="534" spans="1:24" x14ac:dyDescent="0.3">
      <c r="A534" t="s">
        <v>622</v>
      </c>
      <c r="B534" t="str">
        <f t="shared" si="61"/>
        <v>'DREDGECORP'</v>
      </c>
      <c r="C534" t="s">
        <v>24</v>
      </c>
      <c r="D534" t="s">
        <v>1677</v>
      </c>
      <c r="E534">
        <v>268.7</v>
      </c>
      <c r="F534">
        <v>269.95</v>
      </c>
      <c r="G534">
        <v>274.45</v>
      </c>
      <c r="H534">
        <v>267.35000000000002</v>
      </c>
      <c r="I534">
        <v>270</v>
      </c>
      <c r="J534">
        <v>270.75</v>
      </c>
      <c r="K534">
        <v>270.88</v>
      </c>
      <c r="L534">
        <v>130425</v>
      </c>
      <c r="M534" s="3">
        <v>353.29</v>
      </c>
      <c r="N534">
        <v>3582</v>
      </c>
      <c r="O534" s="3">
        <f t="shared" si="57"/>
        <v>36.411222780569517</v>
      </c>
      <c r="P534" s="3">
        <f>VLOOKUP(A534,'27-7'!$A$2:$N$1650,14,FALSE)</f>
        <v>35.592702903946389</v>
      </c>
      <c r="Q534" s="6">
        <f t="shared" si="62"/>
        <v>2.299684513514071E-2</v>
      </c>
      <c r="R534" s="5">
        <f>VLOOKUP(A534,'27-7'!$A$2:$L$1650,12,FALSE)</f>
        <v>259.04000000000002</v>
      </c>
      <c r="S534" s="7">
        <f t="shared" si="63"/>
        <v>0.36384342186534896</v>
      </c>
      <c r="T534">
        <v>26748</v>
      </c>
      <c r="U534">
        <v>20.51</v>
      </c>
      <c r="V534">
        <f t="shared" si="58"/>
        <v>0</v>
      </c>
      <c r="W534">
        <f t="shared" si="59"/>
        <v>0</v>
      </c>
      <c r="X534">
        <f t="shared" si="60"/>
        <v>1</v>
      </c>
    </row>
    <row r="535" spans="1:24" x14ac:dyDescent="0.3">
      <c r="A535" t="s">
        <v>633</v>
      </c>
      <c r="B535" t="str">
        <f t="shared" si="61"/>
        <v>'J&amp;KBANK'</v>
      </c>
      <c r="C535" t="s">
        <v>24</v>
      </c>
      <c r="D535" t="s">
        <v>1677</v>
      </c>
      <c r="E535">
        <v>16.05</v>
      </c>
      <c r="F535">
        <v>16</v>
      </c>
      <c r="G535">
        <v>16.100000000000001</v>
      </c>
      <c r="H535">
        <v>15.4</v>
      </c>
      <c r="I535">
        <v>15.45</v>
      </c>
      <c r="J535">
        <v>15.45</v>
      </c>
      <c r="K535">
        <v>15.63</v>
      </c>
      <c r="L535">
        <v>2252169</v>
      </c>
      <c r="M535" s="3">
        <v>352.04</v>
      </c>
      <c r="N535">
        <v>3718</v>
      </c>
      <c r="O535" s="3">
        <f t="shared" si="57"/>
        <v>605.74744486282952</v>
      </c>
      <c r="P535" s="3">
        <f>VLOOKUP(A535,'27-7'!$A$2:$N$1650,14,FALSE)</f>
        <v>612.05980066445181</v>
      </c>
      <c r="Q535" s="6">
        <f t="shared" si="62"/>
        <v>-1.0313299116801329E-2</v>
      </c>
      <c r="R535" s="5">
        <f>VLOOKUP(A535,'27-7'!$A$2:$L$1650,12,FALSE)</f>
        <v>237.58</v>
      </c>
      <c r="S535" s="7">
        <f t="shared" si="63"/>
        <v>0.48177456014816061</v>
      </c>
      <c r="T535">
        <v>1589453</v>
      </c>
      <c r="U535">
        <v>70.569999999999993</v>
      </c>
      <c r="V535">
        <f t="shared" si="58"/>
        <v>0</v>
      </c>
      <c r="W535">
        <f t="shared" si="59"/>
        <v>0</v>
      </c>
      <c r="X535">
        <f t="shared" si="60"/>
        <v>1</v>
      </c>
    </row>
    <row r="536" spans="1:24" x14ac:dyDescent="0.3">
      <c r="A536" t="s">
        <v>518</v>
      </c>
      <c r="B536" t="str">
        <f t="shared" si="61"/>
        <v>'IIFLSEC'</v>
      </c>
      <c r="C536" t="s">
        <v>24</v>
      </c>
      <c r="D536" t="s">
        <v>1677</v>
      </c>
      <c r="E536">
        <v>40.65</v>
      </c>
      <c r="F536">
        <v>40.25</v>
      </c>
      <c r="G536">
        <v>41.7</v>
      </c>
      <c r="H536">
        <v>39.5</v>
      </c>
      <c r="I536">
        <v>39.65</v>
      </c>
      <c r="J536">
        <v>39.700000000000003</v>
      </c>
      <c r="K536">
        <v>40.17</v>
      </c>
      <c r="L536">
        <v>872332</v>
      </c>
      <c r="M536" s="3">
        <v>350.44</v>
      </c>
      <c r="N536">
        <v>3139</v>
      </c>
      <c r="O536" s="3">
        <f t="shared" si="57"/>
        <v>277.90124243389613</v>
      </c>
      <c r="P536" s="3">
        <f>VLOOKUP(A536,'27-7'!$A$2:$N$1650,14,FALSE)</f>
        <v>234.06218704571151</v>
      </c>
      <c r="Q536" s="6">
        <f t="shared" si="62"/>
        <v>0.18729661523509139</v>
      </c>
      <c r="R536" s="5">
        <f>VLOOKUP(A536,'27-7'!$A$2:$L$1650,12,FALSE)</f>
        <v>595.85</v>
      </c>
      <c r="S536" s="7">
        <f t="shared" si="63"/>
        <v>-0.41186540236636743</v>
      </c>
      <c r="T536">
        <v>545591</v>
      </c>
      <c r="U536">
        <v>62.54</v>
      </c>
      <c r="V536">
        <f t="shared" si="58"/>
        <v>0</v>
      </c>
      <c r="W536">
        <f t="shared" si="59"/>
        <v>0</v>
      </c>
      <c r="X536">
        <f t="shared" si="60"/>
        <v>1</v>
      </c>
    </row>
    <row r="537" spans="1:24" x14ac:dyDescent="0.3">
      <c r="A537" t="s">
        <v>543</v>
      </c>
      <c r="B537" t="str">
        <f t="shared" si="61"/>
        <v>'RESPONIND'</v>
      </c>
      <c r="C537" t="s">
        <v>24</v>
      </c>
      <c r="D537" t="s">
        <v>1677</v>
      </c>
      <c r="E537">
        <v>94.8</v>
      </c>
      <c r="F537">
        <v>95</v>
      </c>
      <c r="G537">
        <v>95</v>
      </c>
      <c r="H537">
        <v>91.25</v>
      </c>
      <c r="I537">
        <v>91.25</v>
      </c>
      <c r="J537">
        <v>92.65</v>
      </c>
      <c r="K537">
        <v>93.29</v>
      </c>
      <c r="L537">
        <v>370608</v>
      </c>
      <c r="M537" s="3">
        <v>345.75</v>
      </c>
      <c r="N537">
        <v>2338</v>
      </c>
      <c r="O537" s="3">
        <f t="shared" si="57"/>
        <v>158.51497005988023</v>
      </c>
      <c r="P537" s="3">
        <f>VLOOKUP(A537,'27-7'!$A$2:$N$1650,14,FALSE)</f>
        <v>218.95498251748251</v>
      </c>
      <c r="Q537" s="6">
        <f t="shared" si="62"/>
        <v>-0.27603853432646336</v>
      </c>
      <c r="R537" s="5">
        <f>VLOOKUP(A537,'27-7'!$A$2:$L$1650,12,FALSE)</f>
        <v>465.26</v>
      </c>
      <c r="S537" s="7">
        <f t="shared" si="63"/>
        <v>-0.25686712805743023</v>
      </c>
      <c r="T537">
        <v>34271</v>
      </c>
      <c r="U537">
        <v>9.25</v>
      </c>
      <c r="V537">
        <f t="shared" si="58"/>
        <v>0</v>
      </c>
      <c r="W537">
        <f t="shared" si="59"/>
        <v>0</v>
      </c>
      <c r="X537">
        <f t="shared" si="60"/>
        <v>1</v>
      </c>
    </row>
    <row r="538" spans="1:24" x14ac:dyDescent="0.3">
      <c r="A538" t="s">
        <v>169</v>
      </c>
      <c r="B538" t="str">
        <f t="shared" si="61"/>
        <v>'FCL'</v>
      </c>
      <c r="C538" t="s">
        <v>24</v>
      </c>
      <c r="D538" t="s">
        <v>1677</v>
      </c>
      <c r="E538">
        <v>30.4</v>
      </c>
      <c r="F538">
        <v>31</v>
      </c>
      <c r="G538">
        <v>33.1</v>
      </c>
      <c r="H538">
        <v>30.75</v>
      </c>
      <c r="I538">
        <v>31.55</v>
      </c>
      <c r="J538">
        <v>31.6</v>
      </c>
      <c r="K538">
        <v>31.77</v>
      </c>
      <c r="L538">
        <v>1086165</v>
      </c>
      <c r="M538" s="3">
        <v>345.03</v>
      </c>
      <c r="N538">
        <v>4548</v>
      </c>
      <c r="O538" s="3">
        <f t="shared" si="57"/>
        <v>238.8225593667546</v>
      </c>
      <c r="P538" s="3">
        <f>VLOOKUP(A538,'27-7'!$A$2:$N$1650,14,FALSE)</f>
        <v>207.22452038369303</v>
      </c>
      <c r="Q538" s="6">
        <f t="shared" si="62"/>
        <v>0.15248214315832526</v>
      </c>
      <c r="R538" s="5">
        <f>VLOOKUP(A538,'27-7'!$A$2:$L$1650,12,FALSE)</f>
        <v>209.03</v>
      </c>
      <c r="S538" s="7">
        <f t="shared" si="63"/>
        <v>0.65062431229966977</v>
      </c>
      <c r="T538">
        <v>399237</v>
      </c>
      <c r="U538">
        <v>36.76</v>
      </c>
      <c r="V538">
        <f t="shared" si="58"/>
        <v>0</v>
      </c>
      <c r="W538">
        <f t="shared" si="59"/>
        <v>0</v>
      </c>
      <c r="X538">
        <f t="shared" si="60"/>
        <v>1</v>
      </c>
    </row>
    <row r="539" spans="1:24" x14ac:dyDescent="0.3">
      <c r="A539" t="s">
        <v>610</v>
      </c>
      <c r="B539" t="str">
        <f t="shared" si="61"/>
        <v>'BFUTILITIE'</v>
      </c>
      <c r="C539" t="s">
        <v>24</v>
      </c>
      <c r="D539" t="s">
        <v>1677</v>
      </c>
      <c r="E539">
        <v>226.3</v>
      </c>
      <c r="F539">
        <v>228</v>
      </c>
      <c r="G539">
        <v>234.4</v>
      </c>
      <c r="H539">
        <v>226.35</v>
      </c>
      <c r="I539">
        <v>227.5</v>
      </c>
      <c r="J539">
        <v>228.25</v>
      </c>
      <c r="K539">
        <v>230.04</v>
      </c>
      <c r="L539">
        <v>149824</v>
      </c>
      <c r="M539" s="3">
        <v>344.65</v>
      </c>
      <c r="N539">
        <v>3440</v>
      </c>
      <c r="O539" s="3">
        <f t="shared" si="57"/>
        <v>43.553488372093021</v>
      </c>
      <c r="P539" s="3">
        <f>VLOOKUP(A539,'27-7'!$A$2:$N$1650,14,FALSE)</f>
        <v>40.169835234474014</v>
      </c>
      <c r="Q539" s="6">
        <f t="shared" si="62"/>
        <v>8.4233682261039833E-2</v>
      </c>
      <c r="R539" s="5">
        <f>VLOOKUP(A539,'27-7'!$A$2:$L$1650,12,FALSE)</f>
        <v>293.56</v>
      </c>
      <c r="S539" s="7">
        <f t="shared" si="63"/>
        <v>0.17403597220329736</v>
      </c>
      <c r="T539">
        <v>45112</v>
      </c>
      <c r="U539">
        <v>30.11</v>
      </c>
      <c r="V539">
        <f t="shared" si="58"/>
        <v>0</v>
      </c>
      <c r="W539">
        <f t="shared" si="59"/>
        <v>0</v>
      </c>
      <c r="X539">
        <f t="shared" si="60"/>
        <v>1</v>
      </c>
    </row>
    <row r="540" spans="1:24" x14ac:dyDescent="0.3">
      <c r="A540" t="s">
        <v>551</v>
      </c>
      <c r="B540" t="str">
        <f t="shared" si="61"/>
        <v>'GICRE'</v>
      </c>
      <c r="C540" t="s">
        <v>24</v>
      </c>
      <c r="D540" t="s">
        <v>1677</v>
      </c>
      <c r="E540">
        <v>148.85</v>
      </c>
      <c r="F540">
        <v>149</v>
      </c>
      <c r="G540">
        <v>150.15</v>
      </c>
      <c r="H540">
        <v>146.5</v>
      </c>
      <c r="I540">
        <v>146.80000000000001</v>
      </c>
      <c r="J540">
        <v>146.80000000000001</v>
      </c>
      <c r="K540">
        <v>147.79</v>
      </c>
      <c r="L540">
        <v>230170</v>
      </c>
      <c r="M540" s="3">
        <v>340.18</v>
      </c>
      <c r="N540">
        <v>4096</v>
      </c>
      <c r="O540" s="3">
        <f t="shared" si="57"/>
        <v>56.19384765625</v>
      </c>
      <c r="P540" s="3">
        <f>VLOOKUP(A540,'27-7'!$A$2:$N$1650,14,FALSE)</f>
        <v>58.612110311750598</v>
      </c>
      <c r="Q540" s="6">
        <f t="shared" si="62"/>
        <v>-4.1258754251265767E-2</v>
      </c>
      <c r="R540" s="5">
        <f>VLOOKUP(A540,'27-7'!$A$2:$L$1650,12,FALSE)</f>
        <v>442.49</v>
      </c>
      <c r="S540" s="7">
        <f t="shared" si="63"/>
        <v>-0.23121426472914641</v>
      </c>
      <c r="T540">
        <v>152407</v>
      </c>
      <c r="U540">
        <v>66.209999999999994</v>
      </c>
      <c r="V540">
        <f t="shared" si="58"/>
        <v>0</v>
      </c>
      <c r="W540">
        <f t="shared" si="59"/>
        <v>0</v>
      </c>
      <c r="X540">
        <f t="shared" si="60"/>
        <v>1</v>
      </c>
    </row>
    <row r="541" spans="1:24" x14ac:dyDescent="0.3">
      <c r="A541" t="s">
        <v>618</v>
      </c>
      <c r="B541" t="str">
        <f t="shared" si="61"/>
        <v>'IIFL'</v>
      </c>
      <c r="C541" t="s">
        <v>24</v>
      </c>
      <c r="D541" t="s">
        <v>1677</v>
      </c>
      <c r="E541">
        <v>71.25</v>
      </c>
      <c r="F541">
        <v>71.25</v>
      </c>
      <c r="G541">
        <v>72</v>
      </c>
      <c r="H541">
        <v>69.400000000000006</v>
      </c>
      <c r="I541">
        <v>70.3</v>
      </c>
      <c r="J541">
        <v>70.400000000000006</v>
      </c>
      <c r="K541">
        <v>70.41</v>
      </c>
      <c r="L541">
        <v>480424</v>
      </c>
      <c r="M541" s="3">
        <v>338.26</v>
      </c>
      <c r="N541">
        <v>7044</v>
      </c>
      <c r="O541" s="3">
        <f t="shared" si="57"/>
        <v>68.203293583191368</v>
      </c>
      <c r="P541" s="3">
        <f>VLOOKUP(A541,'27-7'!$A$2:$N$1650,14,FALSE)</f>
        <v>140.98402081010778</v>
      </c>
      <c r="Q541" s="6">
        <f t="shared" si="62"/>
        <v>-0.5162338739433826</v>
      </c>
      <c r="R541" s="5">
        <f>VLOOKUP(A541,'27-7'!$A$2:$L$1650,12,FALSE)</f>
        <v>272.45999999999998</v>
      </c>
      <c r="S541" s="7">
        <f t="shared" si="63"/>
        <v>0.24150333993980774</v>
      </c>
      <c r="T541">
        <v>276113</v>
      </c>
      <c r="U541">
        <v>57.47</v>
      </c>
      <c r="V541">
        <f t="shared" si="58"/>
        <v>0</v>
      </c>
      <c r="W541">
        <f t="shared" si="59"/>
        <v>0</v>
      </c>
      <c r="X541">
        <f t="shared" si="60"/>
        <v>1</v>
      </c>
    </row>
    <row r="542" spans="1:24" x14ac:dyDescent="0.3">
      <c r="A542" t="s">
        <v>123</v>
      </c>
      <c r="B542" t="str">
        <f t="shared" si="61"/>
        <v>'BIRLATYRE'</v>
      </c>
      <c r="C542" t="s">
        <v>24</v>
      </c>
      <c r="D542" t="s">
        <v>1677</v>
      </c>
      <c r="E542">
        <v>23.65</v>
      </c>
      <c r="F542">
        <v>22.5</v>
      </c>
      <c r="G542">
        <v>24</v>
      </c>
      <c r="H542">
        <v>22.5</v>
      </c>
      <c r="I542">
        <v>22.5</v>
      </c>
      <c r="J542">
        <v>22.5</v>
      </c>
      <c r="K542">
        <v>22.85</v>
      </c>
      <c r="L542">
        <v>1464746</v>
      </c>
      <c r="M542" s="3">
        <v>334.67</v>
      </c>
      <c r="N542">
        <v>2773</v>
      </c>
      <c r="O542" s="3">
        <f t="shared" si="57"/>
        <v>528.21709340064911</v>
      </c>
      <c r="P542" s="3">
        <f>VLOOKUP(A542,'27-7'!$A$2:$N$1650,14,FALSE)</f>
        <v>401.41633828432856</v>
      </c>
      <c r="Q542" s="6">
        <f t="shared" si="62"/>
        <v>0.3158833934320478</v>
      </c>
      <c r="R542" s="5">
        <f>VLOOKUP(A542,'27-7'!$A$2:$L$1650,12,FALSE)</f>
        <v>651.57000000000005</v>
      </c>
      <c r="S542" s="7">
        <f t="shared" si="63"/>
        <v>-0.4863637061252053</v>
      </c>
      <c r="T542">
        <v>559405</v>
      </c>
      <c r="U542">
        <v>38.19</v>
      </c>
      <c r="V542">
        <f t="shared" si="58"/>
        <v>0</v>
      </c>
      <c r="W542">
        <f t="shared" si="59"/>
        <v>0</v>
      </c>
      <c r="X542">
        <f t="shared" si="60"/>
        <v>1</v>
      </c>
    </row>
    <row r="543" spans="1:24" x14ac:dyDescent="0.3">
      <c r="A543" t="s">
        <v>465</v>
      </c>
      <c r="B543" t="str">
        <f t="shared" si="61"/>
        <v>'GRSE'</v>
      </c>
      <c r="C543" t="s">
        <v>24</v>
      </c>
      <c r="D543" t="s">
        <v>1677</v>
      </c>
      <c r="E543">
        <v>203.5</v>
      </c>
      <c r="F543">
        <v>203.45</v>
      </c>
      <c r="G543">
        <v>204.9</v>
      </c>
      <c r="H543">
        <v>195.4</v>
      </c>
      <c r="I543">
        <v>196.7</v>
      </c>
      <c r="J543">
        <v>196.95</v>
      </c>
      <c r="K543">
        <v>199.08</v>
      </c>
      <c r="L543">
        <v>167714</v>
      </c>
      <c r="M543" s="3">
        <v>333.88</v>
      </c>
      <c r="N543">
        <v>6571</v>
      </c>
      <c r="O543" s="3">
        <f t="shared" si="57"/>
        <v>25.523360219144728</v>
      </c>
      <c r="P543" s="3">
        <f>VLOOKUP(A543,'27-7'!$A$2:$N$1650,14,FALSE)</f>
        <v>49.172334027295861</v>
      </c>
      <c r="Q543" s="6">
        <f t="shared" si="62"/>
        <v>-0.48094064021901917</v>
      </c>
      <c r="R543" s="5">
        <f>VLOOKUP(A543,'27-7'!$A$2:$L$1650,12,FALSE)</f>
        <v>871.35</v>
      </c>
      <c r="S543" s="7">
        <f t="shared" si="63"/>
        <v>-0.61682446777988176</v>
      </c>
      <c r="T543">
        <v>88694</v>
      </c>
      <c r="U543">
        <v>52.88</v>
      </c>
      <c r="V543">
        <f t="shared" si="58"/>
        <v>0</v>
      </c>
      <c r="W543">
        <f t="shared" si="59"/>
        <v>0</v>
      </c>
      <c r="X543">
        <f t="shared" si="60"/>
        <v>1</v>
      </c>
    </row>
    <row r="544" spans="1:24" x14ac:dyDescent="0.3">
      <c r="A544" t="s">
        <v>549</v>
      </c>
      <c r="B544" t="str">
        <f t="shared" si="61"/>
        <v>'ACCELYA'</v>
      </c>
      <c r="C544" t="s">
        <v>24</v>
      </c>
      <c r="D544" t="s">
        <v>1677</v>
      </c>
      <c r="E544">
        <v>982.85</v>
      </c>
      <c r="F544">
        <v>982.85</v>
      </c>
      <c r="G544">
        <v>995</v>
      </c>
      <c r="H544">
        <v>978.05</v>
      </c>
      <c r="I544">
        <v>988.1</v>
      </c>
      <c r="J544">
        <v>989.85</v>
      </c>
      <c r="K544">
        <v>985.44</v>
      </c>
      <c r="L544">
        <v>33645</v>
      </c>
      <c r="M544" s="3">
        <v>331.55</v>
      </c>
      <c r="N544">
        <v>2473</v>
      </c>
      <c r="O544" s="3">
        <f t="shared" si="57"/>
        <v>13.604933279417711</v>
      </c>
      <c r="P544" s="3">
        <f>VLOOKUP(A544,'27-7'!$A$2:$N$1650,14,FALSE)</f>
        <v>11.891686336218202</v>
      </c>
      <c r="Q544" s="6">
        <f t="shared" si="62"/>
        <v>0.14407098327017906</v>
      </c>
      <c r="R544" s="5">
        <f>VLOOKUP(A544,'27-7'!$A$2:$L$1650,12,FALSE)</f>
        <v>447.79</v>
      </c>
      <c r="S544" s="7">
        <f t="shared" si="63"/>
        <v>-0.25958596663614641</v>
      </c>
      <c r="T544">
        <v>25184</v>
      </c>
      <c r="U544">
        <v>74.849999999999994</v>
      </c>
      <c r="V544">
        <f t="shared" si="58"/>
        <v>0</v>
      </c>
      <c r="W544">
        <f t="shared" si="59"/>
        <v>0</v>
      </c>
      <c r="X544">
        <f t="shared" si="60"/>
        <v>1</v>
      </c>
    </row>
    <row r="545" spans="1:24" x14ac:dyDescent="0.3">
      <c r="A545" t="s">
        <v>536</v>
      </c>
      <c r="B545" t="str">
        <f t="shared" si="61"/>
        <v>'ECLERX'</v>
      </c>
      <c r="C545" t="s">
        <v>24</v>
      </c>
      <c r="D545" t="s">
        <v>1677</v>
      </c>
      <c r="E545">
        <v>481.25</v>
      </c>
      <c r="F545">
        <v>489</v>
      </c>
      <c r="G545">
        <v>489</v>
      </c>
      <c r="H545">
        <v>476.5</v>
      </c>
      <c r="I545">
        <v>478</v>
      </c>
      <c r="J545">
        <v>478.35</v>
      </c>
      <c r="K545">
        <v>482.55</v>
      </c>
      <c r="L545">
        <v>67876</v>
      </c>
      <c r="M545" s="3">
        <v>327.52999999999997</v>
      </c>
      <c r="N545">
        <v>7734</v>
      </c>
      <c r="O545" s="3">
        <f t="shared" si="57"/>
        <v>8.7763123868632018</v>
      </c>
      <c r="P545" s="3">
        <f>VLOOKUP(A545,'27-7'!$A$2:$N$1650,14,FALSE)</f>
        <v>6.6720341140529529</v>
      </c>
      <c r="Q545" s="6">
        <f t="shared" si="62"/>
        <v>0.31538781679459926</v>
      </c>
      <c r="R545" s="5">
        <f>VLOOKUP(A545,'27-7'!$A$2:$L$1650,12,FALSE)</f>
        <v>506.34</v>
      </c>
      <c r="S545" s="7">
        <f t="shared" si="63"/>
        <v>-0.35314215744361499</v>
      </c>
      <c r="T545">
        <v>39634</v>
      </c>
      <c r="U545">
        <v>58.39</v>
      </c>
      <c r="V545">
        <f t="shared" si="58"/>
        <v>0</v>
      </c>
      <c r="W545">
        <f t="shared" si="59"/>
        <v>0</v>
      </c>
      <c r="X545">
        <f t="shared" si="60"/>
        <v>1</v>
      </c>
    </row>
    <row r="546" spans="1:24" x14ac:dyDescent="0.3">
      <c r="A546" t="s">
        <v>446</v>
      </c>
      <c r="B546" t="str">
        <f t="shared" si="61"/>
        <v>'DCMSHRIRAM'</v>
      </c>
      <c r="C546" t="s">
        <v>24</v>
      </c>
      <c r="D546" t="s">
        <v>1677</v>
      </c>
      <c r="E546">
        <v>338.9</v>
      </c>
      <c r="F546">
        <v>338.35</v>
      </c>
      <c r="G546">
        <v>349.95</v>
      </c>
      <c r="H546">
        <v>337.25</v>
      </c>
      <c r="I546">
        <v>339.5</v>
      </c>
      <c r="J546">
        <v>339.55</v>
      </c>
      <c r="K546">
        <v>343.88</v>
      </c>
      <c r="L546">
        <v>93652</v>
      </c>
      <c r="M546" s="3">
        <v>322.05</v>
      </c>
      <c r="N546">
        <v>7612</v>
      </c>
      <c r="O546" s="3">
        <f t="shared" si="57"/>
        <v>12.303205465055177</v>
      </c>
      <c r="P546" s="3">
        <f>VLOOKUP(A546,'27-7'!$A$2:$N$1650,14,FALSE)</f>
        <v>38.321482086909143</v>
      </c>
      <c r="Q546" s="6">
        <f t="shared" si="62"/>
        <v>-0.67894755643446181</v>
      </c>
      <c r="R546" s="5">
        <f>VLOOKUP(A546,'27-7'!$A$2:$L$1650,12,FALSE)</f>
        <v>975.67</v>
      </c>
      <c r="S546" s="7">
        <f t="shared" si="63"/>
        <v>-0.66991913249356849</v>
      </c>
      <c r="T546">
        <v>22636</v>
      </c>
      <c r="U546">
        <v>24.17</v>
      </c>
      <c r="V546">
        <f t="shared" si="58"/>
        <v>0</v>
      </c>
      <c r="W546">
        <f t="shared" si="59"/>
        <v>0</v>
      </c>
      <c r="X546">
        <f t="shared" si="60"/>
        <v>1</v>
      </c>
    </row>
    <row r="547" spans="1:24" x14ac:dyDescent="0.3">
      <c r="A547" t="s">
        <v>589</v>
      </c>
      <c r="B547" t="str">
        <f t="shared" si="61"/>
        <v>'HSCL'</v>
      </c>
      <c r="C547" t="s">
        <v>24</v>
      </c>
      <c r="D547" t="s">
        <v>1677</v>
      </c>
      <c r="E547">
        <v>43.9</v>
      </c>
      <c r="F547">
        <v>44</v>
      </c>
      <c r="G547">
        <v>45.4</v>
      </c>
      <c r="H547">
        <v>44</v>
      </c>
      <c r="I547">
        <v>44.7</v>
      </c>
      <c r="J547">
        <v>44.6</v>
      </c>
      <c r="K547">
        <v>44.76</v>
      </c>
      <c r="L547">
        <v>717904</v>
      </c>
      <c r="M547" s="3">
        <v>321.31</v>
      </c>
      <c r="N547">
        <v>3702</v>
      </c>
      <c r="O547" s="3">
        <f t="shared" si="57"/>
        <v>193.92328471096704</v>
      </c>
      <c r="P547" s="3">
        <f>VLOOKUP(A547,'27-7'!$A$2:$N$1650,14,FALSE)</f>
        <v>167.62869013776515</v>
      </c>
      <c r="Q547" s="6">
        <f t="shared" si="62"/>
        <v>0.15686213709354738</v>
      </c>
      <c r="R547" s="5">
        <f>VLOOKUP(A547,'27-7'!$A$2:$L$1650,12,FALSE)</f>
        <v>338.72</v>
      </c>
      <c r="S547" s="7">
        <f t="shared" si="63"/>
        <v>-5.139938592347669E-2</v>
      </c>
      <c r="T547">
        <v>287317</v>
      </c>
      <c r="U547">
        <v>40.020000000000003</v>
      </c>
      <c r="V547">
        <f t="shared" si="58"/>
        <v>0</v>
      </c>
      <c r="W547">
        <f t="shared" si="59"/>
        <v>0</v>
      </c>
      <c r="X547">
        <f t="shared" si="60"/>
        <v>1</v>
      </c>
    </row>
    <row r="548" spans="1:24" x14ac:dyDescent="0.3">
      <c r="A548" t="s">
        <v>23</v>
      </c>
      <c r="B548" t="str">
        <f t="shared" si="61"/>
        <v>'AXISGOLD'</v>
      </c>
      <c r="C548" t="s">
        <v>24</v>
      </c>
      <c r="D548" t="s">
        <v>1677</v>
      </c>
      <c r="E548">
        <v>46.4</v>
      </c>
      <c r="F548">
        <v>53.2</v>
      </c>
      <c r="G548">
        <v>53.2</v>
      </c>
      <c r="H548">
        <v>45.25</v>
      </c>
      <c r="I548">
        <v>45.75</v>
      </c>
      <c r="J548">
        <v>45.8</v>
      </c>
      <c r="K548">
        <v>46.09</v>
      </c>
      <c r="L548">
        <v>687669</v>
      </c>
      <c r="M548" s="3">
        <v>316.98</v>
      </c>
      <c r="N548">
        <v>5499</v>
      </c>
      <c r="O548" s="3">
        <f t="shared" si="57"/>
        <v>125.05346426623022</v>
      </c>
      <c r="P548" s="3">
        <f>VLOOKUP(A548,'27-7'!$A$2:$N$1650,14,FALSE)</f>
        <v>72.888608810466934</v>
      </c>
      <c r="Q548" s="6">
        <f t="shared" si="62"/>
        <v>0.71567912060728367</v>
      </c>
      <c r="R548" s="5">
        <f>VLOOKUP(A548,'27-7'!$A$2:$L$1650,12,FALSE)</f>
        <v>561.16</v>
      </c>
      <c r="S548" s="7">
        <f t="shared" si="63"/>
        <v>-0.4351343645306151</v>
      </c>
      <c r="T548">
        <v>440897</v>
      </c>
      <c r="U548">
        <v>64.11</v>
      </c>
      <c r="V548">
        <f t="shared" si="58"/>
        <v>0</v>
      </c>
      <c r="W548">
        <f t="shared" si="59"/>
        <v>0</v>
      </c>
      <c r="X548">
        <f t="shared" si="60"/>
        <v>1</v>
      </c>
    </row>
    <row r="549" spans="1:24" x14ac:dyDescent="0.3">
      <c r="A549" t="s">
        <v>566</v>
      </c>
      <c r="B549" t="str">
        <f t="shared" si="61"/>
        <v>'ONWARDTEC'</v>
      </c>
      <c r="C549" t="s">
        <v>24</v>
      </c>
      <c r="D549" t="s">
        <v>1677</v>
      </c>
      <c r="E549">
        <v>68.25</v>
      </c>
      <c r="F549">
        <v>67</v>
      </c>
      <c r="G549">
        <v>73.900000000000006</v>
      </c>
      <c r="H549">
        <v>66</v>
      </c>
      <c r="I549">
        <v>69.3</v>
      </c>
      <c r="J549">
        <v>69.650000000000006</v>
      </c>
      <c r="K549">
        <v>71.2</v>
      </c>
      <c r="L549">
        <v>437748</v>
      </c>
      <c r="M549" s="3">
        <v>311.66000000000003</v>
      </c>
      <c r="N549">
        <v>4222</v>
      </c>
      <c r="O549" s="3">
        <f t="shared" si="57"/>
        <v>103.68261487446708</v>
      </c>
      <c r="P549" s="3">
        <f>VLOOKUP(A549,'27-7'!$A$2:$N$1650,14,FALSE)</f>
        <v>84.030450669914742</v>
      </c>
      <c r="Q549" s="6">
        <f t="shared" si="62"/>
        <v>0.23386955618921085</v>
      </c>
      <c r="R549" s="5">
        <f>VLOOKUP(A549,'27-7'!$A$2:$L$1650,12,FALSE)</f>
        <v>386.01</v>
      </c>
      <c r="S549" s="7">
        <f t="shared" si="63"/>
        <v>-0.1926115903733063</v>
      </c>
      <c r="T549">
        <v>103966</v>
      </c>
      <c r="U549">
        <v>23.75</v>
      </c>
      <c r="V549">
        <f t="shared" si="58"/>
        <v>0</v>
      </c>
      <c r="W549">
        <f t="shared" si="59"/>
        <v>0</v>
      </c>
      <c r="X549">
        <f t="shared" si="60"/>
        <v>1</v>
      </c>
    </row>
    <row r="550" spans="1:24" x14ac:dyDescent="0.3">
      <c r="A550" t="s">
        <v>604</v>
      </c>
      <c r="B550" t="str">
        <f t="shared" si="61"/>
        <v>'JINDALSAW'</v>
      </c>
      <c r="C550" t="s">
        <v>24</v>
      </c>
      <c r="D550" t="s">
        <v>1677</v>
      </c>
      <c r="E550">
        <v>55.4</v>
      </c>
      <c r="F550">
        <v>55.65</v>
      </c>
      <c r="G550">
        <v>56.4</v>
      </c>
      <c r="H550">
        <v>55.35</v>
      </c>
      <c r="I550">
        <v>55.5</v>
      </c>
      <c r="J550">
        <v>55.6</v>
      </c>
      <c r="K550">
        <v>55.75</v>
      </c>
      <c r="L550">
        <v>556115</v>
      </c>
      <c r="M550" s="3">
        <v>310.06</v>
      </c>
      <c r="N550">
        <v>2951</v>
      </c>
      <c r="O550" s="3">
        <f t="shared" si="57"/>
        <v>188.44967807522875</v>
      </c>
      <c r="P550" s="3">
        <f>VLOOKUP(A550,'27-7'!$A$2:$N$1650,14,FALSE)</f>
        <v>165.84142011834319</v>
      </c>
      <c r="Q550" s="6">
        <f t="shared" si="62"/>
        <v>0.13632455595684401</v>
      </c>
      <c r="R550" s="5">
        <f>VLOOKUP(A550,'27-7'!$A$2:$L$1650,12,FALSE)</f>
        <v>312.57</v>
      </c>
      <c r="S550" s="7">
        <f t="shared" si="63"/>
        <v>-8.0302012349233488E-3</v>
      </c>
      <c r="T550">
        <v>273743</v>
      </c>
      <c r="U550">
        <v>49.22</v>
      </c>
      <c r="V550">
        <f t="shared" si="58"/>
        <v>0</v>
      </c>
      <c r="W550">
        <f t="shared" si="59"/>
        <v>0</v>
      </c>
      <c r="X550">
        <f t="shared" si="60"/>
        <v>1</v>
      </c>
    </row>
    <row r="551" spans="1:24" x14ac:dyDescent="0.3">
      <c r="A551" t="s">
        <v>157</v>
      </c>
      <c r="B551" t="str">
        <f t="shared" si="61"/>
        <v>'VIKASMCORP'</v>
      </c>
      <c r="C551" t="s">
        <v>41</v>
      </c>
      <c r="D551" t="s">
        <v>1677</v>
      </c>
      <c r="E551">
        <v>9</v>
      </c>
      <c r="F551">
        <v>9.25</v>
      </c>
      <c r="G551">
        <v>9.4499999999999993</v>
      </c>
      <c r="H551">
        <v>9.1</v>
      </c>
      <c r="I551">
        <v>9.4499999999999993</v>
      </c>
      <c r="J551">
        <v>9.1999999999999993</v>
      </c>
      <c r="K551">
        <v>9.31</v>
      </c>
      <c r="L551">
        <v>3281116</v>
      </c>
      <c r="M551" s="3">
        <v>305.60000000000002</v>
      </c>
      <c r="N551">
        <v>3604</v>
      </c>
      <c r="O551" s="3">
        <f t="shared" si="57"/>
        <v>910.40954495005553</v>
      </c>
      <c r="P551" s="3">
        <f>VLOOKUP(A551,'27-7'!$A$2:$N$1650,14,FALSE)</f>
        <v>1251.783371040724</v>
      </c>
      <c r="Q551" s="6">
        <f t="shared" si="62"/>
        <v>-0.27270998639872696</v>
      </c>
      <c r="R551" s="5">
        <f>VLOOKUP(A551,'27-7'!$A$2:$L$1650,12,FALSE)</f>
        <v>398.31</v>
      </c>
      <c r="S551" s="7">
        <f t="shared" si="63"/>
        <v>-0.23275840425798996</v>
      </c>
      <c r="T551" t="s">
        <v>42</v>
      </c>
      <c r="U551" t="s">
        <v>42</v>
      </c>
      <c r="V551">
        <f t="shared" si="58"/>
        <v>0</v>
      </c>
      <c r="W551">
        <f t="shared" si="59"/>
        <v>0</v>
      </c>
      <c r="X551">
        <f t="shared" si="60"/>
        <v>1</v>
      </c>
    </row>
    <row r="552" spans="1:24" x14ac:dyDescent="0.3">
      <c r="A552" t="s">
        <v>690</v>
      </c>
      <c r="B552" t="str">
        <f t="shared" si="61"/>
        <v>'MMTC'</v>
      </c>
      <c r="C552" t="s">
        <v>24</v>
      </c>
      <c r="D552" t="s">
        <v>1677</v>
      </c>
      <c r="E552">
        <v>18.600000000000001</v>
      </c>
      <c r="F552">
        <v>18.649999999999999</v>
      </c>
      <c r="G552">
        <v>19.2</v>
      </c>
      <c r="H552">
        <v>18.649999999999999</v>
      </c>
      <c r="I552">
        <v>18.7</v>
      </c>
      <c r="J552">
        <v>18.75</v>
      </c>
      <c r="K552">
        <v>18.91</v>
      </c>
      <c r="L552">
        <v>1615749</v>
      </c>
      <c r="M552" s="3">
        <v>305.49</v>
      </c>
      <c r="N552">
        <v>3160</v>
      </c>
      <c r="O552" s="3">
        <f t="shared" si="57"/>
        <v>511.31297468354433</v>
      </c>
      <c r="P552" s="3">
        <f>VLOOKUP(A552,'27-7'!$A$2:$N$1650,14,FALSE)</f>
        <v>443.78176943699731</v>
      </c>
      <c r="Q552" s="6">
        <f t="shared" si="62"/>
        <v>0.15217210326647784</v>
      </c>
      <c r="R552" s="5">
        <f>VLOOKUP(A552,'27-7'!$A$2:$L$1650,12,FALSE)</f>
        <v>155.25</v>
      </c>
      <c r="S552" s="7">
        <f t="shared" si="63"/>
        <v>0.96772946859903386</v>
      </c>
      <c r="T552">
        <v>287188</v>
      </c>
      <c r="U552">
        <v>17.77</v>
      </c>
      <c r="V552">
        <f t="shared" si="58"/>
        <v>0</v>
      </c>
      <c r="W552">
        <f t="shared" si="59"/>
        <v>0</v>
      </c>
      <c r="X552">
        <f t="shared" si="60"/>
        <v>1</v>
      </c>
    </row>
    <row r="553" spans="1:24" x14ac:dyDescent="0.3">
      <c r="A553" t="s">
        <v>34</v>
      </c>
      <c r="B553" t="str">
        <f t="shared" si="61"/>
        <v>'VAIBHAVGBL'</v>
      </c>
      <c r="C553" t="s">
        <v>24</v>
      </c>
      <c r="D553" t="s">
        <v>1677</v>
      </c>
      <c r="E553">
        <v>1312.3</v>
      </c>
      <c r="F553">
        <v>1343</v>
      </c>
      <c r="G553">
        <v>1343</v>
      </c>
      <c r="H553">
        <v>1312.4</v>
      </c>
      <c r="I553">
        <v>1324.2</v>
      </c>
      <c r="J553">
        <v>1336.1</v>
      </c>
      <c r="K553">
        <v>1335.68</v>
      </c>
      <c r="L553">
        <v>22785</v>
      </c>
      <c r="M553" s="3">
        <v>304.33</v>
      </c>
      <c r="N553">
        <v>1040</v>
      </c>
      <c r="O553" s="3">
        <f t="shared" si="57"/>
        <v>21.908653846153847</v>
      </c>
      <c r="P553" s="3">
        <f>VLOOKUP(A553,'27-7'!$A$2:$N$1650,14,FALSE)</f>
        <v>26.420816733067728</v>
      </c>
      <c r="Q553" s="6">
        <f t="shared" si="62"/>
        <v>-0.17078059821165764</v>
      </c>
      <c r="R553" s="5">
        <f>VLOOKUP(A553,'27-7'!$A$2:$L$1650,12,FALSE)</f>
        <v>706.27</v>
      </c>
      <c r="S553" s="7">
        <f t="shared" si="63"/>
        <v>-0.56910246789471453</v>
      </c>
      <c r="T553">
        <v>18863</v>
      </c>
      <c r="U553">
        <v>82.79</v>
      </c>
      <c r="V553">
        <f t="shared" si="58"/>
        <v>0</v>
      </c>
      <c r="W553">
        <f t="shared" si="59"/>
        <v>0</v>
      </c>
      <c r="X553">
        <f t="shared" si="60"/>
        <v>1</v>
      </c>
    </row>
    <row r="554" spans="1:24" x14ac:dyDescent="0.3">
      <c r="A554" t="s">
        <v>545</v>
      </c>
      <c r="B554" t="str">
        <f t="shared" si="61"/>
        <v>'CAMLINFINE'</v>
      </c>
      <c r="C554" t="s">
        <v>24</v>
      </c>
      <c r="D554" t="s">
        <v>1677</v>
      </c>
      <c r="E554">
        <v>61.05</v>
      </c>
      <c r="F554">
        <v>61.2</v>
      </c>
      <c r="G554">
        <v>64.099999999999994</v>
      </c>
      <c r="H554">
        <v>60.7</v>
      </c>
      <c r="I554">
        <v>64.099999999999994</v>
      </c>
      <c r="J554">
        <v>64.099999999999994</v>
      </c>
      <c r="K554">
        <v>63.56</v>
      </c>
      <c r="L554">
        <v>476341</v>
      </c>
      <c r="M554" s="3">
        <v>302.75</v>
      </c>
      <c r="N554">
        <v>1777</v>
      </c>
      <c r="O554" s="3">
        <f t="shared" si="57"/>
        <v>268.0590883511536</v>
      </c>
      <c r="P554" s="3">
        <f>VLOOKUP(A554,'27-7'!$A$2:$N$1650,14,FALSE)</f>
        <v>185.85113350125945</v>
      </c>
      <c r="Q554" s="6">
        <f t="shared" si="62"/>
        <v>0.44233227584451107</v>
      </c>
      <c r="R554" s="5">
        <f>VLOOKUP(A554,'27-7'!$A$2:$L$1650,12,FALSE)</f>
        <v>455.92</v>
      </c>
      <c r="S554" s="7">
        <f t="shared" si="63"/>
        <v>-0.33595806281803825</v>
      </c>
      <c r="T554">
        <v>323555</v>
      </c>
      <c r="U554">
        <v>67.930000000000007</v>
      </c>
      <c r="V554">
        <f t="shared" si="58"/>
        <v>0</v>
      </c>
      <c r="W554">
        <f t="shared" si="59"/>
        <v>0</v>
      </c>
      <c r="X554">
        <f t="shared" si="60"/>
        <v>1</v>
      </c>
    </row>
    <row r="555" spans="1:24" x14ac:dyDescent="0.3">
      <c r="A555" t="s">
        <v>673</v>
      </c>
      <c r="B555" t="str">
        <f t="shared" si="61"/>
        <v>'PRICOLLTD'</v>
      </c>
      <c r="C555" t="s">
        <v>24</v>
      </c>
      <c r="D555" t="s">
        <v>1677</v>
      </c>
      <c r="E555">
        <v>46.25</v>
      </c>
      <c r="F555">
        <v>46.8</v>
      </c>
      <c r="G555">
        <v>48.3</v>
      </c>
      <c r="H555">
        <v>45.3</v>
      </c>
      <c r="I555">
        <v>48</v>
      </c>
      <c r="J555">
        <v>47.8</v>
      </c>
      <c r="K555">
        <v>47.13</v>
      </c>
      <c r="L555">
        <v>642181</v>
      </c>
      <c r="M555" s="3">
        <v>302.67</v>
      </c>
      <c r="N555">
        <v>1808</v>
      </c>
      <c r="O555" s="3">
        <f t="shared" si="57"/>
        <v>355.18860619469024</v>
      </c>
      <c r="P555" s="3">
        <f>VLOOKUP(A555,'27-7'!$A$2:$N$1650,14,FALSE)</f>
        <v>212.23757509557618</v>
      </c>
      <c r="Q555" s="6">
        <f t="shared" si="62"/>
        <v>0.67354251967277445</v>
      </c>
      <c r="R555" s="5">
        <f>VLOOKUP(A555,'27-7'!$A$2:$L$1650,12,FALSE)</f>
        <v>179.83</v>
      </c>
      <c r="S555" s="7">
        <f t="shared" si="63"/>
        <v>0.68308958460768499</v>
      </c>
      <c r="T555">
        <v>408442</v>
      </c>
      <c r="U555">
        <v>63.6</v>
      </c>
      <c r="V555">
        <f t="shared" si="58"/>
        <v>0</v>
      </c>
      <c r="W555">
        <f t="shared" si="59"/>
        <v>0</v>
      </c>
      <c r="X555">
        <f t="shared" si="60"/>
        <v>1</v>
      </c>
    </row>
    <row r="556" spans="1:24" x14ac:dyDescent="0.3">
      <c r="A556" t="s">
        <v>550</v>
      </c>
      <c r="B556" t="str">
        <f t="shared" si="61"/>
        <v>'NLCINDIA'</v>
      </c>
      <c r="C556" t="s">
        <v>24</v>
      </c>
      <c r="D556" t="s">
        <v>1677</v>
      </c>
      <c r="E556">
        <v>48</v>
      </c>
      <c r="F556">
        <v>48.3</v>
      </c>
      <c r="G556">
        <v>48.4</v>
      </c>
      <c r="H556">
        <v>47.6</v>
      </c>
      <c r="I556">
        <v>48.05</v>
      </c>
      <c r="J556">
        <v>48</v>
      </c>
      <c r="K556">
        <v>47.96</v>
      </c>
      <c r="L556">
        <v>629317</v>
      </c>
      <c r="M556" s="3">
        <v>301.83</v>
      </c>
      <c r="N556">
        <v>2382</v>
      </c>
      <c r="O556" s="3">
        <f t="shared" si="57"/>
        <v>264.19689336691857</v>
      </c>
      <c r="P556" s="3">
        <f>VLOOKUP(A556,'27-7'!$A$2:$N$1650,14,FALSE)</f>
        <v>256.63440265486724</v>
      </c>
      <c r="Q556" s="6">
        <f t="shared" si="62"/>
        <v>2.9467953765425926E-2</v>
      </c>
      <c r="R556" s="5">
        <f>VLOOKUP(A556,'27-7'!$A$2:$L$1650,12,FALSE)</f>
        <v>442.9</v>
      </c>
      <c r="S556" s="7">
        <f t="shared" si="63"/>
        <v>-0.31851433732219464</v>
      </c>
      <c r="T556">
        <v>487628</v>
      </c>
      <c r="U556">
        <v>77.489999999999995</v>
      </c>
      <c r="V556">
        <f t="shared" si="58"/>
        <v>0</v>
      </c>
      <c r="W556">
        <f t="shared" si="59"/>
        <v>0</v>
      </c>
      <c r="X556">
        <f t="shared" si="60"/>
        <v>1</v>
      </c>
    </row>
    <row r="557" spans="1:24" x14ac:dyDescent="0.3">
      <c r="A557" t="s">
        <v>558</v>
      </c>
      <c r="B557" t="str">
        <f t="shared" si="61"/>
        <v>'GMDCLTD'</v>
      </c>
      <c r="C557" t="s">
        <v>24</v>
      </c>
      <c r="D557" t="s">
        <v>1677</v>
      </c>
      <c r="E557">
        <v>40.6</v>
      </c>
      <c r="F557">
        <v>40.799999999999997</v>
      </c>
      <c r="G557">
        <v>41.2</v>
      </c>
      <c r="H557">
        <v>40.200000000000003</v>
      </c>
      <c r="I557">
        <v>40.75</v>
      </c>
      <c r="J557">
        <v>40.700000000000003</v>
      </c>
      <c r="K557">
        <v>40.659999999999997</v>
      </c>
      <c r="L557">
        <v>737427</v>
      </c>
      <c r="M557" s="3">
        <v>299.86</v>
      </c>
      <c r="N557">
        <v>4582</v>
      </c>
      <c r="O557" s="3">
        <f t="shared" si="57"/>
        <v>160.93998254037538</v>
      </c>
      <c r="P557" s="3">
        <f>VLOOKUP(A557,'27-7'!$A$2:$N$1650,14,FALSE)</f>
        <v>197.55353653771004</v>
      </c>
      <c r="Q557" s="6">
        <f t="shared" si="62"/>
        <v>-0.18533484461487065</v>
      </c>
      <c r="R557" s="5">
        <f>VLOOKUP(A557,'27-7'!$A$2:$L$1650,12,FALSE)</f>
        <v>414.2</v>
      </c>
      <c r="S557" s="7">
        <f t="shared" si="63"/>
        <v>-0.27605021728633505</v>
      </c>
      <c r="T557">
        <v>333403</v>
      </c>
      <c r="U557">
        <v>45.21</v>
      </c>
      <c r="V557">
        <f t="shared" si="58"/>
        <v>0</v>
      </c>
      <c r="W557">
        <f t="shared" si="59"/>
        <v>0</v>
      </c>
      <c r="X557">
        <f t="shared" si="60"/>
        <v>1</v>
      </c>
    </row>
    <row r="558" spans="1:24" x14ac:dyDescent="0.3">
      <c r="A558" t="s">
        <v>601</v>
      </c>
      <c r="B558" t="str">
        <f t="shared" si="61"/>
        <v>'PFS'</v>
      </c>
      <c r="C558" t="s">
        <v>24</v>
      </c>
      <c r="D558" t="s">
        <v>1677</v>
      </c>
      <c r="E558">
        <v>15.1</v>
      </c>
      <c r="F558">
        <v>15</v>
      </c>
      <c r="G558">
        <v>15.65</v>
      </c>
      <c r="H558">
        <v>15</v>
      </c>
      <c r="I558">
        <v>15.45</v>
      </c>
      <c r="J558">
        <v>15.4</v>
      </c>
      <c r="K558">
        <v>15.41</v>
      </c>
      <c r="L558">
        <v>1938275</v>
      </c>
      <c r="M558" s="3">
        <v>298.75</v>
      </c>
      <c r="N558">
        <v>2775</v>
      </c>
      <c r="O558" s="3">
        <f t="shared" si="57"/>
        <v>698.47747747747746</v>
      </c>
      <c r="P558" s="3">
        <f>VLOOKUP(A558,'27-7'!$A$2:$N$1650,14,FALSE)</f>
        <v>610.36739380022959</v>
      </c>
      <c r="Q558" s="6">
        <f t="shared" si="62"/>
        <v>0.14435581679529541</v>
      </c>
      <c r="R558" s="5">
        <f>VLOOKUP(A558,'27-7'!$A$2:$L$1650,12,FALSE)</f>
        <v>321.31</v>
      </c>
      <c r="S558" s="7">
        <f t="shared" si="63"/>
        <v>-7.0212567302604972E-2</v>
      </c>
      <c r="T558">
        <v>1132523</v>
      </c>
      <c r="U558">
        <v>58.43</v>
      </c>
      <c r="V558">
        <f t="shared" si="58"/>
        <v>0</v>
      </c>
      <c r="W558">
        <f t="shared" si="59"/>
        <v>0</v>
      </c>
      <c r="X558">
        <f t="shared" si="60"/>
        <v>1</v>
      </c>
    </row>
    <row r="559" spans="1:24" x14ac:dyDescent="0.3">
      <c r="A559" t="s">
        <v>498</v>
      </c>
      <c r="B559" t="str">
        <f t="shared" si="61"/>
        <v>'ALKYLAMINE'</v>
      </c>
      <c r="C559" t="s">
        <v>24</v>
      </c>
      <c r="D559" t="s">
        <v>1677</v>
      </c>
      <c r="E559">
        <v>2272.3000000000002</v>
      </c>
      <c r="F559">
        <v>2273</v>
      </c>
      <c r="G559">
        <v>2310</v>
      </c>
      <c r="H559">
        <v>2270</v>
      </c>
      <c r="I559">
        <v>2281.9</v>
      </c>
      <c r="J559">
        <v>2283.4</v>
      </c>
      <c r="K559">
        <v>2290.19</v>
      </c>
      <c r="L559">
        <v>13001</v>
      </c>
      <c r="M559" s="3">
        <v>297.75</v>
      </c>
      <c r="N559">
        <v>1750</v>
      </c>
      <c r="O559" s="3">
        <f t="shared" si="57"/>
        <v>7.4291428571428568</v>
      </c>
      <c r="P559" s="3">
        <f>VLOOKUP(A559,'27-7'!$A$2:$N$1650,14,FALSE)</f>
        <v>5.7560124127230408</v>
      </c>
      <c r="Q559" s="6">
        <f t="shared" si="62"/>
        <v>0.29067526691247969</v>
      </c>
      <c r="R559" s="5">
        <f>VLOOKUP(A559,'27-7'!$A$2:$L$1650,12,FALSE)</f>
        <v>681.62</v>
      </c>
      <c r="S559" s="7">
        <f t="shared" si="63"/>
        <v>-0.56317302896041788</v>
      </c>
      <c r="T559">
        <v>8462</v>
      </c>
      <c r="U559">
        <v>65.09</v>
      </c>
      <c r="V559">
        <f t="shared" si="58"/>
        <v>0</v>
      </c>
      <c r="W559">
        <f t="shared" si="59"/>
        <v>0</v>
      </c>
      <c r="X559">
        <f t="shared" si="60"/>
        <v>1</v>
      </c>
    </row>
    <row r="560" spans="1:24" x14ac:dyDescent="0.3">
      <c r="A560" t="s">
        <v>613</v>
      </c>
      <c r="B560" t="str">
        <f t="shared" si="61"/>
        <v>'GODREJIND'</v>
      </c>
      <c r="C560" t="s">
        <v>24</v>
      </c>
      <c r="D560" t="s">
        <v>1677</v>
      </c>
      <c r="E560">
        <v>357.2</v>
      </c>
      <c r="F560">
        <v>355</v>
      </c>
      <c r="G560">
        <v>365.6</v>
      </c>
      <c r="H560">
        <v>354.15</v>
      </c>
      <c r="I560">
        <v>357.6</v>
      </c>
      <c r="J560">
        <v>356.85</v>
      </c>
      <c r="K560">
        <v>360.06</v>
      </c>
      <c r="L560">
        <v>82333</v>
      </c>
      <c r="M560" s="3">
        <v>296.45</v>
      </c>
      <c r="N560">
        <v>2806</v>
      </c>
      <c r="O560" s="3">
        <f t="shared" si="57"/>
        <v>29.341767640769778</v>
      </c>
      <c r="P560" s="3">
        <f>VLOOKUP(A560,'27-7'!$A$2:$N$1650,14,FALSE)</f>
        <v>24.607559055118109</v>
      </c>
      <c r="Q560" s="6">
        <f t="shared" si="62"/>
        <v>0.19238838663548807</v>
      </c>
      <c r="R560" s="5">
        <f>VLOOKUP(A560,'27-7'!$A$2:$L$1650,12,FALSE)</f>
        <v>280.07</v>
      </c>
      <c r="S560" s="7">
        <f t="shared" si="63"/>
        <v>5.8485378655336151E-2</v>
      </c>
      <c r="T560">
        <v>26963</v>
      </c>
      <c r="U560">
        <v>32.75</v>
      </c>
      <c r="V560">
        <f t="shared" si="58"/>
        <v>0</v>
      </c>
      <c r="W560">
        <f t="shared" si="59"/>
        <v>0</v>
      </c>
      <c r="X560">
        <f t="shared" si="60"/>
        <v>1</v>
      </c>
    </row>
    <row r="561" spans="1:24" x14ac:dyDescent="0.3">
      <c r="A561" t="s">
        <v>576</v>
      </c>
      <c r="B561" t="str">
        <f t="shared" si="61"/>
        <v>'SUDARSCHEM'</v>
      </c>
      <c r="C561" t="s">
        <v>24</v>
      </c>
      <c r="D561" t="s">
        <v>1677</v>
      </c>
      <c r="E561">
        <v>385.1</v>
      </c>
      <c r="F561">
        <v>387.4</v>
      </c>
      <c r="G561">
        <v>392.35</v>
      </c>
      <c r="H561">
        <v>384.1</v>
      </c>
      <c r="I561">
        <v>384.85</v>
      </c>
      <c r="J561">
        <v>385.2</v>
      </c>
      <c r="K561">
        <v>386.61</v>
      </c>
      <c r="L561">
        <v>76596</v>
      </c>
      <c r="M561" s="3">
        <v>296.13</v>
      </c>
      <c r="N561">
        <v>2784</v>
      </c>
      <c r="O561" s="3">
        <f t="shared" si="57"/>
        <v>27.512931034482758</v>
      </c>
      <c r="P561" s="3">
        <f>VLOOKUP(A561,'27-7'!$A$2:$N$1650,14,FALSE)</f>
        <v>26.651826484018265</v>
      </c>
      <c r="Q561" s="6">
        <f t="shared" si="62"/>
        <v>3.2309401045397507E-2</v>
      </c>
      <c r="R561" s="5">
        <f>VLOOKUP(A561,'27-7'!$A$2:$L$1650,12,FALSE)</f>
        <v>361.03</v>
      </c>
      <c r="S561" s="7">
        <f t="shared" si="63"/>
        <v>-0.17976345456056278</v>
      </c>
      <c r="T561">
        <v>29144</v>
      </c>
      <c r="U561">
        <v>38.049999999999997</v>
      </c>
      <c r="V561">
        <f t="shared" si="58"/>
        <v>0</v>
      </c>
      <c r="W561">
        <f t="shared" si="59"/>
        <v>0</v>
      </c>
      <c r="X561">
        <f t="shared" si="60"/>
        <v>1</v>
      </c>
    </row>
    <row r="562" spans="1:24" x14ac:dyDescent="0.3">
      <c r="A562" t="s">
        <v>595</v>
      </c>
      <c r="B562" t="str">
        <f t="shared" si="61"/>
        <v>'PAPERPROD'</v>
      </c>
      <c r="C562" t="s">
        <v>24</v>
      </c>
      <c r="D562" t="s">
        <v>1677</v>
      </c>
      <c r="E562">
        <v>221.05</v>
      </c>
      <c r="F562">
        <v>225</v>
      </c>
      <c r="G562">
        <v>229.3</v>
      </c>
      <c r="H562">
        <v>220.3</v>
      </c>
      <c r="I562">
        <v>223.6</v>
      </c>
      <c r="J562">
        <v>224.65</v>
      </c>
      <c r="K562">
        <v>224.76</v>
      </c>
      <c r="L562">
        <v>130956</v>
      </c>
      <c r="M562" s="3">
        <v>294.33999999999997</v>
      </c>
      <c r="N562">
        <v>3517</v>
      </c>
      <c r="O562" s="3">
        <f t="shared" si="57"/>
        <v>37.235143588285467</v>
      </c>
      <c r="P562" s="3">
        <f>VLOOKUP(A562,'27-7'!$A$2:$N$1650,14,FALSE)</f>
        <v>43.111175616835993</v>
      </c>
      <c r="Q562" s="6">
        <f t="shared" si="62"/>
        <v>-0.13629950806202992</v>
      </c>
      <c r="R562" s="5">
        <f>VLOOKUP(A562,'27-7'!$A$2:$L$1650,12,FALSE)</f>
        <v>329.93</v>
      </c>
      <c r="S562" s="7">
        <f t="shared" si="63"/>
        <v>-0.10787136665353265</v>
      </c>
      <c r="T562">
        <v>67729</v>
      </c>
      <c r="U562">
        <v>51.72</v>
      </c>
      <c r="V562">
        <f t="shared" si="58"/>
        <v>0</v>
      </c>
      <c r="W562">
        <f t="shared" si="59"/>
        <v>0</v>
      </c>
      <c r="X562">
        <f t="shared" si="60"/>
        <v>1</v>
      </c>
    </row>
    <row r="563" spans="1:24" x14ac:dyDescent="0.3">
      <c r="A563" t="s">
        <v>78</v>
      </c>
      <c r="B563" t="str">
        <f t="shared" si="61"/>
        <v>'ORIENTELEC'</v>
      </c>
      <c r="C563" t="s">
        <v>24</v>
      </c>
      <c r="D563" t="s">
        <v>1677</v>
      </c>
      <c r="E563">
        <v>176.25</v>
      </c>
      <c r="F563">
        <v>176</v>
      </c>
      <c r="G563">
        <v>179.3</v>
      </c>
      <c r="H563">
        <v>172.65</v>
      </c>
      <c r="I563">
        <v>179.05</v>
      </c>
      <c r="J563">
        <v>178.45</v>
      </c>
      <c r="K563">
        <v>176.26</v>
      </c>
      <c r="L563">
        <v>166733</v>
      </c>
      <c r="M563" s="3">
        <v>293.89</v>
      </c>
      <c r="N563">
        <v>3350</v>
      </c>
      <c r="O563" s="3">
        <f t="shared" si="57"/>
        <v>49.771044776119403</v>
      </c>
      <c r="P563" s="3">
        <f>VLOOKUP(A563,'27-7'!$A$2:$N$1650,14,FALSE)</f>
        <v>61.57992593152445</v>
      </c>
      <c r="Q563" s="6">
        <f t="shared" si="62"/>
        <v>-0.19176510813826356</v>
      </c>
      <c r="R563" s="5">
        <f>VLOOKUP(A563,'27-7'!$A$2:$L$1650,12,FALSE)</f>
        <v>1460.33</v>
      </c>
      <c r="S563" s="7">
        <f t="shared" si="63"/>
        <v>-0.79875096724712913</v>
      </c>
      <c r="T563">
        <v>77646</v>
      </c>
      <c r="U563">
        <v>46.57</v>
      </c>
      <c r="V563">
        <f t="shared" si="58"/>
        <v>0</v>
      </c>
      <c r="W563">
        <f t="shared" si="59"/>
        <v>0</v>
      </c>
      <c r="X563">
        <f t="shared" si="60"/>
        <v>1</v>
      </c>
    </row>
    <row r="564" spans="1:24" x14ac:dyDescent="0.3">
      <c r="A564" t="s">
        <v>599</v>
      </c>
      <c r="B564" t="str">
        <f t="shared" si="61"/>
        <v>'TATASTLBSL'</v>
      </c>
      <c r="C564" t="s">
        <v>24</v>
      </c>
      <c r="D564" t="s">
        <v>1677</v>
      </c>
      <c r="E564">
        <v>21.4</v>
      </c>
      <c r="F564">
        <v>21.45</v>
      </c>
      <c r="G564">
        <v>21.8</v>
      </c>
      <c r="H564">
        <v>21.25</v>
      </c>
      <c r="I564">
        <v>21.7</v>
      </c>
      <c r="J564">
        <v>21.65</v>
      </c>
      <c r="K564">
        <v>21.57</v>
      </c>
      <c r="L564">
        <v>1349574</v>
      </c>
      <c r="M564" s="3">
        <v>291.13</v>
      </c>
      <c r="N564">
        <v>12412</v>
      </c>
      <c r="O564" s="3">
        <f t="shared" si="57"/>
        <v>108.73138897840799</v>
      </c>
      <c r="P564" s="3">
        <f>VLOOKUP(A564,'27-7'!$A$2:$N$1650,14,FALSE)</f>
        <v>217.2253941201534</v>
      </c>
      <c r="Q564" s="6">
        <f t="shared" si="62"/>
        <v>-0.49945360017040347</v>
      </c>
      <c r="R564" s="5">
        <f>VLOOKUP(A564,'27-7'!$A$2:$L$1650,12,FALSE)</f>
        <v>326.13</v>
      </c>
      <c r="S564" s="7">
        <f t="shared" si="63"/>
        <v>-0.10731916720326251</v>
      </c>
      <c r="T564">
        <v>435791</v>
      </c>
      <c r="U564">
        <v>32.29</v>
      </c>
      <c r="V564">
        <f t="shared" si="58"/>
        <v>0</v>
      </c>
      <c r="W564">
        <f t="shared" si="59"/>
        <v>0</v>
      </c>
      <c r="X564">
        <f t="shared" si="60"/>
        <v>1</v>
      </c>
    </row>
    <row r="565" spans="1:24" x14ac:dyDescent="0.3">
      <c r="A565" t="s">
        <v>572</v>
      </c>
      <c r="B565" t="str">
        <f t="shared" si="61"/>
        <v>'SUNDRMFAST'</v>
      </c>
      <c r="C565" t="s">
        <v>24</v>
      </c>
      <c r="D565" t="s">
        <v>1677</v>
      </c>
      <c r="E565">
        <v>400.2</v>
      </c>
      <c r="F565">
        <v>400.05</v>
      </c>
      <c r="G565">
        <v>407.65</v>
      </c>
      <c r="H565">
        <v>400</v>
      </c>
      <c r="I565">
        <v>405</v>
      </c>
      <c r="J565">
        <v>404.55</v>
      </c>
      <c r="K565">
        <v>404.27</v>
      </c>
      <c r="L565">
        <v>70786</v>
      </c>
      <c r="M565" s="3">
        <v>286.17</v>
      </c>
      <c r="N565">
        <v>2385</v>
      </c>
      <c r="O565" s="3">
        <f t="shared" si="57"/>
        <v>29.679664570230607</v>
      </c>
      <c r="P565" s="3">
        <f>VLOOKUP(A565,'27-7'!$A$2:$N$1650,14,FALSE)</f>
        <v>27.907082324455207</v>
      </c>
      <c r="Q565" s="6">
        <f t="shared" si="62"/>
        <v>6.3517290169100599E-2</v>
      </c>
      <c r="R565" s="5">
        <f>VLOOKUP(A565,'27-7'!$A$2:$L$1650,12,FALSE)</f>
        <v>367.79</v>
      </c>
      <c r="S565" s="7">
        <f t="shared" si="63"/>
        <v>-0.22192011745833221</v>
      </c>
      <c r="T565">
        <v>41276</v>
      </c>
      <c r="U565">
        <v>58.31</v>
      </c>
      <c r="V565">
        <f t="shared" si="58"/>
        <v>0</v>
      </c>
      <c r="W565">
        <f t="shared" si="59"/>
        <v>0</v>
      </c>
      <c r="X565">
        <f t="shared" si="60"/>
        <v>1</v>
      </c>
    </row>
    <row r="566" spans="1:24" x14ac:dyDescent="0.3">
      <c r="A566" t="s">
        <v>591</v>
      </c>
      <c r="B566" t="str">
        <f t="shared" si="61"/>
        <v>'BLUEDART'</v>
      </c>
      <c r="C566" t="s">
        <v>24</v>
      </c>
      <c r="D566" t="s">
        <v>1677</v>
      </c>
      <c r="E566">
        <v>2168.8000000000002</v>
      </c>
      <c r="F566">
        <v>2179.65</v>
      </c>
      <c r="G566">
        <v>2196.65</v>
      </c>
      <c r="H566">
        <v>2150</v>
      </c>
      <c r="I566">
        <v>2156</v>
      </c>
      <c r="J566">
        <v>2153.9499999999998</v>
      </c>
      <c r="K566">
        <v>2167.4499999999998</v>
      </c>
      <c r="L566">
        <v>13191</v>
      </c>
      <c r="M566" s="3">
        <v>285.91000000000003</v>
      </c>
      <c r="N566">
        <v>2543</v>
      </c>
      <c r="O566" s="3">
        <f t="shared" si="57"/>
        <v>5.187180495477782</v>
      </c>
      <c r="P566" s="3">
        <f>VLOOKUP(A566,'27-7'!$A$2:$N$1650,14,FALSE)</f>
        <v>4.8507886435331233</v>
      </c>
      <c r="Q566" s="6">
        <f t="shared" si="62"/>
        <v>6.9347868287999478E-2</v>
      </c>
      <c r="R566" s="5">
        <f>VLOOKUP(A566,'27-7'!$A$2:$L$1650,12,FALSE)</f>
        <v>335.67</v>
      </c>
      <c r="S566" s="7">
        <f t="shared" si="63"/>
        <v>-0.1482408317692972</v>
      </c>
      <c r="T566">
        <v>6311</v>
      </c>
      <c r="U566">
        <v>47.84</v>
      </c>
      <c r="V566">
        <f t="shared" si="58"/>
        <v>0</v>
      </c>
      <c r="W566">
        <f t="shared" si="59"/>
        <v>0</v>
      </c>
      <c r="X566">
        <f t="shared" si="60"/>
        <v>1</v>
      </c>
    </row>
    <row r="567" spans="1:24" x14ac:dyDescent="0.3">
      <c r="A567" t="s">
        <v>557</v>
      </c>
      <c r="B567" t="str">
        <f t="shared" si="61"/>
        <v>'MAHEPC'</v>
      </c>
      <c r="C567" t="s">
        <v>24</v>
      </c>
      <c r="D567" t="s">
        <v>1677</v>
      </c>
      <c r="E567">
        <v>155.80000000000001</v>
      </c>
      <c r="F567">
        <v>158</v>
      </c>
      <c r="G567">
        <v>163</v>
      </c>
      <c r="H567">
        <v>155.65</v>
      </c>
      <c r="I567">
        <v>161</v>
      </c>
      <c r="J567">
        <v>160</v>
      </c>
      <c r="K567">
        <v>159.26</v>
      </c>
      <c r="L567">
        <v>178342</v>
      </c>
      <c r="M567" s="3">
        <v>284.02999999999997</v>
      </c>
      <c r="N567">
        <v>3421</v>
      </c>
      <c r="O567" s="3">
        <f t="shared" si="57"/>
        <v>52.131540485238233</v>
      </c>
      <c r="P567" s="3">
        <f>VLOOKUP(A567,'27-7'!$A$2:$N$1650,14,FALSE)</f>
        <v>57.820501635768814</v>
      </c>
      <c r="Q567" s="6">
        <f t="shared" si="62"/>
        <v>-9.8390034496194795E-2</v>
      </c>
      <c r="R567" s="5">
        <f>VLOOKUP(A567,'27-7'!$A$2:$L$1650,12,FALSE)</f>
        <v>417.4</v>
      </c>
      <c r="S567" s="7">
        <f t="shared" si="63"/>
        <v>-0.31952563488260666</v>
      </c>
      <c r="T567">
        <v>60029</v>
      </c>
      <c r="U567">
        <v>33.659999999999997</v>
      </c>
      <c r="V567">
        <f t="shared" si="58"/>
        <v>0</v>
      </c>
      <c r="W567">
        <f t="shared" si="59"/>
        <v>0</v>
      </c>
      <c r="X567">
        <f t="shared" si="60"/>
        <v>1</v>
      </c>
    </row>
    <row r="568" spans="1:24" x14ac:dyDescent="0.3">
      <c r="A568" t="s">
        <v>77</v>
      </c>
      <c r="B568" t="str">
        <f t="shared" si="61"/>
        <v>'TCIEXP'</v>
      </c>
      <c r="C568" t="s">
        <v>24</v>
      </c>
      <c r="D568" t="s">
        <v>1677</v>
      </c>
      <c r="E568">
        <v>727.05</v>
      </c>
      <c r="F568">
        <v>721</v>
      </c>
      <c r="G568">
        <v>728</v>
      </c>
      <c r="H568">
        <v>695.5</v>
      </c>
      <c r="I568">
        <v>720</v>
      </c>
      <c r="J568">
        <v>715.15</v>
      </c>
      <c r="K568">
        <v>711.32</v>
      </c>
      <c r="L568">
        <v>39789</v>
      </c>
      <c r="M568" s="3">
        <v>283.02999999999997</v>
      </c>
      <c r="N568">
        <v>3282</v>
      </c>
      <c r="O568" s="3">
        <f t="shared" si="57"/>
        <v>12.123400365630713</v>
      </c>
      <c r="P568" s="3">
        <f>VLOOKUP(A568,'27-7'!$A$2:$N$1650,14,FALSE)</f>
        <v>19.544577089154178</v>
      </c>
      <c r="Q568" s="6">
        <f t="shared" si="62"/>
        <v>-0.37970515758264622</v>
      </c>
      <c r="R568" s="5">
        <f>VLOOKUP(A568,'27-7'!$A$2:$L$1650,12,FALSE)</f>
        <v>1683.2</v>
      </c>
      <c r="S568" s="7">
        <f t="shared" si="63"/>
        <v>-0.8318500475285171</v>
      </c>
      <c r="T568">
        <v>16706</v>
      </c>
      <c r="U568">
        <v>41.99</v>
      </c>
      <c r="V568">
        <f t="shared" si="58"/>
        <v>0</v>
      </c>
      <c r="W568">
        <f t="shared" si="59"/>
        <v>0</v>
      </c>
      <c r="X568">
        <f t="shared" si="60"/>
        <v>1</v>
      </c>
    </row>
    <row r="569" spans="1:24" x14ac:dyDescent="0.3">
      <c r="A569" t="s">
        <v>593</v>
      </c>
      <c r="B569" t="str">
        <f t="shared" si="61"/>
        <v>'ORISSAMINE'</v>
      </c>
      <c r="C569" t="s">
        <v>24</v>
      </c>
      <c r="D569" t="s">
        <v>1677</v>
      </c>
      <c r="E569">
        <v>1802.75</v>
      </c>
      <c r="F569">
        <v>1805</v>
      </c>
      <c r="G569">
        <v>1870</v>
      </c>
      <c r="H569">
        <v>1802.55</v>
      </c>
      <c r="I569">
        <v>1812.15</v>
      </c>
      <c r="J569">
        <v>1814.8</v>
      </c>
      <c r="K569">
        <v>1829.17</v>
      </c>
      <c r="L569">
        <v>15240</v>
      </c>
      <c r="M569" s="3">
        <v>278.76</v>
      </c>
      <c r="N569">
        <v>2012</v>
      </c>
      <c r="O569" s="3">
        <f t="shared" si="57"/>
        <v>7.57455268389662</v>
      </c>
      <c r="P569" s="3">
        <f>VLOOKUP(A569,'27-7'!$A$2:$N$1650,14,FALSE)</f>
        <v>7.1314152410575424</v>
      </c>
      <c r="Q569" s="6">
        <f t="shared" si="62"/>
        <v>6.2138780012109228E-2</v>
      </c>
      <c r="R569" s="5">
        <f>VLOOKUP(A569,'27-7'!$A$2:$L$1650,12,FALSE)</f>
        <v>333.97</v>
      </c>
      <c r="S569" s="7">
        <f t="shared" si="63"/>
        <v>-0.16531424978291473</v>
      </c>
      <c r="T569">
        <v>7203</v>
      </c>
      <c r="U569">
        <v>47.26</v>
      </c>
      <c r="V569">
        <f t="shared" si="58"/>
        <v>0</v>
      </c>
      <c r="W569">
        <f t="shared" si="59"/>
        <v>0</v>
      </c>
      <c r="X569">
        <f t="shared" si="60"/>
        <v>1</v>
      </c>
    </row>
    <row r="570" spans="1:24" x14ac:dyDescent="0.3">
      <c r="A570" t="s">
        <v>563</v>
      </c>
      <c r="B570" t="str">
        <f t="shared" si="61"/>
        <v>'MAHABANK'</v>
      </c>
      <c r="C570" t="s">
        <v>24</v>
      </c>
      <c r="D570" t="s">
        <v>1677</v>
      </c>
      <c r="E570">
        <v>11.7</v>
      </c>
      <c r="F570">
        <v>11.8</v>
      </c>
      <c r="G570">
        <v>11.8</v>
      </c>
      <c r="H570">
        <v>11.3</v>
      </c>
      <c r="I570">
        <v>11.5</v>
      </c>
      <c r="J570">
        <v>11.5</v>
      </c>
      <c r="K570">
        <v>11.45</v>
      </c>
      <c r="L570">
        <v>2370981</v>
      </c>
      <c r="M570" s="3">
        <v>271.51</v>
      </c>
      <c r="N570">
        <v>4171</v>
      </c>
      <c r="O570" s="3">
        <f t="shared" si="57"/>
        <v>568.44425797170948</v>
      </c>
      <c r="P570" s="3">
        <f>VLOOKUP(A570,'27-7'!$A$2:$N$1650,14,FALSE)</f>
        <v>404.00676076384769</v>
      </c>
      <c r="Q570" s="6">
        <f t="shared" si="62"/>
        <v>0.40701669669330043</v>
      </c>
      <c r="R570" s="5">
        <f>VLOOKUP(A570,'27-7'!$A$2:$L$1650,12,FALSE)</f>
        <v>402.1</v>
      </c>
      <c r="S570" s="7">
        <f t="shared" si="63"/>
        <v>-0.32476995772195977</v>
      </c>
      <c r="T570">
        <v>1206406</v>
      </c>
      <c r="U570">
        <v>50.88</v>
      </c>
      <c r="V570">
        <f t="shared" si="58"/>
        <v>0</v>
      </c>
      <c r="W570">
        <f t="shared" si="59"/>
        <v>0</v>
      </c>
      <c r="X570">
        <f t="shared" si="60"/>
        <v>1</v>
      </c>
    </row>
    <row r="571" spans="1:24" x14ac:dyDescent="0.3">
      <c r="A571" t="s">
        <v>571</v>
      </c>
      <c r="B571" t="str">
        <f t="shared" si="61"/>
        <v>'MAHSCOOTER'</v>
      </c>
      <c r="C571" t="s">
        <v>24</v>
      </c>
      <c r="D571" t="s">
        <v>1677</v>
      </c>
      <c r="E571">
        <v>3056.4</v>
      </c>
      <c r="F571">
        <v>3040</v>
      </c>
      <c r="G571">
        <v>3097</v>
      </c>
      <c r="H571">
        <v>3026.05</v>
      </c>
      <c r="I571">
        <v>3057</v>
      </c>
      <c r="J571">
        <v>3075.2</v>
      </c>
      <c r="K571">
        <v>3075.88</v>
      </c>
      <c r="L571">
        <v>8704</v>
      </c>
      <c r="M571" s="3">
        <v>267.72000000000003</v>
      </c>
      <c r="N571">
        <v>1164</v>
      </c>
      <c r="O571" s="3">
        <f t="shared" si="57"/>
        <v>7.4776632302405499</v>
      </c>
      <c r="P571" s="3">
        <f>VLOOKUP(A571,'27-7'!$A$2:$N$1650,14,FALSE)</f>
        <v>7.2763636363636364</v>
      </c>
      <c r="Q571" s="6">
        <f t="shared" si="62"/>
        <v>2.7664861727212005E-2</v>
      </c>
      <c r="R571" s="5">
        <f>VLOOKUP(A571,'27-7'!$A$2:$L$1650,12,FALSE)</f>
        <v>368.15</v>
      </c>
      <c r="S571" s="7">
        <f t="shared" si="63"/>
        <v>-0.27279641450495712</v>
      </c>
      <c r="T571">
        <v>4471</v>
      </c>
      <c r="U571">
        <v>51.37</v>
      </c>
      <c r="V571">
        <f t="shared" si="58"/>
        <v>0</v>
      </c>
      <c r="W571">
        <f t="shared" si="59"/>
        <v>0</v>
      </c>
      <c r="X571">
        <f t="shared" si="60"/>
        <v>1</v>
      </c>
    </row>
    <row r="572" spans="1:24" x14ac:dyDescent="0.3">
      <c r="A572" t="s">
        <v>608</v>
      </c>
      <c r="B572" t="str">
        <f t="shared" si="61"/>
        <v>'SWANENERGY'</v>
      </c>
      <c r="C572" t="s">
        <v>24</v>
      </c>
      <c r="D572" t="s">
        <v>1677</v>
      </c>
      <c r="E572">
        <v>138.30000000000001</v>
      </c>
      <c r="F572">
        <v>138.1</v>
      </c>
      <c r="G572">
        <v>140.69999999999999</v>
      </c>
      <c r="H572">
        <v>130.85</v>
      </c>
      <c r="I572">
        <v>132.55000000000001</v>
      </c>
      <c r="J572">
        <v>131.5</v>
      </c>
      <c r="K572">
        <v>134.69999999999999</v>
      </c>
      <c r="L572">
        <v>198196</v>
      </c>
      <c r="M572" s="3">
        <v>266.95999999999998</v>
      </c>
      <c r="N572">
        <v>3252</v>
      </c>
      <c r="O572" s="3">
        <f t="shared" si="57"/>
        <v>60.945879458794586</v>
      </c>
      <c r="P572" s="3">
        <f>VLOOKUP(A572,'27-7'!$A$2:$N$1650,14,FALSE)</f>
        <v>47.007232084155163</v>
      </c>
      <c r="Q572" s="6">
        <f t="shared" si="62"/>
        <v>0.296521338454594</v>
      </c>
      <c r="R572" s="5">
        <f>VLOOKUP(A572,'27-7'!$A$2:$L$1650,12,FALSE)</f>
        <v>305.02</v>
      </c>
      <c r="S572" s="7">
        <f t="shared" si="63"/>
        <v>-0.12477870303586651</v>
      </c>
      <c r="T572">
        <v>80044</v>
      </c>
      <c r="U572">
        <v>40.39</v>
      </c>
      <c r="V572">
        <f t="shared" si="58"/>
        <v>0</v>
      </c>
      <c r="W572">
        <f t="shared" si="59"/>
        <v>0</v>
      </c>
      <c r="X572">
        <f t="shared" si="60"/>
        <v>1</v>
      </c>
    </row>
    <row r="573" spans="1:24" x14ac:dyDescent="0.3">
      <c r="A573" t="s">
        <v>555</v>
      </c>
      <c r="B573" t="str">
        <f t="shared" si="61"/>
        <v>'COSMOFILMS'</v>
      </c>
      <c r="C573" t="s">
        <v>24</v>
      </c>
      <c r="D573" t="s">
        <v>1677</v>
      </c>
      <c r="E573">
        <v>399.35</v>
      </c>
      <c r="F573">
        <v>399.9</v>
      </c>
      <c r="G573">
        <v>404</v>
      </c>
      <c r="H573">
        <v>390.3</v>
      </c>
      <c r="I573">
        <v>393</v>
      </c>
      <c r="J573">
        <v>392.75</v>
      </c>
      <c r="K573">
        <v>395.63</v>
      </c>
      <c r="L573">
        <v>67318</v>
      </c>
      <c r="M573" s="3">
        <v>266.33</v>
      </c>
      <c r="N573">
        <v>2744</v>
      </c>
      <c r="O573" s="3">
        <f t="shared" si="57"/>
        <v>24.532798833819243</v>
      </c>
      <c r="P573" s="3">
        <f>VLOOKUP(A573,'27-7'!$A$2:$N$1650,14,FALSE)</f>
        <v>26.082211891362856</v>
      </c>
      <c r="Q573" s="6">
        <f t="shared" si="62"/>
        <v>-5.9404971633433556E-2</v>
      </c>
      <c r="R573" s="5">
        <f>VLOOKUP(A573,'27-7'!$A$2:$L$1650,12,FALSE)</f>
        <v>429.69</v>
      </c>
      <c r="S573" s="7">
        <f t="shared" si="63"/>
        <v>-0.3801810607647374</v>
      </c>
      <c r="T573">
        <v>34933</v>
      </c>
      <c r="U573">
        <v>51.89</v>
      </c>
      <c r="V573">
        <f t="shared" si="58"/>
        <v>0</v>
      </c>
      <c r="W573">
        <f t="shared" si="59"/>
        <v>0</v>
      </c>
      <c r="X573">
        <f t="shared" si="60"/>
        <v>1</v>
      </c>
    </row>
    <row r="574" spans="1:24" x14ac:dyDescent="0.3">
      <c r="A574" t="s">
        <v>619</v>
      </c>
      <c r="B574" t="str">
        <f t="shared" si="61"/>
        <v>'BALMLAWRIE'</v>
      </c>
      <c r="C574" t="s">
        <v>24</v>
      </c>
      <c r="D574" t="s">
        <v>1677</v>
      </c>
      <c r="E574">
        <v>111.3</v>
      </c>
      <c r="F574">
        <v>111.85</v>
      </c>
      <c r="G574">
        <v>113.85</v>
      </c>
      <c r="H574">
        <v>111</v>
      </c>
      <c r="I574">
        <v>111.5</v>
      </c>
      <c r="J574">
        <v>111.15</v>
      </c>
      <c r="K574">
        <v>111.92</v>
      </c>
      <c r="L574">
        <v>236010</v>
      </c>
      <c r="M574" s="3">
        <v>264.14999999999998</v>
      </c>
      <c r="N574">
        <v>3043</v>
      </c>
      <c r="O574" s="3">
        <f t="shared" si="57"/>
        <v>77.558330594807757</v>
      </c>
      <c r="P574" s="3">
        <f>VLOOKUP(A574,'27-7'!$A$2:$N$1650,14,FALSE)</f>
        <v>66.885445489762034</v>
      </c>
      <c r="Q574" s="6">
        <f t="shared" si="62"/>
        <v>0.15956961977145523</v>
      </c>
      <c r="R574" s="5">
        <f>VLOOKUP(A574,'27-7'!$A$2:$L$1650,12,FALSE)</f>
        <v>271.19</v>
      </c>
      <c r="S574" s="7">
        <f t="shared" si="63"/>
        <v>-2.5959659279472032E-2</v>
      </c>
      <c r="T574">
        <v>123573</v>
      </c>
      <c r="U574">
        <v>52.36</v>
      </c>
      <c r="V574">
        <f t="shared" si="58"/>
        <v>0</v>
      </c>
      <c r="W574">
        <f t="shared" si="59"/>
        <v>0</v>
      </c>
      <c r="X574">
        <f t="shared" si="60"/>
        <v>1</v>
      </c>
    </row>
    <row r="575" spans="1:24" x14ac:dyDescent="0.3">
      <c r="A575" t="s">
        <v>597</v>
      </c>
      <c r="B575" t="str">
        <f t="shared" si="61"/>
        <v>'SOBHA'</v>
      </c>
      <c r="C575" t="s">
        <v>24</v>
      </c>
      <c r="D575" t="s">
        <v>1677</v>
      </c>
      <c r="E575">
        <v>227.15</v>
      </c>
      <c r="F575">
        <v>231.9</v>
      </c>
      <c r="G575">
        <v>231.9</v>
      </c>
      <c r="H575">
        <v>226.5</v>
      </c>
      <c r="I575">
        <v>229</v>
      </c>
      <c r="J575">
        <v>229.05</v>
      </c>
      <c r="K575">
        <v>228.61</v>
      </c>
      <c r="L575">
        <v>115132</v>
      </c>
      <c r="M575" s="3">
        <v>263.2</v>
      </c>
      <c r="N575">
        <v>3359</v>
      </c>
      <c r="O575" s="3">
        <f t="shared" si="57"/>
        <v>34.275677284906223</v>
      </c>
      <c r="P575" s="3">
        <f>VLOOKUP(A575,'27-7'!$A$2:$N$1650,14,FALSE)</f>
        <v>48.197070572569906</v>
      </c>
      <c r="Q575" s="6">
        <f t="shared" si="62"/>
        <v>-0.2888431417569739</v>
      </c>
      <c r="R575" s="5">
        <f>VLOOKUP(A575,'27-7'!$A$2:$L$1650,12,FALSE)</f>
        <v>328.82</v>
      </c>
      <c r="S575" s="7">
        <f t="shared" si="63"/>
        <v>-0.19956207043367194</v>
      </c>
      <c r="T575">
        <v>77832</v>
      </c>
      <c r="U575">
        <v>67.599999999999994</v>
      </c>
      <c r="V575">
        <f t="shared" si="58"/>
        <v>0</v>
      </c>
      <c r="W575">
        <f t="shared" si="59"/>
        <v>0</v>
      </c>
      <c r="X575">
        <f t="shared" si="60"/>
        <v>1</v>
      </c>
    </row>
    <row r="576" spans="1:24" x14ac:dyDescent="0.3">
      <c r="A576" t="s">
        <v>750</v>
      </c>
      <c r="B576" t="str">
        <f t="shared" si="61"/>
        <v>'MIRZAINT'</v>
      </c>
      <c r="C576" t="s">
        <v>24</v>
      </c>
      <c r="D576" t="s">
        <v>1677</v>
      </c>
      <c r="E576">
        <v>48.45</v>
      </c>
      <c r="F576">
        <v>48.55</v>
      </c>
      <c r="G576">
        <v>53</v>
      </c>
      <c r="H576">
        <v>47.75</v>
      </c>
      <c r="I576">
        <v>50.85</v>
      </c>
      <c r="J576">
        <v>50.9</v>
      </c>
      <c r="K576">
        <v>50</v>
      </c>
      <c r="L576">
        <v>507433</v>
      </c>
      <c r="M576" s="3">
        <v>253.72</v>
      </c>
      <c r="N576">
        <v>3539</v>
      </c>
      <c r="O576" s="3">
        <f t="shared" si="57"/>
        <v>143.38315908448715</v>
      </c>
      <c r="P576" s="3">
        <f>VLOOKUP(A576,'27-7'!$A$2:$N$1650,14,FALSE)</f>
        <v>94.133247089262611</v>
      </c>
      <c r="Q576" s="6">
        <f t="shared" si="62"/>
        <v>0.52319359544160748</v>
      </c>
      <c r="R576" s="5">
        <f>VLOOKUP(A576,'27-7'!$A$2:$L$1650,12,FALSE)</f>
        <v>106.85</v>
      </c>
      <c r="S576" s="7">
        <f t="shared" si="63"/>
        <v>1.3745437529246609</v>
      </c>
      <c r="T576">
        <v>176631</v>
      </c>
      <c r="U576">
        <v>34.81</v>
      </c>
      <c r="V576">
        <f t="shared" si="58"/>
        <v>0</v>
      </c>
      <c r="W576">
        <f t="shared" si="59"/>
        <v>0</v>
      </c>
      <c r="X576">
        <f t="shared" si="60"/>
        <v>1</v>
      </c>
    </row>
    <row r="577" spans="1:24" x14ac:dyDescent="0.3">
      <c r="A577" t="s">
        <v>611</v>
      </c>
      <c r="B577" t="str">
        <f t="shared" si="61"/>
        <v>'QUICKHEAL'</v>
      </c>
      <c r="C577" t="s">
        <v>24</v>
      </c>
      <c r="D577" t="s">
        <v>1677</v>
      </c>
      <c r="E577">
        <v>112.85</v>
      </c>
      <c r="F577">
        <v>113.35</v>
      </c>
      <c r="G577">
        <v>115.7</v>
      </c>
      <c r="H577">
        <v>113</v>
      </c>
      <c r="I577">
        <v>113.9</v>
      </c>
      <c r="J577">
        <v>114</v>
      </c>
      <c r="K577">
        <v>114.15</v>
      </c>
      <c r="L577">
        <v>220202</v>
      </c>
      <c r="M577" s="3">
        <v>251.36</v>
      </c>
      <c r="N577">
        <v>3111</v>
      </c>
      <c r="O577" s="3">
        <f t="shared" si="57"/>
        <v>70.781742205078757</v>
      </c>
      <c r="P577" s="3">
        <f>VLOOKUP(A577,'27-7'!$A$2:$N$1650,14,FALSE)</f>
        <v>68.207501995211487</v>
      </c>
      <c r="Q577" s="6">
        <f t="shared" si="62"/>
        <v>3.7741306081668181E-2</v>
      </c>
      <c r="R577" s="5">
        <f>VLOOKUP(A577,'27-7'!$A$2:$L$1650,12,FALSE)</f>
        <v>292.75</v>
      </c>
      <c r="S577" s="7">
        <f t="shared" si="63"/>
        <v>-0.14138343296327921</v>
      </c>
      <c r="T577">
        <v>79994</v>
      </c>
      <c r="U577">
        <v>36.33</v>
      </c>
      <c r="V577">
        <f t="shared" si="58"/>
        <v>0</v>
      </c>
      <c r="W577">
        <f t="shared" si="59"/>
        <v>0</v>
      </c>
      <c r="X577">
        <f t="shared" si="60"/>
        <v>1</v>
      </c>
    </row>
    <row r="578" spans="1:24" x14ac:dyDescent="0.3">
      <c r="A578" t="s">
        <v>699</v>
      </c>
      <c r="B578" t="str">
        <f t="shared" si="61"/>
        <v>'SHREEPUSHK'</v>
      </c>
      <c r="C578" t="s">
        <v>24</v>
      </c>
      <c r="D578" t="s">
        <v>1677</v>
      </c>
      <c r="E578">
        <v>115.3</v>
      </c>
      <c r="F578">
        <v>118.9</v>
      </c>
      <c r="G578">
        <v>126.8</v>
      </c>
      <c r="H578">
        <v>116</v>
      </c>
      <c r="I578">
        <v>126.8</v>
      </c>
      <c r="J578">
        <v>126.7</v>
      </c>
      <c r="K578">
        <v>123.35</v>
      </c>
      <c r="L578">
        <v>201729</v>
      </c>
      <c r="M578" s="3">
        <v>248.84</v>
      </c>
      <c r="N578">
        <v>3618</v>
      </c>
      <c r="O578" s="3">
        <f t="shared" ref="O578:O641" si="64">L578/N578</f>
        <v>55.757048092868992</v>
      </c>
      <c r="P578" s="3">
        <f>VLOOKUP(A578,'27-7'!$A$2:$N$1650,14,FALSE)</f>
        <v>40.65328697850822</v>
      </c>
      <c r="Q578" s="6">
        <f t="shared" si="62"/>
        <v>0.37152619718906199</v>
      </c>
      <c r="R578" s="5">
        <f>VLOOKUP(A578,'27-7'!$A$2:$L$1650,12,FALSE)</f>
        <v>145.96</v>
      </c>
      <c r="S578" s="7">
        <f t="shared" si="63"/>
        <v>0.70485064401205799</v>
      </c>
      <c r="T578">
        <v>113634</v>
      </c>
      <c r="U578">
        <v>56.33</v>
      </c>
      <c r="V578">
        <f t="shared" ref="V578:V641" si="65">IF(Q578&gt;100%,1,0)</f>
        <v>0</v>
      </c>
      <c r="W578">
        <f t="shared" ref="W578:W641" si="66">IF(S578&gt;200%,1,0)</f>
        <v>0</v>
      </c>
      <c r="X578">
        <f t="shared" ref="X578:X641" si="67">IF(M578&gt;20,1,0)</f>
        <v>1</v>
      </c>
    </row>
    <row r="579" spans="1:24" x14ac:dyDescent="0.3">
      <c r="A579" t="s">
        <v>640</v>
      </c>
      <c r="B579" t="str">
        <f t="shared" ref="B579:B642" si="68">_xlfn.CONCAT("'",A579,"'")</f>
        <v>'OAL'</v>
      </c>
      <c r="C579" t="s">
        <v>24</v>
      </c>
      <c r="D579" t="s">
        <v>1677</v>
      </c>
      <c r="E579">
        <v>330.35</v>
      </c>
      <c r="F579">
        <v>328.35</v>
      </c>
      <c r="G579">
        <v>348</v>
      </c>
      <c r="H579">
        <v>328.35</v>
      </c>
      <c r="I579">
        <v>343</v>
      </c>
      <c r="J579">
        <v>344.3</v>
      </c>
      <c r="K579">
        <v>341.9</v>
      </c>
      <c r="L579">
        <v>72457</v>
      </c>
      <c r="M579" s="3">
        <v>247.73</v>
      </c>
      <c r="N579">
        <v>2991</v>
      </c>
      <c r="O579" s="3">
        <f t="shared" si="64"/>
        <v>24.225008358408559</v>
      </c>
      <c r="P579" s="3">
        <f>VLOOKUP(A579,'27-7'!$A$2:$N$1650,14,FALSE)</f>
        <v>21.389866504854368</v>
      </c>
      <c r="Q579" s="6">
        <f t="shared" ref="Q579:Q642" si="69">(O579-P579)/P579</f>
        <v>0.13254602841540708</v>
      </c>
      <c r="R579" s="5">
        <f>VLOOKUP(A579,'27-7'!$A$2:$L$1650,12,FALSE)</f>
        <v>231.75</v>
      </c>
      <c r="S579" s="7">
        <f t="shared" ref="S579:S642" si="70">(M579-R579)/R579</f>
        <v>6.8953613807982692E-2</v>
      </c>
      <c r="T579">
        <v>34375</v>
      </c>
      <c r="U579">
        <v>47.44</v>
      </c>
      <c r="V579">
        <f t="shared" si="65"/>
        <v>0</v>
      </c>
      <c r="W579">
        <f t="shared" si="66"/>
        <v>0</v>
      </c>
      <c r="X579">
        <f t="shared" si="67"/>
        <v>1</v>
      </c>
    </row>
    <row r="580" spans="1:24" x14ac:dyDescent="0.3">
      <c r="A580" t="s">
        <v>687</v>
      </c>
      <c r="B580" t="str">
        <f t="shared" si="68"/>
        <v>'JAMNAAUTO'</v>
      </c>
      <c r="C580" t="s">
        <v>24</v>
      </c>
      <c r="D580" t="s">
        <v>1677</v>
      </c>
      <c r="E580">
        <v>29.3</v>
      </c>
      <c r="F580">
        <v>29.45</v>
      </c>
      <c r="G580">
        <v>30.1</v>
      </c>
      <c r="H580">
        <v>29.1</v>
      </c>
      <c r="I580">
        <v>29.25</v>
      </c>
      <c r="J580">
        <v>29.2</v>
      </c>
      <c r="K580">
        <v>29.52</v>
      </c>
      <c r="L580">
        <v>836840</v>
      </c>
      <c r="M580" s="3">
        <v>247.05</v>
      </c>
      <c r="N580">
        <v>2616</v>
      </c>
      <c r="O580" s="3">
        <f t="shared" si="64"/>
        <v>319.89296636085629</v>
      </c>
      <c r="P580" s="3">
        <f>VLOOKUP(A580,'27-7'!$A$2:$N$1650,14,FALSE)</f>
        <v>243.51423407139629</v>
      </c>
      <c r="Q580" s="6">
        <f t="shared" si="69"/>
        <v>0.31365202358999028</v>
      </c>
      <c r="R580" s="5">
        <f>VLOOKUP(A580,'27-7'!$A$2:$L$1650,12,FALSE)</f>
        <v>159.46</v>
      </c>
      <c r="S580" s="7">
        <f t="shared" si="70"/>
        <v>0.54929135833437848</v>
      </c>
      <c r="T580">
        <v>241758</v>
      </c>
      <c r="U580">
        <v>28.89</v>
      </c>
      <c r="V580">
        <f t="shared" si="65"/>
        <v>0</v>
      </c>
      <c r="W580">
        <f t="shared" si="66"/>
        <v>0</v>
      </c>
      <c r="X580">
        <f t="shared" si="67"/>
        <v>1</v>
      </c>
    </row>
    <row r="581" spans="1:24" x14ac:dyDescent="0.3">
      <c r="A581" t="s">
        <v>643</v>
      </c>
      <c r="B581" t="str">
        <f t="shared" si="68"/>
        <v>'FLUOROCHEM'</v>
      </c>
      <c r="C581" t="s">
        <v>24</v>
      </c>
      <c r="D581" t="s">
        <v>1677</v>
      </c>
      <c r="E581">
        <v>384.3</v>
      </c>
      <c r="F581">
        <v>385</v>
      </c>
      <c r="G581">
        <v>402.95</v>
      </c>
      <c r="H581">
        <v>367.1</v>
      </c>
      <c r="I581">
        <v>395</v>
      </c>
      <c r="J581">
        <v>400.25</v>
      </c>
      <c r="K581">
        <v>392.12</v>
      </c>
      <c r="L581">
        <v>62043</v>
      </c>
      <c r="M581" s="3">
        <v>243.28</v>
      </c>
      <c r="N581">
        <v>1020</v>
      </c>
      <c r="O581" s="3">
        <f t="shared" si="64"/>
        <v>60.826470588235296</v>
      </c>
      <c r="P581" s="3">
        <f>VLOOKUP(A581,'27-7'!$A$2:$N$1650,14,FALSE)</f>
        <v>41.012996389891697</v>
      </c>
      <c r="Q581" s="6">
        <f t="shared" si="69"/>
        <v>0.48310233200193448</v>
      </c>
      <c r="R581" s="5">
        <f>VLOOKUP(A581,'27-7'!$A$2:$L$1650,12,FALSE)</f>
        <v>223.48</v>
      </c>
      <c r="S581" s="7">
        <f t="shared" si="70"/>
        <v>8.8598532307141639E-2</v>
      </c>
      <c r="T581">
        <v>41420</v>
      </c>
      <c r="U581">
        <v>66.760000000000005</v>
      </c>
      <c r="V581">
        <f t="shared" si="65"/>
        <v>0</v>
      </c>
      <c r="W581">
        <f t="shared" si="66"/>
        <v>0</v>
      </c>
      <c r="X581">
        <f t="shared" si="67"/>
        <v>1</v>
      </c>
    </row>
    <row r="582" spans="1:24" x14ac:dyDescent="0.3">
      <c r="A582" t="s">
        <v>620</v>
      </c>
      <c r="B582" t="str">
        <f t="shared" si="68"/>
        <v>'GICHSGFIN'</v>
      </c>
      <c r="C582" t="s">
        <v>24</v>
      </c>
      <c r="D582" t="s">
        <v>1677</v>
      </c>
      <c r="E582">
        <v>91.2</v>
      </c>
      <c r="F582">
        <v>91</v>
      </c>
      <c r="G582">
        <v>92.55</v>
      </c>
      <c r="H582">
        <v>91</v>
      </c>
      <c r="I582">
        <v>91.25</v>
      </c>
      <c r="J582">
        <v>91.45</v>
      </c>
      <c r="K582">
        <v>91.76</v>
      </c>
      <c r="L582">
        <v>264137</v>
      </c>
      <c r="M582" s="3">
        <v>242.38</v>
      </c>
      <c r="N582">
        <v>2465</v>
      </c>
      <c r="O582" s="3">
        <f t="shared" si="64"/>
        <v>107.15496957403651</v>
      </c>
      <c r="P582" s="3">
        <f>VLOOKUP(A582,'27-7'!$A$2:$N$1650,14,FALSE)</f>
        <v>68.8990738541914</v>
      </c>
      <c r="Q582" s="6">
        <f t="shared" si="69"/>
        <v>0.55524542754819417</v>
      </c>
      <c r="R582" s="5">
        <f>VLOOKUP(A582,'27-7'!$A$2:$L$1650,12,FALSE)</f>
        <v>266.83</v>
      </c>
      <c r="S582" s="7">
        <f t="shared" si="70"/>
        <v>-9.1631375782333283E-2</v>
      </c>
      <c r="T582">
        <v>92818</v>
      </c>
      <c r="U582">
        <v>35.14</v>
      </c>
      <c r="V582">
        <f t="shared" si="65"/>
        <v>0</v>
      </c>
      <c r="W582">
        <f t="shared" si="66"/>
        <v>0</v>
      </c>
      <c r="X582">
        <f t="shared" si="67"/>
        <v>1</v>
      </c>
    </row>
    <row r="583" spans="1:24" x14ac:dyDescent="0.3">
      <c r="A583" t="s">
        <v>797</v>
      </c>
      <c r="B583" t="str">
        <f t="shared" si="68"/>
        <v>'FINCABLES'</v>
      </c>
      <c r="C583" t="s">
        <v>24</v>
      </c>
      <c r="D583" t="s">
        <v>1677</v>
      </c>
      <c r="E583">
        <v>266.8</v>
      </c>
      <c r="F583">
        <v>265.05</v>
      </c>
      <c r="G583">
        <v>278.85000000000002</v>
      </c>
      <c r="H583">
        <v>262.25</v>
      </c>
      <c r="I583">
        <v>275.7</v>
      </c>
      <c r="J583">
        <v>276.35000000000002</v>
      </c>
      <c r="K583">
        <v>271.61</v>
      </c>
      <c r="L583">
        <v>88370</v>
      </c>
      <c r="M583" s="3">
        <v>240.03</v>
      </c>
      <c r="N583">
        <v>3093</v>
      </c>
      <c r="O583" s="3">
        <f t="shared" si="64"/>
        <v>28.570966698997736</v>
      </c>
      <c r="P583" s="3">
        <f>VLOOKUP(A583,'27-7'!$A$2:$N$1650,14,FALSE)</f>
        <v>20.062946138870863</v>
      </c>
      <c r="Q583" s="6">
        <f t="shared" si="69"/>
        <v>0.42406636100383321</v>
      </c>
      <c r="R583" s="5">
        <f>VLOOKUP(A583,'27-7'!$A$2:$L$1650,12,FALSE)</f>
        <v>83.1</v>
      </c>
      <c r="S583" s="7">
        <f t="shared" si="70"/>
        <v>1.8884476534296031</v>
      </c>
      <c r="T583">
        <v>54415</v>
      </c>
      <c r="U583">
        <v>61.58</v>
      </c>
      <c r="V583">
        <f t="shared" si="65"/>
        <v>0</v>
      </c>
      <c r="W583">
        <f t="shared" si="66"/>
        <v>0</v>
      </c>
      <c r="X583">
        <f t="shared" si="67"/>
        <v>1</v>
      </c>
    </row>
    <row r="584" spans="1:24" x14ac:dyDescent="0.3">
      <c r="A584" t="s">
        <v>520</v>
      </c>
      <c r="B584" t="str">
        <f t="shared" si="68"/>
        <v>'FAIRCHEM'</v>
      </c>
      <c r="C584" t="s">
        <v>24</v>
      </c>
      <c r="D584" t="s">
        <v>1677</v>
      </c>
      <c r="E584">
        <v>572.25</v>
      </c>
      <c r="F584">
        <v>575.15</v>
      </c>
      <c r="G584">
        <v>578.70000000000005</v>
      </c>
      <c r="H584">
        <v>555.29999999999995</v>
      </c>
      <c r="I584">
        <v>576.25</v>
      </c>
      <c r="J584">
        <v>575.45000000000005</v>
      </c>
      <c r="K584">
        <v>570.14</v>
      </c>
      <c r="L584">
        <v>42067</v>
      </c>
      <c r="M584" s="3">
        <v>239.84</v>
      </c>
      <c r="N584">
        <v>2979</v>
      </c>
      <c r="O584" s="3">
        <f t="shared" si="64"/>
        <v>14.12118160456529</v>
      </c>
      <c r="P584" s="3">
        <f>VLOOKUP(A584,'27-7'!$A$2:$N$1650,14,FALSE)</f>
        <v>23.338675958188155</v>
      </c>
      <c r="Q584" s="6">
        <f t="shared" si="69"/>
        <v>-0.3949450418753937</v>
      </c>
      <c r="R584" s="5">
        <f>VLOOKUP(A584,'27-7'!$A$2:$L$1650,12,FALSE)</f>
        <v>585.87</v>
      </c>
      <c r="S584" s="7">
        <f t="shared" si="70"/>
        <v>-0.5906259067711267</v>
      </c>
      <c r="T584">
        <v>18291</v>
      </c>
      <c r="U584">
        <v>43.48</v>
      </c>
      <c r="V584">
        <f t="shared" si="65"/>
        <v>0</v>
      </c>
      <c r="W584">
        <f t="shared" si="66"/>
        <v>0</v>
      </c>
      <c r="X584">
        <f t="shared" si="67"/>
        <v>1</v>
      </c>
    </row>
    <row r="585" spans="1:24" x14ac:dyDescent="0.3">
      <c r="A585" t="s">
        <v>127</v>
      </c>
      <c r="B585" t="str">
        <f t="shared" si="68"/>
        <v>'TEAMLEASE'</v>
      </c>
      <c r="C585" t="s">
        <v>24</v>
      </c>
      <c r="D585" t="s">
        <v>1677</v>
      </c>
      <c r="E585">
        <v>1818.4</v>
      </c>
      <c r="F585">
        <v>1847</v>
      </c>
      <c r="G585">
        <v>1855.95</v>
      </c>
      <c r="H585">
        <v>1798</v>
      </c>
      <c r="I585">
        <v>1830</v>
      </c>
      <c r="J585">
        <v>1848.3</v>
      </c>
      <c r="K585">
        <v>1823.31</v>
      </c>
      <c r="L585">
        <v>13132</v>
      </c>
      <c r="M585" s="3">
        <v>239.44</v>
      </c>
      <c r="N585">
        <v>2191</v>
      </c>
      <c r="O585" s="3">
        <f t="shared" si="64"/>
        <v>5.9936102236421727</v>
      </c>
      <c r="P585" s="3">
        <f>VLOOKUP(A585,'27-7'!$A$2:$N$1650,14,FALSE)</f>
        <v>15.506220095693781</v>
      </c>
      <c r="Q585" s="6">
        <f t="shared" si="69"/>
        <v>-0.61347058234349117</v>
      </c>
      <c r="R585" s="5">
        <f>VLOOKUP(A585,'27-7'!$A$2:$L$1650,12,FALSE)</f>
        <v>298.92</v>
      </c>
      <c r="S585" s="7">
        <f t="shared" si="70"/>
        <v>-0.19898300548641781</v>
      </c>
      <c r="T585">
        <v>4241</v>
      </c>
      <c r="U585">
        <v>32.299999999999997</v>
      </c>
      <c r="V585">
        <f t="shared" si="65"/>
        <v>0</v>
      </c>
      <c r="W585">
        <f t="shared" si="66"/>
        <v>0</v>
      </c>
      <c r="X585">
        <f t="shared" si="67"/>
        <v>1</v>
      </c>
    </row>
    <row r="586" spans="1:24" x14ac:dyDescent="0.3">
      <c r="A586" t="s">
        <v>33</v>
      </c>
      <c r="B586" t="str">
        <f t="shared" si="68"/>
        <v>'CGCL'</v>
      </c>
      <c r="C586" t="s">
        <v>24</v>
      </c>
      <c r="D586" t="s">
        <v>1677</v>
      </c>
      <c r="E586">
        <v>152.65</v>
      </c>
      <c r="F586">
        <v>154.5</v>
      </c>
      <c r="G586">
        <v>161</v>
      </c>
      <c r="H586">
        <v>153.19999999999999</v>
      </c>
      <c r="I586">
        <v>158.44999999999999</v>
      </c>
      <c r="J586">
        <v>158.75</v>
      </c>
      <c r="K586">
        <v>158.02000000000001</v>
      </c>
      <c r="L586">
        <v>151185</v>
      </c>
      <c r="M586" s="3">
        <v>238.9</v>
      </c>
      <c r="N586">
        <v>4379</v>
      </c>
      <c r="O586" s="3">
        <f t="shared" si="64"/>
        <v>34.525005709065994</v>
      </c>
      <c r="P586" s="3">
        <f>VLOOKUP(A586,'27-7'!$A$2:$N$1650,14,FALSE)</f>
        <v>174.23451071221771</v>
      </c>
      <c r="Q586" s="6">
        <f t="shared" si="69"/>
        <v>-0.80184748952467411</v>
      </c>
      <c r="R586" s="5">
        <f>VLOOKUP(A586,'27-7'!$A$2:$L$1650,12,FALSE)</f>
        <v>1324.8</v>
      </c>
      <c r="S586" s="7">
        <f t="shared" si="70"/>
        <v>-0.81967089371980673</v>
      </c>
      <c r="T586">
        <v>20370</v>
      </c>
      <c r="U586">
        <v>13.47</v>
      </c>
      <c r="V586">
        <f t="shared" si="65"/>
        <v>0</v>
      </c>
      <c r="W586">
        <f t="shared" si="66"/>
        <v>0</v>
      </c>
      <c r="X586">
        <f t="shared" si="67"/>
        <v>1</v>
      </c>
    </row>
    <row r="587" spans="1:24" x14ac:dyDescent="0.3">
      <c r="A587" t="s">
        <v>605</v>
      </c>
      <c r="B587" t="str">
        <f t="shared" si="68"/>
        <v>'ESSELPACK'</v>
      </c>
      <c r="C587" t="s">
        <v>24</v>
      </c>
      <c r="D587" t="s">
        <v>1677</v>
      </c>
      <c r="E587">
        <v>196.3</v>
      </c>
      <c r="F587">
        <v>199.5</v>
      </c>
      <c r="G587">
        <v>202.5</v>
      </c>
      <c r="H587">
        <v>197.05</v>
      </c>
      <c r="I587">
        <v>199.1</v>
      </c>
      <c r="J587">
        <v>199.75</v>
      </c>
      <c r="K587">
        <v>199.97</v>
      </c>
      <c r="L587">
        <v>118305</v>
      </c>
      <c r="M587" s="3">
        <v>236.58</v>
      </c>
      <c r="N587">
        <v>4317</v>
      </c>
      <c r="O587" s="3">
        <f t="shared" si="64"/>
        <v>27.404447533009034</v>
      </c>
      <c r="P587" s="3">
        <f>VLOOKUP(A587,'27-7'!$A$2:$N$1650,14,FALSE)</f>
        <v>33.221496311907273</v>
      </c>
      <c r="Q587" s="6">
        <f t="shared" si="69"/>
        <v>-0.17509893968301748</v>
      </c>
      <c r="R587" s="5">
        <f>VLOOKUP(A587,'27-7'!$A$2:$L$1650,12,FALSE)</f>
        <v>308.5</v>
      </c>
      <c r="S587" s="7">
        <f t="shared" si="70"/>
        <v>-0.23312803889789299</v>
      </c>
      <c r="T587">
        <v>64032</v>
      </c>
      <c r="U587">
        <v>54.12</v>
      </c>
      <c r="V587">
        <f t="shared" si="65"/>
        <v>0</v>
      </c>
      <c r="W587">
        <f t="shared" si="66"/>
        <v>0</v>
      </c>
      <c r="X587">
        <f t="shared" si="67"/>
        <v>1</v>
      </c>
    </row>
    <row r="588" spans="1:24" x14ac:dyDescent="0.3">
      <c r="A588" t="s">
        <v>657</v>
      </c>
      <c r="B588" t="str">
        <f t="shared" si="68"/>
        <v>'RKFORGE'</v>
      </c>
      <c r="C588" t="s">
        <v>24</v>
      </c>
      <c r="D588" t="s">
        <v>1677</v>
      </c>
      <c r="E588">
        <v>143.15</v>
      </c>
      <c r="F588">
        <v>144.75</v>
      </c>
      <c r="G588">
        <v>149.85</v>
      </c>
      <c r="H588">
        <v>140.5</v>
      </c>
      <c r="I588">
        <v>144.69999999999999</v>
      </c>
      <c r="J588">
        <v>145.75</v>
      </c>
      <c r="K588">
        <v>143.88</v>
      </c>
      <c r="L588">
        <v>163251</v>
      </c>
      <c r="M588" s="3">
        <v>234.89</v>
      </c>
      <c r="N588">
        <v>2148</v>
      </c>
      <c r="O588" s="3">
        <f t="shared" si="64"/>
        <v>76.00139664804469</v>
      </c>
      <c r="P588" s="3">
        <f>VLOOKUP(A588,'27-7'!$A$2:$N$1650,14,FALSE)</f>
        <v>87.603726708074532</v>
      </c>
      <c r="Q588" s="6">
        <f t="shared" si="69"/>
        <v>-0.13244105583193691</v>
      </c>
      <c r="R588" s="5">
        <f>VLOOKUP(A588,'27-7'!$A$2:$L$1650,12,FALSE)</f>
        <v>205.53</v>
      </c>
      <c r="S588" s="7">
        <f t="shared" si="70"/>
        <v>0.14285019218605549</v>
      </c>
      <c r="T588">
        <v>58051</v>
      </c>
      <c r="U588">
        <v>35.56</v>
      </c>
      <c r="V588">
        <f t="shared" si="65"/>
        <v>0</v>
      </c>
      <c r="W588">
        <f t="shared" si="66"/>
        <v>0</v>
      </c>
      <c r="X588">
        <f t="shared" si="67"/>
        <v>1</v>
      </c>
    </row>
    <row r="589" spans="1:24" x14ac:dyDescent="0.3">
      <c r="A589" t="s">
        <v>740</v>
      </c>
      <c r="B589" t="str">
        <f t="shared" si="68"/>
        <v>'SOMANYCERA'</v>
      </c>
      <c r="C589" t="s">
        <v>24</v>
      </c>
      <c r="D589" t="s">
        <v>1677</v>
      </c>
      <c r="E589">
        <v>124.9</v>
      </c>
      <c r="F589">
        <v>124.9</v>
      </c>
      <c r="G589">
        <v>131</v>
      </c>
      <c r="H589">
        <v>122.6</v>
      </c>
      <c r="I589">
        <v>129.19999999999999</v>
      </c>
      <c r="J589">
        <v>128.80000000000001</v>
      </c>
      <c r="K589">
        <v>127.92</v>
      </c>
      <c r="L589">
        <v>183197</v>
      </c>
      <c r="M589" s="3">
        <v>234.34</v>
      </c>
      <c r="N589">
        <v>3087</v>
      </c>
      <c r="O589" s="3">
        <f t="shared" si="64"/>
        <v>59.344671201814059</v>
      </c>
      <c r="P589" s="3">
        <f>VLOOKUP(A589,'27-7'!$A$2:$N$1650,14,FALSE)</f>
        <v>47.91193036354327</v>
      </c>
      <c r="Q589" s="6">
        <f t="shared" si="69"/>
        <v>0.23861991682493533</v>
      </c>
      <c r="R589" s="5">
        <f>VLOOKUP(A589,'27-7'!$A$2:$L$1650,12,FALSE)</f>
        <v>115.43</v>
      </c>
      <c r="S589" s="7">
        <f t="shared" si="70"/>
        <v>1.0301481417309191</v>
      </c>
      <c r="T589">
        <v>84464</v>
      </c>
      <c r="U589">
        <v>46.11</v>
      </c>
      <c r="V589">
        <f t="shared" si="65"/>
        <v>0</v>
      </c>
      <c r="W589">
        <f t="shared" si="66"/>
        <v>0</v>
      </c>
      <c r="X589">
        <f t="shared" si="67"/>
        <v>1</v>
      </c>
    </row>
    <row r="590" spans="1:24" x14ac:dyDescent="0.3">
      <c r="A590" t="s">
        <v>129</v>
      </c>
      <c r="B590" t="str">
        <f t="shared" si="68"/>
        <v>'DISHTV'</v>
      </c>
      <c r="C590" t="s">
        <v>24</v>
      </c>
      <c r="D590" t="s">
        <v>1677</v>
      </c>
      <c r="E590">
        <v>7.2</v>
      </c>
      <c r="F590">
        <v>7.15</v>
      </c>
      <c r="G590">
        <v>7.2</v>
      </c>
      <c r="H590">
        <v>6.95</v>
      </c>
      <c r="I590">
        <v>7</v>
      </c>
      <c r="J590">
        <v>7</v>
      </c>
      <c r="K590">
        <v>7.04</v>
      </c>
      <c r="L590">
        <v>3281164</v>
      </c>
      <c r="M590" s="3">
        <v>230.86</v>
      </c>
      <c r="N590">
        <v>15696</v>
      </c>
      <c r="O590" s="3">
        <f t="shared" si="64"/>
        <v>209.04459734964323</v>
      </c>
      <c r="P590" s="3">
        <f>VLOOKUP(A590,'27-7'!$A$2:$N$1650,14,FALSE)</f>
        <v>236.5074877872988</v>
      </c>
      <c r="Q590" s="6">
        <f t="shared" si="69"/>
        <v>-0.11611848189074722</v>
      </c>
      <c r="R590" s="5">
        <f>VLOOKUP(A590,'27-7'!$A$2:$L$1650,12,FALSE)</f>
        <v>215.14</v>
      </c>
      <c r="S590" s="7">
        <f t="shared" si="70"/>
        <v>7.3068699451520072E-2</v>
      </c>
      <c r="T590">
        <v>1722812</v>
      </c>
      <c r="U590">
        <v>52.51</v>
      </c>
      <c r="V590">
        <f t="shared" si="65"/>
        <v>0</v>
      </c>
      <c r="W590">
        <f t="shared" si="66"/>
        <v>0</v>
      </c>
      <c r="X590">
        <f t="shared" si="67"/>
        <v>1</v>
      </c>
    </row>
    <row r="591" spans="1:24" x14ac:dyDescent="0.3">
      <c r="A591" t="s">
        <v>600</v>
      </c>
      <c r="B591" t="str">
        <f t="shared" si="68"/>
        <v>'ARVIND'</v>
      </c>
      <c r="C591" t="s">
        <v>24</v>
      </c>
      <c r="D591" t="s">
        <v>1677</v>
      </c>
      <c r="E591">
        <v>30.5</v>
      </c>
      <c r="F591">
        <v>31</v>
      </c>
      <c r="G591">
        <v>31</v>
      </c>
      <c r="H591">
        <v>29.6</v>
      </c>
      <c r="I591">
        <v>29.75</v>
      </c>
      <c r="J591">
        <v>29.8</v>
      </c>
      <c r="K591">
        <v>29.94</v>
      </c>
      <c r="L591">
        <v>759042</v>
      </c>
      <c r="M591" s="3">
        <v>227.27</v>
      </c>
      <c r="N591">
        <v>3559</v>
      </c>
      <c r="O591" s="3">
        <f t="shared" si="64"/>
        <v>213.27395335768475</v>
      </c>
      <c r="P591" s="3">
        <f>VLOOKUP(A591,'27-7'!$A$2:$N$1650,14,FALSE)</f>
        <v>213.34934673366834</v>
      </c>
      <c r="Q591" s="6">
        <f t="shared" si="69"/>
        <v>-3.5337992423155052E-4</v>
      </c>
      <c r="R591" s="5">
        <f>VLOOKUP(A591,'27-7'!$A$2:$L$1650,12,FALSE)</f>
        <v>324.99</v>
      </c>
      <c r="S591" s="7">
        <f t="shared" si="70"/>
        <v>-0.3006861749592295</v>
      </c>
      <c r="T591">
        <v>423924</v>
      </c>
      <c r="U591">
        <v>55.85</v>
      </c>
      <c r="V591">
        <f t="shared" si="65"/>
        <v>0</v>
      </c>
      <c r="W591">
        <f t="shared" si="66"/>
        <v>0</v>
      </c>
      <c r="X591">
        <f t="shared" si="67"/>
        <v>1</v>
      </c>
    </row>
    <row r="592" spans="1:24" x14ac:dyDescent="0.3">
      <c r="A592" t="s">
        <v>646</v>
      </c>
      <c r="B592" t="str">
        <f t="shared" si="68"/>
        <v>'KALPATPOWR'</v>
      </c>
      <c r="C592" t="s">
        <v>24</v>
      </c>
      <c r="D592" t="s">
        <v>1677</v>
      </c>
      <c r="E592">
        <v>245.85</v>
      </c>
      <c r="F592">
        <v>245.4</v>
      </c>
      <c r="G592">
        <v>245.4</v>
      </c>
      <c r="H592">
        <v>240.05</v>
      </c>
      <c r="I592">
        <v>241.75</v>
      </c>
      <c r="J592">
        <v>242.45</v>
      </c>
      <c r="K592">
        <v>242.58</v>
      </c>
      <c r="L592">
        <v>93402</v>
      </c>
      <c r="M592" s="3">
        <v>226.58</v>
      </c>
      <c r="N592">
        <v>2741</v>
      </c>
      <c r="O592" s="3">
        <f t="shared" si="64"/>
        <v>34.075884713608176</v>
      </c>
      <c r="P592" s="3">
        <f>VLOOKUP(A592,'27-7'!$A$2:$N$1650,14,FALSE)</f>
        <v>28.491033583306162</v>
      </c>
      <c r="Q592" s="6">
        <f t="shared" si="69"/>
        <v>0.19602135928035835</v>
      </c>
      <c r="R592" s="5">
        <f>VLOOKUP(A592,'27-7'!$A$2:$L$1650,12,FALSE)</f>
        <v>216.32</v>
      </c>
      <c r="S592" s="7">
        <f t="shared" si="70"/>
        <v>4.7429733727810744E-2</v>
      </c>
      <c r="T592">
        <v>48774</v>
      </c>
      <c r="U592">
        <v>52.22</v>
      </c>
      <c r="V592">
        <f t="shared" si="65"/>
        <v>0</v>
      </c>
      <c r="W592">
        <f t="shared" si="66"/>
        <v>0</v>
      </c>
      <c r="X592">
        <f t="shared" si="67"/>
        <v>1</v>
      </c>
    </row>
    <row r="593" spans="1:24" x14ac:dyDescent="0.3">
      <c r="A593" t="s">
        <v>669</v>
      </c>
      <c r="B593" t="str">
        <f t="shared" si="68"/>
        <v>'VSTIND'</v>
      </c>
      <c r="C593" t="s">
        <v>24</v>
      </c>
      <c r="D593" t="s">
        <v>1677</v>
      </c>
      <c r="E593">
        <v>3190.3</v>
      </c>
      <c r="F593">
        <v>3200</v>
      </c>
      <c r="G593">
        <v>3225</v>
      </c>
      <c r="H593">
        <v>3180</v>
      </c>
      <c r="I593">
        <v>3205</v>
      </c>
      <c r="J593">
        <v>3201.95</v>
      </c>
      <c r="K593">
        <v>3199.95</v>
      </c>
      <c r="L593">
        <v>7061</v>
      </c>
      <c r="M593" s="3">
        <v>225.95</v>
      </c>
      <c r="N593">
        <v>679</v>
      </c>
      <c r="O593" s="3">
        <f t="shared" si="64"/>
        <v>10.399116347569956</v>
      </c>
      <c r="P593" s="3">
        <f>VLOOKUP(A593,'27-7'!$A$2:$N$1650,14,FALSE)</f>
        <v>7.4568854568854572</v>
      </c>
      <c r="Q593" s="6">
        <f t="shared" si="69"/>
        <v>0.39456565448081732</v>
      </c>
      <c r="R593" s="5">
        <f>VLOOKUP(A593,'27-7'!$A$2:$L$1650,12,FALSE)</f>
        <v>184.59</v>
      </c>
      <c r="S593" s="7">
        <f t="shared" si="70"/>
        <v>0.22406414215287926</v>
      </c>
      <c r="T593">
        <v>5829</v>
      </c>
      <c r="U593">
        <v>82.55</v>
      </c>
      <c r="V593">
        <f t="shared" si="65"/>
        <v>0</v>
      </c>
      <c r="W593">
        <f t="shared" si="66"/>
        <v>0</v>
      </c>
      <c r="X593">
        <f t="shared" si="67"/>
        <v>1</v>
      </c>
    </row>
    <row r="594" spans="1:24" x14ac:dyDescent="0.3">
      <c r="A594" t="s">
        <v>574</v>
      </c>
      <c r="B594" t="str">
        <f t="shared" si="68"/>
        <v>'ATFL'</v>
      </c>
      <c r="C594" t="s">
        <v>24</v>
      </c>
      <c r="D594" t="s">
        <v>1677</v>
      </c>
      <c r="E594">
        <v>593.6</v>
      </c>
      <c r="F594">
        <v>599.75</v>
      </c>
      <c r="G594">
        <v>644.5</v>
      </c>
      <c r="H594">
        <v>597.79999999999995</v>
      </c>
      <c r="I594">
        <v>606.9</v>
      </c>
      <c r="J594">
        <v>606.5</v>
      </c>
      <c r="K594">
        <v>613.49</v>
      </c>
      <c r="L594">
        <v>36796</v>
      </c>
      <c r="M594" s="3">
        <v>225.74</v>
      </c>
      <c r="N594">
        <v>2912</v>
      </c>
      <c r="O594" s="3">
        <f t="shared" si="64"/>
        <v>12.635989010989011</v>
      </c>
      <c r="P594" s="3">
        <f>VLOOKUP(A594,'27-7'!$A$2:$N$1650,14,FALSE)</f>
        <v>11.43209179834462</v>
      </c>
      <c r="Q594" s="6">
        <f t="shared" si="69"/>
        <v>0.10530856766026986</v>
      </c>
      <c r="R594" s="5">
        <f>VLOOKUP(A594,'27-7'!$A$2:$L$1650,12,FALSE)</f>
        <v>365.23</v>
      </c>
      <c r="S594" s="7">
        <f t="shared" si="70"/>
        <v>-0.381923719300167</v>
      </c>
      <c r="T594">
        <v>12810</v>
      </c>
      <c r="U594">
        <v>34.81</v>
      </c>
      <c r="V594">
        <f t="shared" si="65"/>
        <v>0</v>
      </c>
      <c r="W594">
        <f t="shared" si="66"/>
        <v>0</v>
      </c>
      <c r="X594">
        <f t="shared" si="67"/>
        <v>1</v>
      </c>
    </row>
    <row r="595" spans="1:24" x14ac:dyDescent="0.3">
      <c r="A595" t="s">
        <v>631</v>
      </c>
      <c r="B595" t="str">
        <f t="shared" si="68"/>
        <v>'SETFNIFBK'</v>
      </c>
      <c r="C595" t="s">
        <v>24</v>
      </c>
      <c r="D595" t="s">
        <v>1677</v>
      </c>
      <c r="E595">
        <v>218.37</v>
      </c>
      <c r="F595">
        <v>226</v>
      </c>
      <c r="G595">
        <v>227.49</v>
      </c>
      <c r="H595">
        <v>216</v>
      </c>
      <c r="I595">
        <v>220.04</v>
      </c>
      <c r="J595">
        <v>220.86</v>
      </c>
      <c r="K595">
        <v>218.88</v>
      </c>
      <c r="L595">
        <v>101103</v>
      </c>
      <c r="M595" s="3">
        <v>221.29</v>
      </c>
      <c r="N595">
        <v>1153</v>
      </c>
      <c r="O595" s="3">
        <f t="shared" si="64"/>
        <v>87.686903729401564</v>
      </c>
      <c r="P595" s="3">
        <f>VLOOKUP(A595,'27-7'!$A$2:$N$1650,14,FALSE)</f>
        <v>56.412190082644628</v>
      </c>
      <c r="Q595" s="6">
        <f t="shared" si="69"/>
        <v>0.55439637427547228</v>
      </c>
      <c r="R595" s="5">
        <f>VLOOKUP(A595,'27-7'!$A$2:$L$1650,12,FALSE)</f>
        <v>240.6</v>
      </c>
      <c r="S595" s="7">
        <f t="shared" si="70"/>
        <v>-8.0257689110556946E-2</v>
      </c>
      <c r="T595">
        <v>48393</v>
      </c>
      <c r="U595">
        <v>47.87</v>
      </c>
      <c r="V595">
        <f t="shared" si="65"/>
        <v>0</v>
      </c>
      <c r="W595">
        <f t="shared" si="66"/>
        <v>0</v>
      </c>
      <c r="X595">
        <f t="shared" si="67"/>
        <v>1</v>
      </c>
    </row>
    <row r="596" spans="1:24" x14ac:dyDescent="0.3">
      <c r="A596" t="s">
        <v>774</v>
      </c>
      <c r="B596" t="str">
        <f t="shared" si="68"/>
        <v>'ESTER'</v>
      </c>
      <c r="C596" t="s">
        <v>24</v>
      </c>
      <c r="D596" t="s">
        <v>1677</v>
      </c>
      <c r="E596">
        <v>53.2</v>
      </c>
      <c r="F596">
        <v>53.2</v>
      </c>
      <c r="G596">
        <v>53.25</v>
      </c>
      <c r="H596">
        <v>50.55</v>
      </c>
      <c r="I596">
        <v>50.95</v>
      </c>
      <c r="J596">
        <v>50.85</v>
      </c>
      <c r="K596">
        <v>51.56</v>
      </c>
      <c r="L596">
        <v>427443</v>
      </c>
      <c r="M596" s="3">
        <v>220.37</v>
      </c>
      <c r="N596">
        <v>1871</v>
      </c>
      <c r="O596" s="3">
        <f t="shared" si="64"/>
        <v>228.45697487974346</v>
      </c>
      <c r="P596" s="3">
        <f>VLOOKUP(A596,'27-7'!$A$2:$N$1650,14,FALSE)</f>
        <v>140.17260490894697</v>
      </c>
      <c r="Q596" s="6">
        <f t="shared" si="69"/>
        <v>0.62982613491519313</v>
      </c>
      <c r="R596" s="5">
        <f>VLOOKUP(A596,'27-7'!$A$2:$L$1650,12,FALSE)</f>
        <v>95.89</v>
      </c>
      <c r="S596" s="7">
        <f t="shared" si="70"/>
        <v>1.2981541349462926</v>
      </c>
      <c r="T596">
        <v>316761</v>
      </c>
      <c r="U596">
        <v>74.11</v>
      </c>
      <c r="V596">
        <f t="shared" si="65"/>
        <v>0</v>
      </c>
      <c r="W596">
        <f t="shared" si="66"/>
        <v>0</v>
      </c>
      <c r="X596">
        <f t="shared" si="67"/>
        <v>1</v>
      </c>
    </row>
    <row r="597" spans="1:24" x14ac:dyDescent="0.3">
      <c r="A597" t="s">
        <v>696</v>
      </c>
      <c r="B597" t="str">
        <f t="shared" si="68"/>
        <v>'AKZOINDIA'</v>
      </c>
      <c r="C597" t="s">
        <v>24</v>
      </c>
      <c r="D597" t="s">
        <v>1677</v>
      </c>
      <c r="E597">
        <v>1826.45</v>
      </c>
      <c r="F597">
        <v>1840</v>
      </c>
      <c r="G597">
        <v>1875</v>
      </c>
      <c r="H597">
        <v>1822</v>
      </c>
      <c r="I597">
        <v>1858.9</v>
      </c>
      <c r="J597">
        <v>1863</v>
      </c>
      <c r="K597">
        <v>1844.3</v>
      </c>
      <c r="L597">
        <v>11933</v>
      </c>
      <c r="M597" s="3">
        <v>220.08</v>
      </c>
      <c r="N597">
        <v>3409</v>
      </c>
      <c r="O597" s="3">
        <f t="shared" si="64"/>
        <v>3.5004400117336463</v>
      </c>
      <c r="P597" s="3">
        <f>VLOOKUP(A597,'27-7'!$A$2:$N$1650,14,FALSE)</f>
        <v>4.7584795321637428</v>
      </c>
      <c r="Q597" s="6">
        <f t="shared" si="69"/>
        <v>-0.26437846625727723</v>
      </c>
      <c r="R597" s="5">
        <f>VLOOKUP(A597,'27-7'!$A$2:$L$1650,12,FALSE)</f>
        <v>149.4</v>
      </c>
      <c r="S597" s="7">
        <f t="shared" si="70"/>
        <v>0.47309236947791167</v>
      </c>
      <c r="T597">
        <v>7311</v>
      </c>
      <c r="U597">
        <v>61.27</v>
      </c>
      <c r="V597">
        <f t="shared" si="65"/>
        <v>0</v>
      </c>
      <c r="W597">
        <f t="shared" si="66"/>
        <v>0</v>
      </c>
      <c r="X597">
        <f t="shared" si="67"/>
        <v>1</v>
      </c>
    </row>
    <row r="598" spans="1:24" x14ac:dyDescent="0.3">
      <c r="A598" t="s">
        <v>158</v>
      </c>
      <c r="B598" t="str">
        <f t="shared" si="68"/>
        <v>'FSC'</v>
      </c>
      <c r="C598" t="s">
        <v>24</v>
      </c>
      <c r="D598" t="s">
        <v>1677</v>
      </c>
      <c r="E598">
        <v>136.69999999999999</v>
      </c>
      <c r="F598">
        <v>143</v>
      </c>
      <c r="G598">
        <v>143.5</v>
      </c>
      <c r="H598">
        <v>140.55000000000001</v>
      </c>
      <c r="I598">
        <v>143.5</v>
      </c>
      <c r="J598">
        <v>143.5</v>
      </c>
      <c r="K598">
        <v>143.30000000000001</v>
      </c>
      <c r="L598">
        <v>153143</v>
      </c>
      <c r="M598" s="3">
        <v>219.46</v>
      </c>
      <c r="N598">
        <v>1053</v>
      </c>
      <c r="O598" s="3">
        <f t="shared" si="64"/>
        <v>145.43494776828109</v>
      </c>
      <c r="P598" s="3">
        <f>VLOOKUP(A598,'27-7'!$A$2:$N$1650,14,FALSE)</f>
        <v>101.82821869488536</v>
      </c>
      <c r="Q598" s="6">
        <f t="shared" si="69"/>
        <v>0.42823816062281772</v>
      </c>
      <c r="R598" s="5">
        <f>VLOOKUP(A598,'27-7'!$A$2:$L$1650,12,FALSE)</f>
        <v>394.57</v>
      </c>
      <c r="S598" s="7">
        <f t="shared" si="70"/>
        <v>-0.44379957928884606</v>
      </c>
      <c r="T598">
        <v>131025</v>
      </c>
      <c r="U598">
        <v>85.56</v>
      </c>
      <c r="V598">
        <f t="shared" si="65"/>
        <v>0</v>
      </c>
      <c r="W598">
        <f t="shared" si="66"/>
        <v>0</v>
      </c>
      <c r="X598">
        <f t="shared" si="67"/>
        <v>1</v>
      </c>
    </row>
    <row r="599" spans="1:24" x14ac:dyDescent="0.3">
      <c r="A599" t="s">
        <v>761</v>
      </c>
      <c r="B599" t="str">
        <f t="shared" si="68"/>
        <v>'SHANKARA'</v>
      </c>
      <c r="C599" t="s">
        <v>24</v>
      </c>
      <c r="D599" t="s">
        <v>1677</v>
      </c>
      <c r="E599">
        <v>336.9</v>
      </c>
      <c r="F599">
        <v>338.3</v>
      </c>
      <c r="G599">
        <v>352.9</v>
      </c>
      <c r="H599">
        <v>335.55</v>
      </c>
      <c r="I599">
        <v>348</v>
      </c>
      <c r="J599">
        <v>348.95</v>
      </c>
      <c r="K599">
        <v>347.48</v>
      </c>
      <c r="L599">
        <v>62627</v>
      </c>
      <c r="M599" s="3">
        <v>217.62</v>
      </c>
      <c r="N599">
        <v>3618</v>
      </c>
      <c r="O599" s="3">
        <f t="shared" si="64"/>
        <v>17.309839690436707</v>
      </c>
      <c r="P599" s="3">
        <f>VLOOKUP(A599,'27-7'!$A$2:$N$1650,14,FALSE)</f>
        <v>30.314343845371312</v>
      </c>
      <c r="Q599" s="6">
        <f t="shared" si="69"/>
        <v>-0.42898847559652059</v>
      </c>
      <c r="R599" s="5">
        <f>VLOOKUP(A599,'27-7'!$A$2:$L$1650,12,FALSE)</f>
        <v>100.72</v>
      </c>
      <c r="S599" s="7">
        <f t="shared" si="70"/>
        <v>1.1606433677521844</v>
      </c>
      <c r="T599">
        <v>40475</v>
      </c>
      <c r="U599">
        <v>64.63</v>
      </c>
      <c r="V599">
        <f t="shared" si="65"/>
        <v>0</v>
      </c>
      <c r="W599">
        <f t="shared" si="66"/>
        <v>0</v>
      </c>
      <c r="X599">
        <f t="shared" si="67"/>
        <v>1</v>
      </c>
    </row>
    <row r="600" spans="1:24" x14ac:dyDescent="0.3">
      <c r="A600" t="s">
        <v>87</v>
      </c>
      <c r="B600" t="str">
        <f t="shared" si="68"/>
        <v>'KPITTECH'</v>
      </c>
      <c r="C600" t="s">
        <v>24</v>
      </c>
      <c r="D600" t="s">
        <v>1677</v>
      </c>
      <c r="E600">
        <v>66.95</v>
      </c>
      <c r="F600">
        <v>67.900000000000006</v>
      </c>
      <c r="G600">
        <v>67.900000000000006</v>
      </c>
      <c r="H600">
        <v>66.25</v>
      </c>
      <c r="I600">
        <v>66.599999999999994</v>
      </c>
      <c r="J600">
        <v>66.55</v>
      </c>
      <c r="K600">
        <v>66.88</v>
      </c>
      <c r="L600">
        <v>323937</v>
      </c>
      <c r="M600" s="3">
        <v>216.66</v>
      </c>
      <c r="N600">
        <v>2256</v>
      </c>
      <c r="O600" s="3">
        <f t="shared" si="64"/>
        <v>143.58909574468086</v>
      </c>
      <c r="P600" s="3">
        <f>VLOOKUP(A600,'27-7'!$A$2:$N$1650,14,FALSE)</f>
        <v>148.83367037411526</v>
      </c>
      <c r="Q600" s="6">
        <f t="shared" si="69"/>
        <v>-3.5237823647373531E-2</v>
      </c>
      <c r="R600" s="5">
        <f>VLOOKUP(A600,'27-7'!$A$2:$L$1650,12,FALSE)</f>
        <v>398.03</v>
      </c>
      <c r="S600" s="7">
        <f t="shared" si="70"/>
        <v>-0.4556691706655277</v>
      </c>
      <c r="T600">
        <v>279845</v>
      </c>
      <c r="U600">
        <v>86.39</v>
      </c>
      <c r="V600">
        <f t="shared" si="65"/>
        <v>0</v>
      </c>
      <c r="W600">
        <f t="shared" si="66"/>
        <v>0</v>
      </c>
      <c r="X600">
        <f t="shared" si="67"/>
        <v>1</v>
      </c>
    </row>
    <row r="601" spans="1:24" x14ac:dyDescent="0.3">
      <c r="A601" t="s">
        <v>160</v>
      </c>
      <c r="B601" t="str">
        <f t="shared" si="68"/>
        <v>'GEOJITFSL'</v>
      </c>
      <c r="C601" t="s">
        <v>24</v>
      </c>
      <c r="D601" t="s">
        <v>1677</v>
      </c>
      <c r="E601">
        <v>35.65</v>
      </c>
      <c r="F601">
        <v>34.9</v>
      </c>
      <c r="G601">
        <v>37.049999999999997</v>
      </c>
      <c r="H601">
        <v>34.25</v>
      </c>
      <c r="I601">
        <v>36.6</v>
      </c>
      <c r="J601">
        <v>36.549999999999997</v>
      </c>
      <c r="K601">
        <v>36.299999999999997</v>
      </c>
      <c r="L601">
        <v>594384</v>
      </c>
      <c r="M601" s="3">
        <v>215.77</v>
      </c>
      <c r="N601">
        <v>2777</v>
      </c>
      <c r="O601" s="3">
        <f t="shared" si="64"/>
        <v>214.03817068779259</v>
      </c>
      <c r="P601" s="3">
        <f>VLOOKUP(A601,'27-7'!$A$2:$N$1650,14,FALSE)</f>
        <v>214.1539898585535</v>
      </c>
      <c r="Q601" s="6">
        <f t="shared" si="69"/>
        <v>-5.4082191434963326E-4</v>
      </c>
      <c r="R601" s="5">
        <f>VLOOKUP(A601,'27-7'!$A$2:$L$1650,12,FALSE)</f>
        <v>291.77999999999997</v>
      </c>
      <c r="S601" s="7">
        <f t="shared" si="70"/>
        <v>-0.26050448968400841</v>
      </c>
      <c r="T601">
        <v>306731</v>
      </c>
      <c r="U601">
        <v>51.6</v>
      </c>
      <c r="V601">
        <f t="shared" si="65"/>
        <v>0</v>
      </c>
      <c r="W601">
        <f t="shared" si="66"/>
        <v>0</v>
      </c>
      <c r="X601">
        <f t="shared" si="67"/>
        <v>1</v>
      </c>
    </row>
    <row r="602" spans="1:24" x14ac:dyDescent="0.3">
      <c r="A602" t="s">
        <v>658</v>
      </c>
      <c r="B602" t="str">
        <f t="shared" si="68"/>
        <v>'TIMKEN'</v>
      </c>
      <c r="C602" t="s">
        <v>24</v>
      </c>
      <c r="D602" t="s">
        <v>1677</v>
      </c>
      <c r="E602">
        <v>958.05</v>
      </c>
      <c r="F602">
        <v>958.05</v>
      </c>
      <c r="G602">
        <v>985</v>
      </c>
      <c r="H602">
        <v>958.05</v>
      </c>
      <c r="I602">
        <v>979</v>
      </c>
      <c r="J602">
        <v>980.25</v>
      </c>
      <c r="K602">
        <v>976.33</v>
      </c>
      <c r="L602">
        <v>21619</v>
      </c>
      <c r="M602" s="3">
        <v>211.07</v>
      </c>
      <c r="N602">
        <v>1724</v>
      </c>
      <c r="O602" s="3">
        <f t="shared" si="64"/>
        <v>12.540023201856149</v>
      </c>
      <c r="P602" s="3">
        <f>VLOOKUP(A602,'27-7'!$A$2:$N$1650,14,FALSE)</f>
        <v>10.535521803037726</v>
      </c>
      <c r="Q602" s="6">
        <f t="shared" si="69"/>
        <v>0.1902612358735247</v>
      </c>
      <c r="R602" s="5">
        <f>VLOOKUP(A602,'27-7'!$A$2:$L$1650,12,FALSE)</f>
        <v>205.31</v>
      </c>
      <c r="S602" s="7">
        <f t="shared" si="70"/>
        <v>2.8055136135599779E-2</v>
      </c>
      <c r="T602">
        <v>13405</v>
      </c>
      <c r="U602">
        <v>62.01</v>
      </c>
      <c r="V602">
        <f t="shared" si="65"/>
        <v>0</v>
      </c>
      <c r="W602">
        <f t="shared" si="66"/>
        <v>0</v>
      </c>
      <c r="X602">
        <f t="shared" si="67"/>
        <v>1</v>
      </c>
    </row>
    <row r="603" spans="1:24" x14ac:dyDescent="0.3">
      <c r="A603" t="s">
        <v>780</v>
      </c>
      <c r="B603" t="str">
        <f t="shared" si="68"/>
        <v>'TBZ'</v>
      </c>
      <c r="C603" t="s">
        <v>24</v>
      </c>
      <c r="D603" t="s">
        <v>1677</v>
      </c>
      <c r="E603">
        <v>34.65</v>
      </c>
      <c r="F603">
        <v>34.5</v>
      </c>
      <c r="G603">
        <v>36.35</v>
      </c>
      <c r="H603">
        <v>33.549999999999997</v>
      </c>
      <c r="I603">
        <v>35.75</v>
      </c>
      <c r="J603">
        <v>35.950000000000003</v>
      </c>
      <c r="K603">
        <v>35.36</v>
      </c>
      <c r="L603">
        <v>595116</v>
      </c>
      <c r="M603" s="3">
        <v>210.41</v>
      </c>
      <c r="N603">
        <v>3196</v>
      </c>
      <c r="O603" s="3">
        <f t="shared" si="64"/>
        <v>186.20650813516897</v>
      </c>
      <c r="P603" s="3">
        <f>VLOOKUP(A603,'27-7'!$A$2:$N$1650,14,FALSE)</f>
        <v>219.79517069109076</v>
      </c>
      <c r="Q603" s="6">
        <f t="shared" si="69"/>
        <v>-0.15281801893240268</v>
      </c>
      <c r="R603" s="5">
        <f>VLOOKUP(A603,'27-7'!$A$2:$L$1650,12,FALSE)</f>
        <v>91.83</v>
      </c>
      <c r="S603" s="7">
        <f t="shared" si="70"/>
        <v>1.2912991397146902</v>
      </c>
      <c r="T603">
        <v>234384</v>
      </c>
      <c r="U603">
        <v>39.380000000000003</v>
      </c>
      <c r="V603">
        <f t="shared" si="65"/>
        <v>0</v>
      </c>
      <c r="W603">
        <f t="shared" si="66"/>
        <v>0</v>
      </c>
      <c r="X603">
        <f t="shared" si="67"/>
        <v>1</v>
      </c>
    </row>
    <row r="604" spans="1:24" x14ac:dyDescent="0.3">
      <c r="A604" t="s">
        <v>463</v>
      </c>
      <c r="B604" t="str">
        <f t="shared" si="68"/>
        <v>'RUCHI'</v>
      </c>
      <c r="C604" t="s">
        <v>41</v>
      </c>
      <c r="D604" t="s">
        <v>1677</v>
      </c>
      <c r="E604">
        <v>770.25</v>
      </c>
      <c r="F604">
        <v>771</v>
      </c>
      <c r="G604">
        <v>774</v>
      </c>
      <c r="H604">
        <v>739</v>
      </c>
      <c r="I604">
        <v>752</v>
      </c>
      <c r="J604">
        <v>750.85</v>
      </c>
      <c r="K604">
        <v>753.09</v>
      </c>
      <c r="L604">
        <v>27755</v>
      </c>
      <c r="M604" s="3">
        <v>209.02</v>
      </c>
      <c r="N604">
        <v>2421</v>
      </c>
      <c r="O604" s="3">
        <f t="shared" si="64"/>
        <v>11.464270962412227</v>
      </c>
      <c r="P604" s="3">
        <f>VLOOKUP(A604,'27-7'!$A$2:$N$1650,14,FALSE)</f>
        <v>15.815663292488013</v>
      </c>
      <c r="Q604" s="6">
        <f t="shared" si="69"/>
        <v>-0.27513182656983931</v>
      </c>
      <c r="R604" s="5">
        <f>VLOOKUP(A604,'27-7'!$A$2:$L$1650,12,FALSE)</f>
        <v>875.9</v>
      </c>
      <c r="S604" s="7">
        <f t="shared" si="70"/>
        <v>-0.76136545267724631</v>
      </c>
      <c r="T604" t="s">
        <v>42</v>
      </c>
      <c r="U604" t="s">
        <v>42</v>
      </c>
      <c r="V604">
        <f t="shared" si="65"/>
        <v>0</v>
      </c>
      <c r="W604">
        <f t="shared" si="66"/>
        <v>0</v>
      </c>
      <c r="X604">
        <f t="shared" si="67"/>
        <v>1</v>
      </c>
    </row>
    <row r="605" spans="1:24" x14ac:dyDescent="0.3">
      <c r="A605" t="s">
        <v>567</v>
      </c>
      <c r="B605" t="str">
        <f t="shared" si="68"/>
        <v>'LIQUIDETF'</v>
      </c>
      <c r="C605" t="s">
        <v>24</v>
      </c>
      <c r="D605" t="s">
        <v>1677</v>
      </c>
      <c r="E605">
        <v>999.99</v>
      </c>
      <c r="F605">
        <v>1000.04</v>
      </c>
      <c r="G605">
        <v>1000.04</v>
      </c>
      <c r="H605">
        <v>999.99</v>
      </c>
      <c r="I605">
        <v>1000</v>
      </c>
      <c r="J605">
        <v>999.99</v>
      </c>
      <c r="K605">
        <v>1000</v>
      </c>
      <c r="L605">
        <v>20770</v>
      </c>
      <c r="M605" s="3">
        <v>207.7</v>
      </c>
      <c r="N605">
        <v>62</v>
      </c>
      <c r="O605" s="3">
        <f t="shared" si="64"/>
        <v>335</v>
      </c>
      <c r="P605" s="3">
        <f>VLOOKUP(A605,'27-7'!$A$2:$N$1650,14,FALSE)</f>
        <v>267.90277777777777</v>
      </c>
      <c r="Q605" s="6">
        <f t="shared" si="69"/>
        <v>0.25045362641920266</v>
      </c>
      <c r="R605" s="5">
        <f>VLOOKUP(A605,'27-7'!$A$2:$L$1650,12,FALSE)</f>
        <v>385.78</v>
      </c>
      <c r="S605" s="7">
        <f t="shared" si="70"/>
        <v>-0.46161024418062108</v>
      </c>
      <c r="T605">
        <v>14195</v>
      </c>
      <c r="U605">
        <v>68.34</v>
      </c>
      <c r="V605">
        <f t="shared" si="65"/>
        <v>0</v>
      </c>
      <c r="W605">
        <f t="shared" si="66"/>
        <v>0</v>
      </c>
      <c r="X605">
        <f t="shared" si="67"/>
        <v>1</v>
      </c>
    </row>
    <row r="606" spans="1:24" x14ac:dyDescent="0.3">
      <c r="A606" t="s">
        <v>625</v>
      </c>
      <c r="B606" t="str">
        <f t="shared" si="68"/>
        <v>'EXCELINDUS'</v>
      </c>
      <c r="C606" t="s">
        <v>24</v>
      </c>
      <c r="D606" t="s">
        <v>1677</v>
      </c>
      <c r="E606">
        <v>772.55</v>
      </c>
      <c r="F606">
        <v>784.9</v>
      </c>
      <c r="G606">
        <v>787.95</v>
      </c>
      <c r="H606">
        <v>754.8</v>
      </c>
      <c r="I606">
        <v>760</v>
      </c>
      <c r="J606">
        <v>762.5</v>
      </c>
      <c r="K606">
        <v>771.22</v>
      </c>
      <c r="L606">
        <v>26378</v>
      </c>
      <c r="M606" s="3">
        <v>203.43</v>
      </c>
      <c r="N606">
        <v>3092</v>
      </c>
      <c r="O606" s="3">
        <f t="shared" si="64"/>
        <v>8.5310478654592501</v>
      </c>
      <c r="P606" s="3">
        <f>VLOOKUP(A606,'27-7'!$A$2:$N$1650,14,FALSE)</f>
        <v>9.8474891506509614</v>
      </c>
      <c r="Q606" s="6">
        <f t="shared" si="69"/>
        <v>-0.13368293836654685</v>
      </c>
      <c r="R606" s="5">
        <f>VLOOKUP(A606,'27-7'!$A$2:$L$1650,12,FALSE)</f>
        <v>246.32</v>
      </c>
      <c r="S606" s="7">
        <f t="shared" si="70"/>
        <v>-0.17412309191295869</v>
      </c>
      <c r="T606">
        <v>9124</v>
      </c>
      <c r="U606">
        <v>34.590000000000003</v>
      </c>
      <c r="V606">
        <f t="shared" si="65"/>
        <v>0</v>
      </c>
      <c r="W606">
        <f t="shared" si="66"/>
        <v>0</v>
      </c>
      <c r="X606">
        <f t="shared" si="67"/>
        <v>1</v>
      </c>
    </row>
    <row r="607" spans="1:24" x14ac:dyDescent="0.3">
      <c r="A607" t="s">
        <v>711</v>
      </c>
      <c r="B607" t="str">
        <f t="shared" si="68"/>
        <v>'JSLHISAR'</v>
      </c>
      <c r="C607" t="s">
        <v>24</v>
      </c>
      <c r="D607" t="s">
        <v>1677</v>
      </c>
      <c r="E607">
        <v>68.7</v>
      </c>
      <c r="F607">
        <v>68.650000000000006</v>
      </c>
      <c r="G607">
        <v>71.900000000000006</v>
      </c>
      <c r="H607">
        <v>67.650000000000006</v>
      </c>
      <c r="I607">
        <v>71.099999999999994</v>
      </c>
      <c r="J607">
        <v>71.45</v>
      </c>
      <c r="K607">
        <v>69.83</v>
      </c>
      <c r="L607">
        <v>288517</v>
      </c>
      <c r="M607" s="3">
        <v>201.47</v>
      </c>
      <c r="N607">
        <v>2423</v>
      </c>
      <c r="O607" s="3">
        <f t="shared" si="64"/>
        <v>119.07428807263723</v>
      </c>
      <c r="P607" s="3">
        <f>VLOOKUP(A607,'27-7'!$A$2:$N$1650,14,FALSE)</f>
        <v>75.750491932310112</v>
      </c>
      <c r="Q607" s="6">
        <f t="shared" si="69"/>
        <v>0.57192758799561105</v>
      </c>
      <c r="R607" s="5">
        <f>VLOOKUP(A607,'27-7'!$A$2:$L$1650,12,FALSE)</f>
        <v>134.35</v>
      </c>
      <c r="S607" s="7">
        <f t="shared" si="70"/>
        <v>0.49959062151097883</v>
      </c>
      <c r="T607">
        <v>167914</v>
      </c>
      <c r="U607">
        <v>58.2</v>
      </c>
      <c r="V607">
        <f t="shared" si="65"/>
        <v>0</v>
      </c>
      <c r="W607">
        <f t="shared" si="66"/>
        <v>0</v>
      </c>
      <c r="X607">
        <f t="shared" si="67"/>
        <v>1</v>
      </c>
    </row>
    <row r="608" spans="1:24" x14ac:dyDescent="0.3">
      <c r="A608" t="s">
        <v>537</v>
      </c>
      <c r="B608" t="str">
        <f t="shared" si="68"/>
        <v>'BALAJITELE'</v>
      </c>
      <c r="C608" t="s">
        <v>24</v>
      </c>
      <c r="D608" t="s">
        <v>1677</v>
      </c>
      <c r="E608">
        <v>83.3</v>
      </c>
      <c r="F608">
        <v>83.25</v>
      </c>
      <c r="G608">
        <v>84.3</v>
      </c>
      <c r="H608">
        <v>81</v>
      </c>
      <c r="I608">
        <v>82.25</v>
      </c>
      <c r="J608">
        <v>82.35</v>
      </c>
      <c r="K608">
        <v>82.91</v>
      </c>
      <c r="L608">
        <v>241992</v>
      </c>
      <c r="M608" s="3">
        <v>200.65</v>
      </c>
      <c r="N608">
        <v>2821</v>
      </c>
      <c r="O608" s="3">
        <f t="shared" si="64"/>
        <v>85.782346685572492</v>
      </c>
      <c r="P608" s="3">
        <f>VLOOKUP(A608,'27-7'!$A$2:$N$1650,14,FALSE)</f>
        <v>77.08198461130273</v>
      </c>
      <c r="Q608" s="6">
        <f t="shared" si="69"/>
        <v>0.1128715369504641</v>
      </c>
      <c r="R608" s="5">
        <f>VLOOKUP(A608,'27-7'!$A$2:$L$1650,12,FALSE)</f>
        <v>492.47</v>
      </c>
      <c r="S608" s="7">
        <f t="shared" si="70"/>
        <v>-0.5925640140516174</v>
      </c>
      <c r="T608">
        <v>102639</v>
      </c>
      <c r="U608">
        <v>42.41</v>
      </c>
      <c r="V608">
        <f t="shared" si="65"/>
        <v>0</v>
      </c>
      <c r="W608">
        <f t="shared" si="66"/>
        <v>0</v>
      </c>
      <c r="X608">
        <f t="shared" si="67"/>
        <v>1</v>
      </c>
    </row>
    <row r="609" spans="1:24" x14ac:dyDescent="0.3">
      <c r="A609" t="s">
        <v>727</v>
      </c>
      <c r="B609" t="str">
        <f t="shared" si="68"/>
        <v>'HIMATSEIDE'</v>
      </c>
      <c r="C609" t="s">
        <v>24</v>
      </c>
      <c r="D609" t="s">
        <v>1677</v>
      </c>
      <c r="E609">
        <v>61.55</v>
      </c>
      <c r="F609">
        <v>61.9</v>
      </c>
      <c r="G609">
        <v>65.349999999999994</v>
      </c>
      <c r="H609">
        <v>61.65</v>
      </c>
      <c r="I609">
        <v>61.75</v>
      </c>
      <c r="J609">
        <v>62.05</v>
      </c>
      <c r="K609">
        <v>63.38</v>
      </c>
      <c r="L609">
        <v>316568</v>
      </c>
      <c r="M609" s="3">
        <v>200.63</v>
      </c>
      <c r="N609">
        <v>2694</v>
      </c>
      <c r="O609" s="3">
        <f t="shared" si="64"/>
        <v>117.50853749072012</v>
      </c>
      <c r="P609" s="3">
        <f>VLOOKUP(A609,'27-7'!$A$2:$N$1650,14,FALSE)</f>
        <v>117.20131421744325</v>
      </c>
      <c r="Q609" s="6">
        <f t="shared" si="69"/>
        <v>2.6213295928309366E-3</v>
      </c>
      <c r="R609" s="5">
        <f>VLOOKUP(A609,'27-7'!$A$2:$L$1650,12,FALSE)</f>
        <v>122.36</v>
      </c>
      <c r="S609" s="7">
        <f t="shared" si="70"/>
        <v>0.63966982674076489</v>
      </c>
      <c r="T609">
        <v>95584</v>
      </c>
      <c r="U609">
        <v>30.19</v>
      </c>
      <c r="V609">
        <f t="shared" si="65"/>
        <v>0</v>
      </c>
      <c r="W609">
        <f t="shared" si="66"/>
        <v>0</v>
      </c>
      <c r="X609">
        <f t="shared" si="67"/>
        <v>1</v>
      </c>
    </row>
    <row r="610" spans="1:24" x14ac:dyDescent="0.3">
      <c r="A610" t="s">
        <v>615</v>
      </c>
      <c r="B610" t="str">
        <f t="shared" si="68"/>
        <v>'KINGFA'</v>
      </c>
      <c r="C610" t="s">
        <v>24</v>
      </c>
      <c r="D610" t="s">
        <v>1677</v>
      </c>
      <c r="E610">
        <v>465.85</v>
      </c>
      <c r="F610">
        <v>475.85</v>
      </c>
      <c r="G610">
        <v>489.65</v>
      </c>
      <c r="H610">
        <v>463.15</v>
      </c>
      <c r="I610">
        <v>474.6</v>
      </c>
      <c r="J610">
        <v>474.1</v>
      </c>
      <c r="K610">
        <v>476.15</v>
      </c>
      <c r="L610">
        <v>42109</v>
      </c>
      <c r="M610" s="3">
        <v>200.5</v>
      </c>
      <c r="N610">
        <v>2903</v>
      </c>
      <c r="O610" s="3">
        <f t="shared" si="64"/>
        <v>14.505339304168102</v>
      </c>
      <c r="P610" s="3">
        <f>VLOOKUP(A610,'27-7'!$A$2:$N$1650,14,FALSE)</f>
        <v>17.108853410740203</v>
      </c>
      <c r="Q610" s="6">
        <f t="shared" si="69"/>
        <v>-0.15217350012115521</v>
      </c>
      <c r="R610" s="5">
        <f>VLOOKUP(A610,'27-7'!$A$2:$L$1650,12,FALSE)</f>
        <v>276.33999999999997</v>
      </c>
      <c r="S610" s="7">
        <f t="shared" si="70"/>
        <v>-0.27444452486067883</v>
      </c>
      <c r="T610">
        <v>19520</v>
      </c>
      <c r="U610">
        <v>46.36</v>
      </c>
      <c r="V610">
        <f t="shared" si="65"/>
        <v>0</v>
      </c>
      <c r="W610">
        <f t="shared" si="66"/>
        <v>0</v>
      </c>
      <c r="X610">
        <f t="shared" si="67"/>
        <v>1</v>
      </c>
    </row>
    <row r="611" spans="1:24" x14ac:dyDescent="0.3">
      <c r="A611" t="s">
        <v>656</v>
      </c>
      <c r="B611" t="str">
        <f t="shared" si="68"/>
        <v>'PRECAM'</v>
      </c>
      <c r="C611" t="s">
        <v>24</v>
      </c>
      <c r="D611" t="s">
        <v>1677</v>
      </c>
      <c r="E611">
        <v>32.25</v>
      </c>
      <c r="F611">
        <v>32.549999999999997</v>
      </c>
      <c r="G611">
        <v>33.299999999999997</v>
      </c>
      <c r="H611">
        <v>31.75</v>
      </c>
      <c r="I611">
        <v>32.200000000000003</v>
      </c>
      <c r="J611">
        <v>32.049999999999997</v>
      </c>
      <c r="K611">
        <v>32.53</v>
      </c>
      <c r="L611">
        <v>612917</v>
      </c>
      <c r="M611" s="3">
        <v>199.41</v>
      </c>
      <c r="N611">
        <v>2031</v>
      </c>
      <c r="O611" s="3">
        <f t="shared" si="64"/>
        <v>301.78089611029048</v>
      </c>
      <c r="P611" s="3">
        <f>VLOOKUP(A611,'27-7'!$A$2:$N$1650,14,FALSE)</f>
        <v>269.02845010615709</v>
      </c>
      <c r="Q611" s="6">
        <f t="shared" si="69"/>
        <v>0.12174342896154462</v>
      </c>
      <c r="R611" s="5">
        <f>VLOOKUP(A611,'27-7'!$A$2:$L$1650,12,FALSE)</f>
        <v>209.76</v>
      </c>
      <c r="S611" s="7">
        <f t="shared" si="70"/>
        <v>-4.9342105263157868E-2</v>
      </c>
      <c r="T611">
        <v>199505</v>
      </c>
      <c r="U611">
        <v>32.549999999999997</v>
      </c>
      <c r="V611">
        <f t="shared" si="65"/>
        <v>0</v>
      </c>
      <c r="W611">
        <f t="shared" si="66"/>
        <v>0</v>
      </c>
      <c r="X611">
        <f t="shared" si="67"/>
        <v>1</v>
      </c>
    </row>
    <row r="612" spans="1:24" x14ac:dyDescent="0.3">
      <c r="A612" t="s">
        <v>654</v>
      </c>
      <c r="B612" t="str">
        <f t="shared" si="68"/>
        <v>'AMRUTANJAN'</v>
      </c>
      <c r="C612" t="s">
        <v>24</v>
      </c>
      <c r="D612" t="s">
        <v>1677</v>
      </c>
      <c r="E612">
        <v>386.85</v>
      </c>
      <c r="F612">
        <v>388.8</v>
      </c>
      <c r="G612">
        <v>393.75</v>
      </c>
      <c r="H612">
        <v>386.55</v>
      </c>
      <c r="I612">
        <v>389.95</v>
      </c>
      <c r="J612">
        <v>388.4</v>
      </c>
      <c r="K612">
        <v>389.68</v>
      </c>
      <c r="L612">
        <v>50807</v>
      </c>
      <c r="M612" s="3">
        <v>197.99</v>
      </c>
      <c r="N612">
        <v>3304</v>
      </c>
      <c r="O612" s="3">
        <f t="shared" si="64"/>
        <v>15.377421307506053</v>
      </c>
      <c r="P612" s="3">
        <f>VLOOKUP(A612,'27-7'!$A$2:$N$1650,14,FALSE)</f>
        <v>18.812912183269699</v>
      </c>
      <c r="Q612" s="6">
        <f t="shared" si="69"/>
        <v>-0.18261345411577609</v>
      </c>
      <c r="R612" s="5">
        <f>VLOOKUP(A612,'27-7'!$A$2:$L$1650,12,FALSE)</f>
        <v>210.84</v>
      </c>
      <c r="S612" s="7">
        <f t="shared" si="70"/>
        <v>-6.0946689432745178E-2</v>
      </c>
      <c r="T612">
        <v>14507</v>
      </c>
      <c r="U612">
        <v>28.55</v>
      </c>
      <c r="V612">
        <f t="shared" si="65"/>
        <v>0</v>
      </c>
      <c r="W612">
        <f t="shared" si="66"/>
        <v>0</v>
      </c>
      <c r="X612">
        <f t="shared" si="67"/>
        <v>1</v>
      </c>
    </row>
    <row r="613" spans="1:24" x14ac:dyDescent="0.3">
      <c r="A613" t="s">
        <v>603</v>
      </c>
      <c r="B613" t="str">
        <f t="shared" si="68"/>
        <v>'KRBL'</v>
      </c>
      <c r="C613" t="s">
        <v>24</v>
      </c>
      <c r="D613" t="s">
        <v>1677</v>
      </c>
      <c r="E613">
        <v>247.95</v>
      </c>
      <c r="F613">
        <v>249.8</v>
      </c>
      <c r="G613">
        <v>251.95</v>
      </c>
      <c r="H613">
        <v>249</v>
      </c>
      <c r="I613">
        <v>250.1</v>
      </c>
      <c r="J613">
        <v>250.45</v>
      </c>
      <c r="K613">
        <v>250.46</v>
      </c>
      <c r="L613">
        <v>78600</v>
      </c>
      <c r="M613" s="3">
        <v>196.86</v>
      </c>
      <c r="N613">
        <v>1936</v>
      </c>
      <c r="O613" s="3">
        <f t="shared" si="64"/>
        <v>40.599173553719005</v>
      </c>
      <c r="P613" s="3">
        <f>VLOOKUP(A613,'27-7'!$A$2:$N$1650,14,FALSE)</f>
        <v>29.062857142857144</v>
      </c>
      <c r="Q613" s="6">
        <f t="shared" si="69"/>
        <v>0.39694364370838098</v>
      </c>
      <c r="R613" s="5">
        <f>VLOOKUP(A613,'27-7'!$A$2:$L$1650,12,FALSE)</f>
        <v>317.3</v>
      </c>
      <c r="S613" s="7">
        <f t="shared" si="70"/>
        <v>-0.37957768673179954</v>
      </c>
      <c r="T613">
        <v>35517</v>
      </c>
      <c r="U613">
        <v>45.19</v>
      </c>
      <c r="V613">
        <f t="shared" si="65"/>
        <v>0</v>
      </c>
      <c r="W613">
        <f t="shared" si="66"/>
        <v>0</v>
      </c>
      <c r="X613">
        <f t="shared" si="67"/>
        <v>1</v>
      </c>
    </row>
    <row r="614" spans="1:24" x14ac:dyDescent="0.3">
      <c r="A614" t="s">
        <v>534</v>
      </c>
      <c r="B614" t="str">
        <f t="shared" si="68"/>
        <v>'PARAGMILK'</v>
      </c>
      <c r="C614" t="s">
        <v>24</v>
      </c>
      <c r="D614" t="s">
        <v>1677</v>
      </c>
      <c r="E614">
        <v>88.3</v>
      </c>
      <c r="F614">
        <v>88.3</v>
      </c>
      <c r="G614">
        <v>89.95</v>
      </c>
      <c r="H614">
        <v>86.9</v>
      </c>
      <c r="I614">
        <v>87.4</v>
      </c>
      <c r="J614">
        <v>87.55</v>
      </c>
      <c r="K614">
        <v>87.9</v>
      </c>
      <c r="L614">
        <v>222214</v>
      </c>
      <c r="M614" s="3">
        <v>195.34</v>
      </c>
      <c r="N614">
        <v>2517</v>
      </c>
      <c r="O614" s="3">
        <f t="shared" si="64"/>
        <v>88.285260230433053</v>
      </c>
      <c r="P614" s="3">
        <f>VLOOKUP(A614,'27-7'!$A$2:$N$1650,14,FALSE)</f>
        <v>64.083816964285717</v>
      </c>
      <c r="Q614" s="6">
        <f t="shared" si="69"/>
        <v>0.37765296158365441</v>
      </c>
      <c r="R614" s="5">
        <f>VLOOKUP(A614,'27-7'!$A$2:$L$1650,12,FALSE)</f>
        <v>513.07000000000005</v>
      </c>
      <c r="S614" s="7">
        <f t="shared" si="70"/>
        <v>-0.61927222406299332</v>
      </c>
      <c r="T614">
        <v>122608</v>
      </c>
      <c r="U614">
        <v>55.18</v>
      </c>
      <c r="V614">
        <f t="shared" si="65"/>
        <v>0</v>
      </c>
      <c r="W614">
        <f t="shared" si="66"/>
        <v>0</v>
      </c>
      <c r="X614">
        <f t="shared" si="67"/>
        <v>1</v>
      </c>
    </row>
    <row r="615" spans="1:24" x14ac:dyDescent="0.3">
      <c r="A615" t="s">
        <v>639</v>
      </c>
      <c r="B615" t="str">
        <f t="shared" si="68"/>
        <v>'VARROC'</v>
      </c>
      <c r="C615" t="s">
        <v>24</v>
      </c>
      <c r="D615" t="s">
        <v>1677</v>
      </c>
      <c r="E615">
        <v>193.4</v>
      </c>
      <c r="F615">
        <v>186</v>
      </c>
      <c r="G615">
        <v>193.2</v>
      </c>
      <c r="H615">
        <v>186</v>
      </c>
      <c r="I615">
        <v>189.95</v>
      </c>
      <c r="J615">
        <v>189.75</v>
      </c>
      <c r="K615">
        <v>189.21</v>
      </c>
      <c r="L615">
        <v>102002</v>
      </c>
      <c r="M615" s="3">
        <v>193</v>
      </c>
      <c r="N615">
        <v>2569</v>
      </c>
      <c r="O615" s="3">
        <f t="shared" si="64"/>
        <v>39.70494355780459</v>
      </c>
      <c r="P615" s="3">
        <f>VLOOKUP(A615,'27-7'!$A$2:$N$1650,14,FALSE)</f>
        <v>41.899159663865547</v>
      </c>
      <c r="Q615" s="6">
        <f t="shared" si="69"/>
        <v>-5.2368976458334097E-2</v>
      </c>
      <c r="R615" s="5">
        <f>VLOOKUP(A615,'27-7'!$A$2:$L$1650,12,FALSE)</f>
        <v>231.92</v>
      </c>
      <c r="S615" s="7">
        <f t="shared" si="70"/>
        <v>-0.16781648844429109</v>
      </c>
      <c r="T615">
        <v>53629</v>
      </c>
      <c r="U615">
        <v>52.58</v>
      </c>
      <c r="V615">
        <f t="shared" si="65"/>
        <v>0</v>
      </c>
      <c r="W615">
        <f t="shared" si="66"/>
        <v>0</v>
      </c>
      <c r="X615">
        <f t="shared" si="67"/>
        <v>1</v>
      </c>
    </row>
    <row r="616" spans="1:24" x14ac:dyDescent="0.3">
      <c r="A616" t="s">
        <v>166</v>
      </c>
      <c r="B616" t="str">
        <f t="shared" si="68"/>
        <v>'TATAMETALI'</v>
      </c>
      <c r="C616" t="s">
        <v>24</v>
      </c>
      <c r="D616" t="s">
        <v>1677</v>
      </c>
      <c r="E616">
        <v>496.25</v>
      </c>
      <c r="F616">
        <v>498.75</v>
      </c>
      <c r="G616">
        <v>505</v>
      </c>
      <c r="H616">
        <v>490.1</v>
      </c>
      <c r="I616">
        <v>491.1</v>
      </c>
      <c r="J616">
        <v>492.55</v>
      </c>
      <c r="K616">
        <v>494.67</v>
      </c>
      <c r="L616">
        <v>38722</v>
      </c>
      <c r="M616" s="3">
        <v>191.55</v>
      </c>
      <c r="N616">
        <v>2686</v>
      </c>
      <c r="O616" s="3">
        <f t="shared" si="64"/>
        <v>14.416232315711095</v>
      </c>
      <c r="P616" s="3">
        <f>VLOOKUP(A616,'27-7'!$A$2:$N$1650,14,FALSE)</f>
        <v>21.202734559170203</v>
      </c>
      <c r="Q616" s="6">
        <f t="shared" si="69"/>
        <v>-0.32007674408789594</v>
      </c>
      <c r="R616" s="5">
        <f>VLOOKUP(A616,'27-7'!$A$2:$L$1650,12,FALSE)</f>
        <v>225.14</v>
      </c>
      <c r="S616" s="7">
        <f t="shared" si="70"/>
        <v>-0.14919605578750988</v>
      </c>
      <c r="T616">
        <v>22632</v>
      </c>
      <c r="U616">
        <v>58.45</v>
      </c>
      <c r="V616">
        <f t="shared" si="65"/>
        <v>0</v>
      </c>
      <c r="W616">
        <f t="shared" si="66"/>
        <v>0</v>
      </c>
      <c r="X616">
        <f t="shared" si="67"/>
        <v>1</v>
      </c>
    </row>
    <row r="617" spans="1:24" x14ac:dyDescent="0.3">
      <c r="A617" t="s">
        <v>713</v>
      </c>
      <c r="B617" t="str">
        <f t="shared" si="68"/>
        <v>'PRAKASH'</v>
      </c>
      <c r="C617" t="s">
        <v>24</v>
      </c>
      <c r="D617" t="s">
        <v>1677</v>
      </c>
      <c r="E617">
        <v>32.15</v>
      </c>
      <c r="F617">
        <v>32.15</v>
      </c>
      <c r="G617">
        <v>32.450000000000003</v>
      </c>
      <c r="H617">
        <v>31.25</v>
      </c>
      <c r="I617">
        <v>32</v>
      </c>
      <c r="J617">
        <v>31.95</v>
      </c>
      <c r="K617">
        <v>31.81</v>
      </c>
      <c r="L617">
        <v>591948</v>
      </c>
      <c r="M617" s="3">
        <v>188.3</v>
      </c>
      <c r="N617">
        <v>1664</v>
      </c>
      <c r="O617" s="3">
        <f t="shared" si="64"/>
        <v>355.73798076923077</v>
      </c>
      <c r="P617" s="3">
        <f>VLOOKUP(A617,'27-7'!$A$2:$N$1650,14,FALSE)</f>
        <v>253.29415384615385</v>
      </c>
      <c r="Q617" s="6">
        <f t="shared" si="69"/>
        <v>0.40444607728806642</v>
      </c>
      <c r="R617" s="5">
        <f>VLOOKUP(A617,'27-7'!$A$2:$L$1650,12,FALSE)</f>
        <v>133.47</v>
      </c>
      <c r="S617" s="7">
        <f t="shared" si="70"/>
        <v>0.41080392597587484</v>
      </c>
      <c r="T617">
        <v>436419</v>
      </c>
      <c r="U617">
        <v>73.73</v>
      </c>
      <c r="V617">
        <f t="shared" si="65"/>
        <v>0</v>
      </c>
      <c r="W617">
        <f t="shared" si="66"/>
        <v>0</v>
      </c>
      <c r="X617">
        <f t="shared" si="67"/>
        <v>1</v>
      </c>
    </row>
    <row r="618" spans="1:24" x14ac:dyDescent="0.3">
      <c r="A618" t="s">
        <v>587</v>
      </c>
      <c r="B618" t="str">
        <f t="shared" si="68"/>
        <v>'GLAXO'</v>
      </c>
      <c r="C618" t="s">
        <v>24</v>
      </c>
      <c r="D618" t="s">
        <v>1677</v>
      </c>
      <c r="E618">
        <v>1455.75</v>
      </c>
      <c r="F618">
        <v>1457.95</v>
      </c>
      <c r="G618">
        <v>1472.45</v>
      </c>
      <c r="H618">
        <v>1455</v>
      </c>
      <c r="I618">
        <v>1467</v>
      </c>
      <c r="J618">
        <v>1464.3</v>
      </c>
      <c r="K618">
        <v>1462.04</v>
      </c>
      <c r="L618">
        <v>12878</v>
      </c>
      <c r="M618" s="3">
        <v>188.28</v>
      </c>
      <c r="N618">
        <v>2183</v>
      </c>
      <c r="O618" s="3">
        <f t="shared" si="64"/>
        <v>5.8992212551534582</v>
      </c>
      <c r="P618" s="3">
        <f>VLOOKUP(A618,'27-7'!$A$2:$N$1650,14,FALSE)</f>
        <v>7.1901802361715355</v>
      </c>
      <c r="Q618" s="6">
        <f t="shared" si="69"/>
        <v>-0.17954473164993398</v>
      </c>
      <c r="R618" s="5">
        <f>VLOOKUP(A618,'27-7'!$A$2:$L$1650,12,FALSE)</f>
        <v>339.95</v>
      </c>
      <c r="S618" s="7">
        <f t="shared" si="70"/>
        <v>-0.44615384615384612</v>
      </c>
      <c r="T618">
        <v>6829</v>
      </c>
      <c r="U618">
        <v>53.03</v>
      </c>
      <c r="V618">
        <f t="shared" si="65"/>
        <v>0</v>
      </c>
      <c r="W618">
        <f t="shared" si="66"/>
        <v>0</v>
      </c>
      <c r="X618">
        <f t="shared" si="67"/>
        <v>1</v>
      </c>
    </row>
    <row r="619" spans="1:24" x14ac:dyDescent="0.3">
      <c r="A619" t="s">
        <v>730</v>
      </c>
      <c r="B619" t="str">
        <f t="shared" si="68"/>
        <v>'FORCEMOT'</v>
      </c>
      <c r="C619" t="s">
        <v>24</v>
      </c>
      <c r="D619" t="s">
        <v>1677</v>
      </c>
      <c r="E619">
        <v>894.8</v>
      </c>
      <c r="F619">
        <v>897.95</v>
      </c>
      <c r="G619">
        <v>925</v>
      </c>
      <c r="H619">
        <v>897</v>
      </c>
      <c r="I619">
        <v>920</v>
      </c>
      <c r="J619">
        <v>915.5</v>
      </c>
      <c r="K619">
        <v>911.58</v>
      </c>
      <c r="L619">
        <v>20095</v>
      </c>
      <c r="M619" s="3">
        <v>183.18</v>
      </c>
      <c r="N619">
        <v>1748</v>
      </c>
      <c r="O619" s="3">
        <f t="shared" si="64"/>
        <v>11.495995423340961</v>
      </c>
      <c r="P619" s="3">
        <f>VLOOKUP(A619,'27-7'!$A$2:$N$1650,14,FALSE)</f>
        <v>10.831858407079647</v>
      </c>
      <c r="Q619" s="6">
        <f t="shared" si="69"/>
        <v>6.1313302971837014E-2</v>
      </c>
      <c r="R619" s="5">
        <f>VLOOKUP(A619,'27-7'!$A$2:$L$1650,12,FALSE)</f>
        <v>120.86</v>
      </c>
      <c r="S619" s="7">
        <f t="shared" si="70"/>
        <v>0.51563792818136689</v>
      </c>
      <c r="T619">
        <v>8304</v>
      </c>
      <c r="U619">
        <v>41.32</v>
      </c>
      <c r="V619">
        <f t="shared" si="65"/>
        <v>0</v>
      </c>
      <c r="W619">
        <f t="shared" si="66"/>
        <v>0</v>
      </c>
      <c r="X619">
        <f t="shared" si="67"/>
        <v>1</v>
      </c>
    </row>
    <row r="620" spans="1:24" x14ac:dyDescent="0.3">
      <c r="A620" t="s">
        <v>495</v>
      </c>
      <c r="B620" t="str">
        <f t="shared" si="68"/>
        <v>'GOKEX'</v>
      </c>
      <c r="C620" t="s">
        <v>24</v>
      </c>
      <c r="D620" t="s">
        <v>1677</v>
      </c>
      <c r="E620">
        <v>45.2</v>
      </c>
      <c r="F620">
        <v>44.3</v>
      </c>
      <c r="G620">
        <v>45.55</v>
      </c>
      <c r="H620">
        <v>41.9</v>
      </c>
      <c r="I620">
        <v>42.7</v>
      </c>
      <c r="J620">
        <v>42.3</v>
      </c>
      <c r="K620">
        <v>43.26</v>
      </c>
      <c r="L620">
        <v>421833</v>
      </c>
      <c r="M620" s="3">
        <v>182.5</v>
      </c>
      <c r="N620">
        <v>3010</v>
      </c>
      <c r="O620" s="3">
        <f t="shared" si="64"/>
        <v>140.143853820598</v>
      </c>
      <c r="P620" s="3">
        <f>VLOOKUP(A620,'27-7'!$A$2:$N$1650,14,FALSE)</f>
        <v>141.24099342299007</v>
      </c>
      <c r="Q620" s="6">
        <f t="shared" si="69"/>
        <v>-7.7678553216228834E-3</v>
      </c>
      <c r="R620" s="5">
        <f>VLOOKUP(A620,'27-7'!$A$2:$L$1650,12,FALSE)</f>
        <v>690.88</v>
      </c>
      <c r="S620" s="7">
        <f t="shared" si="70"/>
        <v>-0.73584414080592864</v>
      </c>
      <c r="T620">
        <v>160886</v>
      </c>
      <c r="U620">
        <v>38.14</v>
      </c>
      <c r="V620">
        <f t="shared" si="65"/>
        <v>0</v>
      </c>
      <c r="W620">
        <f t="shared" si="66"/>
        <v>0</v>
      </c>
      <c r="X620">
        <f t="shared" si="67"/>
        <v>1</v>
      </c>
    </row>
    <row r="621" spans="1:24" x14ac:dyDescent="0.3">
      <c r="A621" t="s">
        <v>668</v>
      </c>
      <c r="B621" t="str">
        <f t="shared" si="68"/>
        <v>'LEMONTREE'</v>
      </c>
      <c r="C621" t="s">
        <v>24</v>
      </c>
      <c r="D621" t="s">
        <v>1677</v>
      </c>
      <c r="E621">
        <v>23.55</v>
      </c>
      <c r="F621">
        <v>23.35</v>
      </c>
      <c r="G621">
        <v>23.8</v>
      </c>
      <c r="H621">
        <v>23</v>
      </c>
      <c r="I621">
        <v>23.35</v>
      </c>
      <c r="J621">
        <v>23.35</v>
      </c>
      <c r="K621">
        <v>23.4</v>
      </c>
      <c r="L621">
        <v>778641</v>
      </c>
      <c r="M621" s="3">
        <v>182.2</v>
      </c>
      <c r="N621">
        <v>2537</v>
      </c>
      <c r="O621" s="3">
        <f t="shared" si="64"/>
        <v>306.91407173827355</v>
      </c>
      <c r="P621" s="3">
        <f>VLOOKUP(A621,'27-7'!$A$2:$N$1650,14,FALSE)</f>
        <v>283.81965442764579</v>
      </c>
      <c r="Q621" s="6">
        <f t="shared" si="69"/>
        <v>8.1370042385543198E-2</v>
      </c>
      <c r="R621" s="5">
        <f>VLOOKUP(A621,'27-7'!$A$2:$L$1650,12,FALSE)</f>
        <v>186.55</v>
      </c>
      <c r="S621" s="7">
        <f t="shared" si="70"/>
        <v>-2.33181452693649E-2</v>
      </c>
      <c r="T621">
        <v>560445</v>
      </c>
      <c r="U621">
        <v>71.98</v>
      </c>
      <c r="V621">
        <f t="shared" si="65"/>
        <v>0</v>
      </c>
      <c r="W621">
        <f t="shared" si="66"/>
        <v>0</v>
      </c>
      <c r="X621">
        <f t="shared" si="67"/>
        <v>1</v>
      </c>
    </row>
    <row r="622" spans="1:24" x14ac:dyDescent="0.3">
      <c r="A622" t="s">
        <v>667</v>
      </c>
      <c r="B622" t="str">
        <f t="shared" si="68"/>
        <v>'SADBHAV'</v>
      </c>
      <c r="C622" t="s">
        <v>24</v>
      </c>
      <c r="D622" t="s">
        <v>1677</v>
      </c>
      <c r="E622">
        <v>46.15</v>
      </c>
      <c r="F622">
        <v>47.7</v>
      </c>
      <c r="G622">
        <v>47.7</v>
      </c>
      <c r="H622">
        <v>45.5</v>
      </c>
      <c r="I622">
        <v>45.8</v>
      </c>
      <c r="J622">
        <v>45.8</v>
      </c>
      <c r="K622">
        <v>46.22</v>
      </c>
      <c r="L622">
        <v>394198</v>
      </c>
      <c r="M622" s="3">
        <v>182.19</v>
      </c>
      <c r="N622">
        <v>1738</v>
      </c>
      <c r="O622" s="3">
        <f t="shared" si="64"/>
        <v>226.81127733026466</v>
      </c>
      <c r="P622" s="3">
        <f>VLOOKUP(A622,'27-7'!$A$2:$N$1650,14,FALSE)</f>
        <v>159.52855454903505</v>
      </c>
      <c r="Q622" s="6">
        <f t="shared" si="69"/>
        <v>0.42175974684550033</v>
      </c>
      <c r="R622" s="5">
        <f>VLOOKUP(A622,'27-7'!$A$2:$L$1650,12,FALSE)</f>
        <v>190.35</v>
      </c>
      <c r="S622" s="7">
        <f t="shared" si="70"/>
        <v>-4.2868400315208811E-2</v>
      </c>
      <c r="T622">
        <v>297906</v>
      </c>
      <c r="U622">
        <v>75.569999999999993</v>
      </c>
      <c r="V622">
        <f t="shared" si="65"/>
        <v>0</v>
      </c>
      <c r="W622">
        <f t="shared" si="66"/>
        <v>0</v>
      </c>
      <c r="X622">
        <f t="shared" si="67"/>
        <v>1</v>
      </c>
    </row>
    <row r="623" spans="1:24" x14ac:dyDescent="0.3">
      <c r="A623" t="s">
        <v>790</v>
      </c>
      <c r="B623" t="str">
        <f t="shared" si="68"/>
        <v>'FINPIPE'</v>
      </c>
      <c r="C623" t="s">
        <v>24</v>
      </c>
      <c r="D623" t="s">
        <v>1677</v>
      </c>
      <c r="E623">
        <v>454.65</v>
      </c>
      <c r="F623">
        <v>452.45</v>
      </c>
      <c r="G623">
        <v>458.25</v>
      </c>
      <c r="H623">
        <v>447</v>
      </c>
      <c r="I623">
        <v>447.75</v>
      </c>
      <c r="J623">
        <v>449.15</v>
      </c>
      <c r="K623">
        <v>450.57</v>
      </c>
      <c r="L623">
        <v>40173</v>
      </c>
      <c r="M623" s="3">
        <v>181.01</v>
      </c>
      <c r="N623">
        <v>3315</v>
      </c>
      <c r="O623" s="3">
        <f t="shared" si="64"/>
        <v>12.118552036199095</v>
      </c>
      <c r="P623" s="3">
        <f>VLOOKUP(A623,'27-7'!$A$2:$N$1650,14,FALSE)</f>
        <v>7.7828241123038815</v>
      </c>
      <c r="Q623" s="6">
        <f t="shared" si="69"/>
        <v>0.55708928549995784</v>
      </c>
      <c r="R623" s="5">
        <f>VLOOKUP(A623,'27-7'!$A$2:$L$1650,12,FALSE)</f>
        <v>85.99</v>
      </c>
      <c r="S623" s="7">
        <f t="shared" si="70"/>
        <v>1.1050122107221769</v>
      </c>
      <c r="T623">
        <v>30806</v>
      </c>
      <c r="U623">
        <v>76.680000000000007</v>
      </c>
      <c r="V623">
        <f t="shared" si="65"/>
        <v>0</v>
      </c>
      <c r="W623">
        <f t="shared" si="66"/>
        <v>0</v>
      </c>
      <c r="X623">
        <f t="shared" si="67"/>
        <v>1</v>
      </c>
    </row>
    <row r="624" spans="1:24" x14ac:dyDescent="0.3">
      <c r="A624" t="s">
        <v>171</v>
      </c>
      <c r="B624" t="str">
        <f t="shared" si="68"/>
        <v>'KARDA'</v>
      </c>
      <c r="C624" t="s">
        <v>41</v>
      </c>
      <c r="D624" t="s">
        <v>1677</v>
      </c>
      <c r="E624">
        <v>69</v>
      </c>
      <c r="F624">
        <v>70.95</v>
      </c>
      <c r="G624">
        <v>72.45</v>
      </c>
      <c r="H624">
        <v>69.25</v>
      </c>
      <c r="I624">
        <v>70</v>
      </c>
      <c r="J624">
        <v>71.95</v>
      </c>
      <c r="K624">
        <v>72.17</v>
      </c>
      <c r="L624">
        <v>248467</v>
      </c>
      <c r="M624" s="3">
        <v>179.32</v>
      </c>
      <c r="N624">
        <v>310</v>
      </c>
      <c r="O624" s="3">
        <f t="shared" si="64"/>
        <v>801.50645161290322</v>
      </c>
      <c r="P624" s="3">
        <f>VLOOKUP(A624,'27-7'!$A$2:$N$1650,14,FALSE)</f>
        <v>1001.4594594594595</v>
      </c>
      <c r="Q624" s="6">
        <f t="shared" si="69"/>
        <v>-0.19966160982141148</v>
      </c>
      <c r="R624" s="5">
        <f>VLOOKUP(A624,'27-7'!$A$2:$L$1650,12,FALSE)</f>
        <v>173.61</v>
      </c>
      <c r="S624" s="7">
        <f t="shared" si="70"/>
        <v>3.2889810494787043E-2</v>
      </c>
      <c r="T624" t="s">
        <v>42</v>
      </c>
      <c r="U624" t="s">
        <v>42</v>
      </c>
      <c r="V624">
        <f t="shared" si="65"/>
        <v>0</v>
      </c>
      <c r="W624">
        <f t="shared" si="66"/>
        <v>0</v>
      </c>
      <c r="X624">
        <f t="shared" si="67"/>
        <v>1</v>
      </c>
    </row>
    <row r="625" spans="1:24" x14ac:dyDescent="0.3">
      <c r="A625" t="s">
        <v>665</v>
      </c>
      <c r="B625" t="str">
        <f t="shared" si="68"/>
        <v>'BORORENEW'</v>
      </c>
      <c r="C625" t="s">
        <v>24</v>
      </c>
      <c r="D625" t="s">
        <v>1677</v>
      </c>
      <c r="E625">
        <v>74.25</v>
      </c>
      <c r="F625">
        <v>72.5</v>
      </c>
      <c r="G625">
        <v>73.849999999999994</v>
      </c>
      <c r="H625">
        <v>70.55</v>
      </c>
      <c r="I625">
        <v>70.55</v>
      </c>
      <c r="J625">
        <v>70.55</v>
      </c>
      <c r="K625">
        <v>71.06</v>
      </c>
      <c r="L625">
        <v>252095</v>
      </c>
      <c r="M625" s="3">
        <v>179.13</v>
      </c>
      <c r="N625">
        <v>4220</v>
      </c>
      <c r="O625" s="3">
        <f t="shared" si="64"/>
        <v>59.738151658767769</v>
      </c>
      <c r="P625" s="3">
        <f>VLOOKUP(A625,'27-7'!$A$2:$N$1650,14,FALSE)</f>
        <v>55.63838035752746</v>
      </c>
      <c r="Q625" s="6">
        <f t="shared" si="69"/>
        <v>7.3686028868840736E-2</v>
      </c>
      <c r="R625" s="5">
        <f>VLOOKUP(A625,'27-7'!$A$2:$L$1650,12,FALSE)</f>
        <v>193.13</v>
      </c>
      <c r="S625" s="7">
        <f t="shared" si="70"/>
        <v>-7.2490032620514677E-2</v>
      </c>
      <c r="T625">
        <v>164895</v>
      </c>
      <c r="U625">
        <v>65.41</v>
      </c>
      <c r="V625">
        <f t="shared" si="65"/>
        <v>0</v>
      </c>
      <c r="W625">
        <f t="shared" si="66"/>
        <v>0</v>
      </c>
      <c r="X625">
        <f t="shared" si="67"/>
        <v>1</v>
      </c>
    </row>
    <row r="626" spans="1:24" x14ac:dyDescent="0.3">
      <c r="A626" t="s">
        <v>692</v>
      </c>
      <c r="B626" t="str">
        <f t="shared" si="68"/>
        <v>'JSWENERGY'</v>
      </c>
      <c r="C626" t="s">
        <v>24</v>
      </c>
      <c r="D626" t="s">
        <v>1677</v>
      </c>
      <c r="E626">
        <v>45.05</v>
      </c>
      <c r="F626">
        <v>45.3</v>
      </c>
      <c r="G626">
        <v>45.45</v>
      </c>
      <c r="H626">
        <v>44.8</v>
      </c>
      <c r="I626">
        <v>45.15</v>
      </c>
      <c r="J626">
        <v>45.1</v>
      </c>
      <c r="K626">
        <v>45.12</v>
      </c>
      <c r="L626">
        <v>396232</v>
      </c>
      <c r="M626" s="3">
        <v>178.79</v>
      </c>
      <c r="N626">
        <v>2116</v>
      </c>
      <c r="O626" s="3">
        <f t="shared" si="64"/>
        <v>187.25519848771268</v>
      </c>
      <c r="P626" s="3">
        <f>VLOOKUP(A626,'27-7'!$A$2:$N$1650,14,FALSE)</f>
        <v>177.51828631138977</v>
      </c>
      <c r="Q626" s="6">
        <f t="shared" si="69"/>
        <v>5.4850192499284911E-2</v>
      </c>
      <c r="R626" s="5">
        <f>VLOOKUP(A626,'27-7'!$A$2:$L$1650,12,FALSE)</f>
        <v>153.52000000000001</v>
      </c>
      <c r="S626" s="7">
        <f t="shared" si="70"/>
        <v>0.16460396039603947</v>
      </c>
      <c r="T626">
        <v>222236</v>
      </c>
      <c r="U626">
        <v>56.09</v>
      </c>
      <c r="V626">
        <f t="shared" si="65"/>
        <v>0</v>
      </c>
      <c r="W626">
        <f t="shared" si="66"/>
        <v>0</v>
      </c>
      <c r="X626">
        <f t="shared" si="67"/>
        <v>1</v>
      </c>
    </row>
    <row r="627" spans="1:24" x14ac:dyDescent="0.3">
      <c r="A627" t="s">
        <v>660</v>
      </c>
      <c r="B627" t="str">
        <f t="shared" si="68"/>
        <v>'BRIGADE'</v>
      </c>
      <c r="C627" t="s">
        <v>24</v>
      </c>
      <c r="D627" t="s">
        <v>1677</v>
      </c>
      <c r="E627">
        <v>138.19999999999999</v>
      </c>
      <c r="F627">
        <v>139.15</v>
      </c>
      <c r="G627">
        <v>141.35</v>
      </c>
      <c r="H627">
        <v>137.1</v>
      </c>
      <c r="I627">
        <v>139.65</v>
      </c>
      <c r="J627">
        <v>140</v>
      </c>
      <c r="K627">
        <v>139.86000000000001</v>
      </c>
      <c r="L627">
        <v>127817</v>
      </c>
      <c r="M627" s="3">
        <v>178.76</v>
      </c>
      <c r="N627">
        <v>2612</v>
      </c>
      <c r="O627" s="3">
        <f t="shared" si="64"/>
        <v>48.934532924961715</v>
      </c>
      <c r="P627" s="3">
        <f>VLOOKUP(A627,'27-7'!$A$2:$N$1650,14,FALSE)</f>
        <v>50.007767646065517</v>
      </c>
      <c r="Q627" s="6">
        <f t="shared" si="69"/>
        <v>-2.1461360337052381E-2</v>
      </c>
      <c r="R627" s="5">
        <f>VLOOKUP(A627,'27-7'!$A$2:$L$1650,12,FALSE)</f>
        <v>203.78</v>
      </c>
      <c r="S627" s="7">
        <f t="shared" si="70"/>
        <v>-0.12277946805378354</v>
      </c>
      <c r="T627">
        <v>64884</v>
      </c>
      <c r="U627">
        <v>50.76</v>
      </c>
      <c r="V627">
        <f t="shared" si="65"/>
        <v>0</v>
      </c>
      <c r="W627">
        <f t="shared" si="66"/>
        <v>0</v>
      </c>
      <c r="X627">
        <f t="shared" si="67"/>
        <v>1</v>
      </c>
    </row>
    <row r="628" spans="1:24" x14ac:dyDescent="0.3">
      <c r="A628" t="s">
        <v>649</v>
      </c>
      <c r="B628" t="str">
        <f t="shared" si="68"/>
        <v>'CREDITACC'</v>
      </c>
      <c r="C628" t="s">
        <v>24</v>
      </c>
      <c r="D628" t="s">
        <v>1677</v>
      </c>
      <c r="E628">
        <v>558.20000000000005</v>
      </c>
      <c r="F628">
        <v>561</v>
      </c>
      <c r="G628">
        <v>580</v>
      </c>
      <c r="H628">
        <v>560.1</v>
      </c>
      <c r="I628">
        <v>561.95000000000005</v>
      </c>
      <c r="J628">
        <v>561.35</v>
      </c>
      <c r="K628">
        <v>567.13</v>
      </c>
      <c r="L628">
        <v>31363</v>
      </c>
      <c r="M628" s="3">
        <v>177.87</v>
      </c>
      <c r="N628">
        <v>4595</v>
      </c>
      <c r="O628" s="3">
        <f t="shared" si="64"/>
        <v>6.8254624591947772</v>
      </c>
      <c r="P628" s="3">
        <f>VLOOKUP(A628,'27-7'!$A$2:$N$1650,14,FALSE)</f>
        <v>11.409446450060168</v>
      </c>
      <c r="Q628" s="6">
        <f t="shared" si="69"/>
        <v>-0.40177093699766803</v>
      </c>
      <c r="R628" s="5">
        <f>VLOOKUP(A628,'27-7'!$A$2:$L$1650,12,FALSE)</f>
        <v>213.51</v>
      </c>
      <c r="S628" s="7">
        <f t="shared" si="70"/>
        <v>-0.16692426584234923</v>
      </c>
      <c r="T628">
        <v>15821</v>
      </c>
      <c r="U628">
        <v>50.44</v>
      </c>
      <c r="V628">
        <f t="shared" si="65"/>
        <v>0</v>
      </c>
      <c r="W628">
        <f t="shared" si="66"/>
        <v>0</v>
      </c>
      <c r="X628">
        <f t="shared" si="67"/>
        <v>1</v>
      </c>
    </row>
    <row r="629" spans="1:24" x14ac:dyDescent="0.3">
      <c r="A629" t="s">
        <v>588</v>
      </c>
      <c r="B629" t="str">
        <f t="shared" si="68"/>
        <v>'UNICHEMLAB'</v>
      </c>
      <c r="C629" t="s">
        <v>24</v>
      </c>
      <c r="D629" t="s">
        <v>1677</v>
      </c>
      <c r="E629">
        <v>199.45</v>
      </c>
      <c r="F629">
        <v>198.05</v>
      </c>
      <c r="G629">
        <v>207</v>
      </c>
      <c r="H629">
        <v>198.05</v>
      </c>
      <c r="I629">
        <v>201</v>
      </c>
      <c r="J629">
        <v>201</v>
      </c>
      <c r="K629">
        <v>202.46</v>
      </c>
      <c r="L629">
        <v>87036</v>
      </c>
      <c r="M629" s="3">
        <v>176.21</v>
      </c>
      <c r="N629">
        <v>2177</v>
      </c>
      <c r="O629" s="3">
        <f t="shared" si="64"/>
        <v>39.979788700045937</v>
      </c>
      <c r="P629" s="3">
        <f>VLOOKUP(A629,'27-7'!$A$2:$N$1650,14,FALSE)</f>
        <v>51.335992635777849</v>
      </c>
      <c r="Q629" s="6">
        <f t="shared" si="69"/>
        <v>-0.22121329213019592</v>
      </c>
      <c r="R629" s="5">
        <f>VLOOKUP(A629,'27-7'!$A$2:$L$1650,12,FALSE)</f>
        <v>339.57</v>
      </c>
      <c r="S629" s="7">
        <f t="shared" si="70"/>
        <v>-0.48107901169125655</v>
      </c>
      <c r="T629">
        <v>32296</v>
      </c>
      <c r="U629">
        <v>37.11</v>
      </c>
      <c r="V629">
        <f t="shared" si="65"/>
        <v>0</v>
      </c>
      <c r="W629">
        <f t="shared" si="66"/>
        <v>0</v>
      </c>
      <c r="X629">
        <f t="shared" si="67"/>
        <v>1</v>
      </c>
    </row>
    <row r="630" spans="1:24" x14ac:dyDescent="0.3">
      <c r="A630" t="s">
        <v>612</v>
      </c>
      <c r="B630" t="str">
        <f t="shared" si="68"/>
        <v>'GUFICBIO'</v>
      </c>
      <c r="C630" t="s">
        <v>24</v>
      </c>
      <c r="D630" t="s">
        <v>1677</v>
      </c>
      <c r="E630">
        <v>86.85</v>
      </c>
      <c r="F630">
        <v>86.85</v>
      </c>
      <c r="G630">
        <v>89.8</v>
      </c>
      <c r="H630">
        <v>85.5</v>
      </c>
      <c r="I630">
        <v>86.5</v>
      </c>
      <c r="J630">
        <v>86.1</v>
      </c>
      <c r="K630">
        <v>87.17</v>
      </c>
      <c r="L630">
        <v>196403</v>
      </c>
      <c r="M630" s="3">
        <v>171.21</v>
      </c>
      <c r="N630">
        <v>2523</v>
      </c>
      <c r="O630" s="3">
        <f t="shared" si="64"/>
        <v>77.845025762980583</v>
      </c>
      <c r="P630" s="3">
        <f>VLOOKUP(A630,'27-7'!$A$2:$N$1650,14,FALSE)</f>
        <v>88.350083752093809</v>
      </c>
      <c r="Q630" s="6">
        <f t="shared" si="69"/>
        <v>-0.11890263758651237</v>
      </c>
      <c r="R630" s="5">
        <f>VLOOKUP(A630,'27-7'!$A$2:$L$1650,12,FALSE)</f>
        <v>282.64999999999998</v>
      </c>
      <c r="S630" s="7">
        <f t="shared" si="70"/>
        <v>-0.39426852998407919</v>
      </c>
      <c r="T630">
        <v>92064</v>
      </c>
      <c r="U630">
        <v>46.88</v>
      </c>
      <c r="V630">
        <f t="shared" si="65"/>
        <v>0</v>
      </c>
      <c r="W630">
        <f t="shared" si="66"/>
        <v>0</v>
      </c>
      <c r="X630">
        <f t="shared" si="67"/>
        <v>1</v>
      </c>
    </row>
    <row r="631" spans="1:24" x14ac:dyDescent="0.3">
      <c r="A631" t="s">
        <v>659</v>
      </c>
      <c r="B631" t="str">
        <f t="shared" si="68"/>
        <v>'TIMETECHNO'</v>
      </c>
      <c r="C631" t="s">
        <v>24</v>
      </c>
      <c r="D631" t="s">
        <v>1677</v>
      </c>
      <c r="E631">
        <v>38.5</v>
      </c>
      <c r="F631">
        <v>38</v>
      </c>
      <c r="G631">
        <v>39.299999999999997</v>
      </c>
      <c r="H631">
        <v>37.549999999999997</v>
      </c>
      <c r="I631">
        <v>38.35</v>
      </c>
      <c r="J631">
        <v>38.450000000000003</v>
      </c>
      <c r="K631">
        <v>38.72</v>
      </c>
      <c r="L631">
        <v>440216</v>
      </c>
      <c r="M631" s="3">
        <v>170.45</v>
      </c>
      <c r="N631">
        <v>1414</v>
      </c>
      <c r="O631" s="3">
        <f t="shared" si="64"/>
        <v>311.32673267326732</v>
      </c>
      <c r="P631" s="3">
        <f>VLOOKUP(A631,'27-7'!$A$2:$N$1650,14,FALSE)</f>
        <v>248.85132005558128</v>
      </c>
      <c r="Q631" s="6">
        <f t="shared" si="69"/>
        <v>0.25105517866544597</v>
      </c>
      <c r="R631" s="5">
        <f>VLOOKUP(A631,'27-7'!$A$2:$L$1650,12,FALSE)</f>
        <v>204.4</v>
      </c>
      <c r="S631" s="7">
        <f t="shared" si="70"/>
        <v>-0.16609589041095899</v>
      </c>
      <c r="T631">
        <v>313182</v>
      </c>
      <c r="U631">
        <v>71.14</v>
      </c>
      <c r="V631">
        <f t="shared" si="65"/>
        <v>0</v>
      </c>
      <c r="W631">
        <f t="shared" si="66"/>
        <v>0</v>
      </c>
      <c r="X631">
        <f t="shared" si="67"/>
        <v>1</v>
      </c>
    </row>
    <row r="632" spans="1:24" x14ac:dyDescent="0.3">
      <c r="A632" t="s">
        <v>573</v>
      </c>
      <c r="B632" t="str">
        <f t="shared" si="68"/>
        <v>'MAGMA'</v>
      </c>
      <c r="C632" t="s">
        <v>24</v>
      </c>
      <c r="D632" t="s">
        <v>1677</v>
      </c>
      <c r="E632">
        <v>25.75</v>
      </c>
      <c r="F632">
        <v>25.1</v>
      </c>
      <c r="G632">
        <v>26.25</v>
      </c>
      <c r="H632">
        <v>24.8</v>
      </c>
      <c r="I632">
        <v>25.7</v>
      </c>
      <c r="J632">
        <v>25.7</v>
      </c>
      <c r="K632">
        <v>25.61</v>
      </c>
      <c r="L632">
        <v>663756</v>
      </c>
      <c r="M632" s="3">
        <v>169.98</v>
      </c>
      <c r="N632">
        <v>1737</v>
      </c>
      <c r="O632" s="3">
        <f t="shared" si="64"/>
        <v>382.12780656303971</v>
      </c>
      <c r="P632" s="3">
        <f>VLOOKUP(A632,'27-7'!$A$2:$N$1650,14,FALSE)</f>
        <v>519.51395608485302</v>
      </c>
      <c r="Q632" s="6">
        <f t="shared" si="69"/>
        <v>-0.26445131629798568</v>
      </c>
      <c r="R632" s="5">
        <f>VLOOKUP(A632,'27-7'!$A$2:$L$1650,12,FALSE)</f>
        <v>367.42</v>
      </c>
      <c r="S632" s="7">
        <f t="shared" si="70"/>
        <v>-0.5373686788960863</v>
      </c>
      <c r="T632">
        <v>480021</v>
      </c>
      <c r="U632">
        <v>72.319999999999993</v>
      </c>
      <c r="V632">
        <f t="shared" si="65"/>
        <v>0</v>
      </c>
      <c r="W632">
        <f t="shared" si="66"/>
        <v>0</v>
      </c>
      <c r="X632">
        <f t="shared" si="67"/>
        <v>1</v>
      </c>
    </row>
    <row r="633" spans="1:24" x14ac:dyDescent="0.3">
      <c r="A633" t="s">
        <v>632</v>
      </c>
      <c r="B633" t="str">
        <f t="shared" si="68"/>
        <v>'IOB'</v>
      </c>
      <c r="C633" t="s">
        <v>24</v>
      </c>
      <c r="D633" t="s">
        <v>1677</v>
      </c>
      <c r="E633">
        <v>10.35</v>
      </c>
      <c r="F633">
        <v>10.3</v>
      </c>
      <c r="G633">
        <v>10.5</v>
      </c>
      <c r="H633">
        <v>10.25</v>
      </c>
      <c r="I633">
        <v>10.5</v>
      </c>
      <c r="J633">
        <v>10.45</v>
      </c>
      <c r="K633">
        <v>10.37</v>
      </c>
      <c r="L633">
        <v>1626056</v>
      </c>
      <c r="M633" s="3">
        <v>168.6</v>
      </c>
      <c r="N633">
        <v>2100</v>
      </c>
      <c r="O633" s="3">
        <f t="shared" si="64"/>
        <v>774.31238095238098</v>
      </c>
      <c r="P633" s="3">
        <f>VLOOKUP(A633,'27-7'!$A$2:$N$1650,14,FALSE)</f>
        <v>769.11648865153541</v>
      </c>
      <c r="Q633" s="6">
        <f t="shared" si="69"/>
        <v>6.7556636445999805E-3</v>
      </c>
      <c r="R633" s="5">
        <f>VLOOKUP(A633,'27-7'!$A$2:$L$1650,12,FALSE)</f>
        <v>240.17</v>
      </c>
      <c r="S633" s="7">
        <f t="shared" si="70"/>
        <v>-0.29799725194653787</v>
      </c>
      <c r="T633">
        <v>801904</v>
      </c>
      <c r="U633">
        <v>49.32</v>
      </c>
      <c r="V633">
        <f t="shared" si="65"/>
        <v>0</v>
      </c>
      <c r="W633">
        <f t="shared" si="66"/>
        <v>0</v>
      </c>
      <c r="X633">
        <f t="shared" si="67"/>
        <v>1</v>
      </c>
    </row>
    <row r="634" spans="1:24" x14ac:dyDescent="0.3">
      <c r="A634" t="s">
        <v>757</v>
      </c>
      <c r="B634" t="str">
        <f t="shared" si="68"/>
        <v>'EVERESTIND'</v>
      </c>
      <c r="C634" t="s">
        <v>24</v>
      </c>
      <c r="D634" t="s">
        <v>1677</v>
      </c>
      <c r="E634">
        <v>204.3</v>
      </c>
      <c r="F634">
        <v>205.5</v>
      </c>
      <c r="G634">
        <v>207.7</v>
      </c>
      <c r="H634">
        <v>201.2</v>
      </c>
      <c r="I634">
        <v>202</v>
      </c>
      <c r="J634">
        <v>203.15</v>
      </c>
      <c r="K634">
        <v>204.05</v>
      </c>
      <c r="L634">
        <v>82412</v>
      </c>
      <c r="M634" s="3">
        <v>168.16</v>
      </c>
      <c r="N634">
        <v>1861</v>
      </c>
      <c r="O634" s="3">
        <f t="shared" si="64"/>
        <v>44.283718430951104</v>
      </c>
      <c r="P634" s="3">
        <f>VLOOKUP(A634,'27-7'!$A$2:$N$1650,14,FALSE)</f>
        <v>28.672643146327356</v>
      </c>
      <c r="Q634" s="6">
        <f t="shared" si="69"/>
        <v>0.54445888385505725</v>
      </c>
      <c r="R634" s="5">
        <f>VLOOKUP(A634,'27-7'!$A$2:$L$1650,12,FALSE)</f>
        <v>102.44</v>
      </c>
      <c r="S634" s="7">
        <f t="shared" si="70"/>
        <v>0.64154627098789541</v>
      </c>
      <c r="T634">
        <v>53310</v>
      </c>
      <c r="U634">
        <v>64.69</v>
      </c>
      <c r="V634">
        <f t="shared" si="65"/>
        <v>0</v>
      </c>
      <c r="W634">
        <f t="shared" si="66"/>
        <v>0</v>
      </c>
      <c r="X634">
        <f t="shared" si="67"/>
        <v>1</v>
      </c>
    </row>
    <row r="635" spans="1:24" x14ac:dyDescent="0.3">
      <c r="A635" t="s">
        <v>592</v>
      </c>
      <c r="B635" t="str">
        <f t="shared" si="68"/>
        <v>'RPGLIFE'</v>
      </c>
      <c r="C635" t="s">
        <v>24</v>
      </c>
      <c r="D635" t="s">
        <v>1677</v>
      </c>
      <c r="E635">
        <v>309.8</v>
      </c>
      <c r="F635">
        <v>311</v>
      </c>
      <c r="G635">
        <v>319.8</v>
      </c>
      <c r="H635">
        <v>309</v>
      </c>
      <c r="I635">
        <v>311.8</v>
      </c>
      <c r="J635">
        <v>311.3</v>
      </c>
      <c r="K635">
        <v>313.66000000000003</v>
      </c>
      <c r="L635">
        <v>52909</v>
      </c>
      <c r="M635" s="3">
        <v>165.95</v>
      </c>
      <c r="N635">
        <v>1866</v>
      </c>
      <c r="O635" s="3">
        <f t="shared" si="64"/>
        <v>28.35423365487674</v>
      </c>
      <c r="P635" s="3">
        <f>VLOOKUP(A635,'27-7'!$A$2:$N$1650,14,FALSE)</f>
        <v>31.890881913303438</v>
      </c>
      <c r="Q635" s="6">
        <f t="shared" si="69"/>
        <v>-0.11089841504042471</v>
      </c>
      <c r="R635" s="5">
        <f>VLOOKUP(A635,'27-7'!$A$2:$L$1650,12,FALSE)</f>
        <v>333.98</v>
      </c>
      <c r="S635" s="7">
        <f t="shared" si="70"/>
        <v>-0.5031139589196959</v>
      </c>
      <c r="T635">
        <v>24974</v>
      </c>
      <c r="U635">
        <v>47.2</v>
      </c>
      <c r="V635">
        <f t="shared" si="65"/>
        <v>0</v>
      </c>
      <c r="W635">
        <f t="shared" si="66"/>
        <v>0</v>
      </c>
      <c r="X635">
        <f t="shared" si="67"/>
        <v>1</v>
      </c>
    </row>
    <row r="636" spans="1:24" x14ac:dyDescent="0.3">
      <c r="A636" t="s">
        <v>628</v>
      </c>
      <c r="B636" t="str">
        <f t="shared" si="68"/>
        <v>'LINDEINDIA'</v>
      </c>
      <c r="C636" t="s">
        <v>24</v>
      </c>
      <c r="D636" t="s">
        <v>1677</v>
      </c>
      <c r="E636">
        <v>639.29999999999995</v>
      </c>
      <c r="F636">
        <v>640</v>
      </c>
      <c r="G636">
        <v>655</v>
      </c>
      <c r="H636">
        <v>640</v>
      </c>
      <c r="I636">
        <v>645</v>
      </c>
      <c r="J636">
        <v>645.1</v>
      </c>
      <c r="K636">
        <v>648.49</v>
      </c>
      <c r="L636">
        <v>25422</v>
      </c>
      <c r="M636" s="3">
        <v>164.86</v>
      </c>
      <c r="N636">
        <v>1424</v>
      </c>
      <c r="O636" s="3">
        <f t="shared" si="64"/>
        <v>17.852528089887642</v>
      </c>
      <c r="P636" s="3">
        <f>VLOOKUP(A636,'27-7'!$A$2:$N$1650,14,FALSE)</f>
        <v>22.625972471573906</v>
      </c>
      <c r="Q636" s="6">
        <f t="shared" si="69"/>
        <v>-0.21097189911652953</v>
      </c>
      <c r="R636" s="5">
        <f>VLOOKUP(A636,'27-7'!$A$2:$L$1650,12,FALSE)</f>
        <v>243.45</v>
      </c>
      <c r="S636" s="7">
        <f t="shared" si="70"/>
        <v>-0.3228178270692133</v>
      </c>
      <c r="T636">
        <v>14028</v>
      </c>
      <c r="U636">
        <v>55.18</v>
      </c>
      <c r="V636">
        <f t="shared" si="65"/>
        <v>0</v>
      </c>
      <c r="W636">
        <f t="shared" si="66"/>
        <v>0</v>
      </c>
      <c r="X636">
        <f t="shared" si="67"/>
        <v>1</v>
      </c>
    </row>
    <row r="637" spans="1:24" x14ac:dyDescent="0.3">
      <c r="A637" t="s">
        <v>81</v>
      </c>
      <c r="B637" t="str">
        <f t="shared" si="68"/>
        <v>'UFO'</v>
      </c>
      <c r="C637" t="s">
        <v>24</v>
      </c>
      <c r="D637" t="s">
        <v>1677</v>
      </c>
      <c r="E637">
        <v>74.599999999999994</v>
      </c>
      <c r="F637">
        <v>75.5</v>
      </c>
      <c r="G637">
        <v>76</v>
      </c>
      <c r="H637">
        <v>73</v>
      </c>
      <c r="I637">
        <v>73.400000000000006</v>
      </c>
      <c r="J637">
        <v>73.3</v>
      </c>
      <c r="K637">
        <v>73.95</v>
      </c>
      <c r="L637">
        <v>222224</v>
      </c>
      <c r="M637" s="3">
        <v>164.34</v>
      </c>
      <c r="N637">
        <v>2490</v>
      </c>
      <c r="O637" s="3">
        <f t="shared" si="64"/>
        <v>89.24658634538153</v>
      </c>
      <c r="P637" s="3">
        <f>VLOOKUP(A637,'27-7'!$A$2:$N$1650,14,FALSE)</f>
        <v>108.0635107321376</v>
      </c>
      <c r="Q637" s="6">
        <f t="shared" si="69"/>
        <v>-0.17412838301541506</v>
      </c>
      <c r="R637" s="5">
        <f>VLOOKUP(A637,'27-7'!$A$2:$L$1650,12,FALSE)</f>
        <v>1133.82</v>
      </c>
      <c r="S637" s="7">
        <f t="shared" si="70"/>
        <v>-0.85505635815208758</v>
      </c>
      <c r="T637">
        <v>111317</v>
      </c>
      <c r="U637">
        <v>50.09</v>
      </c>
      <c r="V637">
        <f t="shared" si="65"/>
        <v>0</v>
      </c>
      <c r="W637">
        <f t="shared" si="66"/>
        <v>0</v>
      </c>
      <c r="X637">
        <f t="shared" si="67"/>
        <v>1</v>
      </c>
    </row>
    <row r="638" spans="1:24" x14ac:dyDescent="0.3">
      <c r="A638" t="s">
        <v>496</v>
      </c>
      <c r="B638" t="str">
        <f t="shared" si="68"/>
        <v>'GESHIP'</v>
      </c>
      <c r="C638" t="s">
        <v>24</v>
      </c>
      <c r="D638" t="s">
        <v>1677</v>
      </c>
      <c r="E638">
        <v>215.55</v>
      </c>
      <c r="F638">
        <v>215.55</v>
      </c>
      <c r="G638">
        <v>216.95</v>
      </c>
      <c r="H638">
        <v>212.25</v>
      </c>
      <c r="I638">
        <v>215.05</v>
      </c>
      <c r="J638">
        <v>214.85</v>
      </c>
      <c r="K638">
        <v>214.14</v>
      </c>
      <c r="L638">
        <v>76614</v>
      </c>
      <c r="M638" s="3">
        <v>164.06</v>
      </c>
      <c r="N638">
        <v>7703</v>
      </c>
      <c r="O638" s="3">
        <f t="shared" si="64"/>
        <v>9.9459950668570691</v>
      </c>
      <c r="P638" s="3">
        <f>VLOOKUP(A638,'27-7'!$A$2:$N$1650,14,FALSE)</f>
        <v>46.458830375327324</v>
      </c>
      <c r="Q638" s="6">
        <f t="shared" si="69"/>
        <v>-0.78591809164143234</v>
      </c>
      <c r="R638" s="5">
        <f>VLOOKUP(A638,'27-7'!$A$2:$L$1650,12,FALSE)</f>
        <v>688.88</v>
      </c>
      <c r="S638" s="7">
        <f t="shared" si="70"/>
        <v>-0.76184531413308554</v>
      </c>
      <c r="T638">
        <v>43821</v>
      </c>
      <c r="U638">
        <v>57.2</v>
      </c>
      <c r="V638">
        <f t="shared" si="65"/>
        <v>0</v>
      </c>
      <c r="W638">
        <f t="shared" si="66"/>
        <v>0</v>
      </c>
      <c r="X638">
        <f t="shared" si="67"/>
        <v>1</v>
      </c>
    </row>
    <row r="639" spans="1:24" x14ac:dyDescent="0.3">
      <c r="A639" t="s">
        <v>584</v>
      </c>
      <c r="B639" t="str">
        <f t="shared" si="68"/>
        <v>'SMSPHARMA'</v>
      </c>
      <c r="C639" t="s">
        <v>24</v>
      </c>
      <c r="D639" t="s">
        <v>1677</v>
      </c>
      <c r="E639">
        <v>75.150000000000006</v>
      </c>
      <c r="F639">
        <v>75.400000000000006</v>
      </c>
      <c r="G639">
        <v>77.8</v>
      </c>
      <c r="H639">
        <v>75.150000000000006</v>
      </c>
      <c r="I639">
        <v>76.2</v>
      </c>
      <c r="J639">
        <v>75.849999999999994</v>
      </c>
      <c r="K639">
        <v>76.28</v>
      </c>
      <c r="L639">
        <v>214846</v>
      </c>
      <c r="M639" s="3">
        <v>163.88</v>
      </c>
      <c r="N639">
        <v>2320</v>
      </c>
      <c r="O639" s="3">
        <f t="shared" si="64"/>
        <v>92.606034482758616</v>
      </c>
      <c r="P639" s="3">
        <f>VLOOKUP(A639,'27-7'!$A$2:$N$1650,14,FALSE)</f>
        <v>113.46486621655414</v>
      </c>
      <c r="Q639" s="6">
        <f t="shared" si="69"/>
        <v>-0.18383515910542089</v>
      </c>
      <c r="R639" s="5">
        <f>VLOOKUP(A639,'27-7'!$A$2:$L$1650,12,FALSE)</f>
        <v>344.68</v>
      </c>
      <c r="S639" s="7">
        <f t="shared" si="70"/>
        <v>-0.52454450504816064</v>
      </c>
      <c r="T639">
        <v>102568</v>
      </c>
      <c r="U639">
        <v>47.74</v>
      </c>
      <c r="V639">
        <f t="shared" si="65"/>
        <v>0</v>
      </c>
      <c r="W639">
        <f t="shared" si="66"/>
        <v>0</v>
      </c>
      <c r="X639">
        <f t="shared" si="67"/>
        <v>1</v>
      </c>
    </row>
    <row r="640" spans="1:24" x14ac:dyDescent="0.3">
      <c r="A640" t="s">
        <v>747</v>
      </c>
      <c r="B640" t="str">
        <f t="shared" si="68"/>
        <v>'EROSMEDIA'</v>
      </c>
      <c r="C640" t="s">
        <v>24</v>
      </c>
      <c r="D640" t="s">
        <v>1677</v>
      </c>
      <c r="E640">
        <v>19.100000000000001</v>
      </c>
      <c r="F640">
        <v>19.3</v>
      </c>
      <c r="G640">
        <v>20.399999999999999</v>
      </c>
      <c r="H640">
        <v>18.5</v>
      </c>
      <c r="I640">
        <v>19.5</v>
      </c>
      <c r="J640">
        <v>19.55</v>
      </c>
      <c r="K640">
        <v>19.59</v>
      </c>
      <c r="L640">
        <v>835290</v>
      </c>
      <c r="M640" s="3">
        <v>163.66999999999999</v>
      </c>
      <c r="N640">
        <v>2794</v>
      </c>
      <c r="O640" s="3">
        <f t="shared" si="64"/>
        <v>298.95848246241945</v>
      </c>
      <c r="P640" s="3">
        <f>VLOOKUP(A640,'27-7'!$A$2:$N$1650,14,FALSE)</f>
        <v>396.92966573816153</v>
      </c>
      <c r="Q640" s="6">
        <f t="shared" si="69"/>
        <v>-0.24682252734510832</v>
      </c>
      <c r="R640" s="5">
        <f>VLOOKUP(A640,'27-7'!$A$2:$L$1650,12,FALSE)</f>
        <v>108.38</v>
      </c>
      <c r="S640" s="7">
        <f t="shared" si="70"/>
        <v>0.51014947407270705</v>
      </c>
      <c r="T640">
        <v>492182</v>
      </c>
      <c r="U640">
        <v>58.92</v>
      </c>
      <c r="V640">
        <f t="shared" si="65"/>
        <v>0</v>
      </c>
      <c r="W640">
        <f t="shared" si="66"/>
        <v>0</v>
      </c>
      <c r="X640">
        <f t="shared" si="67"/>
        <v>1</v>
      </c>
    </row>
    <row r="641" spans="1:24" x14ac:dyDescent="0.3">
      <c r="A641" t="s">
        <v>674</v>
      </c>
      <c r="B641" t="str">
        <f t="shared" si="68"/>
        <v>'LIBERTSHOE'</v>
      </c>
      <c r="C641" t="s">
        <v>24</v>
      </c>
      <c r="D641" t="s">
        <v>1677</v>
      </c>
      <c r="E641">
        <v>129.94999999999999</v>
      </c>
      <c r="F641">
        <v>130.6</v>
      </c>
      <c r="G641">
        <v>133.19999999999999</v>
      </c>
      <c r="H641">
        <v>127.2</v>
      </c>
      <c r="I641">
        <v>131.65</v>
      </c>
      <c r="J641">
        <v>131.35</v>
      </c>
      <c r="K641">
        <v>130.08000000000001</v>
      </c>
      <c r="L641">
        <v>125285</v>
      </c>
      <c r="M641" s="3">
        <v>162.97</v>
      </c>
      <c r="N641">
        <v>2616</v>
      </c>
      <c r="O641" s="3">
        <f t="shared" si="64"/>
        <v>47.89181957186544</v>
      </c>
      <c r="P641" s="3">
        <f>VLOOKUP(A641,'27-7'!$A$2:$N$1650,14,FALSE)</f>
        <v>46.992030492030494</v>
      </c>
      <c r="Q641" s="6">
        <f t="shared" si="69"/>
        <v>1.9147695266914327E-2</v>
      </c>
      <c r="R641" s="5">
        <f>VLOOKUP(A641,'27-7'!$A$2:$L$1650,12,FALSE)</f>
        <v>178</v>
      </c>
      <c r="S641" s="7">
        <f t="shared" si="70"/>
        <v>-8.4438202247191022E-2</v>
      </c>
      <c r="T641">
        <v>38477</v>
      </c>
      <c r="U641">
        <v>30.71</v>
      </c>
      <c r="V641">
        <f t="shared" si="65"/>
        <v>0</v>
      </c>
      <c r="W641">
        <f t="shared" si="66"/>
        <v>0</v>
      </c>
      <c r="X641">
        <f t="shared" si="67"/>
        <v>1</v>
      </c>
    </row>
    <row r="642" spans="1:24" x14ac:dyDescent="0.3">
      <c r="A642" t="s">
        <v>542</v>
      </c>
      <c r="B642" t="str">
        <f t="shared" si="68"/>
        <v>'ICICINIFTY'</v>
      </c>
      <c r="C642" t="s">
        <v>24</v>
      </c>
      <c r="D642" t="s">
        <v>1677</v>
      </c>
      <c r="E642">
        <v>117.54</v>
      </c>
      <c r="F642">
        <v>117.45</v>
      </c>
      <c r="G642">
        <v>119.3</v>
      </c>
      <c r="H642">
        <v>117.45</v>
      </c>
      <c r="I642">
        <v>119.2</v>
      </c>
      <c r="J642">
        <v>119.21</v>
      </c>
      <c r="K642">
        <v>118.77</v>
      </c>
      <c r="L642">
        <v>136416</v>
      </c>
      <c r="M642" s="3">
        <v>162.02000000000001</v>
      </c>
      <c r="N642">
        <v>3644</v>
      </c>
      <c r="O642" s="3">
        <f t="shared" ref="O642:O705" si="71">L642/N642</f>
        <v>37.435784851811199</v>
      </c>
      <c r="P642" s="3">
        <f>VLOOKUP(A642,'27-7'!$A$2:$N$1650,14,FALSE)</f>
        <v>59.333863275039747</v>
      </c>
      <c r="Q642" s="6">
        <f t="shared" si="69"/>
        <v>-0.36906544112458817</v>
      </c>
      <c r="R642" s="5">
        <f>VLOOKUP(A642,'27-7'!$A$2:$L$1650,12,FALSE)</f>
        <v>482.17</v>
      </c>
      <c r="S642" s="7">
        <f t="shared" si="70"/>
        <v>-0.66397743534438058</v>
      </c>
      <c r="T642">
        <v>94604</v>
      </c>
      <c r="U642">
        <v>69.349999999999994</v>
      </c>
      <c r="V642">
        <f t="shared" ref="V642:V705" si="72">IF(Q642&gt;100%,1,0)</f>
        <v>0</v>
      </c>
      <c r="W642">
        <f t="shared" ref="W642:W705" si="73">IF(S642&gt;200%,1,0)</f>
        <v>0</v>
      </c>
      <c r="X642">
        <f t="shared" ref="X642:X705" si="74">IF(M642&gt;20,1,0)</f>
        <v>1</v>
      </c>
    </row>
    <row r="643" spans="1:24" x14ac:dyDescent="0.3">
      <c r="A643" t="s">
        <v>580</v>
      </c>
      <c r="B643" t="str">
        <f t="shared" ref="B643:B706" si="75">_xlfn.CONCAT("'",A643,"'")</f>
        <v>'CPSEETF'</v>
      </c>
      <c r="C643" t="s">
        <v>24</v>
      </c>
      <c r="D643" t="s">
        <v>1677</v>
      </c>
      <c r="E643">
        <v>17.559999999999999</v>
      </c>
      <c r="F643">
        <v>17.77</v>
      </c>
      <c r="G643">
        <v>18.239999999999998</v>
      </c>
      <c r="H643">
        <v>17.420000000000002</v>
      </c>
      <c r="I643">
        <v>17.59</v>
      </c>
      <c r="J643">
        <v>17.559999999999999</v>
      </c>
      <c r="K643">
        <v>17.510000000000002</v>
      </c>
      <c r="L643">
        <v>921984</v>
      </c>
      <c r="M643" s="3">
        <v>161.44</v>
      </c>
      <c r="N643">
        <v>22392</v>
      </c>
      <c r="O643" s="3">
        <f t="shared" si="71"/>
        <v>41.174705251875672</v>
      </c>
      <c r="P643" s="3">
        <f>VLOOKUP(A643,'27-7'!$A$2:$N$1650,14,FALSE)</f>
        <v>105.15604453870625</v>
      </c>
      <c r="Q643" s="6">
        <f t="shared" ref="Q643:Q706" si="76">(O643-P643)/P643</f>
        <v>-0.60844185959543273</v>
      </c>
      <c r="R643" s="5">
        <f>VLOOKUP(A643,'27-7'!$A$2:$L$1650,12,FALSE)</f>
        <v>348.8</v>
      </c>
      <c r="S643" s="7">
        <f t="shared" ref="S643:S706" si="77">(M643-R643)/R643</f>
        <v>-0.53715596330275228</v>
      </c>
      <c r="T643">
        <v>815430</v>
      </c>
      <c r="U643">
        <v>88.44</v>
      </c>
      <c r="V643">
        <f t="shared" si="72"/>
        <v>0</v>
      </c>
      <c r="W643">
        <f t="shared" si="73"/>
        <v>0</v>
      </c>
      <c r="X643">
        <f t="shared" si="74"/>
        <v>1</v>
      </c>
    </row>
    <row r="644" spans="1:24" x14ac:dyDescent="0.3">
      <c r="A644" t="s">
        <v>90</v>
      </c>
      <c r="B644" t="str">
        <f t="shared" si="75"/>
        <v>'KOPRAN'</v>
      </c>
      <c r="C644" t="s">
        <v>24</v>
      </c>
      <c r="D644" t="s">
        <v>1677</v>
      </c>
      <c r="E644">
        <v>41.3</v>
      </c>
      <c r="F644">
        <v>41.5</v>
      </c>
      <c r="G644">
        <v>43</v>
      </c>
      <c r="H644">
        <v>39.299999999999997</v>
      </c>
      <c r="I644">
        <v>42.25</v>
      </c>
      <c r="J644">
        <v>42.3</v>
      </c>
      <c r="K644">
        <v>41.27</v>
      </c>
      <c r="L644">
        <v>390519</v>
      </c>
      <c r="M644" s="3">
        <v>161.16999999999999</v>
      </c>
      <c r="N644">
        <v>2836</v>
      </c>
      <c r="O644" s="3">
        <f t="shared" si="71"/>
        <v>137.700634696756</v>
      </c>
      <c r="P644" s="3">
        <f>VLOOKUP(A644,'27-7'!$A$2:$N$1650,14,FALSE)</f>
        <v>131.54920189440449</v>
      </c>
      <c r="Q644" s="6">
        <f t="shared" si="76"/>
        <v>4.6761460455604344E-2</v>
      </c>
      <c r="R644" s="5">
        <f>VLOOKUP(A644,'27-7'!$A$2:$L$1650,12,FALSE)</f>
        <v>312.04000000000002</v>
      </c>
      <c r="S644" s="7">
        <f t="shared" si="77"/>
        <v>-0.48349570567875921</v>
      </c>
      <c r="T644">
        <v>165425</v>
      </c>
      <c r="U644">
        <v>42.36</v>
      </c>
      <c r="V644">
        <f t="shared" si="72"/>
        <v>0</v>
      </c>
      <c r="W644">
        <f t="shared" si="73"/>
        <v>0</v>
      </c>
      <c r="X644">
        <f t="shared" si="74"/>
        <v>1</v>
      </c>
    </row>
    <row r="645" spans="1:24" x14ac:dyDescent="0.3">
      <c r="A645" t="s">
        <v>695</v>
      </c>
      <c r="B645" t="str">
        <f t="shared" si="75"/>
        <v>'LAKSHVILAS'</v>
      </c>
      <c r="C645" t="s">
        <v>24</v>
      </c>
      <c r="D645" t="s">
        <v>1677</v>
      </c>
      <c r="E645">
        <v>19.3</v>
      </c>
      <c r="F645">
        <v>19.3</v>
      </c>
      <c r="G645">
        <v>19.600000000000001</v>
      </c>
      <c r="H645">
        <v>18.600000000000001</v>
      </c>
      <c r="I645">
        <v>19.399999999999999</v>
      </c>
      <c r="J645">
        <v>19.3</v>
      </c>
      <c r="K645">
        <v>18.88</v>
      </c>
      <c r="L645">
        <v>852338</v>
      </c>
      <c r="M645" s="3">
        <v>160.9</v>
      </c>
      <c r="N645">
        <v>2164</v>
      </c>
      <c r="O645" s="3">
        <f t="shared" si="71"/>
        <v>393.87153419593346</v>
      </c>
      <c r="P645" s="3">
        <f>VLOOKUP(A645,'27-7'!$A$2:$N$1650,14,FALSE)</f>
        <v>363.08423529411766</v>
      </c>
      <c r="Q645" s="6">
        <f t="shared" si="76"/>
        <v>8.4793818924350825E-2</v>
      </c>
      <c r="R645" s="5">
        <f>VLOOKUP(A645,'27-7'!$A$2:$L$1650,12,FALSE)</f>
        <v>150.75</v>
      </c>
      <c r="S645" s="7">
        <f t="shared" si="77"/>
        <v>6.7330016583747959E-2</v>
      </c>
      <c r="T645">
        <v>447951</v>
      </c>
      <c r="U645">
        <v>52.56</v>
      </c>
      <c r="V645">
        <f t="shared" si="72"/>
        <v>0</v>
      </c>
      <c r="W645">
        <f t="shared" si="73"/>
        <v>0</v>
      </c>
      <c r="X645">
        <f t="shared" si="74"/>
        <v>1</v>
      </c>
    </row>
    <row r="646" spans="1:24" x14ac:dyDescent="0.3">
      <c r="A646" t="s">
        <v>679</v>
      </c>
      <c r="B646" t="str">
        <f t="shared" si="75"/>
        <v>'NELCO'</v>
      </c>
      <c r="C646" t="s">
        <v>24</v>
      </c>
      <c r="D646" t="s">
        <v>1677</v>
      </c>
      <c r="E646">
        <v>208.6</v>
      </c>
      <c r="F646">
        <v>209.7</v>
      </c>
      <c r="G646">
        <v>214.25</v>
      </c>
      <c r="H646">
        <v>207.6</v>
      </c>
      <c r="I646">
        <v>208.7</v>
      </c>
      <c r="J646">
        <v>210.3</v>
      </c>
      <c r="K646">
        <v>210.7</v>
      </c>
      <c r="L646">
        <v>76214</v>
      </c>
      <c r="M646" s="3">
        <v>160.58000000000001</v>
      </c>
      <c r="N646">
        <v>2551</v>
      </c>
      <c r="O646" s="3">
        <f t="shared" si="71"/>
        <v>29.876127009016074</v>
      </c>
      <c r="P646" s="3">
        <f>VLOOKUP(A646,'27-7'!$A$2:$N$1650,14,FALSE)</f>
        <v>31.380132968322254</v>
      </c>
      <c r="Q646" s="6">
        <f t="shared" si="76"/>
        <v>-4.7928603770559249E-2</v>
      </c>
      <c r="R646" s="5">
        <f>VLOOKUP(A646,'27-7'!$A$2:$L$1650,12,FALSE)</f>
        <v>168.4</v>
      </c>
      <c r="S646" s="7">
        <f t="shared" si="77"/>
        <v>-4.6437054631828935E-2</v>
      </c>
      <c r="T646">
        <v>33161</v>
      </c>
      <c r="U646">
        <v>43.51</v>
      </c>
      <c r="V646">
        <f t="shared" si="72"/>
        <v>0</v>
      </c>
      <c r="W646">
        <f t="shared" si="73"/>
        <v>0</v>
      </c>
      <c r="X646">
        <f t="shared" si="74"/>
        <v>1</v>
      </c>
    </row>
    <row r="647" spans="1:24" x14ac:dyDescent="0.3">
      <c r="A647" t="s">
        <v>650</v>
      </c>
      <c r="B647" t="str">
        <f t="shared" si="75"/>
        <v>'SHRIRAMCIT'</v>
      </c>
      <c r="C647" t="s">
        <v>24</v>
      </c>
      <c r="D647" t="s">
        <v>1677</v>
      </c>
      <c r="E647">
        <v>668.05</v>
      </c>
      <c r="F647">
        <v>684.8</v>
      </c>
      <c r="G647">
        <v>688.4</v>
      </c>
      <c r="H647">
        <v>665.1</v>
      </c>
      <c r="I647">
        <v>670</v>
      </c>
      <c r="J647">
        <v>669.65</v>
      </c>
      <c r="K647">
        <v>669.73</v>
      </c>
      <c r="L647">
        <v>23857</v>
      </c>
      <c r="M647" s="3">
        <v>159.78</v>
      </c>
      <c r="N647">
        <v>2257</v>
      </c>
      <c r="O647" s="3">
        <f t="shared" si="71"/>
        <v>10.570225963668587</v>
      </c>
      <c r="P647" s="3">
        <f>VLOOKUP(A647,'27-7'!$A$2:$N$1650,14,FALSE)</f>
        <v>9.8092735703245744</v>
      </c>
      <c r="Q647" s="6">
        <f t="shared" si="76"/>
        <v>7.757479571637986E-2</v>
      </c>
      <c r="R647" s="5">
        <f>VLOOKUP(A647,'27-7'!$A$2:$L$1650,12,FALSE)</f>
        <v>213.19</v>
      </c>
      <c r="S647" s="7">
        <f t="shared" si="77"/>
        <v>-0.25052769829729349</v>
      </c>
      <c r="T647">
        <v>12440</v>
      </c>
      <c r="U647">
        <v>52.14</v>
      </c>
      <c r="V647">
        <f t="shared" si="72"/>
        <v>0</v>
      </c>
      <c r="W647">
        <f t="shared" si="73"/>
        <v>0</v>
      </c>
      <c r="X647">
        <f t="shared" si="74"/>
        <v>1</v>
      </c>
    </row>
    <row r="648" spans="1:24" x14ac:dyDescent="0.3">
      <c r="A648" t="s">
        <v>663</v>
      </c>
      <c r="B648" t="str">
        <f t="shared" si="75"/>
        <v>'N100'</v>
      </c>
      <c r="C648" t="s">
        <v>24</v>
      </c>
      <c r="D648" t="s">
        <v>1677</v>
      </c>
      <c r="E648">
        <v>775.88</v>
      </c>
      <c r="F648">
        <v>804.95</v>
      </c>
      <c r="G648">
        <v>822.4</v>
      </c>
      <c r="H648">
        <v>780</v>
      </c>
      <c r="I648">
        <v>785.25</v>
      </c>
      <c r="J648">
        <v>787.05</v>
      </c>
      <c r="K648">
        <v>790.04</v>
      </c>
      <c r="L648">
        <v>20220</v>
      </c>
      <c r="M648" s="3">
        <v>159.75</v>
      </c>
      <c r="N648">
        <v>917</v>
      </c>
      <c r="O648" s="3">
        <f t="shared" si="71"/>
        <v>22.050163576881133</v>
      </c>
      <c r="P648" s="3">
        <f>VLOOKUP(A648,'27-7'!$A$2:$N$1650,14,FALSE)</f>
        <v>15.919003115264797</v>
      </c>
      <c r="Q648" s="6">
        <f t="shared" si="76"/>
        <v>0.38514726187452913</v>
      </c>
      <c r="R648" s="5">
        <f>VLOOKUP(A648,'27-7'!$A$2:$L$1650,12,FALSE)</f>
        <v>198.07</v>
      </c>
      <c r="S648" s="7">
        <f t="shared" si="77"/>
        <v>-0.19346695612662188</v>
      </c>
      <c r="T648">
        <v>13754</v>
      </c>
      <c r="U648">
        <v>68.02</v>
      </c>
      <c r="V648">
        <f t="shared" si="72"/>
        <v>0</v>
      </c>
      <c r="W648">
        <f t="shared" si="73"/>
        <v>0</v>
      </c>
      <c r="X648">
        <f t="shared" si="74"/>
        <v>1</v>
      </c>
    </row>
    <row r="649" spans="1:24" x14ac:dyDescent="0.3">
      <c r="A649" t="s">
        <v>677</v>
      </c>
      <c r="B649" t="str">
        <f t="shared" si="75"/>
        <v>'GREAVESCOT'</v>
      </c>
      <c r="C649" t="s">
        <v>24</v>
      </c>
      <c r="D649" t="s">
        <v>1677</v>
      </c>
      <c r="E649">
        <v>83.5</v>
      </c>
      <c r="F649">
        <v>83.8</v>
      </c>
      <c r="G649">
        <v>84.4</v>
      </c>
      <c r="H649">
        <v>82.4</v>
      </c>
      <c r="I649">
        <v>82.95</v>
      </c>
      <c r="J649">
        <v>82.85</v>
      </c>
      <c r="K649">
        <v>83.07</v>
      </c>
      <c r="L649">
        <v>192127</v>
      </c>
      <c r="M649" s="3">
        <v>159.6</v>
      </c>
      <c r="N649">
        <v>4476</v>
      </c>
      <c r="O649" s="3">
        <f t="shared" si="71"/>
        <v>42.923815907059875</v>
      </c>
      <c r="P649" s="3">
        <f>VLOOKUP(A649,'27-7'!$A$2:$N$1650,14,FALSE)</f>
        <v>76.525064032199055</v>
      </c>
      <c r="Q649" s="6">
        <f t="shared" si="76"/>
        <v>-0.43908814125266143</v>
      </c>
      <c r="R649" s="5">
        <f>VLOOKUP(A649,'27-7'!$A$2:$L$1650,12,FALSE)</f>
        <v>175.9</v>
      </c>
      <c r="S649" s="7">
        <f t="shared" si="77"/>
        <v>-9.2666287663445202E-2</v>
      </c>
      <c r="T649">
        <v>130535</v>
      </c>
      <c r="U649">
        <v>67.94</v>
      </c>
      <c r="V649">
        <f t="shared" si="72"/>
        <v>0</v>
      </c>
      <c r="W649">
        <f t="shared" si="73"/>
        <v>0</v>
      </c>
      <c r="X649">
        <f t="shared" si="74"/>
        <v>1</v>
      </c>
    </row>
    <row r="650" spans="1:24" x14ac:dyDescent="0.3">
      <c r="A650" t="s">
        <v>689</v>
      </c>
      <c r="B650" t="str">
        <f t="shared" si="75"/>
        <v>'HIL'</v>
      </c>
      <c r="C650" t="s">
        <v>24</v>
      </c>
      <c r="D650" t="s">
        <v>1677</v>
      </c>
      <c r="E650">
        <v>1233.95</v>
      </c>
      <c r="F650">
        <v>1248.3</v>
      </c>
      <c r="G650">
        <v>1262</v>
      </c>
      <c r="H650">
        <v>1225</v>
      </c>
      <c r="I650">
        <v>1235</v>
      </c>
      <c r="J650">
        <v>1235.8</v>
      </c>
      <c r="K650">
        <v>1242.6099999999999</v>
      </c>
      <c r="L650">
        <v>12757</v>
      </c>
      <c r="M650" s="3">
        <v>158.52000000000001</v>
      </c>
      <c r="N650">
        <v>1492</v>
      </c>
      <c r="O650" s="3">
        <f t="shared" si="71"/>
        <v>8.5502680965147455</v>
      </c>
      <c r="P650" s="3">
        <f>VLOOKUP(A650,'27-7'!$A$2:$N$1650,14,FALSE)</f>
        <v>7.3517441860465116</v>
      </c>
      <c r="Q650" s="6">
        <f t="shared" si="76"/>
        <v>0.16302579090592031</v>
      </c>
      <c r="R650" s="5">
        <f>VLOOKUP(A650,'27-7'!$A$2:$L$1650,12,FALSE)</f>
        <v>157.43</v>
      </c>
      <c r="S650" s="7">
        <f t="shared" si="77"/>
        <v>6.9237121260242859E-3</v>
      </c>
      <c r="T650">
        <v>6945</v>
      </c>
      <c r="U650">
        <v>54.44</v>
      </c>
      <c r="V650">
        <f t="shared" si="72"/>
        <v>0</v>
      </c>
      <c r="W650">
        <f t="shared" si="73"/>
        <v>0</v>
      </c>
      <c r="X650">
        <f t="shared" si="74"/>
        <v>1</v>
      </c>
    </row>
    <row r="651" spans="1:24" x14ac:dyDescent="0.3">
      <c r="A651" t="s">
        <v>784</v>
      </c>
      <c r="B651" t="str">
        <f t="shared" si="75"/>
        <v>'TEJASNET'</v>
      </c>
      <c r="C651" t="s">
        <v>41</v>
      </c>
      <c r="D651" t="s">
        <v>1677</v>
      </c>
      <c r="E651">
        <v>55.85</v>
      </c>
      <c r="F651">
        <v>55</v>
      </c>
      <c r="G651">
        <v>58</v>
      </c>
      <c r="H651">
        <v>53.5</v>
      </c>
      <c r="I651">
        <v>58</v>
      </c>
      <c r="J651">
        <v>57.9</v>
      </c>
      <c r="K651">
        <v>55.59</v>
      </c>
      <c r="L651">
        <v>284440</v>
      </c>
      <c r="M651" s="3">
        <v>158.11000000000001</v>
      </c>
      <c r="N651">
        <v>2343</v>
      </c>
      <c r="O651" s="3">
        <f t="shared" si="71"/>
        <v>121.39991463935127</v>
      </c>
      <c r="P651" s="3">
        <f>VLOOKUP(A651,'27-7'!$A$2:$N$1650,14,FALSE)</f>
        <v>280.33449477351917</v>
      </c>
      <c r="Q651" s="6">
        <f t="shared" si="76"/>
        <v>-0.56694621281826318</v>
      </c>
      <c r="R651" s="5">
        <f>VLOOKUP(A651,'27-7'!$A$2:$L$1650,12,FALSE)</f>
        <v>90.36</v>
      </c>
      <c r="S651" s="7">
        <f t="shared" si="77"/>
        <v>0.74977866312527686</v>
      </c>
      <c r="T651" t="s">
        <v>42</v>
      </c>
      <c r="U651" t="s">
        <v>42</v>
      </c>
      <c r="V651">
        <f t="shared" si="72"/>
        <v>0</v>
      </c>
      <c r="W651">
        <f t="shared" si="73"/>
        <v>0</v>
      </c>
      <c r="X651">
        <f t="shared" si="74"/>
        <v>1</v>
      </c>
    </row>
    <row r="652" spans="1:24" x14ac:dyDescent="0.3">
      <c r="A652" t="s">
        <v>575</v>
      </c>
      <c r="B652" t="str">
        <f t="shared" si="75"/>
        <v>'BEPL'</v>
      </c>
      <c r="C652" t="s">
        <v>24</v>
      </c>
      <c r="D652" t="s">
        <v>1677</v>
      </c>
      <c r="E652">
        <v>47.45</v>
      </c>
      <c r="F652">
        <v>47.6</v>
      </c>
      <c r="G652">
        <v>47.8</v>
      </c>
      <c r="H652">
        <v>46</v>
      </c>
      <c r="I652">
        <v>46.25</v>
      </c>
      <c r="J652">
        <v>46.2</v>
      </c>
      <c r="K652">
        <v>46.67</v>
      </c>
      <c r="L652">
        <v>336183</v>
      </c>
      <c r="M652" s="3">
        <v>156.88</v>
      </c>
      <c r="N652">
        <v>1940</v>
      </c>
      <c r="O652" s="3">
        <f t="shared" si="71"/>
        <v>173.290206185567</v>
      </c>
      <c r="P652" s="3">
        <f>VLOOKUP(A652,'27-7'!$A$2:$N$1650,14,FALSE)</f>
        <v>183.18619348565872</v>
      </c>
      <c r="Q652" s="6">
        <f t="shared" si="76"/>
        <v>-5.40214691500015E-2</v>
      </c>
      <c r="R652" s="5">
        <f>VLOOKUP(A652,'27-7'!$A$2:$L$1650,12,FALSE)</f>
        <v>365</v>
      </c>
      <c r="S652" s="7">
        <f t="shared" si="77"/>
        <v>-0.57019178082191779</v>
      </c>
      <c r="T652">
        <v>162012</v>
      </c>
      <c r="U652">
        <v>48.19</v>
      </c>
      <c r="V652">
        <f t="shared" si="72"/>
        <v>0</v>
      </c>
      <c r="W652">
        <f t="shared" si="73"/>
        <v>0</v>
      </c>
      <c r="X652">
        <f t="shared" si="74"/>
        <v>1</v>
      </c>
    </row>
    <row r="653" spans="1:24" x14ac:dyDescent="0.3">
      <c r="A653" t="s">
        <v>180</v>
      </c>
      <c r="B653" t="str">
        <f t="shared" si="75"/>
        <v>'SOLARINDS'</v>
      </c>
      <c r="C653" t="s">
        <v>24</v>
      </c>
      <c r="D653" t="s">
        <v>1677</v>
      </c>
      <c r="E653">
        <v>1009.05</v>
      </c>
      <c r="F653">
        <v>1000.05</v>
      </c>
      <c r="G653">
        <v>1020</v>
      </c>
      <c r="H653">
        <v>994.5</v>
      </c>
      <c r="I653">
        <v>1005</v>
      </c>
      <c r="J653">
        <v>1005.05</v>
      </c>
      <c r="K653">
        <v>1006.3</v>
      </c>
      <c r="L653">
        <v>15584</v>
      </c>
      <c r="M653" s="3">
        <v>156.82</v>
      </c>
      <c r="N653">
        <v>2628</v>
      </c>
      <c r="O653" s="3">
        <f t="shared" si="71"/>
        <v>5.9299847792998479</v>
      </c>
      <c r="P653" s="3">
        <f>VLOOKUP(A653,'27-7'!$A$2:$N$1650,14,FALSE)</f>
        <v>6.1942336874051591</v>
      </c>
      <c r="Q653" s="6">
        <f t="shared" si="76"/>
        <v>-4.266046801602158E-2</v>
      </c>
      <c r="R653" s="5">
        <f>VLOOKUP(A653,'27-7'!$A$2:$L$1650,12,FALSE)</f>
        <v>81.98</v>
      </c>
      <c r="S653" s="7">
        <f t="shared" si="77"/>
        <v>0.91290558672847022</v>
      </c>
      <c r="T653">
        <v>8512</v>
      </c>
      <c r="U653">
        <v>54.62</v>
      </c>
      <c r="V653">
        <f t="shared" si="72"/>
        <v>0</v>
      </c>
      <c r="W653">
        <f t="shared" si="73"/>
        <v>0</v>
      </c>
      <c r="X653">
        <f t="shared" si="74"/>
        <v>1</v>
      </c>
    </row>
    <row r="654" spans="1:24" x14ac:dyDescent="0.3">
      <c r="A654" t="s">
        <v>97</v>
      </c>
      <c r="B654" t="str">
        <f t="shared" si="75"/>
        <v>'BALLARPUR'</v>
      </c>
      <c r="C654" t="s">
        <v>41</v>
      </c>
      <c r="D654" t="s">
        <v>1677</v>
      </c>
      <c r="E654">
        <v>2</v>
      </c>
      <c r="F654">
        <v>2.1</v>
      </c>
      <c r="G654">
        <v>2.1</v>
      </c>
      <c r="H654">
        <v>2</v>
      </c>
      <c r="I654">
        <v>2.1</v>
      </c>
      <c r="J654">
        <v>2.1</v>
      </c>
      <c r="K654">
        <v>2.08</v>
      </c>
      <c r="L654">
        <v>7448573</v>
      </c>
      <c r="M654" s="3">
        <v>154.77000000000001</v>
      </c>
      <c r="N654">
        <v>3175</v>
      </c>
      <c r="O654" s="3">
        <f t="shared" si="71"/>
        <v>2346.0072440944882</v>
      </c>
      <c r="P654" s="3">
        <f>VLOOKUP(A654,'27-7'!$A$2:$N$1650,14,FALSE)</f>
        <v>4329.8273667462208</v>
      </c>
      <c r="Q654" s="6">
        <f t="shared" si="76"/>
        <v>-0.45817533924973408</v>
      </c>
      <c r="R654" s="5">
        <f>VLOOKUP(A654,'27-7'!$A$2:$L$1650,12,FALSE)</f>
        <v>108.73</v>
      </c>
      <c r="S654" s="7">
        <f t="shared" si="77"/>
        <v>0.423434194794445</v>
      </c>
      <c r="T654" t="s">
        <v>42</v>
      </c>
      <c r="U654" t="s">
        <v>42</v>
      </c>
      <c r="V654">
        <f t="shared" si="72"/>
        <v>0</v>
      </c>
      <c r="W654">
        <f t="shared" si="73"/>
        <v>0</v>
      </c>
      <c r="X654">
        <f t="shared" si="74"/>
        <v>1</v>
      </c>
    </row>
    <row r="655" spans="1:24" x14ac:dyDescent="0.3">
      <c r="A655" t="s">
        <v>683</v>
      </c>
      <c r="B655" t="str">
        <f t="shared" si="75"/>
        <v>'VTL'</v>
      </c>
      <c r="C655" t="s">
        <v>24</v>
      </c>
      <c r="D655" t="s">
        <v>1677</v>
      </c>
      <c r="E655">
        <v>649.20000000000005</v>
      </c>
      <c r="F655">
        <v>641.04999999999995</v>
      </c>
      <c r="G655">
        <v>646.75</v>
      </c>
      <c r="H655">
        <v>630.5</v>
      </c>
      <c r="I655">
        <v>636</v>
      </c>
      <c r="J655">
        <v>634.70000000000005</v>
      </c>
      <c r="K655">
        <v>637.08000000000004</v>
      </c>
      <c r="L655">
        <v>24001</v>
      </c>
      <c r="M655" s="3">
        <v>152.91</v>
      </c>
      <c r="N655">
        <v>1514</v>
      </c>
      <c r="O655" s="3">
        <f t="shared" si="71"/>
        <v>15.852708058124174</v>
      </c>
      <c r="P655" s="3">
        <f>VLOOKUP(A655,'27-7'!$A$2:$N$1650,14,FALSE)</f>
        <v>10.857690668939071</v>
      </c>
      <c r="Q655" s="6">
        <f t="shared" si="76"/>
        <v>0.46004417895920557</v>
      </c>
      <c r="R655" s="5">
        <f>VLOOKUP(A655,'27-7'!$A$2:$L$1650,12,FALSE)</f>
        <v>167.23</v>
      </c>
      <c r="S655" s="7">
        <f t="shared" si="77"/>
        <v>-8.5630568677868765E-2</v>
      </c>
      <c r="T655">
        <v>13165</v>
      </c>
      <c r="U655">
        <v>54.85</v>
      </c>
      <c r="V655">
        <f t="shared" si="72"/>
        <v>0</v>
      </c>
      <c r="W655">
        <f t="shared" si="73"/>
        <v>0</v>
      </c>
      <c r="X655">
        <f t="shared" si="74"/>
        <v>1</v>
      </c>
    </row>
    <row r="656" spans="1:24" x14ac:dyDescent="0.3">
      <c r="A656" t="s">
        <v>795</v>
      </c>
      <c r="B656" t="str">
        <f t="shared" si="75"/>
        <v>'GVKPIL'</v>
      </c>
      <c r="C656" t="s">
        <v>24</v>
      </c>
      <c r="D656" t="s">
        <v>1677</v>
      </c>
      <c r="E656">
        <v>2.25</v>
      </c>
      <c r="F656">
        <v>2.15</v>
      </c>
      <c r="G656">
        <v>2.2000000000000002</v>
      </c>
      <c r="H656">
        <v>2.15</v>
      </c>
      <c r="I656">
        <v>2.15</v>
      </c>
      <c r="J656">
        <v>2.15</v>
      </c>
      <c r="K656">
        <v>2.15</v>
      </c>
      <c r="L656">
        <v>7090570</v>
      </c>
      <c r="M656" s="3">
        <v>152.57</v>
      </c>
      <c r="N656">
        <v>2501</v>
      </c>
      <c r="O656" s="3">
        <f t="shared" si="71"/>
        <v>2835.0939624150342</v>
      </c>
      <c r="P656" s="3">
        <f>VLOOKUP(A656,'27-7'!$A$2:$N$1650,14,FALSE)</f>
        <v>2621.5967514124295</v>
      </c>
      <c r="Q656" s="6">
        <f t="shared" si="76"/>
        <v>8.1437853051801137E-2</v>
      </c>
      <c r="R656" s="5">
        <f>VLOOKUP(A656,'27-7'!$A$2:$L$1650,12,FALSE)</f>
        <v>83.97</v>
      </c>
      <c r="S656" s="7">
        <f t="shared" si="77"/>
        <v>0.81695843753721564</v>
      </c>
      <c r="T656">
        <v>4611632</v>
      </c>
      <c r="U656">
        <v>65.040000000000006</v>
      </c>
      <c r="V656">
        <f t="shared" si="72"/>
        <v>0</v>
      </c>
      <c r="W656">
        <f t="shared" si="73"/>
        <v>0</v>
      </c>
      <c r="X656">
        <f t="shared" si="74"/>
        <v>1</v>
      </c>
    </row>
    <row r="657" spans="1:24" x14ac:dyDescent="0.3">
      <c r="A657" t="s">
        <v>682</v>
      </c>
      <c r="B657" t="str">
        <f t="shared" si="75"/>
        <v>'DHFL'</v>
      </c>
      <c r="C657" t="s">
        <v>24</v>
      </c>
      <c r="D657" t="s">
        <v>1677</v>
      </c>
      <c r="E657">
        <v>14.05</v>
      </c>
      <c r="F657">
        <v>14.1</v>
      </c>
      <c r="G657">
        <v>14.25</v>
      </c>
      <c r="H657">
        <v>13.6</v>
      </c>
      <c r="I657">
        <v>13.7</v>
      </c>
      <c r="J657">
        <v>13.65</v>
      </c>
      <c r="K657">
        <v>13.72</v>
      </c>
      <c r="L657">
        <v>1098366</v>
      </c>
      <c r="M657" s="3">
        <v>150.69</v>
      </c>
      <c r="N657">
        <v>3068</v>
      </c>
      <c r="O657" s="3">
        <f t="shared" si="71"/>
        <v>358.00717079530637</v>
      </c>
      <c r="P657" s="3">
        <f>VLOOKUP(A657,'27-7'!$A$2:$N$1650,14,FALSE)</f>
        <v>461.61511627906975</v>
      </c>
      <c r="Q657" s="6">
        <f t="shared" si="76"/>
        <v>-0.22444660460626495</v>
      </c>
      <c r="R657" s="5">
        <f>VLOOKUP(A657,'27-7'!$A$2:$L$1650,12,FALSE)</f>
        <v>167.79</v>
      </c>
      <c r="S657" s="7">
        <f t="shared" si="77"/>
        <v>-0.101913105667799</v>
      </c>
      <c r="T657">
        <v>703594</v>
      </c>
      <c r="U657">
        <v>64.06</v>
      </c>
      <c r="V657">
        <f t="shared" si="72"/>
        <v>0</v>
      </c>
      <c r="W657">
        <f t="shared" si="73"/>
        <v>0</v>
      </c>
      <c r="X657">
        <f t="shared" si="74"/>
        <v>1</v>
      </c>
    </row>
    <row r="658" spans="1:24" x14ac:dyDescent="0.3">
      <c r="A658" t="s">
        <v>161</v>
      </c>
      <c r="B658" t="str">
        <f t="shared" si="75"/>
        <v>'SIRCA'</v>
      </c>
      <c r="C658" t="s">
        <v>24</v>
      </c>
      <c r="D658" t="s">
        <v>1677</v>
      </c>
      <c r="E658">
        <v>228.9</v>
      </c>
      <c r="F658">
        <v>233.6</v>
      </c>
      <c r="G658">
        <v>237</v>
      </c>
      <c r="H658">
        <v>218.45</v>
      </c>
      <c r="I658">
        <v>221.3</v>
      </c>
      <c r="J658">
        <v>222.95</v>
      </c>
      <c r="K658">
        <v>229.53</v>
      </c>
      <c r="L658">
        <v>65400</v>
      </c>
      <c r="M658" s="3">
        <v>150.11000000000001</v>
      </c>
      <c r="N658">
        <v>1822</v>
      </c>
      <c r="O658" s="3">
        <f t="shared" si="71"/>
        <v>35.894621295279912</v>
      </c>
      <c r="P658" s="3">
        <f>VLOOKUP(A658,'27-7'!$A$2:$N$1650,14,FALSE)</f>
        <v>75.53817034700316</v>
      </c>
      <c r="Q658" s="6">
        <f t="shared" si="76"/>
        <v>-0.52481479058350045</v>
      </c>
      <c r="R658" s="5">
        <f>VLOOKUP(A658,'27-7'!$A$2:$L$1650,12,FALSE)</f>
        <v>272.31</v>
      </c>
      <c r="S658" s="7">
        <f t="shared" si="77"/>
        <v>-0.44875325915317099</v>
      </c>
      <c r="T658">
        <v>21047</v>
      </c>
      <c r="U658">
        <v>32.18</v>
      </c>
      <c r="V658">
        <f t="shared" si="72"/>
        <v>0</v>
      </c>
      <c r="W658">
        <f t="shared" si="73"/>
        <v>0</v>
      </c>
      <c r="X658">
        <f t="shared" si="74"/>
        <v>1</v>
      </c>
    </row>
    <row r="659" spans="1:24" x14ac:dyDescent="0.3">
      <c r="A659" t="s">
        <v>703</v>
      </c>
      <c r="B659" t="str">
        <f t="shared" si="75"/>
        <v>'BLS'</v>
      </c>
      <c r="C659" t="s">
        <v>24</v>
      </c>
      <c r="D659" t="s">
        <v>1677</v>
      </c>
      <c r="E659">
        <v>83.75</v>
      </c>
      <c r="F659">
        <v>84.6</v>
      </c>
      <c r="G659">
        <v>87.9</v>
      </c>
      <c r="H659">
        <v>84.6</v>
      </c>
      <c r="I659">
        <v>87.9</v>
      </c>
      <c r="J659">
        <v>87.9</v>
      </c>
      <c r="K659">
        <v>87.23</v>
      </c>
      <c r="L659">
        <v>171587</v>
      </c>
      <c r="M659" s="3">
        <v>149.68</v>
      </c>
      <c r="N659">
        <v>1449</v>
      </c>
      <c r="O659" s="3">
        <f t="shared" si="71"/>
        <v>118.4175293305728</v>
      </c>
      <c r="P659" s="3">
        <f>VLOOKUP(A659,'27-7'!$A$2:$N$1650,14,FALSE)</f>
        <v>91.007349081364836</v>
      </c>
      <c r="Q659" s="6">
        <f t="shared" si="76"/>
        <v>0.30118644841200665</v>
      </c>
      <c r="R659" s="5">
        <f>VLOOKUP(A659,'27-7'!$A$2:$L$1650,12,FALSE)</f>
        <v>143.03</v>
      </c>
      <c r="S659" s="7">
        <f t="shared" si="77"/>
        <v>4.6493742571488542E-2</v>
      </c>
      <c r="T659">
        <v>128193</v>
      </c>
      <c r="U659">
        <v>74.709999999999994</v>
      </c>
      <c r="V659">
        <f t="shared" si="72"/>
        <v>0</v>
      </c>
      <c r="W659">
        <f t="shared" si="73"/>
        <v>0</v>
      </c>
      <c r="X659">
        <f t="shared" si="74"/>
        <v>1</v>
      </c>
    </row>
    <row r="660" spans="1:24" x14ac:dyDescent="0.3">
      <c r="A660" t="s">
        <v>738</v>
      </c>
      <c r="B660" t="str">
        <f t="shared" si="75"/>
        <v>'OMAXE'</v>
      </c>
      <c r="C660" t="s">
        <v>24</v>
      </c>
      <c r="D660" t="s">
        <v>1677</v>
      </c>
      <c r="E660">
        <v>68.95</v>
      </c>
      <c r="F660">
        <v>72.349999999999994</v>
      </c>
      <c r="G660">
        <v>72.349999999999994</v>
      </c>
      <c r="H660">
        <v>72.349999999999994</v>
      </c>
      <c r="I660">
        <v>72.349999999999994</v>
      </c>
      <c r="J660">
        <v>72.349999999999994</v>
      </c>
      <c r="K660">
        <v>72.349999999999994</v>
      </c>
      <c r="L660">
        <v>205345</v>
      </c>
      <c r="M660" s="3">
        <v>148.57</v>
      </c>
      <c r="N660">
        <v>587</v>
      </c>
      <c r="O660" s="3">
        <f t="shared" si="71"/>
        <v>349.82112436115841</v>
      </c>
      <c r="P660" s="3">
        <f>VLOOKUP(A660,'27-7'!$A$2:$N$1650,14,FALSE)</f>
        <v>339.79149797570852</v>
      </c>
      <c r="Q660" s="6">
        <f t="shared" si="76"/>
        <v>2.951700217692586E-2</v>
      </c>
      <c r="R660" s="5">
        <f>VLOOKUP(A660,'27-7'!$A$2:$L$1650,12,FALSE)</f>
        <v>115.74</v>
      </c>
      <c r="S660" s="7">
        <f t="shared" si="77"/>
        <v>0.28365301537929843</v>
      </c>
      <c r="T660">
        <v>204328</v>
      </c>
      <c r="U660">
        <v>99.5</v>
      </c>
      <c r="V660">
        <f t="shared" si="72"/>
        <v>0</v>
      </c>
      <c r="W660">
        <f t="shared" si="73"/>
        <v>0</v>
      </c>
      <c r="X660">
        <f t="shared" si="74"/>
        <v>1</v>
      </c>
    </row>
    <row r="661" spans="1:24" x14ac:dyDescent="0.3">
      <c r="A661" t="s">
        <v>176</v>
      </c>
      <c r="B661" t="str">
        <f t="shared" si="75"/>
        <v>'ARMANFIN'</v>
      </c>
      <c r="C661" t="s">
        <v>24</v>
      </c>
      <c r="D661" t="s">
        <v>1677</v>
      </c>
      <c r="E661">
        <v>447.6</v>
      </c>
      <c r="F661">
        <v>438.95</v>
      </c>
      <c r="G661">
        <v>469.95</v>
      </c>
      <c r="H661">
        <v>429</v>
      </c>
      <c r="I661">
        <v>467.9</v>
      </c>
      <c r="J661">
        <v>467.1</v>
      </c>
      <c r="K661">
        <v>449.84</v>
      </c>
      <c r="L661">
        <v>32547</v>
      </c>
      <c r="M661" s="3">
        <v>146.41</v>
      </c>
      <c r="N661">
        <v>2039</v>
      </c>
      <c r="O661" s="3">
        <f t="shared" si="71"/>
        <v>15.962236390387444</v>
      </c>
      <c r="P661" s="3">
        <f>VLOOKUP(A661,'27-7'!$A$2:$N$1650,14,FALSE)</f>
        <v>19.108157653528874</v>
      </c>
      <c r="Q661" s="6">
        <f t="shared" si="76"/>
        <v>-0.1646376024409891</v>
      </c>
      <c r="R661" s="5">
        <f>VLOOKUP(A661,'27-7'!$A$2:$L$1650,12,FALSE)</f>
        <v>94.62</v>
      </c>
      <c r="S661" s="7">
        <f t="shared" si="77"/>
        <v>0.54734728387233134</v>
      </c>
      <c r="T661">
        <v>16936</v>
      </c>
      <c r="U661">
        <v>52.04</v>
      </c>
      <c r="V661">
        <f t="shared" si="72"/>
        <v>0</v>
      </c>
      <c r="W661">
        <f t="shared" si="73"/>
        <v>0</v>
      </c>
      <c r="X661">
        <f t="shared" si="74"/>
        <v>1</v>
      </c>
    </row>
    <row r="662" spans="1:24" x14ac:dyDescent="0.3">
      <c r="A662" t="s">
        <v>614</v>
      </c>
      <c r="B662" t="str">
        <f t="shared" si="75"/>
        <v>'GTPL'</v>
      </c>
      <c r="C662" t="s">
        <v>24</v>
      </c>
      <c r="D662" t="s">
        <v>1677</v>
      </c>
      <c r="E662">
        <v>89.9</v>
      </c>
      <c r="F662">
        <v>90</v>
      </c>
      <c r="G662">
        <v>92.95</v>
      </c>
      <c r="H662">
        <v>86</v>
      </c>
      <c r="I662">
        <v>86.6</v>
      </c>
      <c r="J662">
        <v>87.45</v>
      </c>
      <c r="K662">
        <v>88.59</v>
      </c>
      <c r="L662">
        <v>163002</v>
      </c>
      <c r="M662" s="3">
        <v>144.4</v>
      </c>
      <c r="N662">
        <v>2570</v>
      </c>
      <c r="O662" s="3">
        <f t="shared" si="71"/>
        <v>63.424902723735407</v>
      </c>
      <c r="P662" s="3">
        <f>VLOOKUP(A662,'27-7'!$A$2:$N$1650,14,FALSE)</f>
        <v>89.366934284864698</v>
      </c>
      <c r="Q662" s="6">
        <f t="shared" si="76"/>
        <v>-0.29028669013571462</v>
      </c>
      <c r="R662" s="5">
        <f>VLOOKUP(A662,'27-7'!$A$2:$L$1650,12,FALSE)</f>
        <v>276.74</v>
      </c>
      <c r="S662" s="7">
        <f t="shared" si="77"/>
        <v>-0.47821059478210592</v>
      </c>
      <c r="T662">
        <v>88276</v>
      </c>
      <c r="U662">
        <v>54.16</v>
      </c>
      <c r="V662">
        <f t="shared" si="72"/>
        <v>0</v>
      </c>
      <c r="W662">
        <f t="shared" si="73"/>
        <v>0</v>
      </c>
      <c r="X662">
        <f t="shared" si="74"/>
        <v>1</v>
      </c>
    </row>
    <row r="663" spans="1:24" x14ac:dyDescent="0.3">
      <c r="A663" t="s">
        <v>641</v>
      </c>
      <c r="B663" t="str">
        <f t="shared" si="75"/>
        <v>'UCOBANK'</v>
      </c>
      <c r="C663" t="s">
        <v>24</v>
      </c>
      <c r="D663" t="s">
        <v>1677</v>
      </c>
      <c r="E663">
        <v>13.15</v>
      </c>
      <c r="F663">
        <v>13.25</v>
      </c>
      <c r="G663">
        <v>13.35</v>
      </c>
      <c r="H663">
        <v>13.05</v>
      </c>
      <c r="I663">
        <v>13.2</v>
      </c>
      <c r="J663">
        <v>13.2</v>
      </c>
      <c r="K663">
        <v>13.17</v>
      </c>
      <c r="L663">
        <v>1068802</v>
      </c>
      <c r="M663" s="3">
        <v>140.72999999999999</v>
      </c>
      <c r="N663">
        <v>4616</v>
      </c>
      <c r="O663" s="3">
        <f t="shared" si="71"/>
        <v>231.54289428076257</v>
      </c>
      <c r="P663" s="3">
        <f>VLOOKUP(A663,'27-7'!$A$2:$N$1650,14,FALSE)</f>
        <v>199.40218390804597</v>
      </c>
      <c r="Q663" s="6">
        <f t="shared" si="76"/>
        <v>0.16118534783720442</v>
      </c>
      <c r="R663" s="5">
        <f>VLOOKUP(A663,'27-7'!$A$2:$L$1650,12,FALSE)</f>
        <v>231.39</v>
      </c>
      <c r="S663" s="7">
        <f t="shared" si="77"/>
        <v>-0.39180604174769867</v>
      </c>
      <c r="T663">
        <v>581438</v>
      </c>
      <c r="U663">
        <v>54.4</v>
      </c>
      <c r="V663">
        <f t="shared" si="72"/>
        <v>0</v>
      </c>
      <c r="W663">
        <f t="shared" si="73"/>
        <v>0</v>
      </c>
      <c r="X663">
        <f t="shared" si="74"/>
        <v>1</v>
      </c>
    </row>
    <row r="664" spans="1:24" x14ac:dyDescent="0.3">
      <c r="A664" t="s">
        <v>701</v>
      </c>
      <c r="B664" t="str">
        <f t="shared" si="75"/>
        <v>'REPCOHOME'</v>
      </c>
      <c r="C664" t="s">
        <v>24</v>
      </c>
      <c r="D664" t="s">
        <v>1677</v>
      </c>
      <c r="E664">
        <v>138.94999999999999</v>
      </c>
      <c r="F664">
        <v>145.85</v>
      </c>
      <c r="G664">
        <v>145.85</v>
      </c>
      <c r="H664">
        <v>145.85</v>
      </c>
      <c r="I664">
        <v>145.85</v>
      </c>
      <c r="J664">
        <v>145.85</v>
      </c>
      <c r="K664">
        <v>145.85</v>
      </c>
      <c r="L664">
        <v>95928</v>
      </c>
      <c r="M664" s="3">
        <v>139.91</v>
      </c>
      <c r="N664">
        <v>343</v>
      </c>
      <c r="O664" s="3">
        <f t="shared" si="71"/>
        <v>279.67346938775512</v>
      </c>
      <c r="P664" s="3">
        <f>VLOOKUP(A664,'27-7'!$A$2:$N$1650,14,FALSE)</f>
        <v>188.94</v>
      </c>
      <c r="Q664" s="6">
        <f t="shared" si="76"/>
        <v>0.48022371857603008</v>
      </c>
      <c r="R664" s="5">
        <f>VLOOKUP(A664,'27-7'!$A$2:$L$1650,12,FALSE)</f>
        <v>144.38999999999999</v>
      </c>
      <c r="S664" s="7">
        <f t="shared" si="77"/>
        <v>-3.1027079437634119E-2</v>
      </c>
      <c r="T664">
        <v>95928</v>
      </c>
      <c r="U664">
        <v>100</v>
      </c>
      <c r="V664">
        <f t="shared" si="72"/>
        <v>0</v>
      </c>
      <c r="W664">
        <f t="shared" si="73"/>
        <v>0</v>
      </c>
      <c r="X664">
        <f t="shared" si="74"/>
        <v>1</v>
      </c>
    </row>
    <row r="665" spans="1:24" x14ac:dyDescent="0.3">
      <c r="A665" t="s">
        <v>630</v>
      </c>
      <c r="B665" t="str">
        <f t="shared" si="75"/>
        <v>'NESCO'</v>
      </c>
      <c r="C665" t="s">
        <v>24</v>
      </c>
      <c r="D665" t="s">
        <v>1677</v>
      </c>
      <c r="E665">
        <v>443.1</v>
      </c>
      <c r="F665">
        <v>443.1</v>
      </c>
      <c r="G665">
        <v>448.95</v>
      </c>
      <c r="H665">
        <v>440</v>
      </c>
      <c r="I665">
        <v>444.15</v>
      </c>
      <c r="J665">
        <v>446</v>
      </c>
      <c r="K665">
        <v>445.32</v>
      </c>
      <c r="L665">
        <v>31213</v>
      </c>
      <c r="M665" s="3">
        <v>139</v>
      </c>
      <c r="N665">
        <v>1534</v>
      </c>
      <c r="O665" s="3">
        <f t="shared" si="71"/>
        <v>20.347457627118644</v>
      </c>
      <c r="P665" s="3">
        <f>VLOOKUP(A665,'27-7'!$A$2:$N$1650,14,FALSE)</f>
        <v>15.128499440089586</v>
      </c>
      <c r="Q665" s="6">
        <f t="shared" si="76"/>
        <v>0.34497527052809629</v>
      </c>
      <c r="R665" s="5">
        <f>VLOOKUP(A665,'27-7'!$A$2:$L$1650,12,FALSE)</f>
        <v>241.52</v>
      </c>
      <c r="S665" s="7">
        <f t="shared" si="77"/>
        <v>-0.42447830407419679</v>
      </c>
      <c r="T665">
        <v>18746</v>
      </c>
      <c r="U665">
        <v>60.06</v>
      </c>
      <c r="V665">
        <f t="shared" si="72"/>
        <v>0</v>
      </c>
      <c r="W665">
        <f t="shared" si="73"/>
        <v>0</v>
      </c>
      <c r="X665">
        <f t="shared" si="74"/>
        <v>1</v>
      </c>
    </row>
    <row r="666" spans="1:24" x14ac:dyDescent="0.3">
      <c r="A666" t="s">
        <v>602</v>
      </c>
      <c r="B666" t="str">
        <f t="shared" si="75"/>
        <v>'GALAXYSURF'</v>
      </c>
      <c r="C666" t="s">
        <v>24</v>
      </c>
      <c r="D666" t="s">
        <v>1677</v>
      </c>
      <c r="E666">
        <v>1611.05</v>
      </c>
      <c r="F666">
        <v>1635</v>
      </c>
      <c r="G666">
        <v>1635</v>
      </c>
      <c r="H666">
        <v>1610</v>
      </c>
      <c r="I666">
        <v>1613.9</v>
      </c>
      <c r="J666">
        <v>1611.8</v>
      </c>
      <c r="K666">
        <v>1617.66</v>
      </c>
      <c r="L666">
        <v>8573</v>
      </c>
      <c r="M666" s="3">
        <v>138.68</v>
      </c>
      <c r="N666">
        <v>1212</v>
      </c>
      <c r="O666" s="3">
        <f t="shared" si="71"/>
        <v>7.0734323432343231</v>
      </c>
      <c r="P666" s="3">
        <f>VLOOKUP(A666,'27-7'!$A$2:$N$1650,14,FALSE)</f>
        <v>7.0327868852459012</v>
      </c>
      <c r="Q666" s="6">
        <f t="shared" si="76"/>
        <v>5.7794240962557942E-3</v>
      </c>
      <c r="R666" s="5">
        <f>VLOOKUP(A666,'27-7'!$A$2:$L$1650,12,FALSE)</f>
        <v>321.11</v>
      </c>
      <c r="S666" s="7">
        <f t="shared" si="77"/>
        <v>-0.56812307309021826</v>
      </c>
      <c r="T666">
        <v>4587</v>
      </c>
      <c r="U666">
        <v>53.51</v>
      </c>
      <c r="V666">
        <f t="shared" si="72"/>
        <v>0</v>
      </c>
      <c r="W666">
        <f t="shared" si="73"/>
        <v>0</v>
      </c>
      <c r="X666">
        <f t="shared" si="74"/>
        <v>1</v>
      </c>
    </row>
    <row r="667" spans="1:24" x14ac:dyDescent="0.3">
      <c r="A667" t="s">
        <v>781</v>
      </c>
      <c r="B667" t="str">
        <f t="shared" si="75"/>
        <v>'TRIVENI'</v>
      </c>
      <c r="C667" t="s">
        <v>24</v>
      </c>
      <c r="D667" t="s">
        <v>1677</v>
      </c>
      <c r="E667">
        <v>54.25</v>
      </c>
      <c r="F667">
        <v>54.7</v>
      </c>
      <c r="G667">
        <v>55.2</v>
      </c>
      <c r="H667">
        <v>54.2</v>
      </c>
      <c r="I667">
        <v>54.45</v>
      </c>
      <c r="J667">
        <v>54.3</v>
      </c>
      <c r="K667">
        <v>54.55</v>
      </c>
      <c r="L667">
        <v>253773</v>
      </c>
      <c r="M667" s="3">
        <v>138.44</v>
      </c>
      <c r="N667">
        <v>1181</v>
      </c>
      <c r="O667" s="3">
        <f t="shared" si="71"/>
        <v>214.87976291278576</v>
      </c>
      <c r="P667" s="3">
        <f>VLOOKUP(A667,'27-7'!$A$2:$N$1650,14,FALSE)</f>
        <v>159.37871524448707</v>
      </c>
      <c r="Q667" s="6">
        <f t="shared" si="76"/>
        <v>0.34823374992802553</v>
      </c>
      <c r="R667" s="5">
        <f>VLOOKUP(A667,'27-7'!$A$2:$L$1650,12,FALSE)</f>
        <v>90.58</v>
      </c>
      <c r="S667" s="7">
        <f t="shared" si="77"/>
        <v>0.52837270920733059</v>
      </c>
      <c r="T667">
        <v>144037</v>
      </c>
      <c r="U667">
        <v>56.76</v>
      </c>
      <c r="V667">
        <f t="shared" si="72"/>
        <v>0</v>
      </c>
      <c r="W667">
        <f t="shared" si="73"/>
        <v>0</v>
      </c>
      <c r="X667">
        <f t="shared" si="74"/>
        <v>1</v>
      </c>
    </row>
    <row r="668" spans="1:24" x14ac:dyDescent="0.3">
      <c r="A668" t="s">
        <v>693</v>
      </c>
      <c r="B668" t="str">
        <f t="shared" si="75"/>
        <v>'EBBETF0430'</v>
      </c>
      <c r="C668" t="s">
        <v>24</v>
      </c>
      <c r="D668" t="s">
        <v>1677</v>
      </c>
      <c r="E668">
        <v>1107.18</v>
      </c>
      <c r="F668">
        <v>1107.55</v>
      </c>
      <c r="G668">
        <v>1109.99</v>
      </c>
      <c r="H668">
        <v>1106</v>
      </c>
      <c r="I668">
        <v>1106.0999999999999</v>
      </c>
      <c r="J668">
        <v>1106.1500000000001</v>
      </c>
      <c r="K668">
        <v>1108.31</v>
      </c>
      <c r="L668">
        <v>12365</v>
      </c>
      <c r="M668" s="3">
        <v>137.04</v>
      </c>
      <c r="N668">
        <v>173</v>
      </c>
      <c r="O668" s="3">
        <f t="shared" si="71"/>
        <v>71.473988439306353</v>
      </c>
      <c r="P668" s="3">
        <f>VLOOKUP(A668,'27-7'!$A$2:$N$1650,14,FALSE)</f>
        <v>158.2183908045977</v>
      </c>
      <c r="Q668" s="6">
        <f t="shared" si="76"/>
        <v>-0.54825739235600057</v>
      </c>
      <c r="R668" s="5">
        <f>VLOOKUP(A668,'27-7'!$A$2:$L$1650,12,FALSE)</f>
        <v>152.38</v>
      </c>
      <c r="S668" s="7">
        <f t="shared" si="77"/>
        <v>-0.10066937918361993</v>
      </c>
      <c r="T668">
        <v>6798</v>
      </c>
      <c r="U668">
        <v>54.98</v>
      </c>
      <c r="V668">
        <f t="shared" si="72"/>
        <v>0</v>
      </c>
      <c r="W668">
        <f t="shared" si="73"/>
        <v>0</v>
      </c>
      <c r="X668">
        <f t="shared" si="74"/>
        <v>1</v>
      </c>
    </row>
    <row r="669" spans="1:24" x14ac:dyDescent="0.3">
      <c r="A669" t="s">
        <v>721</v>
      </c>
      <c r="B669" t="str">
        <f t="shared" si="75"/>
        <v>'SMLISUZU'</v>
      </c>
      <c r="C669" t="s">
        <v>24</v>
      </c>
      <c r="D669" t="s">
        <v>1677</v>
      </c>
      <c r="E669">
        <v>375.7</v>
      </c>
      <c r="F669">
        <v>374.05</v>
      </c>
      <c r="G669">
        <v>383.35</v>
      </c>
      <c r="H669">
        <v>374.05</v>
      </c>
      <c r="I669">
        <v>377.3</v>
      </c>
      <c r="J669">
        <v>377</v>
      </c>
      <c r="K669">
        <v>379.19</v>
      </c>
      <c r="L669">
        <v>35952</v>
      </c>
      <c r="M669" s="3">
        <v>136.33000000000001</v>
      </c>
      <c r="N669">
        <v>1932</v>
      </c>
      <c r="O669" s="3">
        <f t="shared" si="71"/>
        <v>18.608695652173914</v>
      </c>
      <c r="P669" s="3">
        <f>VLOOKUP(A669,'27-7'!$A$2:$N$1650,14,FALSE)</f>
        <v>18.185305240410589</v>
      </c>
      <c r="Q669" s="6">
        <f t="shared" si="76"/>
        <v>2.3282007432159319E-2</v>
      </c>
      <c r="R669" s="5">
        <f>VLOOKUP(A669,'27-7'!$A$2:$L$1650,12,FALSE)</f>
        <v>127.25</v>
      </c>
      <c r="S669" s="7">
        <f t="shared" si="77"/>
        <v>7.1355599214145485E-2</v>
      </c>
      <c r="T669">
        <v>17089</v>
      </c>
      <c r="U669">
        <v>47.53</v>
      </c>
      <c r="V669">
        <f t="shared" si="72"/>
        <v>0</v>
      </c>
      <c r="W669">
        <f t="shared" si="73"/>
        <v>0</v>
      </c>
      <c r="X669">
        <f t="shared" si="74"/>
        <v>1</v>
      </c>
    </row>
    <row r="670" spans="1:24" x14ac:dyDescent="0.3">
      <c r="A670" t="s">
        <v>163</v>
      </c>
      <c r="B670" t="str">
        <f t="shared" si="75"/>
        <v>'ASAHISONG'</v>
      </c>
      <c r="C670" t="s">
        <v>24</v>
      </c>
      <c r="D670" t="s">
        <v>1677</v>
      </c>
      <c r="E670">
        <v>213.25</v>
      </c>
      <c r="F670">
        <v>217</v>
      </c>
      <c r="G670">
        <v>224.5</v>
      </c>
      <c r="H670">
        <v>210.1</v>
      </c>
      <c r="I670">
        <v>212.9</v>
      </c>
      <c r="J670">
        <v>214.05</v>
      </c>
      <c r="K670">
        <v>219.39</v>
      </c>
      <c r="L670">
        <v>62020</v>
      </c>
      <c r="M670" s="3">
        <v>136.07</v>
      </c>
      <c r="N670">
        <v>1841</v>
      </c>
      <c r="O670" s="3">
        <f t="shared" si="71"/>
        <v>33.688212927756652</v>
      </c>
      <c r="P670" s="3">
        <f>VLOOKUP(A670,'27-7'!$A$2:$N$1650,14,FALSE)</f>
        <v>29.902524368907773</v>
      </c>
      <c r="Q670" s="6">
        <f t="shared" si="76"/>
        <v>0.12660096893977235</v>
      </c>
      <c r="R670" s="5">
        <f>VLOOKUP(A670,'27-7'!$A$2:$L$1650,12,FALSE)</f>
        <v>252.73</v>
      </c>
      <c r="S670" s="7">
        <f t="shared" si="77"/>
        <v>-0.46159933525897201</v>
      </c>
      <c r="T670">
        <v>26596</v>
      </c>
      <c r="U670">
        <v>42.88</v>
      </c>
      <c r="V670">
        <f t="shared" si="72"/>
        <v>0</v>
      </c>
      <c r="W670">
        <f t="shared" si="73"/>
        <v>0</v>
      </c>
      <c r="X670">
        <f t="shared" si="74"/>
        <v>1</v>
      </c>
    </row>
    <row r="671" spans="1:24" x14ac:dyDescent="0.3">
      <c r="A671" t="s">
        <v>722</v>
      </c>
      <c r="B671" t="str">
        <f t="shared" si="75"/>
        <v>'BAJAJHIND'</v>
      </c>
      <c r="C671" t="s">
        <v>24</v>
      </c>
      <c r="D671" t="s">
        <v>1677</v>
      </c>
      <c r="E671">
        <v>5.8</v>
      </c>
      <c r="F671">
        <v>5.8</v>
      </c>
      <c r="G671">
        <v>5.9</v>
      </c>
      <c r="H671">
        <v>5.7</v>
      </c>
      <c r="I671">
        <v>5.85</v>
      </c>
      <c r="J671">
        <v>5.85</v>
      </c>
      <c r="K671">
        <v>5.8</v>
      </c>
      <c r="L671">
        <v>2323455</v>
      </c>
      <c r="M671" s="3">
        <v>134.85</v>
      </c>
      <c r="N671">
        <v>2526</v>
      </c>
      <c r="O671" s="3">
        <f t="shared" si="71"/>
        <v>919.81591448931113</v>
      </c>
      <c r="P671" s="3">
        <f>VLOOKUP(A671,'27-7'!$A$2:$N$1650,14,FALSE)</f>
        <v>1002.8169601482855</v>
      </c>
      <c r="Q671" s="6">
        <f t="shared" si="76"/>
        <v>-8.2767891806198701E-2</v>
      </c>
      <c r="R671" s="5">
        <f>VLOOKUP(A671,'27-7'!$A$2:$L$1650,12,FALSE)</f>
        <v>126.36</v>
      </c>
      <c r="S671" s="7">
        <f t="shared" si="77"/>
        <v>6.7188983855650489E-2</v>
      </c>
      <c r="T671">
        <v>1279946</v>
      </c>
      <c r="U671">
        <v>55.09</v>
      </c>
      <c r="V671">
        <f t="shared" si="72"/>
        <v>0</v>
      </c>
      <c r="W671">
        <f t="shared" si="73"/>
        <v>0</v>
      </c>
      <c r="X671">
        <f t="shared" si="74"/>
        <v>1</v>
      </c>
    </row>
    <row r="672" spans="1:24" x14ac:dyDescent="0.3">
      <c r="A672" t="s">
        <v>748</v>
      </c>
      <c r="B672" t="str">
        <f t="shared" si="75"/>
        <v>'RENUKA'</v>
      </c>
      <c r="C672" t="s">
        <v>24</v>
      </c>
      <c r="D672" t="s">
        <v>1677</v>
      </c>
      <c r="E672">
        <v>8.25</v>
      </c>
      <c r="F672">
        <v>8.25</v>
      </c>
      <c r="G672">
        <v>8.65</v>
      </c>
      <c r="H672">
        <v>8.25</v>
      </c>
      <c r="I672">
        <v>8.65</v>
      </c>
      <c r="J672">
        <v>8.65</v>
      </c>
      <c r="K672">
        <v>8.5500000000000007</v>
      </c>
      <c r="L672">
        <v>1577262</v>
      </c>
      <c r="M672" s="3">
        <v>134.78</v>
      </c>
      <c r="N672">
        <v>1479</v>
      </c>
      <c r="O672" s="3">
        <f t="shared" si="71"/>
        <v>1066.4381338742394</v>
      </c>
      <c r="P672" s="3">
        <f>VLOOKUP(A672,'27-7'!$A$2:$N$1650,14,FALSE)</f>
        <v>818.3069118579582</v>
      </c>
      <c r="Q672" s="6">
        <f t="shared" si="76"/>
        <v>0.30322513279632646</v>
      </c>
      <c r="R672" s="5">
        <f>VLOOKUP(A672,'27-7'!$A$2:$L$1650,12,FALSE)</f>
        <v>107.98</v>
      </c>
      <c r="S672" s="7">
        <f t="shared" si="77"/>
        <v>0.24819411002037411</v>
      </c>
      <c r="T672">
        <v>738797</v>
      </c>
      <c r="U672">
        <v>46.84</v>
      </c>
      <c r="V672">
        <f t="shared" si="72"/>
        <v>0</v>
      </c>
      <c r="W672">
        <f t="shared" si="73"/>
        <v>0</v>
      </c>
      <c r="X672">
        <f t="shared" si="74"/>
        <v>1</v>
      </c>
    </row>
    <row r="673" spans="1:24" x14ac:dyDescent="0.3">
      <c r="A673" t="s">
        <v>850</v>
      </c>
      <c r="B673" t="str">
        <f t="shared" si="75"/>
        <v>'NRBBEARING'</v>
      </c>
      <c r="C673" t="s">
        <v>24</v>
      </c>
      <c r="D673" t="s">
        <v>1677</v>
      </c>
      <c r="E673">
        <v>77.25</v>
      </c>
      <c r="F673">
        <v>78.849999999999994</v>
      </c>
      <c r="G673">
        <v>80.5</v>
      </c>
      <c r="H673">
        <v>77.099999999999994</v>
      </c>
      <c r="I673">
        <v>78.2</v>
      </c>
      <c r="J673">
        <v>78.7</v>
      </c>
      <c r="K673">
        <v>78.87</v>
      </c>
      <c r="L673">
        <v>169627</v>
      </c>
      <c r="M673" s="3">
        <v>133.79</v>
      </c>
      <c r="N673">
        <v>2122</v>
      </c>
      <c r="O673" s="3">
        <f t="shared" si="71"/>
        <v>79.937323279924598</v>
      </c>
      <c r="P673" s="3">
        <f>VLOOKUP(A673,'27-7'!$A$2:$N$1650,14,FALSE)</f>
        <v>72.09884836852207</v>
      </c>
      <c r="Q673" s="6">
        <f t="shared" si="76"/>
        <v>0.10871844819680587</v>
      </c>
      <c r="R673" s="5">
        <f>VLOOKUP(A673,'27-7'!$A$2:$L$1650,12,FALSE)</f>
        <v>57.92</v>
      </c>
      <c r="S673" s="7">
        <f t="shared" si="77"/>
        <v>1.3099102209944748</v>
      </c>
      <c r="T673">
        <v>56099</v>
      </c>
      <c r="U673">
        <v>33.07</v>
      </c>
      <c r="V673">
        <f t="shared" si="72"/>
        <v>0</v>
      </c>
      <c r="W673">
        <f t="shared" si="73"/>
        <v>0</v>
      </c>
      <c r="X673">
        <f t="shared" si="74"/>
        <v>1</v>
      </c>
    </row>
    <row r="674" spans="1:24" x14ac:dyDescent="0.3">
      <c r="A674" t="s">
        <v>131</v>
      </c>
      <c r="B674" t="str">
        <f t="shared" si="75"/>
        <v>'MANGCHEFER'</v>
      </c>
      <c r="C674" t="s">
        <v>24</v>
      </c>
      <c r="D674" t="s">
        <v>1677</v>
      </c>
      <c r="E674">
        <v>34.1</v>
      </c>
      <c r="F674">
        <v>34.25</v>
      </c>
      <c r="G674">
        <v>34.799999999999997</v>
      </c>
      <c r="H674">
        <v>33.799999999999997</v>
      </c>
      <c r="I674">
        <v>34.450000000000003</v>
      </c>
      <c r="J674">
        <v>34.4</v>
      </c>
      <c r="K674">
        <v>34.26</v>
      </c>
      <c r="L674">
        <v>388697</v>
      </c>
      <c r="M674" s="3">
        <v>133.16999999999999</v>
      </c>
      <c r="N674">
        <v>1397</v>
      </c>
      <c r="O674" s="3">
        <f t="shared" si="71"/>
        <v>278.23693629205439</v>
      </c>
      <c r="P674" s="3">
        <f>VLOOKUP(A674,'27-7'!$A$2:$N$1650,14,FALSE)</f>
        <v>264.22924028268551</v>
      </c>
      <c r="Q674" s="6">
        <f t="shared" si="76"/>
        <v>5.3013421203432137E-2</v>
      </c>
      <c r="R674" s="5">
        <f>VLOOKUP(A674,'27-7'!$A$2:$L$1650,12,FALSE)</f>
        <v>205.49</v>
      </c>
      <c r="S674" s="7">
        <f t="shared" si="77"/>
        <v>-0.35193926711762141</v>
      </c>
      <c r="T674">
        <v>155497</v>
      </c>
      <c r="U674">
        <v>40</v>
      </c>
      <c r="V674">
        <f t="shared" si="72"/>
        <v>0</v>
      </c>
      <c r="W674">
        <f t="shared" si="73"/>
        <v>0</v>
      </c>
      <c r="X674">
        <f t="shared" si="74"/>
        <v>1</v>
      </c>
    </row>
    <row r="675" spans="1:24" x14ac:dyDescent="0.3">
      <c r="A675" t="s">
        <v>803</v>
      </c>
      <c r="B675" t="str">
        <f t="shared" si="75"/>
        <v>'JTEKTINDIA'</v>
      </c>
      <c r="C675" t="s">
        <v>24</v>
      </c>
      <c r="D675" t="s">
        <v>1677</v>
      </c>
      <c r="E675">
        <v>65.099999999999994</v>
      </c>
      <c r="F675">
        <v>65.5</v>
      </c>
      <c r="G675">
        <v>66.400000000000006</v>
      </c>
      <c r="H675">
        <v>64.599999999999994</v>
      </c>
      <c r="I675">
        <v>65.2</v>
      </c>
      <c r="J675">
        <v>65.25</v>
      </c>
      <c r="K675">
        <v>65.489999999999995</v>
      </c>
      <c r="L675">
        <v>202984</v>
      </c>
      <c r="M675" s="3">
        <v>132.91999999999999</v>
      </c>
      <c r="N675">
        <v>1890</v>
      </c>
      <c r="O675" s="3">
        <f t="shared" si="71"/>
        <v>107.39894179894181</v>
      </c>
      <c r="P675" s="3">
        <f>VLOOKUP(A675,'27-7'!$A$2:$N$1650,14,FALSE)</f>
        <v>95.370170015455955</v>
      </c>
      <c r="Q675" s="6">
        <f t="shared" si="76"/>
        <v>0.12612719240760958</v>
      </c>
      <c r="R675" s="5">
        <f>VLOOKUP(A675,'27-7'!$A$2:$L$1650,12,FALSE)</f>
        <v>80.680000000000007</v>
      </c>
      <c r="S675" s="7">
        <f t="shared" si="77"/>
        <v>0.64749628160634576</v>
      </c>
      <c r="T675">
        <v>109821</v>
      </c>
      <c r="U675">
        <v>54.1</v>
      </c>
      <c r="V675">
        <f t="shared" si="72"/>
        <v>0</v>
      </c>
      <c r="W675">
        <f t="shared" si="73"/>
        <v>0</v>
      </c>
      <c r="X675">
        <f t="shared" si="74"/>
        <v>1</v>
      </c>
    </row>
    <row r="676" spans="1:24" x14ac:dyDescent="0.3">
      <c r="A676" t="s">
        <v>167</v>
      </c>
      <c r="B676" t="str">
        <f t="shared" si="75"/>
        <v>'TASTYBITE'</v>
      </c>
      <c r="C676" t="s">
        <v>24</v>
      </c>
      <c r="D676" t="s">
        <v>1677</v>
      </c>
      <c r="E676">
        <v>11487</v>
      </c>
      <c r="F676">
        <v>11600</v>
      </c>
      <c r="G676">
        <v>12070</v>
      </c>
      <c r="H676">
        <v>11600</v>
      </c>
      <c r="I676">
        <v>12070</v>
      </c>
      <c r="J676">
        <v>11976.5</v>
      </c>
      <c r="K676">
        <v>11866.8</v>
      </c>
      <c r="L676">
        <v>1106</v>
      </c>
      <c r="M676" s="3">
        <v>131.25</v>
      </c>
      <c r="N676">
        <v>658</v>
      </c>
      <c r="O676" s="3">
        <f t="shared" si="71"/>
        <v>1.6808510638297873</v>
      </c>
      <c r="P676" s="3">
        <f>VLOOKUP(A676,'27-7'!$A$2:$N$1650,14,FALSE)</f>
        <v>1.7598870056497176</v>
      </c>
      <c r="Q676" s="6">
        <f t="shared" si="76"/>
        <v>-4.4909668385642539E-2</v>
      </c>
      <c r="R676" s="5">
        <f>VLOOKUP(A676,'27-7'!$A$2:$L$1650,12,FALSE)</f>
        <v>220.16</v>
      </c>
      <c r="S676" s="7">
        <f t="shared" si="77"/>
        <v>-0.40384265988372092</v>
      </c>
      <c r="T676">
        <v>398</v>
      </c>
      <c r="U676">
        <v>35.99</v>
      </c>
      <c r="V676">
        <f t="shared" si="72"/>
        <v>0</v>
      </c>
      <c r="W676">
        <f t="shared" si="73"/>
        <v>0</v>
      </c>
      <c r="X676">
        <f t="shared" si="74"/>
        <v>1</v>
      </c>
    </row>
    <row r="677" spans="1:24" x14ac:dyDescent="0.3">
      <c r="A677" t="s">
        <v>735</v>
      </c>
      <c r="B677" t="str">
        <f t="shared" si="75"/>
        <v>'MOLDTKPAC'</v>
      </c>
      <c r="C677" t="s">
        <v>24</v>
      </c>
      <c r="D677" t="s">
        <v>1677</v>
      </c>
      <c r="E677">
        <v>219.65</v>
      </c>
      <c r="F677">
        <v>216.6</v>
      </c>
      <c r="G677">
        <v>228</v>
      </c>
      <c r="H677">
        <v>216.6</v>
      </c>
      <c r="I677">
        <v>227.15</v>
      </c>
      <c r="J677">
        <v>226.1</v>
      </c>
      <c r="K677">
        <v>222.53</v>
      </c>
      <c r="L677">
        <v>58915</v>
      </c>
      <c r="M677" s="3">
        <v>131.1</v>
      </c>
      <c r="N677">
        <v>1337</v>
      </c>
      <c r="O677" s="3">
        <f t="shared" si="71"/>
        <v>44.065071054599848</v>
      </c>
      <c r="P677" s="3">
        <f>VLOOKUP(A677,'27-7'!$A$2:$N$1650,14,FALSE)</f>
        <v>42.861089187056038</v>
      </c>
      <c r="Q677" s="6">
        <f t="shared" si="76"/>
        <v>2.8090323656716824E-2</v>
      </c>
      <c r="R677" s="5">
        <f>VLOOKUP(A677,'27-7'!$A$2:$L$1650,12,FALSE)</f>
        <v>118.18</v>
      </c>
      <c r="S677" s="7">
        <f t="shared" si="77"/>
        <v>0.10932475884244362</v>
      </c>
      <c r="T677">
        <v>39539</v>
      </c>
      <c r="U677">
        <v>67.11</v>
      </c>
      <c r="V677">
        <f t="shared" si="72"/>
        <v>0</v>
      </c>
      <c r="W677">
        <f t="shared" si="73"/>
        <v>0</v>
      </c>
      <c r="X677">
        <f t="shared" si="74"/>
        <v>1</v>
      </c>
    </row>
    <row r="678" spans="1:24" x14ac:dyDescent="0.3">
      <c r="A678" t="s">
        <v>741</v>
      </c>
      <c r="B678" t="str">
        <f t="shared" si="75"/>
        <v>'ACE'</v>
      </c>
      <c r="C678" t="s">
        <v>24</v>
      </c>
      <c r="D678" t="s">
        <v>1677</v>
      </c>
      <c r="E678">
        <v>56.25</v>
      </c>
      <c r="F678">
        <v>56.75</v>
      </c>
      <c r="G678">
        <v>57.2</v>
      </c>
      <c r="H678">
        <v>55</v>
      </c>
      <c r="I678">
        <v>55.6</v>
      </c>
      <c r="J678">
        <v>55.4</v>
      </c>
      <c r="K678">
        <v>55.93</v>
      </c>
      <c r="L678">
        <v>233897</v>
      </c>
      <c r="M678" s="3">
        <v>130.83000000000001</v>
      </c>
      <c r="N678">
        <v>1859</v>
      </c>
      <c r="O678" s="3">
        <f t="shared" si="71"/>
        <v>125.81871974179667</v>
      </c>
      <c r="P678" s="3">
        <f>VLOOKUP(A678,'27-7'!$A$2:$N$1650,14,FALSE)</f>
        <v>110.1407447973713</v>
      </c>
      <c r="Q678" s="6">
        <f t="shared" si="76"/>
        <v>0.14234491489292667</v>
      </c>
      <c r="R678" s="5">
        <f>VLOOKUP(A678,'27-7'!$A$2:$L$1650,12,FALSE)</f>
        <v>115.32</v>
      </c>
      <c r="S678" s="7">
        <f t="shared" si="77"/>
        <v>0.13449531737773171</v>
      </c>
      <c r="T678">
        <v>124052</v>
      </c>
      <c r="U678">
        <v>53.04</v>
      </c>
      <c r="V678">
        <f t="shared" si="72"/>
        <v>0</v>
      </c>
      <c r="W678">
        <f t="shared" si="73"/>
        <v>0</v>
      </c>
      <c r="X678">
        <f t="shared" si="74"/>
        <v>1</v>
      </c>
    </row>
    <row r="679" spans="1:24" x14ac:dyDescent="0.3">
      <c r="A679" t="s">
        <v>681</v>
      </c>
      <c r="B679" t="str">
        <f t="shared" si="75"/>
        <v>'MATRIMONY'</v>
      </c>
      <c r="C679" t="s">
        <v>24</v>
      </c>
      <c r="D679" t="s">
        <v>1677</v>
      </c>
      <c r="E679">
        <v>590.9</v>
      </c>
      <c r="F679">
        <v>589</v>
      </c>
      <c r="G679">
        <v>589</v>
      </c>
      <c r="H679">
        <v>550.15</v>
      </c>
      <c r="I679">
        <v>559.9</v>
      </c>
      <c r="J679">
        <v>561.1</v>
      </c>
      <c r="K679">
        <v>567.37</v>
      </c>
      <c r="L679">
        <v>22692</v>
      </c>
      <c r="M679" s="3">
        <v>128.75</v>
      </c>
      <c r="N679">
        <v>1692</v>
      </c>
      <c r="O679" s="3">
        <f t="shared" si="71"/>
        <v>13.411347517730496</v>
      </c>
      <c r="P679" s="3">
        <f>VLOOKUP(A679,'27-7'!$A$2:$N$1650,14,FALSE)</f>
        <v>13.751915708812261</v>
      </c>
      <c r="Q679" s="6">
        <f t="shared" si="76"/>
        <v>-2.4765145329063348E-2</v>
      </c>
      <c r="R679" s="5">
        <f>VLOOKUP(A679,'27-7'!$A$2:$L$1650,12,FALSE)</f>
        <v>167.82</v>
      </c>
      <c r="S679" s="7">
        <f t="shared" si="77"/>
        <v>-0.23280896198307707</v>
      </c>
      <c r="T679">
        <v>11139</v>
      </c>
      <c r="U679">
        <v>49.09</v>
      </c>
      <c r="V679">
        <f t="shared" si="72"/>
        <v>0</v>
      </c>
      <c r="W679">
        <f t="shared" si="73"/>
        <v>0</v>
      </c>
      <c r="X679">
        <f t="shared" si="74"/>
        <v>1</v>
      </c>
    </row>
    <row r="680" spans="1:24" x14ac:dyDescent="0.3">
      <c r="A680" t="s">
        <v>778</v>
      </c>
      <c r="B680" t="str">
        <f t="shared" si="75"/>
        <v>'BCG'</v>
      </c>
      <c r="C680" t="s">
        <v>41</v>
      </c>
      <c r="D680" t="s">
        <v>1677</v>
      </c>
      <c r="E680">
        <v>6.4</v>
      </c>
      <c r="F680">
        <v>6.1</v>
      </c>
      <c r="G680">
        <v>6.7</v>
      </c>
      <c r="H680">
        <v>6.1</v>
      </c>
      <c r="I680">
        <v>6.45</v>
      </c>
      <c r="J680">
        <v>6.55</v>
      </c>
      <c r="K680">
        <v>6.27</v>
      </c>
      <c r="L680">
        <v>2052535</v>
      </c>
      <c r="M680" s="3">
        <v>128.62</v>
      </c>
      <c r="N680">
        <v>1895</v>
      </c>
      <c r="O680" s="3">
        <f t="shared" si="71"/>
        <v>1083.1319261213721</v>
      </c>
      <c r="P680" s="3">
        <f>VLOOKUP(A680,'27-7'!$A$2:$N$1650,14,FALSE)</f>
        <v>1523.0879581151833</v>
      </c>
      <c r="Q680" s="6">
        <f t="shared" si="76"/>
        <v>-0.28885792816473677</v>
      </c>
      <c r="R680" s="5">
        <f>VLOOKUP(A680,'27-7'!$A$2:$L$1650,12,FALSE)</f>
        <v>93.18</v>
      </c>
      <c r="S680" s="7">
        <f t="shared" si="77"/>
        <v>0.38033912856836227</v>
      </c>
      <c r="T680" t="s">
        <v>42</v>
      </c>
      <c r="U680" t="s">
        <v>42</v>
      </c>
      <c r="V680">
        <f t="shared" si="72"/>
        <v>0</v>
      </c>
      <c r="W680">
        <f t="shared" si="73"/>
        <v>0</v>
      </c>
      <c r="X680">
        <f t="shared" si="74"/>
        <v>1</v>
      </c>
    </row>
    <row r="681" spans="1:24" x14ac:dyDescent="0.3">
      <c r="A681" t="s">
        <v>787</v>
      </c>
      <c r="B681" t="str">
        <f t="shared" si="75"/>
        <v>'JOCIL'</v>
      </c>
      <c r="C681" t="s">
        <v>24</v>
      </c>
      <c r="D681" t="s">
        <v>1677</v>
      </c>
      <c r="E681">
        <v>172.85</v>
      </c>
      <c r="F681">
        <v>172.25</v>
      </c>
      <c r="G681">
        <v>185</v>
      </c>
      <c r="H681">
        <v>170</v>
      </c>
      <c r="I681">
        <v>177</v>
      </c>
      <c r="J681">
        <v>178.55</v>
      </c>
      <c r="K681">
        <v>180.07</v>
      </c>
      <c r="L681">
        <v>71087</v>
      </c>
      <c r="M681" s="3">
        <v>128</v>
      </c>
      <c r="N681">
        <v>1642</v>
      </c>
      <c r="O681" s="3">
        <f t="shared" si="71"/>
        <v>43.292935444579783</v>
      </c>
      <c r="P681" s="3">
        <f>VLOOKUP(A681,'27-7'!$A$2:$N$1650,14,FALSE)</f>
        <v>38.207561156412154</v>
      </c>
      <c r="Q681" s="6">
        <f t="shared" si="76"/>
        <v>0.13309863634973673</v>
      </c>
      <c r="R681" s="5">
        <f>VLOOKUP(A681,'27-7'!$A$2:$L$1650,12,FALSE)</f>
        <v>89.66</v>
      </c>
      <c r="S681" s="7">
        <f t="shared" si="77"/>
        <v>0.42761543609190278</v>
      </c>
      <c r="T681">
        <v>36883</v>
      </c>
      <c r="U681">
        <v>51.88</v>
      </c>
      <c r="V681">
        <f t="shared" si="72"/>
        <v>0</v>
      </c>
      <c r="W681">
        <f t="shared" si="73"/>
        <v>0</v>
      </c>
      <c r="X681">
        <f t="shared" si="74"/>
        <v>1</v>
      </c>
    </row>
    <row r="682" spans="1:24" x14ac:dyDescent="0.3">
      <c r="A682" t="s">
        <v>697</v>
      </c>
      <c r="B682" t="str">
        <f t="shared" si="75"/>
        <v>'JINDALPOLY'</v>
      </c>
      <c r="C682" t="s">
        <v>24</v>
      </c>
      <c r="D682" t="s">
        <v>1677</v>
      </c>
      <c r="E682">
        <v>355.95</v>
      </c>
      <c r="F682">
        <v>358</v>
      </c>
      <c r="G682">
        <v>363.9</v>
      </c>
      <c r="H682">
        <v>350.1</v>
      </c>
      <c r="I682">
        <v>355.95</v>
      </c>
      <c r="J682">
        <v>355</v>
      </c>
      <c r="K682">
        <v>356.22</v>
      </c>
      <c r="L682">
        <v>35815</v>
      </c>
      <c r="M682" s="3">
        <v>127.58</v>
      </c>
      <c r="N682">
        <v>1952</v>
      </c>
      <c r="O682" s="3">
        <f t="shared" si="71"/>
        <v>18.347848360655739</v>
      </c>
      <c r="P682" s="3">
        <f>VLOOKUP(A682,'27-7'!$A$2:$N$1650,14,FALSE)</f>
        <v>26.267313915857606</v>
      </c>
      <c r="Q682" s="6">
        <f t="shared" si="76"/>
        <v>-0.3014950664757875</v>
      </c>
      <c r="R682" s="5">
        <f>VLOOKUP(A682,'27-7'!$A$2:$L$1650,12,FALSE)</f>
        <v>146.30000000000001</v>
      </c>
      <c r="S682" s="7">
        <f t="shared" si="77"/>
        <v>-0.12795625427204382</v>
      </c>
      <c r="T682">
        <v>19270</v>
      </c>
      <c r="U682">
        <v>53.8</v>
      </c>
      <c r="V682">
        <f t="shared" si="72"/>
        <v>0</v>
      </c>
      <c r="W682">
        <f t="shared" si="73"/>
        <v>0</v>
      </c>
      <c r="X682">
        <f t="shared" si="74"/>
        <v>1</v>
      </c>
    </row>
    <row r="683" spans="1:24" x14ac:dyDescent="0.3">
      <c r="A683" t="s">
        <v>814</v>
      </c>
      <c r="B683" t="str">
        <f t="shared" si="75"/>
        <v>'TATAINVEST'</v>
      </c>
      <c r="C683" t="s">
        <v>24</v>
      </c>
      <c r="D683" t="s">
        <v>1677</v>
      </c>
      <c r="E683">
        <v>729.1</v>
      </c>
      <c r="F683">
        <v>731.1</v>
      </c>
      <c r="G683">
        <v>742.5</v>
      </c>
      <c r="H683">
        <v>728.35</v>
      </c>
      <c r="I683">
        <v>728.95</v>
      </c>
      <c r="J683">
        <v>731.15</v>
      </c>
      <c r="K683">
        <v>734.15</v>
      </c>
      <c r="L683">
        <v>17284</v>
      </c>
      <c r="M683" s="3">
        <v>126.89</v>
      </c>
      <c r="N683">
        <v>1542</v>
      </c>
      <c r="O683" s="3">
        <f t="shared" si="71"/>
        <v>11.20881971465629</v>
      </c>
      <c r="P683" s="3">
        <f>VLOOKUP(A683,'27-7'!$A$2:$N$1650,14,FALSE)</f>
        <v>9.6510318949343343</v>
      </c>
      <c r="Q683" s="6">
        <f t="shared" si="76"/>
        <v>0.16141152953184335</v>
      </c>
      <c r="R683" s="5">
        <f>VLOOKUP(A683,'27-7'!$A$2:$L$1650,12,FALSE)</f>
        <v>75.27</v>
      </c>
      <c r="S683" s="7">
        <f t="shared" si="77"/>
        <v>0.68579779460608481</v>
      </c>
      <c r="T683">
        <v>9281</v>
      </c>
      <c r="U683">
        <v>53.7</v>
      </c>
      <c r="V683">
        <f t="shared" si="72"/>
        <v>0</v>
      </c>
      <c r="W683">
        <f t="shared" si="73"/>
        <v>0</v>
      </c>
      <c r="X683">
        <f t="shared" si="74"/>
        <v>1</v>
      </c>
    </row>
    <row r="684" spans="1:24" x14ac:dyDescent="0.3">
      <c r="A684" t="s">
        <v>726</v>
      </c>
      <c r="B684" t="str">
        <f t="shared" si="75"/>
        <v>'GATI'</v>
      </c>
      <c r="C684" t="s">
        <v>24</v>
      </c>
      <c r="D684" t="s">
        <v>1677</v>
      </c>
      <c r="E684">
        <v>44.9</v>
      </c>
      <c r="F684">
        <v>45</v>
      </c>
      <c r="G684">
        <v>45.75</v>
      </c>
      <c r="H684">
        <v>44.6</v>
      </c>
      <c r="I684">
        <v>45</v>
      </c>
      <c r="J684">
        <v>44.75</v>
      </c>
      <c r="K684">
        <v>44.96</v>
      </c>
      <c r="L684">
        <v>281073</v>
      </c>
      <c r="M684" s="3">
        <v>126.37</v>
      </c>
      <c r="N684">
        <v>1359</v>
      </c>
      <c r="O684" s="3">
        <f t="shared" si="71"/>
        <v>206.82339955849889</v>
      </c>
      <c r="P684" s="3">
        <f>VLOOKUP(A684,'27-7'!$A$2:$N$1650,14,FALSE)</f>
        <v>125.90210772833724</v>
      </c>
      <c r="Q684" s="6">
        <f t="shared" si="76"/>
        <v>0.64273182784809246</v>
      </c>
      <c r="R684" s="5">
        <f>VLOOKUP(A684,'27-7'!$A$2:$L$1650,12,FALSE)</f>
        <v>122.38</v>
      </c>
      <c r="S684" s="7">
        <f t="shared" si="77"/>
        <v>3.2603366563163989E-2</v>
      </c>
      <c r="T684">
        <v>150477</v>
      </c>
      <c r="U684">
        <v>53.54</v>
      </c>
      <c r="V684">
        <f t="shared" si="72"/>
        <v>0</v>
      </c>
      <c r="W684">
        <f t="shared" si="73"/>
        <v>0</v>
      </c>
      <c r="X684">
        <f t="shared" si="74"/>
        <v>1</v>
      </c>
    </row>
    <row r="685" spans="1:24" x14ac:dyDescent="0.3">
      <c r="A685" t="s">
        <v>581</v>
      </c>
      <c r="B685" t="str">
        <f t="shared" si="75"/>
        <v>'HNDFDS'</v>
      </c>
      <c r="C685" t="s">
        <v>24</v>
      </c>
      <c r="D685" t="s">
        <v>1677</v>
      </c>
      <c r="E685">
        <v>702.85</v>
      </c>
      <c r="F685">
        <v>703</v>
      </c>
      <c r="G685">
        <v>717</v>
      </c>
      <c r="H685">
        <v>667.75</v>
      </c>
      <c r="I685">
        <v>695</v>
      </c>
      <c r="J685">
        <v>693.25</v>
      </c>
      <c r="K685">
        <v>694.35</v>
      </c>
      <c r="L685">
        <v>18135</v>
      </c>
      <c r="M685" s="3">
        <v>125.92</v>
      </c>
      <c r="N685">
        <v>1741</v>
      </c>
      <c r="O685" s="3">
        <f t="shared" si="71"/>
        <v>10.416427340608845</v>
      </c>
      <c r="P685" s="3">
        <f>VLOOKUP(A685,'27-7'!$A$2:$N$1650,14,FALSE)</f>
        <v>16.276268412438625</v>
      </c>
      <c r="Q685" s="6">
        <f t="shared" si="76"/>
        <v>-0.36002361987048465</v>
      </c>
      <c r="R685" s="5">
        <f>VLOOKUP(A685,'27-7'!$A$2:$L$1650,12,FALSE)</f>
        <v>347.74</v>
      </c>
      <c r="S685" s="7">
        <f t="shared" si="77"/>
        <v>-0.63789037786852243</v>
      </c>
      <c r="T685">
        <v>8327</v>
      </c>
      <c r="U685">
        <v>45.92</v>
      </c>
      <c r="V685">
        <f t="shared" si="72"/>
        <v>0</v>
      </c>
      <c r="W685">
        <f t="shared" si="73"/>
        <v>0</v>
      </c>
      <c r="X685">
        <f t="shared" si="74"/>
        <v>1</v>
      </c>
    </row>
    <row r="686" spans="1:24" x14ac:dyDescent="0.3">
      <c r="A686" t="s">
        <v>627</v>
      </c>
      <c r="B686" t="str">
        <f t="shared" si="75"/>
        <v>'THERMAX'</v>
      </c>
      <c r="C686" t="s">
        <v>24</v>
      </c>
      <c r="D686" t="s">
        <v>1677</v>
      </c>
      <c r="E686">
        <v>734.8</v>
      </c>
      <c r="F686">
        <v>735.7</v>
      </c>
      <c r="G686">
        <v>747.95</v>
      </c>
      <c r="H686">
        <v>725.1</v>
      </c>
      <c r="I686">
        <v>746.95</v>
      </c>
      <c r="J686">
        <v>744.8</v>
      </c>
      <c r="K686">
        <v>741.6</v>
      </c>
      <c r="L686">
        <v>16969</v>
      </c>
      <c r="M686" s="3">
        <v>125.84</v>
      </c>
      <c r="N686">
        <v>2098</v>
      </c>
      <c r="O686" s="3">
        <f t="shared" si="71"/>
        <v>8.0881792183031465</v>
      </c>
      <c r="P686" s="3">
        <f>VLOOKUP(A686,'27-7'!$A$2:$N$1650,14,FALSE)</f>
        <v>11.416923603973963</v>
      </c>
      <c r="Q686" s="6">
        <f t="shared" si="76"/>
        <v>-0.29156228955689595</v>
      </c>
      <c r="R686" s="5">
        <f>VLOOKUP(A686,'27-7'!$A$2:$L$1650,12,FALSE)</f>
        <v>243.63</v>
      </c>
      <c r="S686" s="7">
        <f t="shared" si="77"/>
        <v>-0.4834790460944875</v>
      </c>
      <c r="T686">
        <v>10097</v>
      </c>
      <c r="U686">
        <v>59.5</v>
      </c>
      <c r="V686">
        <f t="shared" si="72"/>
        <v>0</v>
      </c>
      <c r="W686">
        <f t="shared" si="73"/>
        <v>0</v>
      </c>
      <c r="X686">
        <f t="shared" si="74"/>
        <v>1</v>
      </c>
    </row>
    <row r="687" spans="1:24" x14ac:dyDescent="0.3">
      <c r="A687" t="s">
        <v>664</v>
      </c>
      <c r="B687" t="str">
        <f t="shared" si="75"/>
        <v>'NEWGEN'</v>
      </c>
      <c r="C687" t="s">
        <v>24</v>
      </c>
      <c r="D687" t="s">
        <v>1677</v>
      </c>
      <c r="E687">
        <v>183.3</v>
      </c>
      <c r="F687">
        <v>184</v>
      </c>
      <c r="G687">
        <v>185.5</v>
      </c>
      <c r="H687">
        <v>176</v>
      </c>
      <c r="I687">
        <v>177.7</v>
      </c>
      <c r="J687">
        <v>177.15</v>
      </c>
      <c r="K687">
        <v>179.94</v>
      </c>
      <c r="L687">
        <v>69344</v>
      </c>
      <c r="M687" s="3">
        <v>124.78</v>
      </c>
      <c r="N687">
        <v>2761</v>
      </c>
      <c r="O687" s="3">
        <f t="shared" si="71"/>
        <v>25.115537848605577</v>
      </c>
      <c r="P687" s="3">
        <f>VLOOKUP(A687,'27-7'!$A$2:$N$1650,14,FALSE)</f>
        <v>38.306240928882438</v>
      </c>
      <c r="Q687" s="6">
        <f t="shared" si="76"/>
        <v>-0.34434866905280787</v>
      </c>
      <c r="R687" s="5">
        <f>VLOOKUP(A687,'27-7'!$A$2:$L$1650,12,FALSE)</f>
        <v>194.86</v>
      </c>
      <c r="S687" s="7">
        <f t="shared" si="77"/>
        <v>-0.35964282048650315</v>
      </c>
      <c r="T687">
        <v>42102</v>
      </c>
      <c r="U687">
        <v>60.71</v>
      </c>
      <c r="V687">
        <f t="shared" si="72"/>
        <v>0</v>
      </c>
      <c r="W687">
        <f t="shared" si="73"/>
        <v>0</v>
      </c>
      <c r="X687">
        <f t="shared" si="74"/>
        <v>1</v>
      </c>
    </row>
    <row r="688" spans="1:24" x14ac:dyDescent="0.3">
      <c r="A688" t="s">
        <v>652</v>
      </c>
      <c r="B688" t="str">
        <f t="shared" si="75"/>
        <v>'GARFIBRES'</v>
      </c>
      <c r="C688" t="s">
        <v>24</v>
      </c>
      <c r="D688" t="s">
        <v>1677</v>
      </c>
      <c r="E688">
        <v>1699.35</v>
      </c>
      <c r="F688">
        <v>1697.95</v>
      </c>
      <c r="G688">
        <v>1699.9</v>
      </c>
      <c r="H688">
        <v>1657.9</v>
      </c>
      <c r="I688">
        <v>1666.8</v>
      </c>
      <c r="J688">
        <v>1666.85</v>
      </c>
      <c r="K688">
        <v>1679.29</v>
      </c>
      <c r="L688">
        <v>7426</v>
      </c>
      <c r="M688" s="3">
        <v>124.7</v>
      </c>
      <c r="N688">
        <v>833</v>
      </c>
      <c r="O688" s="3">
        <f t="shared" si="71"/>
        <v>8.9147659063625451</v>
      </c>
      <c r="P688" s="3">
        <f>VLOOKUP(A688,'27-7'!$A$2:$N$1650,14,FALSE)</f>
        <v>8.211221122112212</v>
      </c>
      <c r="Q688" s="6">
        <f t="shared" si="76"/>
        <v>8.5680896152673186E-2</v>
      </c>
      <c r="R688" s="5">
        <f>VLOOKUP(A688,'27-7'!$A$2:$L$1650,12,FALSE)</f>
        <v>211.06</v>
      </c>
      <c r="S688" s="7">
        <f t="shared" si="77"/>
        <v>-0.40917274708613666</v>
      </c>
      <c r="T688">
        <v>4659</v>
      </c>
      <c r="U688">
        <v>62.74</v>
      </c>
      <c r="V688">
        <f t="shared" si="72"/>
        <v>0</v>
      </c>
      <c r="W688">
        <f t="shared" si="73"/>
        <v>0</v>
      </c>
      <c r="X688">
        <f t="shared" si="74"/>
        <v>1</v>
      </c>
    </row>
    <row r="689" spans="1:24" x14ac:dyDescent="0.3">
      <c r="A689" t="s">
        <v>779</v>
      </c>
      <c r="B689" t="str">
        <f t="shared" si="75"/>
        <v>'NCLIND'</v>
      </c>
      <c r="C689" t="s">
        <v>24</v>
      </c>
      <c r="D689" t="s">
        <v>1677</v>
      </c>
      <c r="E689">
        <v>75.3</v>
      </c>
      <c r="F689">
        <v>76.45</v>
      </c>
      <c r="G689">
        <v>77.849999999999994</v>
      </c>
      <c r="H689">
        <v>75.05</v>
      </c>
      <c r="I689">
        <v>77</v>
      </c>
      <c r="J689">
        <v>76.55</v>
      </c>
      <c r="K689">
        <v>76.44</v>
      </c>
      <c r="L689">
        <v>162417</v>
      </c>
      <c r="M689" s="3">
        <v>124.15</v>
      </c>
      <c r="N689">
        <v>1372</v>
      </c>
      <c r="O689" s="3">
        <f t="shared" si="71"/>
        <v>118.37973760932945</v>
      </c>
      <c r="P689" s="3">
        <f>VLOOKUP(A689,'27-7'!$A$2:$N$1650,14,FALSE)</f>
        <v>105.45135845749343</v>
      </c>
      <c r="Q689" s="6">
        <f t="shared" si="76"/>
        <v>0.12260040402464184</v>
      </c>
      <c r="R689" s="5">
        <f>VLOOKUP(A689,'27-7'!$A$2:$L$1650,12,FALSE)</f>
        <v>92.17</v>
      </c>
      <c r="S689" s="7">
        <f t="shared" si="77"/>
        <v>0.34696755994358253</v>
      </c>
      <c r="T689">
        <v>98620</v>
      </c>
      <c r="U689">
        <v>60.72</v>
      </c>
      <c r="V689">
        <f t="shared" si="72"/>
        <v>0</v>
      </c>
      <c r="W689">
        <f t="shared" si="73"/>
        <v>0</v>
      </c>
      <c r="X689">
        <f t="shared" si="74"/>
        <v>1</v>
      </c>
    </row>
    <row r="690" spans="1:24" x14ac:dyDescent="0.3">
      <c r="A690" t="s">
        <v>736</v>
      </c>
      <c r="B690" t="str">
        <f t="shared" si="75"/>
        <v>'JISLJALEQS'</v>
      </c>
      <c r="C690" t="s">
        <v>41</v>
      </c>
      <c r="D690" t="s">
        <v>1677</v>
      </c>
      <c r="E690">
        <v>10.55</v>
      </c>
      <c r="F690">
        <v>11</v>
      </c>
      <c r="G690">
        <v>11.05</v>
      </c>
      <c r="H690">
        <v>10.45</v>
      </c>
      <c r="I690">
        <v>10.7</v>
      </c>
      <c r="J690">
        <v>10.55</v>
      </c>
      <c r="K690">
        <v>10.74</v>
      </c>
      <c r="L690">
        <v>1144462</v>
      </c>
      <c r="M690" s="3">
        <v>122.92</v>
      </c>
      <c r="N690">
        <v>1997</v>
      </c>
      <c r="O690" s="3">
        <f t="shared" si="71"/>
        <v>573.09063595393093</v>
      </c>
      <c r="P690" s="3">
        <f>VLOOKUP(A690,'27-7'!$A$2:$N$1650,14,FALSE)</f>
        <v>462.68573797678278</v>
      </c>
      <c r="Q690" s="6">
        <f t="shared" si="76"/>
        <v>0.23861746519337967</v>
      </c>
      <c r="R690" s="5">
        <f>VLOOKUP(A690,'27-7'!$A$2:$L$1650,12,FALSE)</f>
        <v>117.01</v>
      </c>
      <c r="S690" s="7">
        <f t="shared" si="77"/>
        <v>5.0508503546705379E-2</v>
      </c>
      <c r="T690" t="s">
        <v>42</v>
      </c>
      <c r="U690" t="s">
        <v>42</v>
      </c>
      <c r="V690">
        <f t="shared" si="72"/>
        <v>0</v>
      </c>
      <c r="W690">
        <f t="shared" si="73"/>
        <v>0</v>
      </c>
      <c r="X690">
        <f t="shared" si="74"/>
        <v>1</v>
      </c>
    </row>
    <row r="691" spans="1:24" x14ac:dyDescent="0.3">
      <c r="A691" t="s">
        <v>684</v>
      </c>
      <c r="B691" t="str">
        <f t="shared" si="75"/>
        <v>'PNCINFRA'</v>
      </c>
      <c r="C691" t="s">
        <v>24</v>
      </c>
      <c r="D691" t="s">
        <v>1677</v>
      </c>
      <c r="E691">
        <v>141.25</v>
      </c>
      <c r="F691">
        <v>141.9</v>
      </c>
      <c r="G691">
        <v>142</v>
      </c>
      <c r="H691">
        <v>138.30000000000001</v>
      </c>
      <c r="I691">
        <v>140.9</v>
      </c>
      <c r="J691">
        <v>139.1</v>
      </c>
      <c r="K691">
        <v>139.32</v>
      </c>
      <c r="L691">
        <v>88229</v>
      </c>
      <c r="M691" s="3">
        <v>122.92</v>
      </c>
      <c r="N691">
        <v>3001</v>
      </c>
      <c r="O691" s="3">
        <f t="shared" si="71"/>
        <v>29.399866711096301</v>
      </c>
      <c r="P691" s="3">
        <f>VLOOKUP(A691,'27-7'!$A$2:$N$1650,14,FALSE)</f>
        <v>24.134947368421052</v>
      </c>
      <c r="Q691" s="6">
        <f t="shared" si="76"/>
        <v>0.21814505175031126</v>
      </c>
      <c r="R691" s="5">
        <f>VLOOKUP(A691,'27-7'!$A$2:$L$1650,12,FALSE)</f>
        <v>163.66</v>
      </c>
      <c r="S691" s="7">
        <f t="shared" si="77"/>
        <v>-0.2489307100085543</v>
      </c>
      <c r="T691">
        <v>47364</v>
      </c>
      <c r="U691">
        <v>53.68</v>
      </c>
      <c r="V691">
        <f t="shared" si="72"/>
        <v>0</v>
      </c>
      <c r="W691">
        <f t="shared" si="73"/>
        <v>0</v>
      </c>
      <c r="X691">
        <f t="shared" si="74"/>
        <v>1</v>
      </c>
    </row>
    <row r="692" spans="1:24" x14ac:dyDescent="0.3">
      <c r="A692" t="s">
        <v>712</v>
      </c>
      <c r="B692" t="str">
        <f t="shared" si="75"/>
        <v>'DBCORP'</v>
      </c>
      <c r="C692" t="s">
        <v>24</v>
      </c>
      <c r="D692" t="s">
        <v>1677</v>
      </c>
      <c r="E692">
        <v>74.5</v>
      </c>
      <c r="F692">
        <v>74.3</v>
      </c>
      <c r="G692">
        <v>75.2</v>
      </c>
      <c r="H692">
        <v>72.3</v>
      </c>
      <c r="I692">
        <v>73.8</v>
      </c>
      <c r="J692">
        <v>73.25</v>
      </c>
      <c r="K692">
        <v>73.42</v>
      </c>
      <c r="L692">
        <v>166982</v>
      </c>
      <c r="M692" s="3">
        <v>122.6</v>
      </c>
      <c r="N692">
        <v>2041</v>
      </c>
      <c r="O692" s="3">
        <f t="shared" si="71"/>
        <v>81.813816756491917</v>
      </c>
      <c r="P692" s="3">
        <f>VLOOKUP(A692,'27-7'!$A$2:$N$1650,14,FALSE)</f>
        <v>77.477579451458425</v>
      </c>
      <c r="Q692" s="6">
        <f t="shared" si="76"/>
        <v>5.5967640390085366E-2</v>
      </c>
      <c r="R692" s="5">
        <f>VLOOKUP(A692,'27-7'!$A$2:$L$1650,12,FALSE)</f>
        <v>133.94</v>
      </c>
      <c r="S692" s="7">
        <f t="shared" si="77"/>
        <v>-8.4664775272510109E-2</v>
      </c>
      <c r="T692">
        <v>99502</v>
      </c>
      <c r="U692">
        <v>59.59</v>
      </c>
      <c r="V692">
        <f t="shared" si="72"/>
        <v>0</v>
      </c>
      <c r="W692">
        <f t="shared" si="73"/>
        <v>0</v>
      </c>
      <c r="X692">
        <f t="shared" si="74"/>
        <v>1</v>
      </c>
    </row>
    <row r="693" spans="1:24" x14ac:dyDescent="0.3">
      <c r="A693" t="s">
        <v>672</v>
      </c>
      <c r="B693" t="str">
        <f t="shared" si="75"/>
        <v>'SYMPHONY'</v>
      </c>
      <c r="C693" t="s">
        <v>24</v>
      </c>
      <c r="D693" t="s">
        <v>1677</v>
      </c>
      <c r="E693">
        <v>840.1</v>
      </c>
      <c r="F693">
        <v>844.3</v>
      </c>
      <c r="G693">
        <v>850.1</v>
      </c>
      <c r="H693">
        <v>841.05</v>
      </c>
      <c r="I693">
        <v>842.3</v>
      </c>
      <c r="J693">
        <v>846.9</v>
      </c>
      <c r="K693">
        <v>845.85</v>
      </c>
      <c r="L693">
        <v>14300</v>
      </c>
      <c r="M693" s="3">
        <v>120.96</v>
      </c>
      <c r="N693">
        <v>1652</v>
      </c>
      <c r="O693" s="3">
        <f t="shared" si="71"/>
        <v>8.6561743341404362</v>
      </c>
      <c r="P693" s="3">
        <f>VLOOKUP(A693,'27-7'!$A$2:$N$1650,14,FALSE)</f>
        <v>11.621244635193133</v>
      </c>
      <c r="Q693" s="6">
        <f t="shared" si="76"/>
        <v>-0.25514223253449481</v>
      </c>
      <c r="R693" s="5">
        <f>VLOOKUP(A693,'27-7'!$A$2:$L$1650,12,FALSE)</f>
        <v>182.73</v>
      </c>
      <c r="S693" s="7">
        <f t="shared" si="77"/>
        <v>-0.33803973075028731</v>
      </c>
      <c r="T693">
        <v>9839</v>
      </c>
      <c r="U693">
        <v>68.8</v>
      </c>
      <c r="V693">
        <f t="shared" si="72"/>
        <v>0</v>
      </c>
      <c r="W693">
        <f t="shared" si="73"/>
        <v>0</v>
      </c>
      <c r="X693">
        <f t="shared" si="74"/>
        <v>1</v>
      </c>
    </row>
    <row r="694" spans="1:24" x14ac:dyDescent="0.3">
      <c r="A694" t="s">
        <v>763</v>
      </c>
      <c r="B694" t="str">
        <f t="shared" si="75"/>
        <v>'DWARKESH'</v>
      </c>
      <c r="C694" t="s">
        <v>24</v>
      </c>
      <c r="D694" t="s">
        <v>1677</v>
      </c>
      <c r="E694">
        <v>24.25</v>
      </c>
      <c r="F694">
        <v>24.3</v>
      </c>
      <c r="G694">
        <v>24.95</v>
      </c>
      <c r="H694">
        <v>24.3</v>
      </c>
      <c r="I694">
        <v>24.75</v>
      </c>
      <c r="J694">
        <v>24.75</v>
      </c>
      <c r="K694">
        <v>24.72</v>
      </c>
      <c r="L694">
        <v>487882</v>
      </c>
      <c r="M694" s="3">
        <v>120.59</v>
      </c>
      <c r="N694">
        <v>1338</v>
      </c>
      <c r="O694" s="3">
        <f t="shared" si="71"/>
        <v>364.63527653213754</v>
      </c>
      <c r="P694" s="3">
        <f>VLOOKUP(A694,'27-7'!$A$2:$N$1650,14,FALSE)</f>
        <v>302.77704194260485</v>
      </c>
      <c r="Q694" s="6">
        <f t="shared" si="76"/>
        <v>0.20430292268083747</v>
      </c>
      <c r="R694" s="5">
        <f>VLOOKUP(A694,'27-7'!$A$2:$L$1650,12,FALSE)</f>
        <v>100.48</v>
      </c>
      <c r="S694" s="7">
        <f t="shared" si="77"/>
        <v>0.20013933121019106</v>
      </c>
      <c r="T694">
        <v>299625</v>
      </c>
      <c r="U694">
        <v>61.41</v>
      </c>
      <c r="V694">
        <f t="shared" si="72"/>
        <v>0</v>
      </c>
      <c r="W694">
        <f t="shared" si="73"/>
        <v>0</v>
      </c>
      <c r="X694">
        <f t="shared" si="74"/>
        <v>1</v>
      </c>
    </row>
    <row r="695" spans="1:24" x14ac:dyDescent="0.3">
      <c r="A695" t="s">
        <v>675</v>
      </c>
      <c r="B695" t="str">
        <f t="shared" si="75"/>
        <v>'SESHAPAPER'</v>
      </c>
      <c r="C695" t="s">
        <v>24</v>
      </c>
      <c r="D695" t="s">
        <v>1677</v>
      </c>
      <c r="E695">
        <v>149.75</v>
      </c>
      <c r="F695">
        <v>146.55000000000001</v>
      </c>
      <c r="G695">
        <v>152.05000000000001</v>
      </c>
      <c r="H695">
        <v>146</v>
      </c>
      <c r="I695">
        <v>150.30000000000001</v>
      </c>
      <c r="J695">
        <v>151.25</v>
      </c>
      <c r="K695">
        <v>149.52000000000001</v>
      </c>
      <c r="L695">
        <v>79099</v>
      </c>
      <c r="M695" s="3">
        <v>118.27</v>
      </c>
      <c r="N695">
        <v>1608</v>
      </c>
      <c r="O695" s="3">
        <f t="shared" si="71"/>
        <v>49.190920398009951</v>
      </c>
      <c r="P695" s="3">
        <f>VLOOKUP(A695,'27-7'!$A$2:$N$1650,14,FALSE)</f>
        <v>55.443441064638783</v>
      </c>
      <c r="Q695" s="6">
        <f t="shared" si="76"/>
        <v>-0.1127729546825805</v>
      </c>
      <c r="R695" s="5">
        <f>VLOOKUP(A695,'27-7'!$A$2:$L$1650,12,FALSE)</f>
        <v>176.84</v>
      </c>
      <c r="S695" s="7">
        <f t="shared" si="77"/>
        <v>-0.33120334765890075</v>
      </c>
      <c r="T695">
        <v>54537</v>
      </c>
      <c r="U695">
        <v>68.95</v>
      </c>
      <c r="V695">
        <f t="shared" si="72"/>
        <v>0</v>
      </c>
      <c r="W695">
        <f t="shared" si="73"/>
        <v>0</v>
      </c>
      <c r="X695">
        <f t="shared" si="74"/>
        <v>1</v>
      </c>
    </row>
    <row r="696" spans="1:24" x14ac:dyDescent="0.3">
      <c r="A696" t="s">
        <v>159</v>
      </c>
      <c r="B696" t="str">
        <f t="shared" si="75"/>
        <v>'JUNIORBEES'</v>
      </c>
      <c r="C696" t="s">
        <v>24</v>
      </c>
      <c r="D696" t="s">
        <v>1677</v>
      </c>
      <c r="E696">
        <v>272.05</v>
      </c>
      <c r="F696">
        <v>272.8</v>
      </c>
      <c r="G696">
        <v>275.7</v>
      </c>
      <c r="H696">
        <v>268</v>
      </c>
      <c r="I696">
        <v>274.95</v>
      </c>
      <c r="J696">
        <v>274.85000000000002</v>
      </c>
      <c r="K696">
        <v>273.95999999999998</v>
      </c>
      <c r="L696">
        <v>43104</v>
      </c>
      <c r="M696" s="3">
        <v>118.09</v>
      </c>
      <c r="N696">
        <v>1643</v>
      </c>
      <c r="O696" s="3">
        <f t="shared" si="71"/>
        <v>26.234936092513696</v>
      </c>
      <c r="P696" s="3">
        <f>VLOOKUP(A696,'27-7'!$A$2:$N$1650,14,FALSE)</f>
        <v>47.345318860244234</v>
      </c>
      <c r="Q696" s="6">
        <f t="shared" si="76"/>
        <v>-0.44588109819357208</v>
      </c>
      <c r="R696" s="5">
        <f>VLOOKUP(A696,'27-7'!$A$2:$L$1650,12,FALSE)</f>
        <v>380.62</v>
      </c>
      <c r="S696" s="7">
        <f t="shared" si="77"/>
        <v>-0.68974305081183329</v>
      </c>
      <c r="T696">
        <v>25397</v>
      </c>
      <c r="U696">
        <v>58.92</v>
      </c>
      <c r="V696">
        <f t="shared" si="72"/>
        <v>0</v>
      </c>
      <c r="W696">
        <f t="shared" si="73"/>
        <v>0</v>
      </c>
      <c r="X696">
        <f t="shared" si="74"/>
        <v>1</v>
      </c>
    </row>
    <row r="697" spans="1:24" x14ac:dyDescent="0.3">
      <c r="A697" t="s">
        <v>173</v>
      </c>
      <c r="B697" t="str">
        <f t="shared" si="75"/>
        <v>'JKIL'</v>
      </c>
      <c r="C697" t="s">
        <v>24</v>
      </c>
      <c r="D697" t="s">
        <v>1677</v>
      </c>
      <c r="E697">
        <v>86.85</v>
      </c>
      <c r="F697">
        <v>87</v>
      </c>
      <c r="G697">
        <v>88.05</v>
      </c>
      <c r="H697">
        <v>84.55</v>
      </c>
      <c r="I697">
        <v>87.2</v>
      </c>
      <c r="J697">
        <v>86.6</v>
      </c>
      <c r="K697">
        <v>85.73</v>
      </c>
      <c r="L697">
        <v>137504</v>
      </c>
      <c r="M697" s="3">
        <v>117.89</v>
      </c>
      <c r="N697">
        <v>1954</v>
      </c>
      <c r="O697" s="3">
        <f t="shared" si="71"/>
        <v>70.370522006141243</v>
      </c>
      <c r="P697" s="3">
        <f>VLOOKUP(A697,'27-7'!$A$2:$N$1650,14,FALSE)</f>
        <v>77.886372993001231</v>
      </c>
      <c r="Q697" s="6">
        <f t="shared" si="76"/>
        <v>-9.6497637494756011E-2</v>
      </c>
      <c r="R697" s="5">
        <f>VLOOKUP(A697,'27-7'!$A$2:$L$1650,12,FALSE)</f>
        <v>164.58</v>
      </c>
      <c r="S697" s="7">
        <f t="shared" si="77"/>
        <v>-0.28369182160651363</v>
      </c>
      <c r="T697">
        <v>89325</v>
      </c>
      <c r="U697">
        <v>64.959999999999994</v>
      </c>
      <c r="V697">
        <f t="shared" si="72"/>
        <v>0</v>
      </c>
      <c r="W697">
        <f t="shared" si="73"/>
        <v>0</v>
      </c>
      <c r="X697">
        <f t="shared" si="74"/>
        <v>1</v>
      </c>
    </row>
    <row r="698" spans="1:24" x14ac:dyDescent="0.3">
      <c r="A698" t="s">
        <v>769</v>
      </c>
      <c r="B698" t="str">
        <f t="shared" si="75"/>
        <v>'CUPID'</v>
      </c>
      <c r="C698" t="s">
        <v>24</v>
      </c>
      <c r="D698" t="s">
        <v>1677</v>
      </c>
      <c r="E698">
        <v>206.45</v>
      </c>
      <c r="F698">
        <v>206.45</v>
      </c>
      <c r="G698">
        <v>209.6</v>
      </c>
      <c r="H698">
        <v>203.3</v>
      </c>
      <c r="I698">
        <v>204.95</v>
      </c>
      <c r="J698">
        <v>204.8</v>
      </c>
      <c r="K698">
        <v>205.91</v>
      </c>
      <c r="L698">
        <v>57181</v>
      </c>
      <c r="M698" s="3">
        <v>117.74</v>
      </c>
      <c r="N698">
        <v>2025</v>
      </c>
      <c r="O698" s="3">
        <f t="shared" si="71"/>
        <v>28.237530864197531</v>
      </c>
      <c r="P698" s="3">
        <f>VLOOKUP(A698,'27-7'!$A$2:$N$1650,14,FALSE)</f>
        <v>27.495305164319248</v>
      </c>
      <c r="Q698" s="6">
        <f t="shared" si="76"/>
        <v>2.6994634009062449E-2</v>
      </c>
      <c r="R698" s="5">
        <f>VLOOKUP(A698,'27-7'!$A$2:$L$1650,12,FALSE)</f>
        <v>97.28</v>
      </c>
      <c r="S698" s="7">
        <f t="shared" si="77"/>
        <v>0.21032072368421045</v>
      </c>
      <c r="T698">
        <v>28289</v>
      </c>
      <c r="U698">
        <v>49.47</v>
      </c>
      <c r="V698">
        <f t="shared" si="72"/>
        <v>0</v>
      </c>
      <c r="W698">
        <f t="shared" si="73"/>
        <v>0</v>
      </c>
      <c r="X698">
        <f t="shared" si="74"/>
        <v>1</v>
      </c>
    </row>
    <row r="699" spans="1:24" x14ac:dyDescent="0.3">
      <c r="A699" t="s">
        <v>860</v>
      </c>
      <c r="B699" t="str">
        <f t="shared" si="75"/>
        <v>'ORIENTPPR'</v>
      </c>
      <c r="C699" t="s">
        <v>24</v>
      </c>
      <c r="D699" t="s">
        <v>1677</v>
      </c>
      <c r="E699">
        <v>18.350000000000001</v>
      </c>
      <c r="F699">
        <v>18.399999999999999</v>
      </c>
      <c r="G699">
        <v>18.600000000000001</v>
      </c>
      <c r="H699">
        <v>17.899999999999999</v>
      </c>
      <c r="I699">
        <v>18.5</v>
      </c>
      <c r="J699">
        <v>18.3</v>
      </c>
      <c r="K699">
        <v>18.170000000000002</v>
      </c>
      <c r="L699">
        <v>647156</v>
      </c>
      <c r="M699" s="3">
        <v>117.57</v>
      </c>
      <c r="N699">
        <v>1433</v>
      </c>
      <c r="O699" s="3">
        <f t="shared" si="71"/>
        <v>451.60921144452197</v>
      </c>
      <c r="P699" s="3">
        <f>VLOOKUP(A699,'27-7'!$A$2:$N$1650,14,FALSE)</f>
        <v>252.27734711455642</v>
      </c>
      <c r="Q699" s="6">
        <f t="shared" si="76"/>
        <v>0.79012985751531273</v>
      </c>
      <c r="R699" s="5">
        <f>VLOOKUP(A699,'27-7'!$A$2:$L$1650,12,FALSE)</f>
        <v>54</v>
      </c>
      <c r="S699" s="7">
        <f t="shared" si="77"/>
        <v>1.1772222222222222</v>
      </c>
      <c r="T699">
        <v>517256</v>
      </c>
      <c r="U699">
        <v>79.930000000000007</v>
      </c>
      <c r="V699">
        <f t="shared" si="72"/>
        <v>0</v>
      </c>
      <c r="W699">
        <f t="shared" si="73"/>
        <v>0</v>
      </c>
      <c r="X699">
        <f t="shared" si="74"/>
        <v>1</v>
      </c>
    </row>
    <row r="700" spans="1:24" x14ac:dyDescent="0.3">
      <c r="A700" t="s">
        <v>694</v>
      </c>
      <c r="B700" t="str">
        <f t="shared" si="75"/>
        <v>'VMART'</v>
      </c>
      <c r="C700" t="s">
        <v>24</v>
      </c>
      <c r="D700" t="s">
        <v>1677</v>
      </c>
      <c r="E700">
        <v>1807.05</v>
      </c>
      <c r="F700">
        <v>1810</v>
      </c>
      <c r="G700">
        <v>1870</v>
      </c>
      <c r="H700">
        <v>1760</v>
      </c>
      <c r="I700">
        <v>1852</v>
      </c>
      <c r="J700">
        <v>1857.85</v>
      </c>
      <c r="K700">
        <v>1841.19</v>
      </c>
      <c r="L700">
        <v>6357</v>
      </c>
      <c r="M700" s="3">
        <v>117.04</v>
      </c>
      <c r="N700">
        <v>1514</v>
      </c>
      <c r="O700" s="3">
        <f t="shared" si="71"/>
        <v>4.198811096433289</v>
      </c>
      <c r="P700" s="3">
        <f>VLOOKUP(A700,'27-7'!$A$2:$N$1650,14,FALSE)</f>
        <v>6.8221859706362151</v>
      </c>
      <c r="Q700" s="6">
        <f t="shared" si="76"/>
        <v>-0.38453581967632561</v>
      </c>
      <c r="R700" s="5">
        <f>VLOOKUP(A700,'27-7'!$A$2:$L$1650,12,FALSE)</f>
        <v>150.88</v>
      </c>
      <c r="S700" s="7">
        <f t="shared" si="77"/>
        <v>-0.2242841993637327</v>
      </c>
      <c r="T700">
        <v>3868</v>
      </c>
      <c r="U700">
        <v>60.85</v>
      </c>
      <c r="V700">
        <f t="shared" si="72"/>
        <v>0</v>
      </c>
      <c r="W700">
        <f t="shared" si="73"/>
        <v>0</v>
      </c>
      <c r="X700">
        <f t="shared" si="74"/>
        <v>1</v>
      </c>
    </row>
    <row r="701" spans="1:24" x14ac:dyDescent="0.3">
      <c r="A701" t="s">
        <v>729</v>
      </c>
      <c r="B701" t="str">
        <f t="shared" si="75"/>
        <v>'MAITHANALL'</v>
      </c>
      <c r="C701" t="s">
        <v>24</v>
      </c>
      <c r="D701" t="s">
        <v>1677</v>
      </c>
      <c r="E701">
        <v>424.2</v>
      </c>
      <c r="F701">
        <v>426.4</v>
      </c>
      <c r="G701">
        <v>436.9</v>
      </c>
      <c r="H701">
        <v>425.5</v>
      </c>
      <c r="I701">
        <v>429</v>
      </c>
      <c r="J701">
        <v>429.25</v>
      </c>
      <c r="K701">
        <v>431.91</v>
      </c>
      <c r="L701">
        <v>26792</v>
      </c>
      <c r="M701" s="3">
        <v>115.72</v>
      </c>
      <c r="N701">
        <v>2257</v>
      </c>
      <c r="O701" s="3">
        <f t="shared" si="71"/>
        <v>11.87062472308374</v>
      </c>
      <c r="P701" s="3">
        <f>VLOOKUP(A701,'27-7'!$A$2:$N$1650,14,FALSE)</f>
        <v>14.194248234106963</v>
      </c>
      <c r="Q701" s="6">
        <f t="shared" si="76"/>
        <v>-0.16370176656766178</v>
      </c>
      <c r="R701" s="5">
        <f>VLOOKUP(A701,'27-7'!$A$2:$L$1650,12,FALSE)</f>
        <v>121.17</v>
      </c>
      <c r="S701" s="7">
        <f t="shared" si="77"/>
        <v>-4.4978129900140322E-2</v>
      </c>
      <c r="T701">
        <v>16105</v>
      </c>
      <c r="U701">
        <v>60.11</v>
      </c>
      <c r="V701">
        <f t="shared" si="72"/>
        <v>0</v>
      </c>
      <c r="W701">
        <f t="shared" si="73"/>
        <v>0</v>
      </c>
      <c r="X701">
        <f t="shared" si="74"/>
        <v>1</v>
      </c>
    </row>
    <row r="702" spans="1:24" x14ac:dyDescent="0.3">
      <c r="A702" t="s">
        <v>836</v>
      </c>
      <c r="B702" t="str">
        <f t="shared" si="75"/>
        <v>'TATASTLLP'</v>
      </c>
      <c r="C702" t="s">
        <v>24</v>
      </c>
      <c r="D702" t="s">
        <v>1677</v>
      </c>
      <c r="E702">
        <v>250.6</v>
      </c>
      <c r="F702">
        <v>251</v>
      </c>
      <c r="G702">
        <v>262.89999999999998</v>
      </c>
      <c r="H702">
        <v>245.75</v>
      </c>
      <c r="I702">
        <v>262.05</v>
      </c>
      <c r="J702">
        <v>257.95</v>
      </c>
      <c r="K702">
        <v>254.09</v>
      </c>
      <c r="L702">
        <v>45177</v>
      </c>
      <c r="M702" s="3">
        <v>114.79</v>
      </c>
      <c r="N702">
        <v>1108</v>
      </c>
      <c r="O702" s="3">
        <f t="shared" si="71"/>
        <v>40.773465703971119</v>
      </c>
      <c r="P702" s="3">
        <f>VLOOKUP(A702,'27-7'!$A$2:$N$1650,14,FALSE)</f>
        <v>36.89</v>
      </c>
      <c r="Q702" s="6">
        <f t="shared" si="76"/>
        <v>0.10527150186964269</v>
      </c>
      <c r="R702" s="5">
        <f>VLOOKUP(A702,'27-7'!$A$2:$L$1650,12,FALSE)</f>
        <v>65.290000000000006</v>
      </c>
      <c r="S702" s="7">
        <f t="shared" si="77"/>
        <v>0.75815591974268637</v>
      </c>
      <c r="T702">
        <v>31580</v>
      </c>
      <c r="U702">
        <v>69.900000000000006</v>
      </c>
      <c r="V702">
        <f t="shared" si="72"/>
        <v>0</v>
      </c>
      <c r="W702">
        <f t="shared" si="73"/>
        <v>0</v>
      </c>
      <c r="X702">
        <f t="shared" si="74"/>
        <v>1</v>
      </c>
    </row>
    <row r="703" spans="1:24" x14ac:dyDescent="0.3">
      <c r="A703" t="s">
        <v>818</v>
      </c>
      <c r="B703" t="str">
        <f t="shared" si="75"/>
        <v>'WABCOINDIA'</v>
      </c>
      <c r="C703" t="s">
        <v>24</v>
      </c>
      <c r="D703" t="s">
        <v>1677</v>
      </c>
      <c r="E703">
        <v>6930.65</v>
      </c>
      <c r="F703">
        <v>6926.05</v>
      </c>
      <c r="G703">
        <v>6947.55</v>
      </c>
      <c r="H703">
        <v>6925.1</v>
      </c>
      <c r="I703">
        <v>6935.05</v>
      </c>
      <c r="J703">
        <v>6936.5</v>
      </c>
      <c r="K703">
        <v>6932.52</v>
      </c>
      <c r="L703">
        <v>1655</v>
      </c>
      <c r="M703" s="3">
        <v>114.73</v>
      </c>
      <c r="N703">
        <v>250</v>
      </c>
      <c r="O703" s="3">
        <f t="shared" si="71"/>
        <v>6.62</v>
      </c>
      <c r="P703" s="3">
        <f>VLOOKUP(A703,'27-7'!$A$2:$N$1650,14,FALSE)</f>
        <v>5.408163265306122</v>
      </c>
      <c r="Q703" s="6">
        <f t="shared" si="76"/>
        <v>0.22407547169811332</v>
      </c>
      <c r="R703" s="5">
        <f>VLOOKUP(A703,'27-7'!$A$2:$L$1650,12,FALSE)</f>
        <v>73.44</v>
      </c>
      <c r="S703" s="7">
        <f t="shared" si="77"/>
        <v>0.56222766884531605</v>
      </c>
      <c r="T703">
        <v>1514</v>
      </c>
      <c r="U703">
        <v>91.48</v>
      </c>
      <c r="V703">
        <f t="shared" si="72"/>
        <v>0</v>
      </c>
      <c r="W703">
        <f t="shared" si="73"/>
        <v>0</v>
      </c>
      <c r="X703">
        <f t="shared" si="74"/>
        <v>1</v>
      </c>
    </row>
    <row r="704" spans="1:24" x14ac:dyDescent="0.3">
      <c r="A704" t="s">
        <v>688</v>
      </c>
      <c r="B704" t="str">
        <f t="shared" si="75"/>
        <v>'ALLCARGO'</v>
      </c>
      <c r="C704" t="s">
        <v>24</v>
      </c>
      <c r="D704" t="s">
        <v>1677</v>
      </c>
      <c r="E704">
        <v>93.8</v>
      </c>
      <c r="F704">
        <v>94.95</v>
      </c>
      <c r="G704">
        <v>95.9</v>
      </c>
      <c r="H704">
        <v>93.45</v>
      </c>
      <c r="I704">
        <v>94.3</v>
      </c>
      <c r="J704">
        <v>94.35</v>
      </c>
      <c r="K704">
        <v>94.68</v>
      </c>
      <c r="L704">
        <v>121164</v>
      </c>
      <c r="M704" s="3">
        <v>114.72</v>
      </c>
      <c r="N704">
        <v>1537</v>
      </c>
      <c r="O704" s="3">
        <f t="shared" si="71"/>
        <v>78.831489915419652</v>
      </c>
      <c r="P704" s="3">
        <f>VLOOKUP(A704,'27-7'!$A$2:$N$1650,14,FALSE)</f>
        <v>70.733670459334178</v>
      </c>
      <c r="Q704" s="6">
        <f t="shared" si="76"/>
        <v>0.11448323554396954</v>
      </c>
      <c r="R704" s="5">
        <f>VLOOKUP(A704,'27-7'!$A$2:$L$1650,12,FALSE)</f>
        <v>158.22999999999999</v>
      </c>
      <c r="S704" s="7">
        <f t="shared" si="77"/>
        <v>-0.27497946027934017</v>
      </c>
      <c r="T704">
        <v>58806</v>
      </c>
      <c r="U704">
        <v>48.53</v>
      </c>
      <c r="V704">
        <f t="shared" si="72"/>
        <v>0</v>
      </c>
      <c r="W704">
        <f t="shared" si="73"/>
        <v>0</v>
      </c>
      <c r="X704">
        <f t="shared" si="74"/>
        <v>1</v>
      </c>
    </row>
    <row r="705" spans="1:24" x14ac:dyDescent="0.3">
      <c r="A705" t="s">
        <v>732</v>
      </c>
      <c r="B705" t="str">
        <f t="shared" si="75"/>
        <v>'CENTRALBK'</v>
      </c>
      <c r="C705" t="s">
        <v>24</v>
      </c>
      <c r="D705" t="s">
        <v>1677</v>
      </c>
      <c r="E705">
        <v>16.850000000000001</v>
      </c>
      <c r="F705">
        <v>16.8</v>
      </c>
      <c r="G705">
        <v>17.05</v>
      </c>
      <c r="H705">
        <v>16.7</v>
      </c>
      <c r="I705">
        <v>16.850000000000001</v>
      </c>
      <c r="J705">
        <v>16.8</v>
      </c>
      <c r="K705">
        <v>16.84</v>
      </c>
      <c r="L705">
        <v>679838</v>
      </c>
      <c r="M705" s="3">
        <v>114.5</v>
      </c>
      <c r="N705">
        <v>1876</v>
      </c>
      <c r="O705" s="3">
        <f t="shared" si="71"/>
        <v>362.3869936034115</v>
      </c>
      <c r="P705" s="3">
        <f>VLOOKUP(A705,'27-7'!$A$2:$N$1650,14,FALSE)</f>
        <v>338.04966571155683</v>
      </c>
      <c r="Q705" s="6">
        <f t="shared" si="76"/>
        <v>7.1993349973079573E-2</v>
      </c>
      <c r="R705" s="5">
        <f>VLOOKUP(A705,'27-7'!$A$2:$L$1650,12,FALSE)</f>
        <v>119.81</v>
      </c>
      <c r="S705" s="7">
        <f t="shared" si="77"/>
        <v>-4.4320173608213019E-2</v>
      </c>
      <c r="T705">
        <v>329571</v>
      </c>
      <c r="U705">
        <v>48.48</v>
      </c>
      <c r="V705">
        <f t="shared" si="72"/>
        <v>0</v>
      </c>
      <c r="W705">
        <f t="shared" si="73"/>
        <v>0</v>
      </c>
      <c r="X705">
        <f t="shared" si="74"/>
        <v>1</v>
      </c>
    </row>
    <row r="706" spans="1:24" x14ac:dyDescent="0.3">
      <c r="A706" t="s">
        <v>826</v>
      </c>
      <c r="B706" t="str">
        <f t="shared" si="75"/>
        <v>'RBL'</v>
      </c>
      <c r="C706" t="s">
        <v>24</v>
      </c>
      <c r="D706" t="s">
        <v>1677</v>
      </c>
      <c r="E706">
        <v>556.54999999999995</v>
      </c>
      <c r="F706">
        <v>551.1</v>
      </c>
      <c r="G706">
        <v>561.70000000000005</v>
      </c>
      <c r="H706">
        <v>543</v>
      </c>
      <c r="I706">
        <v>546.9</v>
      </c>
      <c r="J706">
        <v>544.9</v>
      </c>
      <c r="K706">
        <v>550.79999999999995</v>
      </c>
      <c r="L706">
        <v>20666</v>
      </c>
      <c r="M706" s="3">
        <v>113.83</v>
      </c>
      <c r="N706">
        <v>1472</v>
      </c>
      <c r="O706" s="3">
        <f t="shared" ref="O706:O769" si="78">L706/N706</f>
        <v>14.039402173913043</v>
      </c>
      <c r="P706" s="3">
        <f>VLOOKUP(A706,'27-7'!$A$2:$N$1650,14,FALSE)</f>
        <v>15.258343634116192</v>
      </c>
      <c r="Q706" s="6">
        <f t="shared" si="76"/>
        <v>-7.9886879561272509E-2</v>
      </c>
      <c r="R706" s="5">
        <f>VLOOKUP(A706,'27-7'!$A$2:$L$1650,12,FALSE)</f>
        <v>68.72</v>
      </c>
      <c r="S706" s="7">
        <f t="shared" si="77"/>
        <v>0.65643189755529685</v>
      </c>
      <c r="T706">
        <v>5110</v>
      </c>
      <c r="U706">
        <v>24.73</v>
      </c>
      <c r="V706">
        <f t="shared" ref="V706:V769" si="79">IF(Q706&gt;100%,1,0)</f>
        <v>0</v>
      </c>
      <c r="W706">
        <f t="shared" ref="W706:W769" si="80">IF(S706&gt;200%,1,0)</f>
        <v>0</v>
      </c>
      <c r="X706">
        <f t="shared" ref="X706:X769" si="81">IF(M706&gt;20,1,0)</f>
        <v>1</v>
      </c>
    </row>
    <row r="707" spans="1:24" x14ac:dyDescent="0.3">
      <c r="A707" t="s">
        <v>829</v>
      </c>
      <c r="B707" t="str">
        <f t="shared" ref="B707:B770" si="82">_xlfn.CONCAT("'",A707,"'")</f>
        <v>'RICOAUTO'</v>
      </c>
      <c r="C707" t="s">
        <v>24</v>
      </c>
      <c r="D707" t="s">
        <v>1677</v>
      </c>
      <c r="E707">
        <v>26.75</v>
      </c>
      <c r="F707">
        <v>26.9</v>
      </c>
      <c r="G707">
        <v>28</v>
      </c>
      <c r="H707">
        <v>26.8</v>
      </c>
      <c r="I707">
        <v>26.95</v>
      </c>
      <c r="J707">
        <v>26.9</v>
      </c>
      <c r="K707">
        <v>27.29</v>
      </c>
      <c r="L707">
        <v>415767</v>
      </c>
      <c r="M707" s="3">
        <v>113.47</v>
      </c>
      <c r="N707">
        <v>2595</v>
      </c>
      <c r="O707" s="3">
        <f t="shared" si="78"/>
        <v>160.21849710982659</v>
      </c>
      <c r="P707" s="3">
        <f>VLOOKUP(A707,'27-7'!$A$2:$N$1650,14,FALSE)</f>
        <v>146.17176470588234</v>
      </c>
      <c r="Q707" s="6">
        <f t="shared" ref="Q707:Q770" si="83">(O707-P707)/P707</f>
        <v>9.6097440105537488E-2</v>
      </c>
      <c r="R707" s="5">
        <f>VLOOKUP(A707,'27-7'!$A$2:$L$1650,12,FALSE)</f>
        <v>67.44</v>
      </c>
      <c r="S707" s="7">
        <f t="shared" ref="S707:S770" si="84">(M707-R707)/R707</f>
        <v>0.68253262158956118</v>
      </c>
      <c r="T707">
        <v>157828</v>
      </c>
      <c r="U707">
        <v>37.96</v>
      </c>
      <c r="V707">
        <f t="shared" si="79"/>
        <v>0</v>
      </c>
      <c r="W707">
        <f t="shared" si="80"/>
        <v>0</v>
      </c>
      <c r="X707">
        <f t="shared" si="81"/>
        <v>1</v>
      </c>
    </row>
    <row r="708" spans="1:24" x14ac:dyDescent="0.3">
      <c r="A708" t="s">
        <v>833</v>
      </c>
      <c r="B708" t="str">
        <f t="shared" si="82"/>
        <v>'PSPPROJECT'</v>
      </c>
      <c r="C708" t="s">
        <v>24</v>
      </c>
      <c r="D708" t="s">
        <v>1677</v>
      </c>
      <c r="E708">
        <v>398.35</v>
      </c>
      <c r="F708">
        <v>402.8</v>
      </c>
      <c r="G708">
        <v>411.9</v>
      </c>
      <c r="H708">
        <v>395.05</v>
      </c>
      <c r="I708">
        <v>410</v>
      </c>
      <c r="J708">
        <v>409.8</v>
      </c>
      <c r="K708">
        <v>405.89</v>
      </c>
      <c r="L708">
        <v>27869</v>
      </c>
      <c r="M708" s="3">
        <v>113.12</v>
      </c>
      <c r="N708">
        <v>1232</v>
      </c>
      <c r="O708" s="3">
        <f t="shared" si="78"/>
        <v>22.620941558441558</v>
      </c>
      <c r="P708" s="3">
        <f>VLOOKUP(A708,'27-7'!$A$2:$N$1650,14,FALSE)</f>
        <v>13.77116512992456</v>
      </c>
      <c r="Q708" s="6">
        <f t="shared" si="83"/>
        <v>0.64263091358091051</v>
      </c>
      <c r="R708" s="5">
        <f>VLOOKUP(A708,'27-7'!$A$2:$L$1650,12,FALSE)</f>
        <v>66.430000000000007</v>
      </c>
      <c r="S708" s="7">
        <f t="shared" si="84"/>
        <v>0.70284510010537393</v>
      </c>
      <c r="T708">
        <v>15060</v>
      </c>
      <c r="U708">
        <v>54.04</v>
      </c>
      <c r="V708">
        <f t="shared" si="79"/>
        <v>0</v>
      </c>
      <c r="W708">
        <f t="shared" si="80"/>
        <v>0</v>
      </c>
      <c r="X708">
        <f t="shared" si="81"/>
        <v>1</v>
      </c>
    </row>
    <row r="709" spans="1:24" x14ac:dyDescent="0.3">
      <c r="A709" t="s">
        <v>728</v>
      </c>
      <c r="B709" t="str">
        <f t="shared" si="82"/>
        <v>'UVSL'</v>
      </c>
      <c r="C709" t="s">
        <v>41</v>
      </c>
      <c r="D709" t="s">
        <v>1677</v>
      </c>
      <c r="E709">
        <v>0.5</v>
      </c>
      <c r="F709">
        <v>0.45</v>
      </c>
      <c r="G709">
        <v>0.5</v>
      </c>
      <c r="H709">
        <v>0.45</v>
      </c>
      <c r="I709">
        <v>0.5</v>
      </c>
      <c r="J709">
        <v>0.45</v>
      </c>
      <c r="K709">
        <v>0.46</v>
      </c>
      <c r="L709">
        <v>24656160</v>
      </c>
      <c r="M709" s="3">
        <v>112.98</v>
      </c>
      <c r="N709">
        <v>2184</v>
      </c>
      <c r="O709" s="3">
        <f t="shared" si="78"/>
        <v>11289.45054945055</v>
      </c>
      <c r="P709" s="3">
        <f>VLOOKUP(A709,'27-7'!$A$2:$N$1650,14,FALSE)</f>
        <v>7293.9898580121708</v>
      </c>
      <c r="Q709" s="6">
        <f t="shared" si="83"/>
        <v>0.54777436892779852</v>
      </c>
      <c r="R709" s="5">
        <f>VLOOKUP(A709,'27-7'!$A$2:$L$1650,12,FALSE)</f>
        <v>122.24</v>
      </c>
      <c r="S709" s="7">
        <f t="shared" si="84"/>
        <v>-7.5752617801047042E-2</v>
      </c>
      <c r="T709" t="s">
        <v>42</v>
      </c>
      <c r="U709" t="s">
        <v>42</v>
      </c>
      <c r="V709">
        <f t="shared" si="79"/>
        <v>0</v>
      </c>
      <c r="W709">
        <f t="shared" si="80"/>
        <v>0</v>
      </c>
      <c r="X709">
        <f t="shared" si="81"/>
        <v>1</v>
      </c>
    </row>
    <row r="710" spans="1:24" x14ac:dyDescent="0.3">
      <c r="A710" t="s">
        <v>766</v>
      </c>
      <c r="B710" t="str">
        <f t="shared" si="82"/>
        <v>'SUVEN'</v>
      </c>
      <c r="C710" t="s">
        <v>24</v>
      </c>
      <c r="D710" t="s">
        <v>1677</v>
      </c>
      <c r="E710">
        <v>36.75</v>
      </c>
      <c r="F710">
        <v>36.9</v>
      </c>
      <c r="G710">
        <v>37.35</v>
      </c>
      <c r="H710">
        <v>36.549999999999997</v>
      </c>
      <c r="I710">
        <v>37.1</v>
      </c>
      <c r="J710">
        <v>36.950000000000003</v>
      </c>
      <c r="K710">
        <v>36.950000000000003</v>
      </c>
      <c r="L710">
        <v>304745</v>
      </c>
      <c r="M710" s="3">
        <v>112.62</v>
      </c>
      <c r="N710">
        <v>1720</v>
      </c>
      <c r="O710" s="3">
        <f t="shared" si="78"/>
        <v>177.17732558139534</v>
      </c>
      <c r="P710" s="3">
        <f>VLOOKUP(A710,'27-7'!$A$2:$N$1650,14,FALSE)</f>
        <v>149.04711751662973</v>
      </c>
      <c r="Q710" s="6">
        <f t="shared" si="83"/>
        <v>0.18873366042538209</v>
      </c>
      <c r="R710" s="5">
        <f>VLOOKUP(A710,'27-7'!$A$2:$L$1650,12,FALSE)</f>
        <v>98.97</v>
      </c>
      <c r="S710" s="7">
        <f t="shared" si="84"/>
        <v>0.13792058199454385</v>
      </c>
      <c r="T710">
        <v>174074</v>
      </c>
      <c r="U710">
        <v>57.12</v>
      </c>
      <c r="V710">
        <f t="shared" si="79"/>
        <v>0</v>
      </c>
      <c r="W710">
        <f t="shared" si="80"/>
        <v>0</v>
      </c>
      <c r="X710">
        <f t="shared" si="81"/>
        <v>1</v>
      </c>
    </row>
    <row r="711" spans="1:24" x14ac:dyDescent="0.3">
      <c r="A711" t="s">
        <v>676</v>
      </c>
      <c r="B711" t="str">
        <f t="shared" si="82"/>
        <v>'LAOPALA'</v>
      </c>
      <c r="C711" t="s">
        <v>24</v>
      </c>
      <c r="D711" t="s">
        <v>1677</v>
      </c>
      <c r="E711">
        <v>187.3</v>
      </c>
      <c r="F711">
        <v>187</v>
      </c>
      <c r="G711">
        <v>187.9</v>
      </c>
      <c r="H711">
        <v>183.1</v>
      </c>
      <c r="I711">
        <v>183.25</v>
      </c>
      <c r="J711">
        <v>184.3</v>
      </c>
      <c r="K711">
        <v>185.15</v>
      </c>
      <c r="L711">
        <v>60556</v>
      </c>
      <c r="M711" s="3">
        <v>112.12</v>
      </c>
      <c r="N711">
        <v>2557</v>
      </c>
      <c r="O711" s="3">
        <f t="shared" si="78"/>
        <v>23.682440359796637</v>
      </c>
      <c r="P711" s="3">
        <f>VLOOKUP(A711,'27-7'!$A$2:$N$1650,14,FALSE)</f>
        <v>39.613406408094434</v>
      </c>
      <c r="Q711" s="6">
        <f t="shared" si="83"/>
        <v>-0.40216097258029626</v>
      </c>
      <c r="R711" s="5">
        <f>VLOOKUP(A711,'27-7'!$A$2:$L$1650,12,FALSE)</f>
        <v>176.31</v>
      </c>
      <c r="S711" s="7">
        <f t="shared" si="84"/>
        <v>-0.36407464125687705</v>
      </c>
      <c r="T711">
        <v>34446</v>
      </c>
      <c r="U711">
        <v>56.88</v>
      </c>
      <c r="V711">
        <f t="shared" si="79"/>
        <v>0</v>
      </c>
      <c r="W711">
        <f t="shared" si="80"/>
        <v>0</v>
      </c>
      <c r="X711">
        <f t="shared" si="81"/>
        <v>1</v>
      </c>
    </row>
    <row r="712" spans="1:24" x14ac:dyDescent="0.3">
      <c r="A712" t="s">
        <v>897</v>
      </c>
      <c r="B712" t="str">
        <f t="shared" si="82"/>
        <v>'NECLIFE'</v>
      </c>
      <c r="C712" t="s">
        <v>24</v>
      </c>
      <c r="D712" t="s">
        <v>1677</v>
      </c>
      <c r="E712">
        <v>19.399999999999999</v>
      </c>
      <c r="F712">
        <v>19.399999999999999</v>
      </c>
      <c r="G712">
        <v>21.2</v>
      </c>
      <c r="H712">
        <v>19</v>
      </c>
      <c r="I712">
        <v>21.15</v>
      </c>
      <c r="J712">
        <v>20.45</v>
      </c>
      <c r="K712">
        <v>19.899999999999999</v>
      </c>
      <c r="L712">
        <v>561964</v>
      </c>
      <c r="M712" s="3">
        <v>111.84</v>
      </c>
      <c r="N712">
        <v>1674</v>
      </c>
      <c r="O712" s="3">
        <f t="shared" si="78"/>
        <v>335.70131421744327</v>
      </c>
      <c r="P712" s="3">
        <f>VLOOKUP(A712,'27-7'!$A$2:$N$1650,14,FALSE)</f>
        <v>244.52380952380952</v>
      </c>
      <c r="Q712" s="6">
        <f t="shared" si="83"/>
        <v>0.37287781861077096</v>
      </c>
      <c r="R712" s="5">
        <f>VLOOKUP(A712,'27-7'!$A$2:$L$1650,12,FALSE)</f>
        <v>43.27</v>
      </c>
      <c r="S712" s="7">
        <f t="shared" si="84"/>
        <v>1.5847007164317075</v>
      </c>
      <c r="T712">
        <v>313302</v>
      </c>
      <c r="U712">
        <v>55.75</v>
      </c>
      <c r="V712">
        <f t="shared" si="79"/>
        <v>0</v>
      </c>
      <c r="W712">
        <f t="shared" si="80"/>
        <v>0</v>
      </c>
      <c r="X712">
        <f t="shared" si="81"/>
        <v>1</v>
      </c>
    </row>
    <row r="713" spans="1:24" x14ac:dyDescent="0.3">
      <c r="A713" t="s">
        <v>806</v>
      </c>
      <c r="B713" t="str">
        <f t="shared" si="82"/>
        <v>'JSL'</v>
      </c>
      <c r="C713" t="s">
        <v>24</v>
      </c>
      <c r="D713" t="s">
        <v>1677</v>
      </c>
      <c r="E713">
        <v>36.299999999999997</v>
      </c>
      <c r="F713">
        <v>36.5</v>
      </c>
      <c r="G713">
        <v>37.200000000000003</v>
      </c>
      <c r="H713">
        <v>36.299999999999997</v>
      </c>
      <c r="I713">
        <v>36.450000000000003</v>
      </c>
      <c r="J713">
        <v>36.549999999999997</v>
      </c>
      <c r="K713">
        <v>36.65</v>
      </c>
      <c r="L713">
        <v>304943</v>
      </c>
      <c r="M713" s="3">
        <v>111.75</v>
      </c>
      <c r="N713">
        <v>1667</v>
      </c>
      <c r="O713" s="3">
        <f t="shared" si="78"/>
        <v>182.92921415716856</v>
      </c>
      <c r="P713" s="3">
        <f>VLOOKUP(A713,'27-7'!$A$2:$N$1650,14,FALSE)</f>
        <v>133.29117828500927</v>
      </c>
      <c r="Q713" s="6">
        <f t="shared" si="83"/>
        <v>0.37240300904251133</v>
      </c>
      <c r="R713" s="5">
        <f>VLOOKUP(A713,'27-7'!$A$2:$L$1650,12,FALSE)</f>
        <v>79.319999999999993</v>
      </c>
      <c r="S713" s="7">
        <f t="shared" si="84"/>
        <v>0.40885022692889572</v>
      </c>
      <c r="T713">
        <v>175187</v>
      </c>
      <c r="U713">
        <v>57.45</v>
      </c>
      <c r="V713">
        <f t="shared" si="79"/>
        <v>0</v>
      </c>
      <c r="W713">
        <f t="shared" si="80"/>
        <v>0</v>
      </c>
      <c r="X713">
        <f t="shared" si="81"/>
        <v>1</v>
      </c>
    </row>
    <row r="714" spans="1:24" x14ac:dyDescent="0.3">
      <c r="A714" t="s">
        <v>714</v>
      </c>
      <c r="B714" t="str">
        <f t="shared" si="82"/>
        <v>'GUJALKALI'</v>
      </c>
      <c r="C714" t="s">
        <v>24</v>
      </c>
      <c r="D714" t="s">
        <v>1677</v>
      </c>
      <c r="E714">
        <v>319.25</v>
      </c>
      <c r="F714">
        <v>321.35000000000002</v>
      </c>
      <c r="G714">
        <v>324.05</v>
      </c>
      <c r="H714">
        <v>315.55</v>
      </c>
      <c r="I714">
        <v>317.8</v>
      </c>
      <c r="J714">
        <v>318.45</v>
      </c>
      <c r="K714">
        <v>320.70999999999998</v>
      </c>
      <c r="L714">
        <v>34732</v>
      </c>
      <c r="M714" s="3">
        <v>111.39</v>
      </c>
      <c r="N714">
        <v>2626</v>
      </c>
      <c r="O714" s="3">
        <f t="shared" si="78"/>
        <v>13.226199543031226</v>
      </c>
      <c r="P714" s="3">
        <f>VLOOKUP(A714,'27-7'!$A$2:$N$1650,14,FALSE)</f>
        <v>17.543852106620808</v>
      </c>
      <c r="Q714" s="6">
        <f t="shared" si="83"/>
        <v>-0.24610630193127075</v>
      </c>
      <c r="R714" s="5">
        <f>VLOOKUP(A714,'27-7'!$A$2:$L$1650,12,FALSE)</f>
        <v>131.30000000000001</v>
      </c>
      <c r="S714" s="7">
        <f t="shared" si="84"/>
        <v>-0.15163747143945169</v>
      </c>
      <c r="T714">
        <v>22951</v>
      </c>
      <c r="U714">
        <v>66.08</v>
      </c>
      <c r="V714">
        <f t="shared" si="79"/>
        <v>0</v>
      </c>
      <c r="W714">
        <f t="shared" si="80"/>
        <v>0</v>
      </c>
      <c r="X714">
        <f t="shared" si="81"/>
        <v>1</v>
      </c>
    </row>
    <row r="715" spans="1:24" x14ac:dyDescent="0.3">
      <c r="A715" t="s">
        <v>809</v>
      </c>
      <c r="B715" t="str">
        <f t="shared" si="82"/>
        <v>'JCHAC'</v>
      </c>
      <c r="C715" t="s">
        <v>24</v>
      </c>
      <c r="D715" t="s">
        <v>1677</v>
      </c>
      <c r="E715">
        <v>2082.85</v>
      </c>
      <c r="F715">
        <v>2098</v>
      </c>
      <c r="G715">
        <v>2127.8000000000002</v>
      </c>
      <c r="H715">
        <v>2071</v>
      </c>
      <c r="I715">
        <v>2090</v>
      </c>
      <c r="J715">
        <v>2099.85</v>
      </c>
      <c r="K715">
        <v>2098.02</v>
      </c>
      <c r="L715">
        <v>5259</v>
      </c>
      <c r="M715" s="3">
        <v>110.33</v>
      </c>
      <c r="N715">
        <v>984</v>
      </c>
      <c r="O715" s="3">
        <f t="shared" si="78"/>
        <v>5.3445121951219514</v>
      </c>
      <c r="P715" s="3">
        <f>VLOOKUP(A715,'27-7'!$A$2:$N$1650,14,FALSE)</f>
        <v>3.7007077856420625</v>
      </c>
      <c r="Q715" s="6">
        <f t="shared" si="83"/>
        <v>0.44418649206983885</v>
      </c>
      <c r="R715" s="5">
        <f>VLOOKUP(A715,'27-7'!$A$2:$L$1650,12,FALSE)</f>
        <v>76.5</v>
      </c>
      <c r="S715" s="7">
        <f t="shared" si="84"/>
        <v>0.44222222222222218</v>
      </c>
      <c r="T715">
        <v>2536</v>
      </c>
      <c r="U715">
        <v>48.22</v>
      </c>
      <c r="V715">
        <f t="shared" si="79"/>
        <v>0</v>
      </c>
      <c r="W715">
        <f t="shared" si="80"/>
        <v>0</v>
      </c>
      <c r="X715">
        <f t="shared" si="81"/>
        <v>1</v>
      </c>
    </row>
    <row r="716" spans="1:24" x14ac:dyDescent="0.3">
      <c r="A716" t="s">
        <v>702</v>
      </c>
      <c r="B716" t="str">
        <f t="shared" si="82"/>
        <v>'SNOWMAN'</v>
      </c>
      <c r="C716" t="s">
        <v>24</v>
      </c>
      <c r="D716" t="s">
        <v>1677</v>
      </c>
      <c r="E716">
        <v>29.8</v>
      </c>
      <c r="F716">
        <v>30</v>
      </c>
      <c r="G716">
        <v>30.25</v>
      </c>
      <c r="H716">
        <v>29.5</v>
      </c>
      <c r="I716">
        <v>29.65</v>
      </c>
      <c r="J716">
        <v>29.65</v>
      </c>
      <c r="K716">
        <v>29.88</v>
      </c>
      <c r="L716">
        <v>368165</v>
      </c>
      <c r="M716" s="3">
        <v>110.02</v>
      </c>
      <c r="N716">
        <v>1908</v>
      </c>
      <c r="O716" s="3">
        <f t="shared" si="78"/>
        <v>192.95859538784066</v>
      </c>
      <c r="P716" s="3">
        <f>VLOOKUP(A716,'27-7'!$A$2:$N$1650,14,FALSE)</f>
        <v>185.69555035128806</v>
      </c>
      <c r="Q716" s="6">
        <f t="shared" si="83"/>
        <v>3.911264983362709E-2</v>
      </c>
      <c r="R716" s="5">
        <f>VLOOKUP(A716,'27-7'!$A$2:$L$1650,12,FALSE)</f>
        <v>143.62</v>
      </c>
      <c r="S716" s="7">
        <f t="shared" si="84"/>
        <v>-0.23395070324467349</v>
      </c>
      <c r="T716">
        <v>93897</v>
      </c>
      <c r="U716">
        <v>25.5</v>
      </c>
      <c r="V716">
        <f t="shared" si="79"/>
        <v>0</v>
      </c>
      <c r="W716">
        <f t="shared" si="80"/>
        <v>0</v>
      </c>
      <c r="X716">
        <f t="shared" si="81"/>
        <v>1</v>
      </c>
    </row>
    <row r="717" spans="1:24" x14ac:dyDescent="0.3">
      <c r="A717" t="s">
        <v>908</v>
      </c>
      <c r="B717" t="str">
        <f t="shared" si="82"/>
        <v>'JBMA'</v>
      </c>
      <c r="C717" t="s">
        <v>24</v>
      </c>
      <c r="D717" t="s">
        <v>1677</v>
      </c>
      <c r="E717">
        <v>186.65</v>
      </c>
      <c r="F717">
        <v>188.9</v>
      </c>
      <c r="G717">
        <v>205</v>
      </c>
      <c r="H717">
        <v>187.5</v>
      </c>
      <c r="I717">
        <v>193.2</v>
      </c>
      <c r="J717">
        <v>194.25</v>
      </c>
      <c r="K717">
        <v>197.82</v>
      </c>
      <c r="L717">
        <v>55365</v>
      </c>
      <c r="M717" s="3">
        <v>109.53</v>
      </c>
      <c r="N717">
        <v>2736</v>
      </c>
      <c r="O717" s="3">
        <f t="shared" si="78"/>
        <v>20.235745614035089</v>
      </c>
      <c r="P717" s="3">
        <f>VLOOKUP(A717,'27-7'!$A$2:$N$1650,14,FALSE)</f>
        <v>20.870078740157481</v>
      </c>
      <c r="Q717" s="6">
        <f t="shared" si="83"/>
        <v>-3.0394381066796386E-2</v>
      </c>
      <c r="R717" s="5">
        <f>VLOOKUP(A717,'27-7'!$A$2:$L$1650,12,FALSE)</f>
        <v>39.799999999999997</v>
      </c>
      <c r="S717" s="7">
        <f t="shared" si="84"/>
        <v>1.7520100502512566</v>
      </c>
      <c r="T717">
        <v>18497</v>
      </c>
      <c r="U717">
        <v>33.409999999999997</v>
      </c>
      <c r="V717">
        <f t="shared" si="79"/>
        <v>0</v>
      </c>
      <c r="W717">
        <f t="shared" si="80"/>
        <v>0</v>
      </c>
      <c r="X717">
        <f t="shared" si="81"/>
        <v>1</v>
      </c>
    </row>
    <row r="718" spans="1:24" x14ac:dyDescent="0.3">
      <c r="A718" t="s">
        <v>733</v>
      </c>
      <c r="B718" t="str">
        <f t="shared" si="82"/>
        <v>'TNPETRO'</v>
      </c>
      <c r="C718" t="s">
        <v>24</v>
      </c>
      <c r="D718" t="s">
        <v>1677</v>
      </c>
      <c r="E718">
        <v>36.15</v>
      </c>
      <c r="F718">
        <v>36.4</v>
      </c>
      <c r="G718">
        <v>37.549999999999997</v>
      </c>
      <c r="H718">
        <v>35.4</v>
      </c>
      <c r="I718">
        <v>35.65</v>
      </c>
      <c r="J718">
        <v>36</v>
      </c>
      <c r="K718">
        <v>36.44</v>
      </c>
      <c r="L718">
        <v>300231</v>
      </c>
      <c r="M718" s="3">
        <v>109.4</v>
      </c>
      <c r="N718">
        <v>1894</v>
      </c>
      <c r="O718" s="3">
        <f t="shared" si="78"/>
        <v>158.51689545934531</v>
      </c>
      <c r="P718" s="3">
        <f>VLOOKUP(A718,'27-7'!$A$2:$N$1650,14,FALSE)</f>
        <v>169.0083857442348</v>
      </c>
      <c r="Q718" s="6">
        <f t="shared" si="83"/>
        <v>-6.2076743936046848E-2</v>
      </c>
      <c r="R718" s="5">
        <f>VLOOKUP(A718,'27-7'!$A$2:$L$1650,12,FALSE)</f>
        <v>118.61</v>
      </c>
      <c r="S718" s="7">
        <f t="shared" si="84"/>
        <v>-7.7649439339010154E-2</v>
      </c>
      <c r="T718">
        <v>132372</v>
      </c>
      <c r="U718">
        <v>44.09</v>
      </c>
      <c r="V718">
        <f t="shared" si="79"/>
        <v>0</v>
      </c>
      <c r="W718">
        <f t="shared" si="80"/>
        <v>0</v>
      </c>
      <c r="X718">
        <f t="shared" si="81"/>
        <v>1</v>
      </c>
    </row>
    <row r="719" spans="1:24" x14ac:dyDescent="0.3">
      <c r="A719" t="s">
        <v>704</v>
      </c>
      <c r="B719" t="str">
        <f t="shared" si="82"/>
        <v>'VISAKAIND'</v>
      </c>
      <c r="C719" t="s">
        <v>24</v>
      </c>
      <c r="D719" t="s">
        <v>1677</v>
      </c>
      <c r="E719">
        <v>268.7</v>
      </c>
      <c r="F719">
        <v>273.39999999999998</v>
      </c>
      <c r="G719">
        <v>273.39999999999998</v>
      </c>
      <c r="H719">
        <v>261.14999999999998</v>
      </c>
      <c r="I719">
        <v>270.89999999999998</v>
      </c>
      <c r="J719">
        <v>268.45</v>
      </c>
      <c r="K719">
        <v>265.61</v>
      </c>
      <c r="L719">
        <v>41178</v>
      </c>
      <c r="M719" s="3">
        <v>109.37</v>
      </c>
      <c r="N719">
        <v>1273</v>
      </c>
      <c r="O719" s="3">
        <f t="shared" si="78"/>
        <v>32.347211311861741</v>
      </c>
      <c r="P719" s="3">
        <f>VLOOKUP(A719,'27-7'!$A$2:$N$1650,14,FALSE)</f>
        <v>35.231393775372126</v>
      </c>
      <c r="Q719" s="6">
        <f t="shared" si="83"/>
        <v>-8.1863989880710336E-2</v>
      </c>
      <c r="R719" s="5">
        <f>VLOOKUP(A719,'27-7'!$A$2:$L$1650,12,FALSE)</f>
        <v>141.82</v>
      </c>
      <c r="S719" s="7">
        <f t="shared" si="84"/>
        <v>-0.22881116908757573</v>
      </c>
      <c r="T719">
        <v>24646</v>
      </c>
      <c r="U719">
        <v>59.85</v>
      </c>
      <c r="V719">
        <f t="shared" si="79"/>
        <v>0</v>
      </c>
      <c r="W719">
        <f t="shared" si="80"/>
        <v>0</v>
      </c>
      <c r="X719">
        <f t="shared" si="81"/>
        <v>1</v>
      </c>
    </row>
    <row r="720" spans="1:24" x14ac:dyDescent="0.3">
      <c r="A720" t="s">
        <v>783</v>
      </c>
      <c r="B720" t="str">
        <f t="shared" si="82"/>
        <v>'FACT'</v>
      </c>
      <c r="C720" t="s">
        <v>24</v>
      </c>
      <c r="D720" t="s">
        <v>1677</v>
      </c>
      <c r="E720">
        <v>47.5</v>
      </c>
      <c r="F720">
        <v>47.3</v>
      </c>
      <c r="G720">
        <v>48.4</v>
      </c>
      <c r="H720">
        <v>47.2</v>
      </c>
      <c r="I720">
        <v>47.35</v>
      </c>
      <c r="J720">
        <v>47.55</v>
      </c>
      <c r="K720">
        <v>47.68</v>
      </c>
      <c r="L720">
        <v>225246</v>
      </c>
      <c r="M720" s="3">
        <v>107.4</v>
      </c>
      <c r="N720">
        <v>1898</v>
      </c>
      <c r="O720" s="3">
        <f t="shared" si="78"/>
        <v>118.67544783983141</v>
      </c>
      <c r="P720" s="3">
        <f>VLOOKUP(A720,'27-7'!$A$2:$N$1650,14,FALSE)</f>
        <v>118.26474278544542</v>
      </c>
      <c r="Q720" s="6">
        <f t="shared" si="83"/>
        <v>3.4727598835697137E-3</v>
      </c>
      <c r="R720" s="5">
        <f>VLOOKUP(A720,'27-7'!$A$2:$L$1650,12,FALSE)</f>
        <v>90.37</v>
      </c>
      <c r="S720" s="7">
        <f t="shared" si="84"/>
        <v>0.18844749363726901</v>
      </c>
      <c r="T720">
        <v>66704</v>
      </c>
      <c r="U720">
        <v>29.61</v>
      </c>
      <c r="V720">
        <f t="shared" si="79"/>
        <v>0</v>
      </c>
      <c r="W720">
        <f t="shared" si="80"/>
        <v>0</v>
      </c>
      <c r="X720">
        <f t="shared" si="81"/>
        <v>1</v>
      </c>
    </row>
    <row r="721" spans="1:24" x14ac:dyDescent="0.3">
      <c r="A721" t="s">
        <v>130</v>
      </c>
      <c r="B721" t="str">
        <f t="shared" si="82"/>
        <v>'HCC'</v>
      </c>
      <c r="C721" t="s">
        <v>24</v>
      </c>
      <c r="D721" t="s">
        <v>1677</v>
      </c>
      <c r="E721">
        <v>5.65</v>
      </c>
      <c r="F721">
        <v>5.7</v>
      </c>
      <c r="G721">
        <v>5.75</v>
      </c>
      <c r="H721">
        <v>5.55</v>
      </c>
      <c r="I721">
        <v>5.65</v>
      </c>
      <c r="J721">
        <v>5.7</v>
      </c>
      <c r="K721">
        <v>5.66</v>
      </c>
      <c r="L721">
        <v>1884028</v>
      </c>
      <c r="M721" s="3">
        <v>106.59</v>
      </c>
      <c r="N721">
        <v>2229</v>
      </c>
      <c r="O721" s="3">
        <f t="shared" si="78"/>
        <v>845.23463436518614</v>
      </c>
      <c r="P721" s="3">
        <f>VLOOKUP(A721,'27-7'!$A$2:$N$1650,14,FALSE)</f>
        <v>1499.7543086172345</v>
      </c>
      <c r="Q721" s="6">
        <f t="shared" si="83"/>
        <v>-0.43641793225152459</v>
      </c>
      <c r="R721" s="5">
        <f>VLOOKUP(A721,'27-7'!$A$2:$L$1650,12,FALSE)</f>
        <v>212.94</v>
      </c>
      <c r="S721" s="7">
        <f t="shared" si="84"/>
        <v>-0.4994364609749225</v>
      </c>
      <c r="T721">
        <v>1120374</v>
      </c>
      <c r="U721">
        <v>59.47</v>
      </c>
      <c r="V721">
        <f t="shared" si="79"/>
        <v>0</v>
      </c>
      <c r="W721">
        <f t="shared" si="80"/>
        <v>0</v>
      </c>
      <c r="X721">
        <f t="shared" si="81"/>
        <v>1</v>
      </c>
    </row>
    <row r="722" spans="1:24" x14ac:dyDescent="0.3">
      <c r="A722" t="s">
        <v>616</v>
      </c>
      <c r="B722" t="str">
        <f t="shared" si="82"/>
        <v>'VOLTAMP'</v>
      </c>
      <c r="C722" t="s">
        <v>24</v>
      </c>
      <c r="D722" t="s">
        <v>1677</v>
      </c>
      <c r="E722">
        <v>984</v>
      </c>
      <c r="F722">
        <v>997</v>
      </c>
      <c r="G722">
        <v>1016</v>
      </c>
      <c r="H722">
        <v>985.25</v>
      </c>
      <c r="I722">
        <v>992.55</v>
      </c>
      <c r="J722">
        <v>997.3</v>
      </c>
      <c r="K722">
        <v>999.46</v>
      </c>
      <c r="L722">
        <v>10625</v>
      </c>
      <c r="M722" s="3">
        <v>106.19</v>
      </c>
      <c r="N722">
        <v>2154</v>
      </c>
      <c r="O722" s="3">
        <f t="shared" si="78"/>
        <v>4.9326833797585889</v>
      </c>
      <c r="P722" s="3">
        <f>VLOOKUP(A722,'27-7'!$A$2:$N$1650,14,FALSE)</f>
        <v>7.1673564407656496</v>
      </c>
      <c r="Q722" s="6">
        <f t="shared" si="83"/>
        <v>-0.31178483719561501</v>
      </c>
      <c r="R722" s="5">
        <f>VLOOKUP(A722,'27-7'!$A$2:$L$1650,12,FALSE)</f>
        <v>275.45999999999998</v>
      </c>
      <c r="S722" s="7">
        <f t="shared" si="84"/>
        <v>-0.61449938285050454</v>
      </c>
      <c r="T722">
        <v>5920</v>
      </c>
      <c r="U722">
        <v>55.72</v>
      </c>
      <c r="V722">
        <f t="shared" si="79"/>
        <v>0</v>
      </c>
      <c r="W722">
        <f t="shared" si="80"/>
        <v>0</v>
      </c>
      <c r="X722">
        <f t="shared" si="81"/>
        <v>1</v>
      </c>
    </row>
    <row r="723" spans="1:24" x14ac:dyDescent="0.3">
      <c r="A723" t="s">
        <v>772</v>
      </c>
      <c r="B723" t="str">
        <f t="shared" si="82"/>
        <v>'PRINCEPIPE'</v>
      </c>
      <c r="C723" t="s">
        <v>24</v>
      </c>
      <c r="D723" t="s">
        <v>1677</v>
      </c>
      <c r="E723">
        <v>107.6</v>
      </c>
      <c r="F723">
        <v>106.2</v>
      </c>
      <c r="G723">
        <v>108.55</v>
      </c>
      <c r="H723">
        <v>105</v>
      </c>
      <c r="I723">
        <v>105.6</v>
      </c>
      <c r="J723">
        <v>106.35</v>
      </c>
      <c r="K723">
        <v>107.02</v>
      </c>
      <c r="L723">
        <v>99149</v>
      </c>
      <c r="M723" s="3">
        <v>106.11</v>
      </c>
      <c r="N723">
        <v>1930</v>
      </c>
      <c r="O723" s="3">
        <f t="shared" si="78"/>
        <v>51.372538860103624</v>
      </c>
      <c r="P723" s="3">
        <f>VLOOKUP(A723,'27-7'!$A$2:$N$1650,14,FALSE)</f>
        <v>54.97671568627451</v>
      </c>
      <c r="Q723" s="6">
        <f t="shared" si="83"/>
        <v>-6.5558241906231302E-2</v>
      </c>
      <c r="R723" s="5">
        <f>VLOOKUP(A723,'27-7'!$A$2:$L$1650,12,FALSE)</f>
        <v>96.92</v>
      </c>
      <c r="S723" s="7">
        <f t="shared" si="84"/>
        <v>9.4820470491126671E-2</v>
      </c>
      <c r="T723">
        <v>45876</v>
      </c>
      <c r="U723">
        <v>46.27</v>
      </c>
      <c r="V723">
        <f t="shared" si="79"/>
        <v>0</v>
      </c>
      <c r="W723">
        <f t="shared" si="80"/>
        <v>0</v>
      </c>
      <c r="X723">
        <f t="shared" si="81"/>
        <v>1</v>
      </c>
    </row>
    <row r="724" spans="1:24" x14ac:dyDescent="0.3">
      <c r="A724" t="s">
        <v>764</v>
      </c>
      <c r="B724" t="str">
        <f t="shared" si="82"/>
        <v>'TIRUMALCHM'</v>
      </c>
      <c r="C724" t="s">
        <v>24</v>
      </c>
      <c r="D724" t="s">
        <v>1677</v>
      </c>
      <c r="E724">
        <v>56.2</v>
      </c>
      <c r="F724">
        <v>56</v>
      </c>
      <c r="G724">
        <v>56.7</v>
      </c>
      <c r="H724">
        <v>54.65</v>
      </c>
      <c r="I724">
        <v>54.9</v>
      </c>
      <c r="J724">
        <v>54.9</v>
      </c>
      <c r="K724">
        <v>55.88</v>
      </c>
      <c r="L724">
        <v>184759</v>
      </c>
      <c r="M724" s="3">
        <v>103.24</v>
      </c>
      <c r="N724">
        <v>1485</v>
      </c>
      <c r="O724" s="3">
        <f t="shared" si="78"/>
        <v>124.41683501683502</v>
      </c>
      <c r="P724" s="3">
        <f>VLOOKUP(A724,'27-7'!$A$2:$N$1650,14,FALSE)</f>
        <v>128.84693877551021</v>
      </c>
      <c r="Q724" s="6">
        <f t="shared" si="83"/>
        <v>-3.4382685384506881E-2</v>
      </c>
      <c r="R724" s="5">
        <f>VLOOKUP(A724,'27-7'!$A$2:$L$1650,12,FALSE)</f>
        <v>100.27</v>
      </c>
      <c r="S724" s="7">
        <f t="shared" si="84"/>
        <v>2.9620025929989021E-2</v>
      </c>
      <c r="T724">
        <v>111161</v>
      </c>
      <c r="U724">
        <v>60.17</v>
      </c>
      <c r="V724">
        <f t="shared" si="79"/>
        <v>0</v>
      </c>
      <c r="W724">
        <f t="shared" si="80"/>
        <v>0</v>
      </c>
      <c r="X724">
        <f t="shared" si="81"/>
        <v>1</v>
      </c>
    </row>
    <row r="725" spans="1:24" x14ac:dyDescent="0.3">
      <c r="A725" t="s">
        <v>691</v>
      </c>
      <c r="B725" t="str">
        <f t="shared" si="82"/>
        <v>'CHALET'</v>
      </c>
      <c r="C725" t="s">
        <v>24</v>
      </c>
      <c r="D725" t="s">
        <v>1677</v>
      </c>
      <c r="E725">
        <v>129.30000000000001</v>
      </c>
      <c r="F725">
        <v>130</v>
      </c>
      <c r="G725">
        <v>130</v>
      </c>
      <c r="H725">
        <v>127.2</v>
      </c>
      <c r="I725">
        <v>128.35</v>
      </c>
      <c r="J725">
        <v>128.1</v>
      </c>
      <c r="K725">
        <v>128.4</v>
      </c>
      <c r="L725">
        <v>79959</v>
      </c>
      <c r="M725" s="3">
        <v>102.67</v>
      </c>
      <c r="N725">
        <v>1437</v>
      </c>
      <c r="O725" s="3">
        <f t="shared" si="78"/>
        <v>55.643006263048015</v>
      </c>
      <c r="P725" s="3">
        <f>VLOOKUP(A725,'27-7'!$A$2:$N$1650,14,FALSE)</f>
        <v>66.25249722530522</v>
      </c>
      <c r="Q725" s="6">
        <f t="shared" si="83"/>
        <v>-0.16013722360045468</v>
      </c>
      <c r="R725" s="5">
        <f>VLOOKUP(A725,'27-7'!$A$2:$L$1650,12,FALSE)</f>
        <v>154.07</v>
      </c>
      <c r="S725" s="7">
        <f t="shared" si="84"/>
        <v>-0.33361459077042899</v>
      </c>
      <c r="T725">
        <v>51062</v>
      </c>
      <c r="U725">
        <v>63.86</v>
      </c>
      <c r="V725">
        <f t="shared" si="79"/>
        <v>0</v>
      </c>
      <c r="W725">
        <f t="shared" si="80"/>
        <v>0</v>
      </c>
      <c r="X725">
        <f t="shared" si="81"/>
        <v>1</v>
      </c>
    </row>
    <row r="726" spans="1:24" x14ac:dyDescent="0.3">
      <c r="A726" t="s">
        <v>700</v>
      </c>
      <c r="B726" t="str">
        <f t="shared" si="82"/>
        <v>'RELCAPITAL'</v>
      </c>
      <c r="C726" t="s">
        <v>41</v>
      </c>
      <c r="D726" t="s">
        <v>1677</v>
      </c>
      <c r="E726">
        <v>10</v>
      </c>
      <c r="F726">
        <v>10.1</v>
      </c>
      <c r="G726">
        <v>10.199999999999999</v>
      </c>
      <c r="H726">
        <v>9.5</v>
      </c>
      <c r="I726">
        <v>9.6999999999999993</v>
      </c>
      <c r="J726">
        <v>9.65</v>
      </c>
      <c r="K726">
        <v>9.7200000000000006</v>
      </c>
      <c r="L726">
        <v>1048030</v>
      </c>
      <c r="M726" s="3">
        <v>101.91</v>
      </c>
      <c r="N726">
        <v>2647</v>
      </c>
      <c r="O726" s="3">
        <f t="shared" si="78"/>
        <v>395.93124291650923</v>
      </c>
      <c r="P726" s="3">
        <f>VLOOKUP(A726,'27-7'!$A$2:$N$1650,14,FALSE)</f>
        <v>427.89836552748886</v>
      </c>
      <c r="Q726" s="6">
        <f t="shared" si="83"/>
        <v>-7.4707279079162581E-2</v>
      </c>
      <c r="R726" s="5">
        <f>VLOOKUP(A726,'27-7'!$A$2:$L$1650,12,FALSE)</f>
        <v>144.41999999999999</v>
      </c>
      <c r="S726" s="7">
        <f t="shared" si="84"/>
        <v>-0.29434981304528457</v>
      </c>
      <c r="T726" t="s">
        <v>42</v>
      </c>
      <c r="U726" t="s">
        <v>42</v>
      </c>
      <c r="V726">
        <f t="shared" si="79"/>
        <v>0</v>
      </c>
      <c r="W726">
        <f t="shared" si="80"/>
        <v>0</v>
      </c>
      <c r="X726">
        <f t="shared" si="81"/>
        <v>1</v>
      </c>
    </row>
    <row r="727" spans="1:24" x14ac:dyDescent="0.3">
      <c r="A727" t="s">
        <v>710</v>
      </c>
      <c r="B727" t="str">
        <f t="shared" si="82"/>
        <v>'INSECTICID'</v>
      </c>
      <c r="C727" t="s">
        <v>24</v>
      </c>
      <c r="D727" t="s">
        <v>1677</v>
      </c>
      <c r="E727">
        <v>428.55</v>
      </c>
      <c r="F727">
        <v>428</v>
      </c>
      <c r="G727">
        <v>435.85</v>
      </c>
      <c r="H727">
        <v>428</v>
      </c>
      <c r="I727">
        <v>433.4</v>
      </c>
      <c r="J727">
        <v>432.05</v>
      </c>
      <c r="K727">
        <v>432.17</v>
      </c>
      <c r="L727">
        <v>23537</v>
      </c>
      <c r="M727" s="3">
        <v>101.72</v>
      </c>
      <c r="N727">
        <v>1240</v>
      </c>
      <c r="O727" s="3">
        <f t="shared" si="78"/>
        <v>18.981451612903225</v>
      </c>
      <c r="P727" s="3">
        <f>VLOOKUP(A727,'27-7'!$A$2:$N$1650,14,FALSE)</f>
        <v>14.814569536423841</v>
      </c>
      <c r="Q727" s="6">
        <f t="shared" si="83"/>
        <v>0.28126919693714214</v>
      </c>
      <c r="R727" s="5">
        <f>VLOOKUP(A727,'27-7'!$A$2:$L$1650,12,FALSE)</f>
        <v>134.96</v>
      </c>
      <c r="S727" s="7">
        <f t="shared" si="84"/>
        <v>-0.24629519857735629</v>
      </c>
      <c r="T727">
        <v>12765</v>
      </c>
      <c r="U727">
        <v>54.23</v>
      </c>
      <c r="V727">
        <f t="shared" si="79"/>
        <v>0</v>
      </c>
      <c r="W727">
        <f t="shared" si="80"/>
        <v>0</v>
      </c>
      <c r="X727">
        <f t="shared" si="81"/>
        <v>1</v>
      </c>
    </row>
    <row r="728" spans="1:24" x14ac:dyDescent="0.3">
      <c r="A728" t="s">
        <v>666</v>
      </c>
      <c r="B728" t="str">
        <f t="shared" si="82"/>
        <v>'KOTAKBKETF'</v>
      </c>
      <c r="C728" t="s">
        <v>24</v>
      </c>
      <c r="D728" t="s">
        <v>1677</v>
      </c>
      <c r="E728">
        <v>220.74</v>
      </c>
      <c r="F728">
        <v>221.27</v>
      </c>
      <c r="G728">
        <v>224.68</v>
      </c>
      <c r="H728">
        <v>218.35</v>
      </c>
      <c r="I728">
        <v>223.5</v>
      </c>
      <c r="J728">
        <v>223.93</v>
      </c>
      <c r="K728">
        <v>221.73</v>
      </c>
      <c r="L728">
        <v>45623</v>
      </c>
      <c r="M728" s="3">
        <v>101.16</v>
      </c>
      <c r="N728">
        <v>634</v>
      </c>
      <c r="O728" s="3">
        <f t="shared" si="78"/>
        <v>71.960567823343851</v>
      </c>
      <c r="P728" s="3">
        <f>VLOOKUP(A728,'27-7'!$A$2:$N$1650,14,FALSE)</f>
        <v>80.941674506114765</v>
      </c>
      <c r="Q728" s="6">
        <f t="shared" si="83"/>
        <v>-0.11095775739223722</v>
      </c>
      <c r="R728" s="5">
        <f>VLOOKUP(A728,'27-7'!$A$2:$L$1650,12,FALSE)</f>
        <v>191.18</v>
      </c>
      <c r="S728" s="7">
        <f t="shared" si="84"/>
        <v>-0.47086515325870909</v>
      </c>
      <c r="T728">
        <v>31500</v>
      </c>
      <c r="U728">
        <v>69.040000000000006</v>
      </c>
      <c r="V728">
        <f t="shared" si="79"/>
        <v>0</v>
      </c>
      <c r="W728">
        <f t="shared" si="80"/>
        <v>0</v>
      </c>
      <c r="X728">
        <f t="shared" si="81"/>
        <v>1</v>
      </c>
    </row>
    <row r="729" spans="1:24" x14ac:dyDescent="0.3">
      <c r="A729" t="s">
        <v>770</v>
      </c>
      <c r="B729" t="str">
        <f t="shared" si="82"/>
        <v>'3IINFOTECH'</v>
      </c>
      <c r="C729" t="s">
        <v>24</v>
      </c>
      <c r="D729" t="s">
        <v>1677</v>
      </c>
      <c r="E729">
        <v>2.4500000000000002</v>
      </c>
      <c r="F729">
        <v>2.4500000000000002</v>
      </c>
      <c r="G729">
        <v>2.5</v>
      </c>
      <c r="H729">
        <v>2.35</v>
      </c>
      <c r="I729">
        <v>2.4500000000000002</v>
      </c>
      <c r="J729">
        <v>2.4500000000000002</v>
      </c>
      <c r="K729">
        <v>2.42</v>
      </c>
      <c r="L729">
        <v>4171752</v>
      </c>
      <c r="M729" s="3">
        <v>101.07</v>
      </c>
      <c r="N729">
        <v>1400</v>
      </c>
      <c r="O729" s="3">
        <f t="shared" si="78"/>
        <v>2979.8228571428572</v>
      </c>
      <c r="P729" s="3">
        <f>VLOOKUP(A729,'27-7'!$A$2:$N$1650,14,FALSE)</f>
        <v>2690.7481481481482</v>
      </c>
      <c r="Q729" s="6">
        <f t="shared" si="83"/>
        <v>0.10743283766400014</v>
      </c>
      <c r="R729" s="5">
        <f>VLOOKUP(A729,'27-7'!$A$2:$L$1650,12,FALSE)</f>
        <v>97.16</v>
      </c>
      <c r="S729" s="7">
        <f t="shared" si="84"/>
        <v>4.0242898312062542E-2</v>
      </c>
      <c r="T729">
        <v>2225288</v>
      </c>
      <c r="U729">
        <v>53.34</v>
      </c>
      <c r="V729">
        <f t="shared" si="79"/>
        <v>0</v>
      </c>
      <c r="W729">
        <f t="shared" si="80"/>
        <v>0</v>
      </c>
      <c r="X729">
        <f t="shared" si="81"/>
        <v>1</v>
      </c>
    </row>
    <row r="730" spans="1:24" x14ac:dyDescent="0.3">
      <c r="A730" t="s">
        <v>799</v>
      </c>
      <c r="B730" t="str">
        <f t="shared" si="82"/>
        <v>'ORIENTREF'</v>
      </c>
      <c r="C730" t="s">
        <v>24</v>
      </c>
      <c r="D730" t="s">
        <v>1677</v>
      </c>
      <c r="E730">
        <v>171.25</v>
      </c>
      <c r="F730">
        <v>172.35</v>
      </c>
      <c r="G730">
        <v>175.75</v>
      </c>
      <c r="H730">
        <v>170.6</v>
      </c>
      <c r="I730">
        <v>174</v>
      </c>
      <c r="J730">
        <v>173.95</v>
      </c>
      <c r="K730">
        <v>174.24</v>
      </c>
      <c r="L730">
        <v>57399</v>
      </c>
      <c r="M730" s="3">
        <v>100.01</v>
      </c>
      <c r="N730">
        <v>2073</v>
      </c>
      <c r="O730" s="3">
        <f t="shared" si="78"/>
        <v>27.688856729377715</v>
      </c>
      <c r="P730" s="3">
        <f>VLOOKUP(A730,'27-7'!$A$2:$N$1650,14,FALSE)</f>
        <v>33.334014996591684</v>
      </c>
      <c r="Q730" s="6">
        <f t="shared" si="83"/>
        <v>-0.16935128479996098</v>
      </c>
      <c r="R730" s="5">
        <f>VLOOKUP(A730,'27-7'!$A$2:$L$1650,12,FALSE)</f>
        <v>82.12</v>
      </c>
      <c r="S730" s="7">
        <f t="shared" si="84"/>
        <v>0.21785192401363856</v>
      </c>
      <c r="T730">
        <v>41073</v>
      </c>
      <c r="U730">
        <v>71.56</v>
      </c>
      <c r="V730">
        <f t="shared" si="79"/>
        <v>0</v>
      </c>
      <c r="W730">
        <f t="shared" si="80"/>
        <v>0</v>
      </c>
      <c r="X730">
        <f t="shared" si="81"/>
        <v>1</v>
      </c>
    </row>
    <row r="731" spans="1:24" x14ac:dyDescent="0.3">
      <c r="A731" t="s">
        <v>547</v>
      </c>
      <c r="B731" t="str">
        <f t="shared" si="82"/>
        <v>'SOLARA'</v>
      </c>
      <c r="C731" t="s">
        <v>24</v>
      </c>
      <c r="D731" t="s">
        <v>1677</v>
      </c>
      <c r="E731">
        <v>650.4</v>
      </c>
      <c r="F731">
        <v>651.54999999999995</v>
      </c>
      <c r="G731">
        <v>652.95000000000005</v>
      </c>
      <c r="H731">
        <v>640.54999999999995</v>
      </c>
      <c r="I731">
        <v>642.1</v>
      </c>
      <c r="J731">
        <v>643.54999999999995</v>
      </c>
      <c r="K731">
        <v>646.33000000000004</v>
      </c>
      <c r="L731">
        <v>15216</v>
      </c>
      <c r="M731" s="3">
        <v>98.35</v>
      </c>
      <c r="N731">
        <v>1083</v>
      </c>
      <c r="O731" s="3">
        <f t="shared" si="78"/>
        <v>14.049861495844876</v>
      </c>
      <c r="P731" s="3">
        <f>VLOOKUP(A731,'27-7'!$A$2:$N$1650,14,FALSE)</f>
        <v>17.760538344337228</v>
      </c>
      <c r="Q731" s="6">
        <f t="shared" si="83"/>
        <v>-0.20892817416626699</v>
      </c>
      <c r="R731" s="5">
        <f>VLOOKUP(A731,'27-7'!$A$2:$L$1650,12,FALSE)</f>
        <v>451.75</v>
      </c>
      <c r="S731" s="7">
        <f t="shared" si="84"/>
        <v>-0.78229109020475918</v>
      </c>
      <c r="T731">
        <v>8066</v>
      </c>
      <c r="U731">
        <v>53.01</v>
      </c>
      <c r="V731">
        <f t="shared" si="79"/>
        <v>0</v>
      </c>
      <c r="W731">
        <f t="shared" si="80"/>
        <v>0</v>
      </c>
      <c r="X731">
        <f t="shared" si="81"/>
        <v>1</v>
      </c>
    </row>
    <row r="732" spans="1:24" x14ac:dyDescent="0.3">
      <c r="A732" t="s">
        <v>98</v>
      </c>
      <c r="B732" t="str">
        <f t="shared" si="82"/>
        <v>'IMFA'</v>
      </c>
      <c r="C732" t="s">
        <v>24</v>
      </c>
      <c r="D732" t="s">
        <v>1677</v>
      </c>
      <c r="E732">
        <v>174.2</v>
      </c>
      <c r="F732">
        <v>175.55</v>
      </c>
      <c r="G732">
        <v>182.7</v>
      </c>
      <c r="H732">
        <v>174.8</v>
      </c>
      <c r="I732">
        <v>174.9</v>
      </c>
      <c r="J732">
        <v>175.35</v>
      </c>
      <c r="K732">
        <v>178.33</v>
      </c>
      <c r="L732">
        <v>54397</v>
      </c>
      <c r="M732" s="3">
        <v>97</v>
      </c>
      <c r="N732">
        <v>2469</v>
      </c>
      <c r="O732" s="3">
        <f t="shared" si="78"/>
        <v>22.031996759821791</v>
      </c>
      <c r="P732" s="3">
        <f>VLOOKUP(A732,'27-7'!$A$2:$N$1650,14,FALSE)</f>
        <v>33.420878210439106</v>
      </c>
      <c r="Q732" s="6">
        <f t="shared" si="83"/>
        <v>-0.34077145965182826</v>
      </c>
      <c r="R732" s="5">
        <f>VLOOKUP(A732,'27-7'!$A$2:$L$1650,12,FALSE)</f>
        <v>69.209999999999994</v>
      </c>
      <c r="S732" s="7">
        <f t="shared" si="84"/>
        <v>0.40153157058228595</v>
      </c>
      <c r="T732">
        <v>35074</v>
      </c>
      <c r="U732">
        <v>64.48</v>
      </c>
      <c r="V732">
        <f t="shared" si="79"/>
        <v>0</v>
      </c>
      <c r="W732">
        <f t="shared" si="80"/>
        <v>0</v>
      </c>
      <c r="X732">
        <f t="shared" si="81"/>
        <v>1</v>
      </c>
    </row>
    <row r="733" spans="1:24" x14ac:dyDescent="0.3">
      <c r="A733" t="s">
        <v>776</v>
      </c>
      <c r="B733" t="str">
        <f t="shared" si="82"/>
        <v>'JAGRAN'</v>
      </c>
      <c r="C733" t="s">
        <v>24</v>
      </c>
      <c r="D733" t="s">
        <v>1677</v>
      </c>
      <c r="E733">
        <v>38.9</v>
      </c>
      <c r="F733">
        <v>39.15</v>
      </c>
      <c r="G733">
        <v>39.4</v>
      </c>
      <c r="H733">
        <v>38.25</v>
      </c>
      <c r="I733">
        <v>38.75</v>
      </c>
      <c r="J733">
        <v>38.75</v>
      </c>
      <c r="K733">
        <v>38.590000000000003</v>
      </c>
      <c r="L733">
        <v>251324</v>
      </c>
      <c r="M733" s="3">
        <v>96.98</v>
      </c>
      <c r="N733">
        <v>1327</v>
      </c>
      <c r="O733" s="3">
        <f t="shared" si="78"/>
        <v>189.39261492087417</v>
      </c>
      <c r="P733" s="3">
        <f>VLOOKUP(A733,'27-7'!$A$2:$N$1650,14,FALSE)</f>
        <v>239.70068694798823</v>
      </c>
      <c r="Q733" s="6">
        <f t="shared" si="83"/>
        <v>-0.2098787144403563</v>
      </c>
      <c r="R733" s="5">
        <f>VLOOKUP(A733,'27-7'!$A$2:$L$1650,12,FALSE)</f>
        <v>95.45</v>
      </c>
      <c r="S733" s="7">
        <f t="shared" si="84"/>
        <v>1.6029334730225261E-2</v>
      </c>
      <c r="T733">
        <v>154363</v>
      </c>
      <c r="U733">
        <v>61.42</v>
      </c>
      <c r="V733">
        <f t="shared" si="79"/>
        <v>0</v>
      </c>
      <c r="W733">
        <f t="shared" si="80"/>
        <v>0</v>
      </c>
      <c r="X733">
        <f t="shared" si="81"/>
        <v>1</v>
      </c>
    </row>
    <row r="734" spans="1:24" x14ac:dyDescent="0.3">
      <c r="A734" t="s">
        <v>36</v>
      </c>
      <c r="B734" t="str">
        <f t="shared" si="82"/>
        <v>'ICICILOVOL'</v>
      </c>
      <c r="C734" t="s">
        <v>24</v>
      </c>
      <c r="D734" t="s">
        <v>1677</v>
      </c>
      <c r="E734">
        <v>91.84</v>
      </c>
      <c r="F734">
        <v>108</v>
      </c>
      <c r="G734">
        <v>108</v>
      </c>
      <c r="H734">
        <v>88</v>
      </c>
      <c r="I734">
        <v>93.53</v>
      </c>
      <c r="J734">
        <v>93.19</v>
      </c>
      <c r="K734">
        <v>92.87</v>
      </c>
      <c r="L734">
        <v>103645</v>
      </c>
      <c r="M734" s="3">
        <v>96.26</v>
      </c>
      <c r="N734">
        <v>260</v>
      </c>
      <c r="O734" s="3">
        <f t="shared" si="78"/>
        <v>398.63461538461536</v>
      </c>
      <c r="P734" s="3">
        <f>VLOOKUP(A734,'27-7'!$A$2:$N$1650,14,FALSE)</f>
        <v>2389.93115942029</v>
      </c>
      <c r="Q734" s="6">
        <f t="shared" si="83"/>
        <v>-0.8332024695299971</v>
      </c>
      <c r="R734" s="5">
        <f>VLOOKUP(A734,'27-7'!$A$2:$L$1650,12,FALSE)</f>
        <v>607.20000000000005</v>
      </c>
      <c r="S734" s="7">
        <f t="shared" si="84"/>
        <v>-0.84146903820816865</v>
      </c>
      <c r="T734">
        <v>54564</v>
      </c>
      <c r="U734">
        <v>52.65</v>
      </c>
      <c r="V734">
        <f t="shared" si="79"/>
        <v>0</v>
      </c>
      <c r="W734">
        <f t="shared" si="80"/>
        <v>0</v>
      </c>
      <c r="X734">
        <f t="shared" si="81"/>
        <v>1</v>
      </c>
    </row>
    <row r="735" spans="1:24" x14ac:dyDescent="0.3">
      <c r="A735" t="s">
        <v>734</v>
      </c>
      <c r="B735" t="str">
        <f t="shared" si="82"/>
        <v>'KCP'</v>
      </c>
      <c r="C735" t="s">
        <v>24</v>
      </c>
      <c r="D735" t="s">
        <v>1677</v>
      </c>
      <c r="E735">
        <v>56.9</v>
      </c>
      <c r="F735">
        <v>57.95</v>
      </c>
      <c r="G735">
        <v>57.95</v>
      </c>
      <c r="H735">
        <v>55.25</v>
      </c>
      <c r="I735">
        <v>57.3</v>
      </c>
      <c r="J735">
        <v>56.7</v>
      </c>
      <c r="K735">
        <v>56.52</v>
      </c>
      <c r="L735">
        <v>170068</v>
      </c>
      <c r="M735" s="3">
        <v>96.13</v>
      </c>
      <c r="N735">
        <v>1139</v>
      </c>
      <c r="O735" s="3">
        <f t="shared" si="78"/>
        <v>149.31343283582089</v>
      </c>
      <c r="P735" s="3">
        <f>VLOOKUP(A735,'27-7'!$A$2:$N$1650,14,FALSE)</f>
        <v>157.21986353297953</v>
      </c>
      <c r="Q735" s="6">
        <f t="shared" si="83"/>
        <v>-5.0289006232982339E-2</v>
      </c>
      <c r="R735" s="5">
        <f>VLOOKUP(A735,'27-7'!$A$2:$L$1650,12,FALSE)</f>
        <v>118.56</v>
      </c>
      <c r="S735" s="7">
        <f t="shared" si="84"/>
        <v>-0.18918690958164647</v>
      </c>
      <c r="T735">
        <v>91669</v>
      </c>
      <c r="U735">
        <v>53.9</v>
      </c>
      <c r="V735">
        <f t="shared" si="79"/>
        <v>0</v>
      </c>
      <c r="W735">
        <f t="shared" si="80"/>
        <v>0</v>
      </c>
      <c r="X735">
        <f t="shared" si="81"/>
        <v>1</v>
      </c>
    </row>
    <row r="736" spans="1:24" x14ac:dyDescent="0.3">
      <c r="A736" t="s">
        <v>759</v>
      </c>
      <c r="B736" t="str">
        <f t="shared" si="82"/>
        <v>'TTKPRESTIG'</v>
      </c>
      <c r="C736" t="s">
        <v>24</v>
      </c>
      <c r="D736" t="s">
        <v>1677</v>
      </c>
      <c r="E736">
        <v>5456.6</v>
      </c>
      <c r="F736">
        <v>5498.8</v>
      </c>
      <c r="G736">
        <v>5560</v>
      </c>
      <c r="H736">
        <v>5464</v>
      </c>
      <c r="I736">
        <v>5523</v>
      </c>
      <c r="J736">
        <v>5506.95</v>
      </c>
      <c r="K736">
        <v>5512.02</v>
      </c>
      <c r="L736">
        <v>1742</v>
      </c>
      <c r="M736" s="3">
        <v>96.02</v>
      </c>
      <c r="N736">
        <v>816</v>
      </c>
      <c r="O736" s="3">
        <f t="shared" si="78"/>
        <v>2.1348039215686274</v>
      </c>
      <c r="P736" s="3">
        <f>VLOOKUP(A736,'27-7'!$A$2:$N$1650,14,FALSE)</f>
        <v>1.8409090909090908</v>
      </c>
      <c r="Q736" s="6">
        <f t="shared" si="83"/>
        <v>0.15964657467925444</v>
      </c>
      <c r="R736" s="5">
        <f>VLOOKUP(A736,'27-7'!$A$2:$L$1650,12,FALSE)</f>
        <v>102.06</v>
      </c>
      <c r="S736" s="7">
        <f t="shared" si="84"/>
        <v>-5.9180873995688874E-2</v>
      </c>
      <c r="T736">
        <v>1117</v>
      </c>
      <c r="U736">
        <v>64.12</v>
      </c>
      <c r="V736">
        <f t="shared" si="79"/>
        <v>0</v>
      </c>
      <c r="W736">
        <f t="shared" si="80"/>
        <v>0</v>
      </c>
      <c r="X736">
        <f t="shared" si="81"/>
        <v>1</v>
      </c>
    </row>
    <row r="737" spans="1:24" x14ac:dyDescent="0.3">
      <c r="A737" t="s">
        <v>785</v>
      </c>
      <c r="B737" t="str">
        <f t="shared" si="82"/>
        <v>'WSTCSTPAPR'</v>
      </c>
      <c r="C737" t="s">
        <v>24</v>
      </c>
      <c r="D737" t="s">
        <v>1677</v>
      </c>
      <c r="E737">
        <v>173.4</v>
      </c>
      <c r="F737">
        <v>172.7</v>
      </c>
      <c r="G737">
        <v>175.35</v>
      </c>
      <c r="H737">
        <v>171.5</v>
      </c>
      <c r="I737">
        <v>171.6</v>
      </c>
      <c r="J737">
        <v>171.75</v>
      </c>
      <c r="K737">
        <v>172.92</v>
      </c>
      <c r="L737">
        <v>53550</v>
      </c>
      <c r="M737" s="3">
        <v>92.6</v>
      </c>
      <c r="N737">
        <v>3074</v>
      </c>
      <c r="O737" s="3">
        <f t="shared" si="78"/>
        <v>17.420299284320105</v>
      </c>
      <c r="P737" s="3">
        <f>VLOOKUP(A737,'27-7'!$A$2:$N$1650,14,FALSE)</f>
        <v>41.391686650679453</v>
      </c>
      <c r="Q737" s="6">
        <f t="shared" si="83"/>
        <v>-0.57913531208967661</v>
      </c>
      <c r="R737" s="5">
        <f>VLOOKUP(A737,'27-7'!$A$2:$L$1650,12,FALSE)</f>
        <v>90.23</v>
      </c>
      <c r="S737" s="7">
        <f t="shared" si="84"/>
        <v>2.6266208578078137E-2</v>
      </c>
      <c r="T737">
        <v>29732</v>
      </c>
      <c r="U737">
        <v>55.52</v>
      </c>
      <c r="V737">
        <f t="shared" si="79"/>
        <v>0</v>
      </c>
      <c r="W737">
        <f t="shared" si="80"/>
        <v>0</v>
      </c>
      <c r="X737">
        <f t="shared" si="81"/>
        <v>1</v>
      </c>
    </row>
    <row r="738" spans="1:24" x14ac:dyDescent="0.3">
      <c r="A738" t="s">
        <v>698</v>
      </c>
      <c r="B738" t="str">
        <f t="shared" si="82"/>
        <v>'ANDHRAPAP'</v>
      </c>
      <c r="C738" t="s">
        <v>24</v>
      </c>
      <c r="D738" t="s">
        <v>1677</v>
      </c>
      <c r="E738">
        <v>219.6</v>
      </c>
      <c r="F738">
        <v>220.5</v>
      </c>
      <c r="G738">
        <v>221.65</v>
      </c>
      <c r="H738">
        <v>217.9</v>
      </c>
      <c r="I738">
        <v>219.2</v>
      </c>
      <c r="J738">
        <v>219</v>
      </c>
      <c r="K738">
        <v>219.73</v>
      </c>
      <c r="L738">
        <v>42087</v>
      </c>
      <c r="M738" s="3">
        <v>92.48</v>
      </c>
      <c r="N738">
        <v>1186</v>
      </c>
      <c r="O738" s="3">
        <f t="shared" si="78"/>
        <v>35.486509274873526</v>
      </c>
      <c r="P738" s="3">
        <f>VLOOKUP(A738,'27-7'!$A$2:$N$1650,14,FALSE)</f>
        <v>25.486340900346288</v>
      </c>
      <c r="Q738" s="6">
        <f t="shared" si="83"/>
        <v>0.39237364098788163</v>
      </c>
      <c r="R738" s="5">
        <f>VLOOKUP(A738,'27-7'!$A$2:$L$1650,12,FALSE)</f>
        <v>145.97</v>
      </c>
      <c r="S738" s="7">
        <f t="shared" si="84"/>
        <v>-0.36644515996437621</v>
      </c>
      <c r="T738">
        <v>22787</v>
      </c>
      <c r="U738">
        <v>54.14</v>
      </c>
      <c r="V738">
        <f t="shared" si="79"/>
        <v>0</v>
      </c>
      <c r="W738">
        <f t="shared" si="80"/>
        <v>0</v>
      </c>
      <c r="X738">
        <f t="shared" si="81"/>
        <v>1</v>
      </c>
    </row>
    <row r="739" spans="1:24" x14ac:dyDescent="0.3">
      <c r="A739" t="s">
        <v>788</v>
      </c>
      <c r="B739" t="str">
        <f t="shared" si="82"/>
        <v>'MAHINDCIE'</v>
      </c>
      <c r="C739" t="s">
        <v>24</v>
      </c>
      <c r="D739" t="s">
        <v>1677</v>
      </c>
      <c r="E739">
        <v>102.55</v>
      </c>
      <c r="F739">
        <v>102.35</v>
      </c>
      <c r="G739">
        <v>105.8</v>
      </c>
      <c r="H739">
        <v>101</v>
      </c>
      <c r="I739">
        <v>104.5</v>
      </c>
      <c r="J739">
        <v>104</v>
      </c>
      <c r="K739">
        <v>104.34</v>
      </c>
      <c r="L739">
        <v>88178</v>
      </c>
      <c r="M739" s="3">
        <v>92</v>
      </c>
      <c r="N739">
        <v>2038</v>
      </c>
      <c r="O739" s="3">
        <f t="shared" si="78"/>
        <v>43.266928361138369</v>
      </c>
      <c r="P739" s="3">
        <f>VLOOKUP(A739,'27-7'!$A$2:$N$1650,14,FALSE)</f>
        <v>43.578920570264764</v>
      </c>
      <c r="Q739" s="6">
        <f t="shared" si="83"/>
        <v>-7.1592459162303423E-3</v>
      </c>
      <c r="R739" s="5">
        <f>VLOOKUP(A739,'27-7'!$A$2:$L$1650,12,FALSE)</f>
        <v>89.46</v>
      </c>
      <c r="S739" s="7">
        <f t="shared" si="84"/>
        <v>2.8392577688352408E-2</v>
      </c>
      <c r="T739">
        <v>64878</v>
      </c>
      <c r="U739">
        <v>73.58</v>
      </c>
      <c r="V739">
        <f t="shared" si="79"/>
        <v>0</v>
      </c>
      <c r="W739">
        <f t="shared" si="80"/>
        <v>0</v>
      </c>
      <c r="X739">
        <f t="shared" si="81"/>
        <v>1</v>
      </c>
    </row>
    <row r="740" spans="1:24" x14ac:dyDescent="0.3">
      <c r="A740" t="s">
        <v>685</v>
      </c>
      <c r="B740" t="str">
        <f t="shared" si="82"/>
        <v>'PANACEABIO'</v>
      </c>
      <c r="C740" t="s">
        <v>24</v>
      </c>
      <c r="D740" t="s">
        <v>1677</v>
      </c>
      <c r="E740">
        <v>196.05</v>
      </c>
      <c r="F740">
        <v>197.45</v>
      </c>
      <c r="G740">
        <v>197.95</v>
      </c>
      <c r="H740">
        <v>195</v>
      </c>
      <c r="I740">
        <v>195.6</v>
      </c>
      <c r="J740">
        <v>196.1</v>
      </c>
      <c r="K740">
        <v>196.15</v>
      </c>
      <c r="L740">
        <v>46765</v>
      </c>
      <c r="M740" s="3">
        <v>91.73</v>
      </c>
      <c r="N740">
        <v>1189</v>
      </c>
      <c r="O740" s="3">
        <f t="shared" si="78"/>
        <v>39.331370899915896</v>
      </c>
      <c r="P740" s="3">
        <f>VLOOKUP(A740,'27-7'!$A$2:$N$1650,14,FALSE)</f>
        <v>37.207038391224863</v>
      </c>
      <c r="Q740" s="6">
        <f t="shared" si="83"/>
        <v>5.7094910010146063E-2</v>
      </c>
      <c r="R740" s="5">
        <f>VLOOKUP(A740,'27-7'!$A$2:$L$1650,12,FALSE)</f>
        <v>160.24</v>
      </c>
      <c r="S740" s="7">
        <f t="shared" si="84"/>
        <v>-0.42754618072890666</v>
      </c>
      <c r="T740">
        <v>25418</v>
      </c>
      <c r="U740">
        <v>54.35</v>
      </c>
      <c r="V740">
        <f t="shared" si="79"/>
        <v>0</v>
      </c>
      <c r="W740">
        <f t="shared" si="80"/>
        <v>0</v>
      </c>
      <c r="X740">
        <f t="shared" si="81"/>
        <v>1</v>
      </c>
    </row>
    <row r="741" spans="1:24" x14ac:dyDescent="0.3">
      <c r="A741" t="s">
        <v>894</v>
      </c>
      <c r="B741" t="str">
        <f t="shared" si="82"/>
        <v>'TIDEWATER'</v>
      </c>
      <c r="C741" t="s">
        <v>24</v>
      </c>
      <c r="D741" t="s">
        <v>1677</v>
      </c>
      <c r="E741">
        <v>4180</v>
      </c>
      <c r="F741">
        <v>4166.05</v>
      </c>
      <c r="G741">
        <v>4240.25</v>
      </c>
      <c r="H741">
        <v>4140</v>
      </c>
      <c r="I741">
        <v>4214.95</v>
      </c>
      <c r="J741">
        <v>4209.8</v>
      </c>
      <c r="K741">
        <v>4201.5</v>
      </c>
      <c r="L741">
        <v>2164</v>
      </c>
      <c r="M741" s="3">
        <v>90.92</v>
      </c>
      <c r="N741">
        <v>402</v>
      </c>
      <c r="O741" s="3">
        <f t="shared" si="78"/>
        <v>5.3830845771144276</v>
      </c>
      <c r="P741" s="3">
        <f>VLOOKUP(A741,'27-7'!$A$2:$N$1650,14,FALSE)</f>
        <v>2.9583333333333335</v>
      </c>
      <c r="Q741" s="6">
        <f t="shared" si="83"/>
        <v>0.81963422324994728</v>
      </c>
      <c r="R741" s="5">
        <f>VLOOKUP(A741,'27-7'!$A$2:$L$1650,12,FALSE)</f>
        <v>44.52</v>
      </c>
      <c r="S741" s="7">
        <f t="shared" si="84"/>
        <v>1.0422282120395328</v>
      </c>
      <c r="T741">
        <v>1383</v>
      </c>
      <c r="U741">
        <v>63.91</v>
      </c>
      <c r="V741">
        <f t="shared" si="79"/>
        <v>0</v>
      </c>
      <c r="W741">
        <f t="shared" si="80"/>
        <v>0</v>
      </c>
      <c r="X741">
        <f t="shared" si="81"/>
        <v>1</v>
      </c>
    </row>
    <row r="742" spans="1:24" x14ac:dyDescent="0.3">
      <c r="A742" t="s">
        <v>752</v>
      </c>
      <c r="B742" t="str">
        <f t="shared" si="82"/>
        <v>'KITEX'</v>
      </c>
      <c r="C742" t="s">
        <v>24</v>
      </c>
      <c r="D742" t="s">
        <v>1677</v>
      </c>
      <c r="E742">
        <v>113.35</v>
      </c>
      <c r="F742">
        <v>114.45</v>
      </c>
      <c r="G742">
        <v>115</v>
      </c>
      <c r="H742">
        <v>113.5</v>
      </c>
      <c r="I742">
        <v>114.6</v>
      </c>
      <c r="J742">
        <v>114.65</v>
      </c>
      <c r="K742">
        <v>114.28</v>
      </c>
      <c r="L742">
        <v>79059</v>
      </c>
      <c r="M742" s="3">
        <v>90.35</v>
      </c>
      <c r="N742">
        <v>878</v>
      </c>
      <c r="O742" s="3">
        <f t="shared" si="78"/>
        <v>90.04441913439635</v>
      </c>
      <c r="P742" s="3">
        <f>VLOOKUP(A742,'27-7'!$A$2:$N$1650,14,FALSE)</f>
        <v>91.462450592885375</v>
      </c>
      <c r="Q742" s="6">
        <f t="shared" si="83"/>
        <v>-1.5503974027559354E-2</v>
      </c>
      <c r="R742" s="5">
        <f>VLOOKUP(A742,'27-7'!$A$2:$L$1650,12,FALSE)</f>
        <v>105.4</v>
      </c>
      <c r="S742" s="7">
        <f t="shared" si="84"/>
        <v>-0.14278937381404186</v>
      </c>
      <c r="T742">
        <v>65652</v>
      </c>
      <c r="U742">
        <v>83.04</v>
      </c>
      <c r="V742">
        <f t="shared" si="79"/>
        <v>0</v>
      </c>
      <c r="W742">
        <f t="shared" si="80"/>
        <v>0</v>
      </c>
      <c r="X742">
        <f t="shared" si="81"/>
        <v>1</v>
      </c>
    </row>
    <row r="743" spans="1:24" x14ac:dyDescent="0.3">
      <c r="A743" t="s">
        <v>765</v>
      </c>
      <c r="B743" t="str">
        <f t="shared" si="82"/>
        <v>'SJVN'</v>
      </c>
      <c r="C743" t="s">
        <v>24</v>
      </c>
      <c r="D743" t="s">
        <v>1677</v>
      </c>
      <c r="E743">
        <v>22.05</v>
      </c>
      <c r="F743">
        <v>22.05</v>
      </c>
      <c r="G743">
        <v>22.2</v>
      </c>
      <c r="H743">
        <v>22</v>
      </c>
      <c r="I743">
        <v>22</v>
      </c>
      <c r="J743">
        <v>22.05</v>
      </c>
      <c r="K743">
        <v>22.06</v>
      </c>
      <c r="L743">
        <v>404403</v>
      </c>
      <c r="M743" s="3">
        <v>89.21</v>
      </c>
      <c r="N743">
        <v>1843</v>
      </c>
      <c r="O743" s="3">
        <f t="shared" si="78"/>
        <v>219.42647856755289</v>
      </c>
      <c r="P743" s="3">
        <f>VLOOKUP(A743,'27-7'!$A$2:$N$1650,14,FALSE)</f>
        <v>505.28794642857144</v>
      </c>
      <c r="Q743" s="6">
        <f t="shared" si="83"/>
        <v>-0.56573973292162938</v>
      </c>
      <c r="R743" s="5">
        <f>VLOOKUP(A743,'27-7'!$A$2:$L$1650,12,FALSE)</f>
        <v>99.97</v>
      </c>
      <c r="S743" s="7">
        <f t="shared" si="84"/>
        <v>-0.10763228968690612</v>
      </c>
      <c r="T743">
        <v>301822</v>
      </c>
      <c r="U743">
        <v>74.63</v>
      </c>
      <c r="V743">
        <f t="shared" si="79"/>
        <v>0</v>
      </c>
      <c r="W743">
        <f t="shared" si="80"/>
        <v>0</v>
      </c>
      <c r="X743">
        <f t="shared" si="81"/>
        <v>1</v>
      </c>
    </row>
    <row r="744" spans="1:24" x14ac:dyDescent="0.3">
      <c r="A744" t="s">
        <v>830</v>
      </c>
      <c r="B744" t="str">
        <f t="shared" si="82"/>
        <v>'DLINKINDIA'</v>
      </c>
      <c r="C744" t="s">
        <v>24</v>
      </c>
      <c r="D744" t="s">
        <v>1677</v>
      </c>
      <c r="E744">
        <v>88.75</v>
      </c>
      <c r="F744">
        <v>88.75</v>
      </c>
      <c r="G744">
        <v>90.1</v>
      </c>
      <c r="H744">
        <v>87</v>
      </c>
      <c r="I744">
        <v>88.1</v>
      </c>
      <c r="J744">
        <v>88.2</v>
      </c>
      <c r="K744">
        <v>88.4</v>
      </c>
      <c r="L744">
        <v>99852</v>
      </c>
      <c r="M744" s="3">
        <v>88.27</v>
      </c>
      <c r="N744">
        <v>1582</v>
      </c>
      <c r="O744" s="3">
        <f t="shared" si="78"/>
        <v>63.117572692793935</v>
      </c>
      <c r="P744" s="3">
        <f>VLOOKUP(A744,'27-7'!$A$2:$N$1650,14,FALSE)</f>
        <v>66.35325131810194</v>
      </c>
      <c r="Q744" s="6">
        <f t="shared" si="83"/>
        <v>-4.8764432202364039E-2</v>
      </c>
      <c r="R744" s="5">
        <f>VLOOKUP(A744,'27-7'!$A$2:$L$1650,12,FALSE)</f>
        <v>67.28</v>
      </c>
      <c r="S744" s="7">
        <f t="shared" si="84"/>
        <v>0.31197978596908432</v>
      </c>
      <c r="T744">
        <v>46616</v>
      </c>
      <c r="U744">
        <v>46.69</v>
      </c>
      <c r="V744">
        <f t="shared" si="79"/>
        <v>0</v>
      </c>
      <c r="W744">
        <f t="shared" si="80"/>
        <v>0</v>
      </c>
      <c r="X744">
        <f t="shared" si="81"/>
        <v>1</v>
      </c>
    </row>
    <row r="745" spans="1:24" x14ac:dyDescent="0.3">
      <c r="A745" t="s">
        <v>132</v>
      </c>
      <c r="B745" t="str">
        <f t="shared" si="82"/>
        <v>'BHAGERIA'</v>
      </c>
      <c r="C745" t="s">
        <v>24</v>
      </c>
      <c r="D745" t="s">
        <v>1677</v>
      </c>
      <c r="E745">
        <v>119.45</v>
      </c>
      <c r="F745">
        <v>120.45</v>
      </c>
      <c r="G745">
        <v>120.5</v>
      </c>
      <c r="H745">
        <v>117.55</v>
      </c>
      <c r="I745">
        <v>117.55</v>
      </c>
      <c r="J745">
        <v>118.2</v>
      </c>
      <c r="K745">
        <v>118.73</v>
      </c>
      <c r="L745">
        <v>74019</v>
      </c>
      <c r="M745" s="3">
        <v>87.88</v>
      </c>
      <c r="N745">
        <v>588</v>
      </c>
      <c r="O745" s="3">
        <f t="shared" si="78"/>
        <v>125.88265306122449</v>
      </c>
      <c r="P745" s="3">
        <f>VLOOKUP(A745,'27-7'!$A$2:$N$1650,14,FALSE)</f>
        <v>92.811789038262674</v>
      </c>
      <c r="Q745" s="6">
        <f t="shared" si="83"/>
        <v>0.35632180314214168</v>
      </c>
      <c r="R745" s="5">
        <f>VLOOKUP(A745,'27-7'!$A$2:$L$1650,12,FALSE)</f>
        <v>106.8</v>
      </c>
      <c r="S745" s="7">
        <f t="shared" si="84"/>
        <v>-0.17715355805243449</v>
      </c>
      <c r="T745">
        <v>65299</v>
      </c>
      <c r="U745">
        <v>88.22</v>
      </c>
      <c r="V745">
        <f t="shared" si="79"/>
        <v>0</v>
      </c>
      <c r="W745">
        <f t="shared" si="80"/>
        <v>0</v>
      </c>
      <c r="X745">
        <f t="shared" si="81"/>
        <v>1</v>
      </c>
    </row>
    <row r="746" spans="1:24" x14ac:dyDescent="0.3">
      <c r="A746" t="s">
        <v>29</v>
      </c>
      <c r="B746" t="str">
        <f t="shared" si="82"/>
        <v>'PHOENIXLTD'</v>
      </c>
      <c r="C746" t="s">
        <v>24</v>
      </c>
      <c r="D746" t="s">
        <v>1677</v>
      </c>
      <c r="E746">
        <v>589.15</v>
      </c>
      <c r="F746">
        <v>592.1</v>
      </c>
      <c r="G746">
        <v>595</v>
      </c>
      <c r="H746">
        <v>581</v>
      </c>
      <c r="I746">
        <v>582.4</v>
      </c>
      <c r="J746">
        <v>583.75</v>
      </c>
      <c r="K746">
        <v>588.57000000000005</v>
      </c>
      <c r="L746">
        <v>14828</v>
      </c>
      <c r="M746" s="3">
        <v>87.27</v>
      </c>
      <c r="N746">
        <v>1626</v>
      </c>
      <c r="O746" s="3">
        <f t="shared" si="78"/>
        <v>9.1193111931119315</v>
      </c>
      <c r="P746" s="3">
        <f>VLOOKUP(A746,'27-7'!$A$2:$N$1650,14,FALSE)</f>
        <v>62.353558455536124</v>
      </c>
      <c r="Q746" s="6">
        <f t="shared" si="83"/>
        <v>-0.85374834381561637</v>
      </c>
      <c r="R746" s="5">
        <f>VLOOKUP(A746,'27-7'!$A$2:$L$1650,12,FALSE)</f>
        <v>2733.35</v>
      </c>
      <c r="S746" s="7">
        <f t="shared" si="84"/>
        <v>-0.96807214590154944</v>
      </c>
      <c r="T746">
        <v>7442</v>
      </c>
      <c r="U746">
        <v>50.19</v>
      </c>
      <c r="V746">
        <f t="shared" si="79"/>
        <v>0</v>
      </c>
      <c r="W746">
        <f t="shared" si="80"/>
        <v>0</v>
      </c>
      <c r="X746">
        <f t="shared" si="81"/>
        <v>1</v>
      </c>
    </row>
    <row r="747" spans="1:24" x14ac:dyDescent="0.3">
      <c r="A747" t="s">
        <v>801</v>
      </c>
      <c r="B747" t="str">
        <f t="shared" si="82"/>
        <v>'ASALCBR'</v>
      </c>
      <c r="C747" t="s">
        <v>24</v>
      </c>
      <c r="D747" t="s">
        <v>1677</v>
      </c>
      <c r="E747">
        <v>232.4</v>
      </c>
      <c r="F747">
        <v>230.15</v>
      </c>
      <c r="G747">
        <v>234.85</v>
      </c>
      <c r="H747">
        <v>224.5</v>
      </c>
      <c r="I747">
        <v>228</v>
      </c>
      <c r="J747">
        <v>228.2</v>
      </c>
      <c r="K747">
        <v>227.95</v>
      </c>
      <c r="L747">
        <v>37912</v>
      </c>
      <c r="M747" s="3">
        <v>86.42</v>
      </c>
      <c r="N747">
        <v>1973</v>
      </c>
      <c r="O747" s="3">
        <f t="shared" si="78"/>
        <v>19.215408008109478</v>
      </c>
      <c r="P747" s="3">
        <f>VLOOKUP(A747,'27-7'!$A$2:$N$1650,14,FALSE)</f>
        <v>17.858466289243438</v>
      </c>
      <c r="Q747" s="6">
        <f t="shared" si="83"/>
        <v>7.5983104981605085E-2</v>
      </c>
      <c r="R747" s="5">
        <f>VLOOKUP(A747,'27-7'!$A$2:$L$1650,12,FALSE)</f>
        <v>81.45</v>
      </c>
      <c r="S747" s="7">
        <f t="shared" si="84"/>
        <v>6.1019030079803548E-2</v>
      </c>
      <c r="T747">
        <v>20898</v>
      </c>
      <c r="U747">
        <v>55.12</v>
      </c>
      <c r="V747">
        <f t="shared" si="79"/>
        <v>0</v>
      </c>
      <c r="W747">
        <f t="shared" si="80"/>
        <v>0</v>
      </c>
      <c r="X747">
        <f t="shared" si="81"/>
        <v>1</v>
      </c>
    </row>
    <row r="748" spans="1:24" x14ac:dyDescent="0.3">
      <c r="A748" t="s">
        <v>811</v>
      </c>
      <c r="B748" t="str">
        <f t="shared" si="82"/>
        <v>'MUTHOOTCAP'</v>
      </c>
      <c r="C748" t="s">
        <v>24</v>
      </c>
      <c r="D748" t="s">
        <v>1677</v>
      </c>
      <c r="E748">
        <v>369.95</v>
      </c>
      <c r="F748">
        <v>372.75</v>
      </c>
      <c r="G748">
        <v>385</v>
      </c>
      <c r="H748">
        <v>372.75</v>
      </c>
      <c r="I748">
        <v>380.8</v>
      </c>
      <c r="J748">
        <v>380.75</v>
      </c>
      <c r="K748">
        <v>381.68</v>
      </c>
      <c r="L748">
        <v>22533</v>
      </c>
      <c r="M748" s="3">
        <v>86</v>
      </c>
      <c r="N748">
        <v>1183</v>
      </c>
      <c r="O748" s="3">
        <f t="shared" si="78"/>
        <v>19.047337278106507</v>
      </c>
      <c r="P748" s="3">
        <f>VLOOKUP(A748,'27-7'!$A$2:$N$1650,14,FALSE)</f>
        <v>16.025821596244132</v>
      </c>
      <c r="Q748" s="6">
        <f t="shared" si="83"/>
        <v>0.18854045414872886</v>
      </c>
      <c r="R748" s="5">
        <f>VLOOKUP(A748,'27-7'!$A$2:$L$1650,12,FALSE)</f>
        <v>76</v>
      </c>
      <c r="S748" s="7">
        <f t="shared" si="84"/>
        <v>0.13157894736842105</v>
      </c>
      <c r="T748">
        <v>12489</v>
      </c>
      <c r="U748">
        <v>55.43</v>
      </c>
      <c r="V748">
        <f t="shared" si="79"/>
        <v>0</v>
      </c>
      <c r="W748">
        <f t="shared" si="80"/>
        <v>0</v>
      </c>
      <c r="X748">
        <f t="shared" si="81"/>
        <v>1</v>
      </c>
    </row>
    <row r="749" spans="1:24" x14ac:dyDescent="0.3">
      <c r="A749" t="s">
        <v>775</v>
      </c>
      <c r="B749" t="str">
        <f t="shared" si="82"/>
        <v>'IFCI'</v>
      </c>
      <c r="C749" t="s">
        <v>24</v>
      </c>
      <c r="D749" t="s">
        <v>1677</v>
      </c>
      <c r="E749">
        <v>6.35</v>
      </c>
      <c r="F749">
        <v>6.3</v>
      </c>
      <c r="G749">
        <v>6.45</v>
      </c>
      <c r="H749">
        <v>6.2</v>
      </c>
      <c r="I749">
        <v>6.3</v>
      </c>
      <c r="J749">
        <v>6.25</v>
      </c>
      <c r="K749">
        <v>6.28</v>
      </c>
      <c r="L749">
        <v>1365903</v>
      </c>
      <c r="M749" s="3">
        <v>85.84</v>
      </c>
      <c r="N749">
        <v>72026</v>
      </c>
      <c r="O749" s="3">
        <f t="shared" si="78"/>
        <v>18.964026879182516</v>
      </c>
      <c r="P749" s="3">
        <f>VLOOKUP(A749,'27-7'!$A$2:$N$1650,14,FALSE)</f>
        <v>17.847984255725191</v>
      </c>
      <c r="Q749" s="6">
        <f t="shared" si="83"/>
        <v>6.2530457639737455E-2</v>
      </c>
      <c r="R749" s="5">
        <f>VLOOKUP(A749,'27-7'!$A$2:$L$1650,12,FALSE)</f>
        <v>95.77</v>
      </c>
      <c r="S749" s="7">
        <f t="shared" si="84"/>
        <v>-0.10368591416936403</v>
      </c>
      <c r="T749">
        <v>986681</v>
      </c>
      <c r="U749">
        <v>72.239999999999995</v>
      </c>
      <c r="V749">
        <f t="shared" si="79"/>
        <v>0</v>
      </c>
      <c r="W749">
        <f t="shared" si="80"/>
        <v>0</v>
      </c>
      <c r="X749">
        <f t="shared" si="81"/>
        <v>1</v>
      </c>
    </row>
    <row r="750" spans="1:24" x14ac:dyDescent="0.3">
      <c r="A750" t="s">
        <v>128</v>
      </c>
      <c r="B750" t="str">
        <f t="shared" si="82"/>
        <v>'SCHAEFFLER'</v>
      </c>
      <c r="C750" t="s">
        <v>24</v>
      </c>
      <c r="D750" t="s">
        <v>1677</v>
      </c>
      <c r="E750">
        <v>3598.4</v>
      </c>
      <c r="F750">
        <v>3615.05</v>
      </c>
      <c r="G750">
        <v>3725</v>
      </c>
      <c r="H750">
        <v>3501.55</v>
      </c>
      <c r="I750">
        <v>3710</v>
      </c>
      <c r="J750">
        <v>3680.55</v>
      </c>
      <c r="K750">
        <v>3620.59</v>
      </c>
      <c r="L750">
        <v>2369</v>
      </c>
      <c r="M750" s="3">
        <v>85.77</v>
      </c>
      <c r="N750">
        <v>657</v>
      </c>
      <c r="O750" s="3">
        <f t="shared" si="78"/>
        <v>3.6057838660578385</v>
      </c>
      <c r="P750" s="3">
        <f>VLOOKUP(A750,'27-7'!$A$2:$N$1650,14,FALSE)</f>
        <v>5.1616688396349417</v>
      </c>
      <c r="Q750" s="6">
        <f t="shared" si="83"/>
        <v>-0.3014306074093554</v>
      </c>
      <c r="R750" s="5">
        <f>VLOOKUP(A750,'27-7'!$A$2:$L$1650,12,FALSE)</f>
        <v>278.7</v>
      </c>
      <c r="S750" s="7">
        <f t="shared" si="84"/>
        <v>-0.69224973089343389</v>
      </c>
      <c r="T750">
        <v>1272</v>
      </c>
      <c r="U750">
        <v>53.69</v>
      </c>
      <c r="V750">
        <f t="shared" si="79"/>
        <v>0</v>
      </c>
      <c r="W750">
        <f t="shared" si="80"/>
        <v>0</v>
      </c>
      <c r="X750">
        <f t="shared" si="81"/>
        <v>1</v>
      </c>
    </row>
    <row r="751" spans="1:24" x14ac:dyDescent="0.3">
      <c r="A751" t="s">
        <v>744</v>
      </c>
      <c r="B751" t="str">
        <f t="shared" si="82"/>
        <v>'HERITGFOOD'</v>
      </c>
      <c r="C751" t="s">
        <v>24</v>
      </c>
      <c r="D751" t="s">
        <v>1677</v>
      </c>
      <c r="E751">
        <v>293.7</v>
      </c>
      <c r="F751">
        <v>281.60000000000002</v>
      </c>
      <c r="G751">
        <v>290</v>
      </c>
      <c r="H751">
        <v>279.05</v>
      </c>
      <c r="I751">
        <v>279.05</v>
      </c>
      <c r="J751">
        <v>279.05</v>
      </c>
      <c r="K751">
        <v>281.2</v>
      </c>
      <c r="L751">
        <v>30490</v>
      </c>
      <c r="M751" s="3">
        <v>85.74</v>
      </c>
      <c r="N751">
        <v>727</v>
      </c>
      <c r="O751" s="3">
        <f t="shared" si="78"/>
        <v>41.939477303988994</v>
      </c>
      <c r="P751" s="3">
        <f>VLOOKUP(A751,'27-7'!$A$2:$N$1650,14,FALSE)</f>
        <v>51.803547066848566</v>
      </c>
      <c r="Q751" s="6">
        <f t="shared" si="83"/>
        <v>-0.19041301843927277</v>
      </c>
      <c r="R751" s="5">
        <f>VLOOKUP(A751,'27-7'!$A$2:$L$1650,12,FALSE)</f>
        <v>111.95</v>
      </c>
      <c r="S751" s="7">
        <f t="shared" si="84"/>
        <v>-0.23412237606074146</v>
      </c>
      <c r="T751">
        <v>22168</v>
      </c>
      <c r="U751">
        <v>72.709999999999994</v>
      </c>
      <c r="V751">
        <f t="shared" si="79"/>
        <v>0</v>
      </c>
      <c r="W751">
        <f t="shared" si="80"/>
        <v>0</v>
      </c>
      <c r="X751">
        <f t="shared" si="81"/>
        <v>1</v>
      </c>
    </row>
    <row r="752" spans="1:24" x14ac:dyDescent="0.3">
      <c r="A752" t="s">
        <v>827</v>
      </c>
      <c r="B752" t="str">
        <f t="shared" si="82"/>
        <v>'POWERMECH'</v>
      </c>
      <c r="C752" t="s">
        <v>24</v>
      </c>
      <c r="D752" t="s">
        <v>1677</v>
      </c>
      <c r="E752">
        <v>444.95</v>
      </c>
      <c r="F752">
        <v>452.8</v>
      </c>
      <c r="G752">
        <v>452.9</v>
      </c>
      <c r="H752">
        <v>432</v>
      </c>
      <c r="I752">
        <v>436</v>
      </c>
      <c r="J752">
        <v>436.6</v>
      </c>
      <c r="K752">
        <v>438.48</v>
      </c>
      <c r="L752">
        <v>19503</v>
      </c>
      <c r="M752" s="3">
        <v>85.52</v>
      </c>
      <c r="N752">
        <v>1370</v>
      </c>
      <c r="O752" s="3">
        <f t="shared" si="78"/>
        <v>14.235766423357664</v>
      </c>
      <c r="P752" s="3">
        <f>VLOOKUP(A752,'27-7'!$A$2:$N$1650,14,FALSE)</f>
        <v>17.334474885844749</v>
      </c>
      <c r="Q752" s="6">
        <f t="shared" si="83"/>
        <v>-0.17875986915631786</v>
      </c>
      <c r="R752" s="5">
        <f>VLOOKUP(A752,'27-7'!$A$2:$L$1650,12,FALSE)</f>
        <v>68.09</v>
      </c>
      <c r="S752" s="7">
        <f t="shared" si="84"/>
        <v>0.25598472609781159</v>
      </c>
      <c r="T752">
        <v>11819</v>
      </c>
      <c r="U752">
        <v>60.6</v>
      </c>
      <c r="V752">
        <f t="shared" si="79"/>
        <v>0</v>
      </c>
      <c r="W752">
        <f t="shared" si="80"/>
        <v>0</v>
      </c>
      <c r="X752">
        <f t="shared" si="81"/>
        <v>1</v>
      </c>
    </row>
    <row r="753" spans="1:24" x14ac:dyDescent="0.3">
      <c r="A753" t="s">
        <v>815</v>
      </c>
      <c r="B753" t="str">
        <f t="shared" si="82"/>
        <v>'SEAMECLTD'</v>
      </c>
      <c r="C753" t="s">
        <v>24</v>
      </c>
      <c r="D753" t="s">
        <v>1677</v>
      </c>
      <c r="E753">
        <v>399.45</v>
      </c>
      <c r="F753">
        <v>401.6</v>
      </c>
      <c r="G753">
        <v>403.45</v>
      </c>
      <c r="H753">
        <v>397.6</v>
      </c>
      <c r="I753">
        <v>402.9</v>
      </c>
      <c r="J753">
        <v>400.1</v>
      </c>
      <c r="K753">
        <v>399.92</v>
      </c>
      <c r="L753">
        <v>21372</v>
      </c>
      <c r="M753" s="3">
        <v>85.47</v>
      </c>
      <c r="N753">
        <v>350</v>
      </c>
      <c r="O753" s="3">
        <f t="shared" si="78"/>
        <v>61.062857142857141</v>
      </c>
      <c r="P753" s="3">
        <f>VLOOKUP(A753,'27-7'!$A$2:$N$1650,14,FALSE)</f>
        <v>35.63068181818182</v>
      </c>
      <c r="Q753" s="6">
        <f t="shared" si="83"/>
        <v>0.71377178394878904</v>
      </c>
      <c r="R753" s="5">
        <f>VLOOKUP(A753,'27-7'!$A$2:$L$1650,12,FALSE)</f>
        <v>75.2</v>
      </c>
      <c r="S753" s="7">
        <f t="shared" si="84"/>
        <v>0.13656914893617014</v>
      </c>
      <c r="T753">
        <v>18487</v>
      </c>
      <c r="U753">
        <v>86.5</v>
      </c>
      <c r="V753">
        <f t="shared" si="79"/>
        <v>0</v>
      </c>
      <c r="W753">
        <f t="shared" si="80"/>
        <v>0</v>
      </c>
      <c r="X753">
        <f t="shared" si="81"/>
        <v>1</v>
      </c>
    </row>
    <row r="754" spans="1:24" x14ac:dyDescent="0.3">
      <c r="A754" t="s">
        <v>45</v>
      </c>
      <c r="B754" t="str">
        <f t="shared" si="82"/>
        <v>'AGCNET'</v>
      </c>
      <c r="C754" t="s">
        <v>24</v>
      </c>
      <c r="D754" t="s">
        <v>1677</v>
      </c>
      <c r="E754">
        <v>339.3</v>
      </c>
      <c r="F754">
        <v>343.05</v>
      </c>
      <c r="G754">
        <v>343.05</v>
      </c>
      <c r="H754">
        <v>323.3</v>
      </c>
      <c r="I754">
        <v>339.8</v>
      </c>
      <c r="J754">
        <v>335.35</v>
      </c>
      <c r="K754">
        <v>331.63</v>
      </c>
      <c r="L754">
        <v>25666</v>
      </c>
      <c r="M754" s="3">
        <v>85.12</v>
      </c>
      <c r="N754">
        <v>313</v>
      </c>
      <c r="O754" s="3">
        <f t="shared" si="78"/>
        <v>82</v>
      </c>
      <c r="P754" s="3">
        <f>VLOOKUP(A754,'27-7'!$A$2:$N$1650,14,FALSE)</f>
        <v>116.21112929623568</v>
      </c>
      <c r="Q754" s="6">
        <f t="shared" si="83"/>
        <v>-0.29438771917470602</v>
      </c>
      <c r="R754" s="5">
        <f>VLOOKUP(A754,'27-7'!$A$2:$L$1650,12,FALSE)</f>
        <v>237.81</v>
      </c>
      <c r="S754" s="7">
        <f t="shared" si="84"/>
        <v>-0.64206719650140864</v>
      </c>
      <c r="T754">
        <v>14717</v>
      </c>
      <c r="U754">
        <v>57.34</v>
      </c>
      <c r="V754">
        <f t="shared" si="79"/>
        <v>0</v>
      </c>
      <c r="W754">
        <f t="shared" si="80"/>
        <v>0</v>
      </c>
      <c r="X754">
        <f t="shared" si="81"/>
        <v>1</v>
      </c>
    </row>
    <row r="755" spans="1:24" x14ac:dyDescent="0.3">
      <c r="A755" t="s">
        <v>26</v>
      </c>
      <c r="B755" t="str">
        <f t="shared" si="82"/>
        <v>'AXISNIFTY'</v>
      </c>
      <c r="C755" t="s">
        <v>24</v>
      </c>
      <c r="D755" t="s">
        <v>1677</v>
      </c>
      <c r="E755">
        <v>118.73</v>
      </c>
      <c r="F755">
        <v>126.5</v>
      </c>
      <c r="G755">
        <v>126.5</v>
      </c>
      <c r="H755">
        <v>111.13</v>
      </c>
      <c r="I755">
        <v>116.95</v>
      </c>
      <c r="J755">
        <v>116.92</v>
      </c>
      <c r="K755">
        <v>117.36</v>
      </c>
      <c r="L755">
        <v>71449</v>
      </c>
      <c r="M755" s="3">
        <v>83.86</v>
      </c>
      <c r="N755">
        <v>1754</v>
      </c>
      <c r="O755" s="3">
        <f t="shared" si="78"/>
        <v>40.734891676168758</v>
      </c>
      <c r="P755" s="3">
        <f>VLOOKUP(A755,'27-7'!$A$2:$N$1650,14,FALSE)</f>
        <v>38.171184443134941</v>
      </c>
      <c r="Q755" s="6">
        <f t="shared" si="83"/>
        <v>6.7163418438143274E-2</v>
      </c>
      <c r="R755" s="5">
        <f>VLOOKUP(A755,'27-7'!$A$2:$L$1650,12,FALSE)</f>
        <v>331.36</v>
      </c>
      <c r="S755" s="7">
        <f t="shared" si="84"/>
        <v>-0.74692177691936257</v>
      </c>
      <c r="T755">
        <v>49257</v>
      </c>
      <c r="U755">
        <v>68.94</v>
      </c>
      <c r="V755">
        <f t="shared" si="79"/>
        <v>0</v>
      </c>
      <c r="W755">
        <f t="shared" si="80"/>
        <v>0</v>
      </c>
      <c r="X755">
        <f t="shared" si="81"/>
        <v>1</v>
      </c>
    </row>
    <row r="756" spans="1:24" x14ac:dyDescent="0.3">
      <c r="A756" t="s">
        <v>756</v>
      </c>
      <c r="B756" t="str">
        <f t="shared" si="82"/>
        <v>'GIPCL'</v>
      </c>
      <c r="C756" t="s">
        <v>24</v>
      </c>
      <c r="D756" t="s">
        <v>1677</v>
      </c>
      <c r="E756">
        <v>70.599999999999994</v>
      </c>
      <c r="F756">
        <v>70.25</v>
      </c>
      <c r="G756">
        <v>71.55</v>
      </c>
      <c r="H756">
        <v>69.95</v>
      </c>
      <c r="I756">
        <v>71</v>
      </c>
      <c r="J756">
        <v>70.55</v>
      </c>
      <c r="K756">
        <v>70.489999999999995</v>
      </c>
      <c r="L756">
        <v>118012</v>
      </c>
      <c r="M756" s="3">
        <v>83.19</v>
      </c>
      <c r="N756">
        <v>1401</v>
      </c>
      <c r="O756" s="3">
        <f t="shared" si="78"/>
        <v>84.23411848679514</v>
      </c>
      <c r="P756" s="3">
        <f>VLOOKUP(A756,'27-7'!$A$2:$N$1650,14,FALSE)</f>
        <v>43.011242603550293</v>
      </c>
      <c r="Q756" s="6">
        <f t="shared" si="83"/>
        <v>0.95842094736045058</v>
      </c>
      <c r="R756" s="5">
        <f>VLOOKUP(A756,'27-7'!$A$2:$L$1650,12,FALSE)</f>
        <v>103.24</v>
      </c>
      <c r="S756" s="7">
        <f t="shared" si="84"/>
        <v>-0.19420767144517628</v>
      </c>
      <c r="T756">
        <v>64468</v>
      </c>
      <c r="U756">
        <v>54.63</v>
      </c>
      <c r="V756">
        <f t="shared" si="79"/>
        <v>0</v>
      </c>
      <c r="W756">
        <f t="shared" si="80"/>
        <v>0</v>
      </c>
      <c r="X756">
        <f t="shared" si="81"/>
        <v>1</v>
      </c>
    </row>
    <row r="757" spans="1:24" x14ac:dyDescent="0.3">
      <c r="A757" t="s">
        <v>638</v>
      </c>
      <c r="B757" t="str">
        <f t="shared" si="82"/>
        <v>'CGPOWER'</v>
      </c>
      <c r="C757" t="s">
        <v>24</v>
      </c>
      <c r="D757" t="s">
        <v>1677</v>
      </c>
      <c r="E757">
        <v>8.3000000000000007</v>
      </c>
      <c r="F757">
        <v>8.4</v>
      </c>
      <c r="G757">
        <v>8.6</v>
      </c>
      <c r="H757">
        <v>8.15</v>
      </c>
      <c r="I757">
        <v>8.1999999999999993</v>
      </c>
      <c r="J757">
        <v>8.1999999999999993</v>
      </c>
      <c r="K757">
        <v>8.26</v>
      </c>
      <c r="L757">
        <v>1007390</v>
      </c>
      <c r="M757" s="3">
        <v>83.17</v>
      </c>
      <c r="N757">
        <v>1009</v>
      </c>
      <c r="O757" s="3">
        <f t="shared" si="78"/>
        <v>998.404360753221</v>
      </c>
      <c r="P757" s="3">
        <f>VLOOKUP(A757,'27-7'!$A$2:$N$1650,14,FALSE)</f>
        <v>1573.4277620396601</v>
      </c>
      <c r="Q757" s="6">
        <f t="shared" si="83"/>
        <v>-0.36545904118345218</v>
      </c>
      <c r="R757" s="5">
        <f>VLOOKUP(A757,'27-7'!$A$2:$L$1650,12,FALSE)</f>
        <v>232.69</v>
      </c>
      <c r="S757" s="7">
        <f t="shared" si="84"/>
        <v>-0.64257166186772097</v>
      </c>
      <c r="T757">
        <v>651862</v>
      </c>
      <c r="U757">
        <v>64.709999999999994</v>
      </c>
      <c r="V757">
        <f t="shared" si="79"/>
        <v>0</v>
      </c>
      <c r="W757">
        <f t="shared" si="80"/>
        <v>0</v>
      </c>
      <c r="X757">
        <f t="shared" si="81"/>
        <v>1</v>
      </c>
    </row>
    <row r="758" spans="1:24" x14ac:dyDescent="0.3">
      <c r="A758" t="s">
        <v>670</v>
      </c>
      <c r="B758" t="str">
        <f t="shared" si="82"/>
        <v>'SHARDACROP'</v>
      </c>
      <c r="C758" t="s">
        <v>24</v>
      </c>
      <c r="D758" t="s">
        <v>1677</v>
      </c>
      <c r="E758">
        <v>296.89999999999998</v>
      </c>
      <c r="F758">
        <v>301</v>
      </c>
      <c r="G758">
        <v>303.55</v>
      </c>
      <c r="H758">
        <v>291.64999999999998</v>
      </c>
      <c r="I758">
        <v>294.5</v>
      </c>
      <c r="J758">
        <v>294.05</v>
      </c>
      <c r="K758">
        <v>296.62</v>
      </c>
      <c r="L758">
        <v>27999</v>
      </c>
      <c r="M758" s="3">
        <v>83.05</v>
      </c>
      <c r="N758">
        <v>1372</v>
      </c>
      <c r="O758" s="3">
        <f t="shared" si="78"/>
        <v>20.407434402332363</v>
      </c>
      <c r="P758" s="3">
        <f>VLOOKUP(A758,'27-7'!$A$2:$N$1650,14,FALSE)</f>
        <v>25.51063829787234</v>
      </c>
      <c r="Q758" s="6">
        <f t="shared" si="83"/>
        <v>-0.20004218773175889</v>
      </c>
      <c r="R758" s="5">
        <f>VLOOKUP(A758,'27-7'!$A$2:$L$1650,12,FALSE)</f>
        <v>184.2</v>
      </c>
      <c r="S758" s="7">
        <f t="shared" si="84"/>
        <v>-0.54913137893593922</v>
      </c>
      <c r="T758">
        <v>17685</v>
      </c>
      <c r="U758">
        <v>63.16</v>
      </c>
      <c r="V758">
        <f t="shared" si="79"/>
        <v>0</v>
      </c>
      <c r="W758">
        <f t="shared" si="80"/>
        <v>0</v>
      </c>
      <c r="X758">
        <f t="shared" si="81"/>
        <v>1</v>
      </c>
    </row>
    <row r="759" spans="1:24" x14ac:dyDescent="0.3">
      <c r="A759" t="s">
        <v>810</v>
      </c>
      <c r="B759" t="str">
        <f t="shared" si="82"/>
        <v>'TEXRAIL'</v>
      </c>
      <c r="C759" t="s">
        <v>24</v>
      </c>
      <c r="D759" t="s">
        <v>1677</v>
      </c>
      <c r="E759">
        <v>25.5</v>
      </c>
      <c r="F759">
        <v>25.35</v>
      </c>
      <c r="G759">
        <v>26.1</v>
      </c>
      <c r="H759">
        <v>25.35</v>
      </c>
      <c r="I759">
        <v>25.6</v>
      </c>
      <c r="J759">
        <v>25.7</v>
      </c>
      <c r="K759">
        <v>25.66</v>
      </c>
      <c r="L759">
        <v>323506</v>
      </c>
      <c r="M759" s="3">
        <v>83</v>
      </c>
      <c r="N759">
        <v>1496</v>
      </c>
      <c r="O759" s="3">
        <f t="shared" si="78"/>
        <v>216.24732620320856</v>
      </c>
      <c r="P759" s="3">
        <f>VLOOKUP(A759,'27-7'!$A$2:$N$1650,14,FALSE)</f>
        <v>154.64681295715778</v>
      </c>
      <c r="Q759" s="6">
        <f t="shared" si="83"/>
        <v>0.3983303119419353</v>
      </c>
      <c r="R759" s="5">
        <f>VLOOKUP(A759,'27-7'!$A$2:$L$1650,12,FALSE)</f>
        <v>76.099999999999994</v>
      </c>
      <c r="S759" s="7">
        <f t="shared" si="84"/>
        <v>9.0670170827858165E-2</v>
      </c>
      <c r="T759">
        <v>134035</v>
      </c>
      <c r="U759">
        <v>41.43</v>
      </c>
      <c r="V759">
        <f t="shared" si="79"/>
        <v>0</v>
      </c>
      <c r="W759">
        <f t="shared" si="80"/>
        <v>0</v>
      </c>
      <c r="X759">
        <f t="shared" si="81"/>
        <v>1</v>
      </c>
    </row>
    <row r="760" spans="1:24" x14ac:dyDescent="0.3">
      <c r="A760" t="s">
        <v>177</v>
      </c>
      <c r="B760" t="str">
        <f t="shared" si="82"/>
        <v>'ALBERTDAVD'</v>
      </c>
      <c r="C760" t="s">
        <v>24</v>
      </c>
      <c r="D760" t="s">
        <v>1677</v>
      </c>
      <c r="E760">
        <v>389.75</v>
      </c>
      <c r="F760">
        <v>389.75</v>
      </c>
      <c r="G760">
        <v>390</v>
      </c>
      <c r="H760">
        <v>378.4</v>
      </c>
      <c r="I760">
        <v>379</v>
      </c>
      <c r="J760">
        <v>380.65</v>
      </c>
      <c r="K760">
        <v>382.11</v>
      </c>
      <c r="L760">
        <v>21567</v>
      </c>
      <c r="M760" s="3">
        <v>82.41</v>
      </c>
      <c r="N760">
        <v>978</v>
      </c>
      <c r="O760" s="3">
        <f t="shared" si="78"/>
        <v>22.052147239263803</v>
      </c>
      <c r="P760" s="3">
        <f>VLOOKUP(A760,'27-7'!$A$2:$N$1650,14,FALSE)</f>
        <v>23.178926441351887</v>
      </c>
      <c r="Q760" s="6">
        <f t="shared" si="83"/>
        <v>-4.8612225632584813E-2</v>
      </c>
      <c r="R760" s="5">
        <f>VLOOKUP(A760,'27-7'!$A$2:$L$1650,12,FALSE)</f>
        <v>90.47</v>
      </c>
      <c r="S760" s="7">
        <f t="shared" si="84"/>
        <v>-8.9090306178843837E-2</v>
      </c>
      <c r="T760">
        <v>14257</v>
      </c>
      <c r="U760">
        <v>66.11</v>
      </c>
      <c r="V760">
        <f t="shared" si="79"/>
        <v>0</v>
      </c>
      <c r="W760">
        <f t="shared" si="80"/>
        <v>0</v>
      </c>
      <c r="X760">
        <f t="shared" si="81"/>
        <v>1</v>
      </c>
    </row>
    <row r="761" spans="1:24" x14ac:dyDescent="0.3">
      <c r="A761" t="s">
        <v>922</v>
      </c>
      <c r="B761" t="str">
        <f t="shared" si="82"/>
        <v>'GDL'</v>
      </c>
      <c r="C761" t="s">
        <v>24</v>
      </c>
      <c r="D761" t="s">
        <v>1677</v>
      </c>
      <c r="E761">
        <v>82.35</v>
      </c>
      <c r="F761">
        <v>82</v>
      </c>
      <c r="G761">
        <v>82.65</v>
      </c>
      <c r="H761">
        <v>79</v>
      </c>
      <c r="I761">
        <v>79.099999999999994</v>
      </c>
      <c r="J761">
        <v>79.25</v>
      </c>
      <c r="K761">
        <v>79.930000000000007</v>
      </c>
      <c r="L761">
        <v>102541</v>
      </c>
      <c r="M761" s="3">
        <v>81.96</v>
      </c>
      <c r="N761">
        <v>1450</v>
      </c>
      <c r="O761" s="3">
        <f t="shared" si="78"/>
        <v>70.71793103448276</v>
      </c>
      <c r="P761" s="3">
        <f>VLOOKUP(A761,'27-7'!$A$2:$N$1650,14,FALSE)</f>
        <v>52.293427230046952</v>
      </c>
      <c r="Q761" s="6">
        <f t="shared" si="83"/>
        <v>0.35232924633880924</v>
      </c>
      <c r="R761" s="5">
        <f>VLOOKUP(A761,'27-7'!$A$2:$L$1650,12,FALSE)</f>
        <v>36.909999999999997</v>
      </c>
      <c r="S761" s="7">
        <f t="shared" si="84"/>
        <v>1.2205364399891629</v>
      </c>
      <c r="T761">
        <v>80020</v>
      </c>
      <c r="U761">
        <v>78.040000000000006</v>
      </c>
      <c r="V761">
        <f t="shared" si="79"/>
        <v>0</v>
      </c>
      <c r="W761">
        <f t="shared" si="80"/>
        <v>0</v>
      </c>
      <c r="X761">
        <f t="shared" si="81"/>
        <v>1</v>
      </c>
    </row>
    <row r="762" spans="1:24" x14ac:dyDescent="0.3">
      <c r="A762" t="s">
        <v>825</v>
      </c>
      <c r="B762" t="str">
        <f t="shared" si="82"/>
        <v>'GREENPLY'</v>
      </c>
      <c r="C762" t="s">
        <v>24</v>
      </c>
      <c r="D762" t="s">
        <v>1677</v>
      </c>
      <c r="E762">
        <v>84.5</v>
      </c>
      <c r="F762">
        <v>84.15</v>
      </c>
      <c r="G762">
        <v>86.1</v>
      </c>
      <c r="H762">
        <v>84.15</v>
      </c>
      <c r="I762">
        <v>86</v>
      </c>
      <c r="J762">
        <v>85.4</v>
      </c>
      <c r="K762">
        <v>85.22</v>
      </c>
      <c r="L762">
        <v>95495</v>
      </c>
      <c r="M762" s="3">
        <v>81.38</v>
      </c>
      <c r="N762">
        <v>1496</v>
      </c>
      <c r="O762" s="3">
        <f t="shared" si="78"/>
        <v>63.833556149732622</v>
      </c>
      <c r="P762" s="3">
        <f>VLOOKUP(A762,'27-7'!$A$2:$N$1650,14,FALSE)</f>
        <v>57.762579730687456</v>
      </c>
      <c r="Q762" s="6">
        <f t="shared" si="83"/>
        <v>0.10510223828905353</v>
      </c>
      <c r="R762" s="5">
        <f>VLOOKUP(A762,'27-7'!$A$2:$L$1650,12,FALSE)</f>
        <v>69.2</v>
      </c>
      <c r="S762" s="7">
        <f t="shared" si="84"/>
        <v>0.17601156069364152</v>
      </c>
      <c r="T762">
        <v>52404</v>
      </c>
      <c r="U762">
        <v>54.88</v>
      </c>
      <c r="V762">
        <f t="shared" si="79"/>
        <v>0</v>
      </c>
      <c r="W762">
        <f t="shared" si="80"/>
        <v>0</v>
      </c>
      <c r="X762">
        <f t="shared" si="81"/>
        <v>1</v>
      </c>
    </row>
    <row r="763" spans="1:24" x14ac:dyDescent="0.3">
      <c r="A763" t="s">
        <v>164</v>
      </c>
      <c r="B763" t="str">
        <f t="shared" si="82"/>
        <v>'ONMOBILE'</v>
      </c>
      <c r="C763" t="s">
        <v>24</v>
      </c>
      <c r="D763" t="s">
        <v>1677</v>
      </c>
      <c r="E763">
        <v>30.8</v>
      </c>
      <c r="F763">
        <v>31.15</v>
      </c>
      <c r="G763">
        <v>31.15</v>
      </c>
      <c r="H763">
        <v>29.05</v>
      </c>
      <c r="I763">
        <v>29.35</v>
      </c>
      <c r="J763">
        <v>29.25</v>
      </c>
      <c r="K763">
        <v>29.81</v>
      </c>
      <c r="L763">
        <v>271855</v>
      </c>
      <c r="M763" s="3">
        <v>81.05</v>
      </c>
      <c r="N763">
        <v>1056</v>
      </c>
      <c r="O763" s="3">
        <f t="shared" si="78"/>
        <v>257.438446969697</v>
      </c>
      <c r="P763" s="3">
        <f>VLOOKUP(A763,'27-7'!$A$2:$N$1650,14,FALSE)</f>
        <v>304.92708726860599</v>
      </c>
      <c r="Q763" s="6">
        <f t="shared" si="83"/>
        <v>-0.15573769035834104</v>
      </c>
      <c r="R763" s="5">
        <f>VLOOKUP(A763,'27-7'!$A$2:$L$1650,12,FALSE)</f>
        <v>247.06</v>
      </c>
      <c r="S763" s="7">
        <f t="shared" si="84"/>
        <v>-0.67194203837124578</v>
      </c>
      <c r="T763">
        <v>168539</v>
      </c>
      <c r="U763">
        <v>62</v>
      </c>
      <c r="V763">
        <f t="shared" si="79"/>
        <v>0</v>
      </c>
      <c r="W763">
        <f t="shared" si="80"/>
        <v>0</v>
      </c>
      <c r="X763">
        <f t="shared" si="81"/>
        <v>1</v>
      </c>
    </row>
    <row r="764" spans="1:24" x14ac:dyDescent="0.3">
      <c r="A764" t="s">
        <v>878</v>
      </c>
      <c r="B764" t="str">
        <f t="shared" si="82"/>
        <v>'FIEMIND'</v>
      </c>
      <c r="C764" t="s">
        <v>24</v>
      </c>
      <c r="D764" t="s">
        <v>1677</v>
      </c>
      <c r="E764">
        <v>419.5</v>
      </c>
      <c r="F764">
        <v>421</v>
      </c>
      <c r="G764">
        <v>431.9</v>
      </c>
      <c r="H764">
        <v>413.65</v>
      </c>
      <c r="I764">
        <v>417.4</v>
      </c>
      <c r="J764">
        <v>416.05</v>
      </c>
      <c r="K764">
        <v>420.4</v>
      </c>
      <c r="L764">
        <v>19140</v>
      </c>
      <c r="M764" s="3">
        <v>80.459999999999994</v>
      </c>
      <c r="N764">
        <v>1230</v>
      </c>
      <c r="O764" s="3">
        <f t="shared" si="78"/>
        <v>15.560975609756097</v>
      </c>
      <c r="P764" s="3">
        <f>VLOOKUP(A764,'27-7'!$A$2:$N$1650,14,FALSE)</f>
        <v>12.434972677595628</v>
      </c>
      <c r="Q764" s="6">
        <f t="shared" si="83"/>
        <v>0.25138800166345843</v>
      </c>
      <c r="R764" s="5">
        <f>VLOOKUP(A764,'27-7'!$A$2:$L$1650,12,FALSE)</f>
        <v>48.21</v>
      </c>
      <c r="S764" s="7">
        <f t="shared" si="84"/>
        <v>0.66894835096452998</v>
      </c>
      <c r="T764">
        <v>9844</v>
      </c>
      <c r="U764">
        <v>51.43</v>
      </c>
      <c r="V764">
        <f t="shared" si="79"/>
        <v>0</v>
      </c>
      <c r="W764">
        <f t="shared" si="80"/>
        <v>0</v>
      </c>
      <c r="X764">
        <f t="shared" si="81"/>
        <v>1</v>
      </c>
    </row>
    <row r="765" spans="1:24" x14ac:dyDescent="0.3">
      <c r="A765" t="s">
        <v>853</v>
      </c>
      <c r="B765" t="str">
        <f t="shared" si="82"/>
        <v>'CENTENKA'</v>
      </c>
      <c r="C765" t="s">
        <v>24</v>
      </c>
      <c r="D765" t="s">
        <v>1677</v>
      </c>
      <c r="E765">
        <v>179.1</v>
      </c>
      <c r="F765">
        <v>181.8</v>
      </c>
      <c r="G765">
        <v>182</v>
      </c>
      <c r="H765">
        <v>179</v>
      </c>
      <c r="I765">
        <v>180.5</v>
      </c>
      <c r="J765">
        <v>180.25</v>
      </c>
      <c r="K765">
        <v>180.36</v>
      </c>
      <c r="L765">
        <v>43642</v>
      </c>
      <c r="M765" s="3">
        <v>78.709999999999994</v>
      </c>
      <c r="N765">
        <v>1219</v>
      </c>
      <c r="O765" s="3">
        <f t="shared" si="78"/>
        <v>35.801476620180473</v>
      </c>
      <c r="P765" s="3">
        <f>VLOOKUP(A765,'27-7'!$A$2:$N$1650,14,FALSE)</f>
        <v>35.230343300110739</v>
      </c>
      <c r="Q765" s="6">
        <f t="shared" si="83"/>
        <v>1.6211403766478161E-2</v>
      </c>
      <c r="R765" s="5">
        <f>VLOOKUP(A765,'27-7'!$A$2:$L$1650,12,FALSE)</f>
        <v>57.05</v>
      </c>
      <c r="S765" s="7">
        <f t="shared" si="84"/>
        <v>0.37966695880806306</v>
      </c>
      <c r="T765">
        <v>32225</v>
      </c>
      <c r="U765">
        <v>73.84</v>
      </c>
      <c r="V765">
        <f t="shared" si="79"/>
        <v>0</v>
      </c>
      <c r="W765">
        <f t="shared" si="80"/>
        <v>0</v>
      </c>
      <c r="X765">
        <f t="shared" si="81"/>
        <v>1</v>
      </c>
    </row>
    <row r="766" spans="1:24" x14ac:dyDescent="0.3">
      <c r="A766" t="s">
        <v>535</v>
      </c>
      <c r="B766" t="str">
        <f t="shared" si="82"/>
        <v>'CYBERTECH'</v>
      </c>
      <c r="C766" t="s">
        <v>24</v>
      </c>
      <c r="D766" t="s">
        <v>1677</v>
      </c>
      <c r="E766">
        <v>53.6</v>
      </c>
      <c r="F766">
        <v>53.55</v>
      </c>
      <c r="G766">
        <v>54.75</v>
      </c>
      <c r="H766">
        <v>50.65</v>
      </c>
      <c r="I766">
        <v>51.5</v>
      </c>
      <c r="J766">
        <v>51.3</v>
      </c>
      <c r="K766">
        <v>52.4</v>
      </c>
      <c r="L766">
        <v>150084</v>
      </c>
      <c r="M766" s="3">
        <v>78.650000000000006</v>
      </c>
      <c r="N766">
        <v>2079</v>
      </c>
      <c r="O766" s="3">
        <f t="shared" si="78"/>
        <v>72.19047619047619</v>
      </c>
      <c r="P766" s="3">
        <f>VLOOKUP(A766,'27-7'!$A$2:$N$1650,14,FALSE)</f>
        <v>115.35507246376811</v>
      </c>
      <c r="Q766" s="6">
        <f t="shared" si="83"/>
        <v>-0.37418897454075539</v>
      </c>
      <c r="R766" s="5">
        <f>VLOOKUP(A766,'27-7'!$A$2:$L$1650,12,FALSE)</f>
        <v>507.67</v>
      </c>
      <c r="S766" s="7">
        <f t="shared" si="84"/>
        <v>-0.84507652608978268</v>
      </c>
      <c r="T766">
        <v>80471</v>
      </c>
      <c r="U766">
        <v>53.62</v>
      </c>
      <c r="V766">
        <f t="shared" si="79"/>
        <v>0</v>
      </c>
      <c r="W766">
        <f t="shared" si="80"/>
        <v>0</v>
      </c>
      <c r="X766">
        <f t="shared" si="81"/>
        <v>1</v>
      </c>
    </row>
    <row r="767" spans="1:24" x14ac:dyDescent="0.3">
      <c r="A767" t="s">
        <v>717</v>
      </c>
      <c r="B767" t="str">
        <f t="shared" si="82"/>
        <v>'MASFIN'</v>
      </c>
      <c r="C767" t="s">
        <v>24</v>
      </c>
      <c r="D767" t="s">
        <v>1677</v>
      </c>
      <c r="E767">
        <v>656.9</v>
      </c>
      <c r="F767">
        <v>660</v>
      </c>
      <c r="G767">
        <v>678</v>
      </c>
      <c r="H767">
        <v>654.45000000000005</v>
      </c>
      <c r="I767">
        <v>665</v>
      </c>
      <c r="J767">
        <v>659.95</v>
      </c>
      <c r="K767">
        <v>666.22</v>
      </c>
      <c r="L767">
        <v>11649</v>
      </c>
      <c r="M767" s="3">
        <v>77.61</v>
      </c>
      <c r="N767">
        <v>1090</v>
      </c>
      <c r="O767" s="3">
        <f t="shared" si="78"/>
        <v>10.687155963302752</v>
      </c>
      <c r="P767" s="3">
        <f>VLOOKUP(A767,'27-7'!$A$2:$N$1650,14,FALSE)</f>
        <v>15.088030888030888</v>
      </c>
      <c r="Q767" s="6">
        <f t="shared" si="83"/>
        <v>-0.2916798724357918</v>
      </c>
      <c r="R767" s="5">
        <f>VLOOKUP(A767,'27-7'!$A$2:$L$1650,12,FALSE)</f>
        <v>128.99</v>
      </c>
      <c r="S767" s="7">
        <f t="shared" si="84"/>
        <v>-0.39832545158539429</v>
      </c>
      <c r="T767">
        <v>7316</v>
      </c>
      <c r="U767">
        <v>62.8</v>
      </c>
      <c r="V767">
        <f t="shared" si="79"/>
        <v>0</v>
      </c>
      <c r="W767">
        <f t="shared" si="80"/>
        <v>0</v>
      </c>
      <c r="X767">
        <f t="shared" si="81"/>
        <v>1</v>
      </c>
    </row>
    <row r="768" spans="1:24" x14ac:dyDescent="0.3">
      <c r="A768" t="s">
        <v>768</v>
      </c>
      <c r="B768" t="str">
        <f t="shared" si="82"/>
        <v>'HGS'</v>
      </c>
      <c r="C768" t="s">
        <v>24</v>
      </c>
      <c r="D768" t="s">
        <v>1677</v>
      </c>
      <c r="E768">
        <v>700</v>
      </c>
      <c r="F768">
        <v>718</v>
      </c>
      <c r="G768">
        <v>718</v>
      </c>
      <c r="H768">
        <v>687.55</v>
      </c>
      <c r="I768">
        <v>698</v>
      </c>
      <c r="J768">
        <v>695.4</v>
      </c>
      <c r="K768">
        <v>697.81</v>
      </c>
      <c r="L768">
        <v>11087</v>
      </c>
      <c r="M768" s="3">
        <v>77.37</v>
      </c>
      <c r="N768">
        <v>1056</v>
      </c>
      <c r="O768" s="3">
        <f t="shared" si="78"/>
        <v>10.499053030303031</v>
      </c>
      <c r="P768" s="3">
        <f>VLOOKUP(A768,'27-7'!$A$2:$N$1650,14,FALSE)</f>
        <v>12.76536312849162</v>
      </c>
      <c r="Q768" s="6">
        <f t="shared" si="83"/>
        <v>-0.17753588952987193</v>
      </c>
      <c r="R768" s="5">
        <f>VLOOKUP(A768,'27-7'!$A$2:$L$1650,12,FALSE)</f>
        <v>97.71</v>
      </c>
      <c r="S768" s="7">
        <f t="shared" si="84"/>
        <v>-0.20816702486951172</v>
      </c>
      <c r="T768">
        <v>6100</v>
      </c>
      <c r="U768">
        <v>55.02</v>
      </c>
      <c r="V768">
        <f t="shared" si="79"/>
        <v>0</v>
      </c>
      <c r="W768">
        <f t="shared" si="80"/>
        <v>0</v>
      </c>
      <c r="X768">
        <f t="shared" si="81"/>
        <v>1</v>
      </c>
    </row>
    <row r="769" spans="1:24" x14ac:dyDescent="0.3">
      <c r="A769" t="s">
        <v>46</v>
      </c>
      <c r="B769" t="str">
        <f t="shared" si="82"/>
        <v>'EBBETF0423'</v>
      </c>
      <c r="C769" t="s">
        <v>24</v>
      </c>
      <c r="D769" t="s">
        <v>1677</v>
      </c>
      <c r="E769">
        <v>1080.3</v>
      </c>
      <c r="F769">
        <v>1080.3499999999999</v>
      </c>
      <c r="G769">
        <v>1080.74</v>
      </c>
      <c r="H769">
        <v>1077.51</v>
      </c>
      <c r="I769">
        <v>1080.73</v>
      </c>
      <c r="J769">
        <v>1080.3499999999999</v>
      </c>
      <c r="K769">
        <v>1079.56</v>
      </c>
      <c r="L769">
        <v>6913</v>
      </c>
      <c r="M769" s="3">
        <v>74.63</v>
      </c>
      <c r="N769">
        <v>113</v>
      </c>
      <c r="O769" s="3">
        <f t="shared" si="78"/>
        <v>61.176991150442475</v>
      </c>
      <c r="P769" s="3">
        <f>VLOOKUP(A769,'27-7'!$A$2:$N$1650,14,FALSE)</f>
        <v>122.39622641509433</v>
      </c>
      <c r="Q769" s="6">
        <f t="shared" si="83"/>
        <v>-0.50017257114637714</v>
      </c>
      <c r="R769" s="5">
        <f>VLOOKUP(A769,'27-7'!$A$2:$L$1650,12,FALSE)</f>
        <v>140.1</v>
      </c>
      <c r="S769" s="7">
        <f t="shared" si="84"/>
        <v>-0.46730906495360458</v>
      </c>
      <c r="T769">
        <v>5671</v>
      </c>
      <c r="U769">
        <v>82.03</v>
      </c>
      <c r="V769">
        <f t="shared" si="79"/>
        <v>0</v>
      </c>
      <c r="W769">
        <f t="shared" si="80"/>
        <v>0</v>
      </c>
      <c r="X769">
        <f t="shared" si="81"/>
        <v>1</v>
      </c>
    </row>
    <row r="770" spans="1:24" x14ac:dyDescent="0.3">
      <c r="A770" t="s">
        <v>902</v>
      </c>
      <c r="B770" t="str">
        <f t="shared" si="82"/>
        <v>'AKSHARCHEM'</v>
      </c>
      <c r="C770" t="s">
        <v>24</v>
      </c>
      <c r="D770" t="s">
        <v>1677</v>
      </c>
      <c r="E770">
        <v>212.15</v>
      </c>
      <c r="F770">
        <v>216</v>
      </c>
      <c r="G770">
        <v>216</v>
      </c>
      <c r="H770">
        <v>207.75</v>
      </c>
      <c r="I770">
        <v>212.55</v>
      </c>
      <c r="J770">
        <v>212.15</v>
      </c>
      <c r="K770">
        <v>211.89</v>
      </c>
      <c r="L770">
        <v>35082</v>
      </c>
      <c r="M770" s="3">
        <v>74.33</v>
      </c>
      <c r="N770">
        <v>1391</v>
      </c>
      <c r="O770" s="3">
        <f t="shared" ref="O770:O833" si="85">L770/N770</f>
        <v>25.220704529115743</v>
      </c>
      <c r="P770" s="3">
        <f>VLOOKUP(A770,'27-7'!$A$2:$N$1650,14,FALSE)</f>
        <v>14.700690713737529</v>
      </c>
      <c r="Q770" s="6">
        <f t="shared" si="83"/>
        <v>0.71561357355457123</v>
      </c>
      <c r="R770" s="5">
        <f>VLOOKUP(A770,'27-7'!$A$2:$L$1650,12,FALSE)</f>
        <v>40.79</v>
      </c>
      <c r="S770" s="7">
        <f t="shared" si="84"/>
        <v>0.82226035793086538</v>
      </c>
      <c r="T770">
        <v>22373</v>
      </c>
      <c r="U770">
        <v>63.77</v>
      </c>
      <c r="V770">
        <f t="shared" ref="V770:V833" si="86">IF(Q770&gt;100%,1,0)</f>
        <v>0</v>
      </c>
      <c r="W770">
        <f t="shared" ref="W770:W833" si="87">IF(S770&gt;200%,1,0)</f>
        <v>0</v>
      </c>
      <c r="X770">
        <f t="shared" ref="X770:X833" si="88">IF(M770&gt;20,1,0)</f>
        <v>1</v>
      </c>
    </row>
    <row r="771" spans="1:24" x14ac:dyDescent="0.3">
      <c r="A771" t="s">
        <v>113</v>
      </c>
      <c r="B771" t="str">
        <f t="shared" ref="B771:B834" si="89">_xlfn.CONCAT("'",A771,"'")</f>
        <v>'ANUP'</v>
      </c>
      <c r="C771" t="s">
        <v>24</v>
      </c>
      <c r="D771" t="s">
        <v>1677</v>
      </c>
      <c r="E771">
        <v>453.7</v>
      </c>
      <c r="F771">
        <v>450.7</v>
      </c>
      <c r="G771">
        <v>461</v>
      </c>
      <c r="H771">
        <v>450.7</v>
      </c>
      <c r="I771">
        <v>457.9</v>
      </c>
      <c r="J771">
        <v>457.1</v>
      </c>
      <c r="K771">
        <v>456.46</v>
      </c>
      <c r="L771">
        <v>16182</v>
      </c>
      <c r="M771" s="3">
        <v>73.86</v>
      </c>
      <c r="N771">
        <v>603</v>
      </c>
      <c r="O771" s="3">
        <f t="shared" si="85"/>
        <v>26.835820895522389</v>
      </c>
      <c r="P771" s="3">
        <f>VLOOKUP(A771,'27-7'!$A$2:$N$1650,14,FALSE)</f>
        <v>42.041050903119867</v>
      </c>
      <c r="Q771" s="6">
        <f t="shared" ref="Q771:Q834" si="90">(O771-P771)/P771</f>
        <v>-0.36167578309678022</v>
      </c>
      <c r="R771" s="5">
        <f>VLOOKUP(A771,'27-7'!$A$2:$L$1650,12,FALSE)</f>
        <v>232.96</v>
      </c>
      <c r="S771" s="7">
        <f t="shared" ref="S771:S834" si="91">(M771-R771)/R771</f>
        <v>-0.68294986263736268</v>
      </c>
      <c r="T771">
        <v>13608</v>
      </c>
      <c r="U771">
        <v>84.09</v>
      </c>
      <c r="V771">
        <f t="shared" si="86"/>
        <v>0</v>
      </c>
      <c r="W771">
        <f t="shared" si="87"/>
        <v>0</v>
      </c>
      <c r="X771">
        <f t="shared" si="88"/>
        <v>1</v>
      </c>
    </row>
    <row r="772" spans="1:24" x14ac:dyDescent="0.3">
      <c r="A772" t="s">
        <v>168</v>
      </c>
      <c r="B772" t="str">
        <f t="shared" si="89"/>
        <v>'VIMTALABS'</v>
      </c>
      <c r="C772" t="s">
        <v>24</v>
      </c>
      <c r="D772" t="s">
        <v>1677</v>
      </c>
      <c r="E772">
        <v>92.15</v>
      </c>
      <c r="F772">
        <v>91.4</v>
      </c>
      <c r="G772">
        <v>93.8</v>
      </c>
      <c r="H772">
        <v>90.5</v>
      </c>
      <c r="I772">
        <v>91.25</v>
      </c>
      <c r="J772">
        <v>91.8</v>
      </c>
      <c r="K772">
        <v>92.27</v>
      </c>
      <c r="L772">
        <v>79820</v>
      </c>
      <c r="M772" s="3">
        <v>73.650000000000006</v>
      </c>
      <c r="N772">
        <v>2680</v>
      </c>
      <c r="O772" s="3">
        <f t="shared" si="85"/>
        <v>29.78358208955224</v>
      </c>
      <c r="P772" s="3">
        <f>VLOOKUP(A772,'27-7'!$A$2:$N$1650,14,FALSE)</f>
        <v>49.02816603134265</v>
      </c>
      <c r="Q772" s="6">
        <f t="shared" si="90"/>
        <v>-0.39252098333614521</v>
      </c>
      <c r="R772" s="5">
        <f>VLOOKUP(A772,'27-7'!$A$2:$L$1650,12,FALSE)</f>
        <v>213.38</v>
      </c>
      <c r="S772" s="7">
        <f t="shared" si="91"/>
        <v>-0.65484112850313991</v>
      </c>
      <c r="T772">
        <v>34079</v>
      </c>
      <c r="U772">
        <v>42.69</v>
      </c>
      <c r="V772">
        <f t="shared" si="86"/>
        <v>0</v>
      </c>
      <c r="W772">
        <f t="shared" si="87"/>
        <v>0</v>
      </c>
      <c r="X772">
        <f t="shared" si="88"/>
        <v>1</v>
      </c>
    </row>
    <row r="773" spans="1:24" x14ac:dyDescent="0.3">
      <c r="A773" t="s">
        <v>749</v>
      </c>
      <c r="B773" t="str">
        <f t="shared" si="89"/>
        <v>'NBVENTURES'</v>
      </c>
      <c r="C773" t="s">
        <v>24</v>
      </c>
      <c r="D773" t="s">
        <v>1677</v>
      </c>
      <c r="E773">
        <v>46.7</v>
      </c>
      <c r="F773">
        <v>47.35</v>
      </c>
      <c r="G773">
        <v>47.85</v>
      </c>
      <c r="H773">
        <v>46.25</v>
      </c>
      <c r="I773">
        <v>46.65</v>
      </c>
      <c r="J773">
        <v>46.75</v>
      </c>
      <c r="K773">
        <v>46.83</v>
      </c>
      <c r="L773">
        <v>156751</v>
      </c>
      <c r="M773" s="3">
        <v>73.400000000000006</v>
      </c>
      <c r="N773">
        <v>919</v>
      </c>
      <c r="O773" s="3">
        <f t="shared" si="85"/>
        <v>170.56692056583242</v>
      </c>
      <c r="P773" s="3">
        <f>VLOOKUP(A773,'27-7'!$A$2:$N$1650,14,FALSE)</f>
        <v>168.5365671641791</v>
      </c>
      <c r="Q773" s="6">
        <f t="shared" si="90"/>
        <v>1.2046960703047047E-2</v>
      </c>
      <c r="R773" s="5">
        <f>VLOOKUP(A773,'27-7'!$A$2:$L$1650,12,FALSE)</f>
        <v>107.26</v>
      </c>
      <c r="S773" s="7">
        <f t="shared" si="91"/>
        <v>-0.31568152153645346</v>
      </c>
      <c r="T773">
        <v>97462</v>
      </c>
      <c r="U773">
        <v>62.18</v>
      </c>
      <c r="V773">
        <f t="shared" si="86"/>
        <v>0</v>
      </c>
      <c r="W773">
        <f t="shared" si="87"/>
        <v>0</v>
      </c>
      <c r="X773">
        <f t="shared" si="88"/>
        <v>1</v>
      </c>
    </row>
    <row r="774" spans="1:24" x14ac:dyDescent="0.3">
      <c r="A774" t="s">
        <v>838</v>
      </c>
      <c r="B774" t="str">
        <f t="shared" si="89"/>
        <v>'INDOCO'</v>
      </c>
      <c r="C774" t="s">
        <v>24</v>
      </c>
      <c r="D774" t="s">
        <v>1677</v>
      </c>
      <c r="E774">
        <v>202.8</v>
      </c>
      <c r="F774">
        <v>206.45</v>
      </c>
      <c r="G774">
        <v>207.85</v>
      </c>
      <c r="H774">
        <v>201.8</v>
      </c>
      <c r="I774">
        <v>207</v>
      </c>
      <c r="J774">
        <v>205.85</v>
      </c>
      <c r="K774">
        <v>205.18</v>
      </c>
      <c r="L774">
        <v>35699</v>
      </c>
      <c r="M774" s="3">
        <v>73.25</v>
      </c>
      <c r="N774">
        <v>806</v>
      </c>
      <c r="O774" s="3">
        <f t="shared" si="85"/>
        <v>44.291563275434243</v>
      </c>
      <c r="P774" s="3">
        <f>VLOOKUP(A774,'27-7'!$A$2:$N$1650,14,FALSE)</f>
        <v>28.545119705340699</v>
      </c>
      <c r="Q774" s="6">
        <f t="shared" si="90"/>
        <v>0.55163347474585767</v>
      </c>
      <c r="R774" s="5">
        <f>VLOOKUP(A774,'27-7'!$A$2:$L$1650,12,FALSE)</f>
        <v>63.1</v>
      </c>
      <c r="S774" s="7">
        <f t="shared" si="91"/>
        <v>0.16085578446909665</v>
      </c>
      <c r="T774">
        <v>23174</v>
      </c>
      <c r="U774">
        <v>64.91</v>
      </c>
      <c r="V774">
        <f t="shared" si="86"/>
        <v>0</v>
      </c>
      <c r="W774">
        <f t="shared" si="87"/>
        <v>0</v>
      </c>
      <c r="X774">
        <f t="shared" si="88"/>
        <v>1</v>
      </c>
    </row>
    <row r="775" spans="1:24" x14ac:dyDescent="0.3">
      <c r="A775" t="s">
        <v>671</v>
      </c>
      <c r="B775" t="str">
        <f t="shared" si="89"/>
        <v>'MAHLOG'</v>
      </c>
      <c r="C775" t="s">
        <v>24</v>
      </c>
      <c r="D775" t="s">
        <v>1677</v>
      </c>
      <c r="E775">
        <v>292.14999999999998</v>
      </c>
      <c r="F775">
        <v>295</v>
      </c>
      <c r="G775">
        <v>297.10000000000002</v>
      </c>
      <c r="H775">
        <v>290.5</v>
      </c>
      <c r="I775">
        <v>291.05</v>
      </c>
      <c r="J775">
        <v>292.35000000000002</v>
      </c>
      <c r="K775">
        <v>293.39999999999998</v>
      </c>
      <c r="L775">
        <v>24807</v>
      </c>
      <c r="M775" s="3">
        <v>72.78</v>
      </c>
      <c r="N775">
        <v>1938</v>
      </c>
      <c r="O775" s="3">
        <f t="shared" si="85"/>
        <v>12.800309597523221</v>
      </c>
      <c r="P775" s="3">
        <f>VLOOKUP(A775,'27-7'!$A$2:$N$1650,14,FALSE)</f>
        <v>13.500437828371279</v>
      </c>
      <c r="Q775" s="6">
        <f t="shared" si="90"/>
        <v>-5.1859668534359173E-2</v>
      </c>
      <c r="R775" s="5">
        <f>VLOOKUP(A775,'27-7'!$A$2:$L$1650,12,FALSE)</f>
        <v>183.05</v>
      </c>
      <c r="S775" s="7">
        <f t="shared" si="91"/>
        <v>-0.60240371483201316</v>
      </c>
      <c r="T775">
        <v>15525</v>
      </c>
      <c r="U775">
        <v>62.58</v>
      </c>
      <c r="V775">
        <f t="shared" si="86"/>
        <v>0</v>
      </c>
      <c r="W775">
        <f t="shared" si="87"/>
        <v>0</v>
      </c>
      <c r="X775">
        <f t="shared" si="88"/>
        <v>1</v>
      </c>
    </row>
    <row r="776" spans="1:24" x14ac:dyDescent="0.3">
      <c r="A776" t="s">
        <v>751</v>
      </c>
      <c r="B776" t="str">
        <f t="shared" si="89"/>
        <v>'WONDERLA'</v>
      </c>
      <c r="C776" t="s">
        <v>24</v>
      </c>
      <c r="D776" t="s">
        <v>1677</v>
      </c>
      <c r="E776">
        <v>131.44999999999999</v>
      </c>
      <c r="F776">
        <v>132.6</v>
      </c>
      <c r="G776">
        <v>136.75</v>
      </c>
      <c r="H776">
        <v>132.5</v>
      </c>
      <c r="I776">
        <v>134.05000000000001</v>
      </c>
      <c r="J776">
        <v>134.44999999999999</v>
      </c>
      <c r="K776">
        <v>134.78</v>
      </c>
      <c r="L776">
        <v>53671</v>
      </c>
      <c r="M776" s="3">
        <v>72.34</v>
      </c>
      <c r="N776">
        <v>1705</v>
      </c>
      <c r="O776" s="3">
        <f t="shared" si="85"/>
        <v>31.478592375366571</v>
      </c>
      <c r="P776" s="3">
        <f>VLOOKUP(A776,'27-7'!$A$2:$N$1650,14,FALSE)</f>
        <v>31.12</v>
      </c>
      <c r="Q776" s="6">
        <f t="shared" si="90"/>
        <v>1.1522891239285656E-2</v>
      </c>
      <c r="R776" s="5">
        <f>VLOOKUP(A776,'27-7'!$A$2:$L$1650,12,FALSE)</f>
        <v>105.47</v>
      </c>
      <c r="S776" s="7">
        <f t="shared" si="91"/>
        <v>-0.31411775860434243</v>
      </c>
      <c r="T776">
        <v>20193</v>
      </c>
      <c r="U776">
        <v>37.619999999999997</v>
      </c>
      <c r="V776">
        <f t="shared" si="86"/>
        <v>0</v>
      </c>
      <c r="W776">
        <f t="shared" si="87"/>
        <v>0</v>
      </c>
      <c r="X776">
        <f t="shared" si="88"/>
        <v>1</v>
      </c>
    </row>
    <row r="777" spans="1:24" x14ac:dyDescent="0.3">
      <c r="A777" t="s">
        <v>840</v>
      </c>
      <c r="B777" t="str">
        <f t="shared" si="89"/>
        <v>'IFBIND'</v>
      </c>
      <c r="C777" t="s">
        <v>24</v>
      </c>
      <c r="D777" t="s">
        <v>1677</v>
      </c>
      <c r="E777">
        <v>372.7</v>
      </c>
      <c r="F777">
        <v>375.1</v>
      </c>
      <c r="G777">
        <v>377.35</v>
      </c>
      <c r="H777">
        <v>370</v>
      </c>
      <c r="I777">
        <v>373.95</v>
      </c>
      <c r="J777">
        <v>372.75</v>
      </c>
      <c r="K777">
        <v>373.51</v>
      </c>
      <c r="L777">
        <v>19237</v>
      </c>
      <c r="M777" s="3">
        <v>71.849999999999994</v>
      </c>
      <c r="N777">
        <v>1490</v>
      </c>
      <c r="O777" s="3">
        <f t="shared" si="85"/>
        <v>12.910738255033557</v>
      </c>
      <c r="P777" s="3">
        <f>VLOOKUP(A777,'27-7'!$A$2:$N$1650,14,FALSE)</f>
        <v>11.203424657534246</v>
      </c>
      <c r="Q777" s="6">
        <f t="shared" si="90"/>
        <v>0.15239211666864308</v>
      </c>
      <c r="R777" s="5">
        <f>VLOOKUP(A777,'27-7'!$A$2:$L$1650,12,FALSE)</f>
        <v>61.17</v>
      </c>
      <c r="S777" s="7">
        <f t="shared" si="91"/>
        <v>0.17459538989700821</v>
      </c>
      <c r="T777">
        <v>10284</v>
      </c>
      <c r="U777">
        <v>53.46</v>
      </c>
      <c r="V777">
        <f t="shared" si="86"/>
        <v>0</v>
      </c>
      <c r="W777">
        <f t="shared" si="87"/>
        <v>0</v>
      </c>
      <c r="X777">
        <f t="shared" si="88"/>
        <v>1</v>
      </c>
    </row>
    <row r="778" spans="1:24" x14ac:dyDescent="0.3">
      <c r="A778" t="s">
        <v>828</v>
      </c>
      <c r="B778" t="str">
        <f t="shared" si="89"/>
        <v>'WATERBASE'</v>
      </c>
      <c r="C778" t="s">
        <v>24</v>
      </c>
      <c r="D778" t="s">
        <v>1677</v>
      </c>
      <c r="E778">
        <v>91.7</v>
      </c>
      <c r="F778">
        <v>91.5</v>
      </c>
      <c r="G778">
        <v>93.35</v>
      </c>
      <c r="H778">
        <v>91.5</v>
      </c>
      <c r="I778">
        <v>91.9</v>
      </c>
      <c r="J778">
        <v>92.05</v>
      </c>
      <c r="K778">
        <v>92.45</v>
      </c>
      <c r="L778">
        <v>77582</v>
      </c>
      <c r="M778" s="3">
        <v>71.72</v>
      </c>
      <c r="N778">
        <v>1059</v>
      </c>
      <c r="O778" s="3">
        <f t="shared" si="85"/>
        <v>73.259678942398494</v>
      </c>
      <c r="P778" s="3">
        <f>VLOOKUP(A778,'27-7'!$A$2:$N$1650,14,FALSE)</f>
        <v>50.580555555555556</v>
      </c>
      <c r="Q778" s="6">
        <f t="shared" si="90"/>
        <v>0.44837632046040188</v>
      </c>
      <c r="R778" s="5">
        <f>VLOOKUP(A778,'27-7'!$A$2:$L$1650,12,FALSE)</f>
        <v>67.47</v>
      </c>
      <c r="S778" s="7">
        <f t="shared" si="91"/>
        <v>6.2990958944716166E-2</v>
      </c>
      <c r="T778">
        <v>20978</v>
      </c>
      <c r="U778">
        <v>27.04</v>
      </c>
      <c r="V778">
        <f t="shared" si="86"/>
        <v>0</v>
      </c>
      <c r="W778">
        <f t="shared" si="87"/>
        <v>0</v>
      </c>
      <c r="X778">
        <f t="shared" si="88"/>
        <v>1</v>
      </c>
    </row>
    <row r="779" spans="1:24" x14ac:dyDescent="0.3">
      <c r="A779" t="s">
        <v>911</v>
      </c>
      <c r="B779" t="str">
        <f t="shared" si="89"/>
        <v>'HERCULES'</v>
      </c>
      <c r="C779" t="s">
        <v>24</v>
      </c>
      <c r="D779" t="s">
        <v>1677</v>
      </c>
      <c r="E779">
        <v>79.099999999999994</v>
      </c>
      <c r="F779">
        <v>79.900000000000006</v>
      </c>
      <c r="G779">
        <v>83.5</v>
      </c>
      <c r="H779">
        <v>78.75</v>
      </c>
      <c r="I779">
        <v>81.7</v>
      </c>
      <c r="J779">
        <v>81.849999999999994</v>
      </c>
      <c r="K779">
        <v>81.739999999999995</v>
      </c>
      <c r="L779">
        <v>87562</v>
      </c>
      <c r="M779" s="3">
        <v>71.569999999999993</v>
      </c>
      <c r="N779">
        <v>1704</v>
      </c>
      <c r="O779" s="3">
        <f t="shared" si="85"/>
        <v>51.386150234741784</v>
      </c>
      <c r="P779" s="3">
        <f>VLOOKUP(A779,'27-7'!$A$2:$N$1650,14,FALSE)</f>
        <v>39.28172386272945</v>
      </c>
      <c r="Q779" s="6">
        <f t="shared" si="90"/>
        <v>0.30814397082753869</v>
      </c>
      <c r="R779" s="5">
        <f>VLOOKUP(A779,'27-7'!$A$2:$L$1650,12,FALSE)</f>
        <v>39.33</v>
      </c>
      <c r="S779" s="7">
        <f t="shared" si="91"/>
        <v>0.81973048563437567</v>
      </c>
      <c r="T779">
        <v>28373</v>
      </c>
      <c r="U779">
        <v>32.4</v>
      </c>
      <c r="V779">
        <f t="shared" si="86"/>
        <v>0</v>
      </c>
      <c r="W779">
        <f t="shared" si="87"/>
        <v>0</v>
      </c>
      <c r="X779">
        <f t="shared" si="88"/>
        <v>1</v>
      </c>
    </row>
    <row r="780" spans="1:24" x14ac:dyDescent="0.3">
      <c r="A780" t="s">
        <v>44</v>
      </c>
      <c r="B780" t="str">
        <f t="shared" si="89"/>
        <v>'SHEMAROO'</v>
      </c>
      <c r="C780" t="s">
        <v>24</v>
      </c>
      <c r="D780" t="s">
        <v>1677</v>
      </c>
      <c r="E780">
        <v>65.099999999999994</v>
      </c>
      <c r="F780">
        <v>66.25</v>
      </c>
      <c r="G780">
        <v>66.75</v>
      </c>
      <c r="H780">
        <v>65.099999999999994</v>
      </c>
      <c r="I780">
        <v>66.400000000000006</v>
      </c>
      <c r="J780">
        <v>66.150000000000006</v>
      </c>
      <c r="K780">
        <v>66.069999999999993</v>
      </c>
      <c r="L780">
        <v>107641</v>
      </c>
      <c r="M780" s="3">
        <v>71.12</v>
      </c>
      <c r="N780">
        <v>1353</v>
      </c>
      <c r="O780" s="3">
        <f t="shared" si="85"/>
        <v>79.557280118255733</v>
      </c>
      <c r="P780" s="3">
        <f>VLOOKUP(A780,'27-7'!$A$2:$N$1650,14,FALSE)</f>
        <v>288.08424908424911</v>
      </c>
      <c r="Q780" s="6">
        <f t="shared" si="90"/>
        <v>-0.72384022947749038</v>
      </c>
      <c r="R780" s="5">
        <f>VLOOKUP(A780,'27-7'!$A$2:$L$1650,12,FALSE)</f>
        <v>255.17</v>
      </c>
      <c r="S780" s="7">
        <f t="shared" si="91"/>
        <v>-0.72128384998236472</v>
      </c>
      <c r="T780">
        <v>84958</v>
      </c>
      <c r="U780">
        <v>78.930000000000007</v>
      </c>
      <c r="V780">
        <f t="shared" si="86"/>
        <v>0</v>
      </c>
      <c r="W780">
        <f t="shared" si="87"/>
        <v>0</v>
      </c>
      <c r="X780">
        <f t="shared" si="88"/>
        <v>1</v>
      </c>
    </row>
    <row r="781" spans="1:24" x14ac:dyDescent="0.3">
      <c r="A781" t="s">
        <v>817</v>
      </c>
      <c r="B781" t="str">
        <f t="shared" si="89"/>
        <v>'INDIANHUME'</v>
      </c>
      <c r="C781" t="s">
        <v>24</v>
      </c>
      <c r="D781" t="s">
        <v>1677</v>
      </c>
      <c r="E781">
        <v>171.6</v>
      </c>
      <c r="F781">
        <v>172.25</v>
      </c>
      <c r="G781">
        <v>173.8</v>
      </c>
      <c r="H781">
        <v>168</v>
      </c>
      <c r="I781">
        <v>169.4</v>
      </c>
      <c r="J781">
        <v>169</v>
      </c>
      <c r="K781">
        <v>169.82</v>
      </c>
      <c r="L781">
        <v>41736</v>
      </c>
      <c r="M781" s="3">
        <v>70.88</v>
      </c>
      <c r="N781">
        <v>1524</v>
      </c>
      <c r="O781" s="3">
        <f t="shared" si="85"/>
        <v>27.385826771653544</v>
      </c>
      <c r="P781" s="3">
        <f>VLOOKUP(A781,'27-7'!$A$2:$N$1650,14,FALSE)</f>
        <v>28.670877659574469</v>
      </c>
      <c r="Q781" s="6">
        <f t="shared" si="90"/>
        <v>-4.482077260344311E-2</v>
      </c>
      <c r="R781" s="5">
        <f>VLOOKUP(A781,'27-7'!$A$2:$L$1650,12,FALSE)</f>
        <v>74.44</v>
      </c>
      <c r="S781" s="7">
        <f t="shared" si="91"/>
        <v>-4.7823750671681924E-2</v>
      </c>
      <c r="T781">
        <v>24773</v>
      </c>
      <c r="U781">
        <v>59.36</v>
      </c>
      <c r="V781">
        <f t="shared" si="86"/>
        <v>0</v>
      </c>
      <c r="W781">
        <f t="shared" si="87"/>
        <v>0</v>
      </c>
      <c r="X781">
        <f t="shared" si="88"/>
        <v>1</v>
      </c>
    </row>
    <row r="782" spans="1:24" x14ac:dyDescent="0.3">
      <c r="A782" t="s">
        <v>762</v>
      </c>
      <c r="B782" t="str">
        <f t="shared" si="89"/>
        <v>'SHOPERSTOP'</v>
      </c>
      <c r="C782" t="s">
        <v>24</v>
      </c>
      <c r="D782" t="s">
        <v>1677</v>
      </c>
      <c r="E782">
        <v>153.85</v>
      </c>
      <c r="F782">
        <v>156.85</v>
      </c>
      <c r="G782">
        <v>156.85</v>
      </c>
      <c r="H782">
        <v>150.94999999999999</v>
      </c>
      <c r="I782">
        <v>151.5</v>
      </c>
      <c r="J782">
        <v>151.75</v>
      </c>
      <c r="K782">
        <v>152.04</v>
      </c>
      <c r="L782">
        <v>45959</v>
      </c>
      <c r="M782" s="3">
        <v>69.88</v>
      </c>
      <c r="N782">
        <v>1480</v>
      </c>
      <c r="O782" s="3">
        <f t="shared" si="85"/>
        <v>31.05337837837838</v>
      </c>
      <c r="P782" s="3">
        <f>VLOOKUP(A782,'27-7'!$A$2:$N$1650,14,FALSE)</f>
        <v>34.035281727224856</v>
      </c>
      <c r="Q782" s="6">
        <f t="shared" si="90"/>
        <v>-8.7612124757623172E-2</v>
      </c>
      <c r="R782" s="5">
        <f>VLOOKUP(A782,'27-7'!$A$2:$L$1650,12,FALSE)</f>
        <v>100.69</v>
      </c>
      <c r="S782" s="7">
        <f t="shared" si="91"/>
        <v>-0.30598867812096536</v>
      </c>
      <c r="T782">
        <v>32200</v>
      </c>
      <c r="U782">
        <v>70.06</v>
      </c>
      <c r="V782">
        <f t="shared" si="86"/>
        <v>0</v>
      </c>
      <c r="W782">
        <f t="shared" si="87"/>
        <v>0</v>
      </c>
      <c r="X782">
        <f t="shared" si="88"/>
        <v>1</v>
      </c>
    </row>
    <row r="783" spans="1:24" x14ac:dyDescent="0.3">
      <c r="A783" t="s">
        <v>760</v>
      </c>
      <c r="B783" t="str">
        <f t="shared" si="89"/>
        <v>'STARPAPER'</v>
      </c>
      <c r="C783" t="s">
        <v>24</v>
      </c>
      <c r="D783" t="s">
        <v>1677</v>
      </c>
      <c r="E783">
        <v>96.65</v>
      </c>
      <c r="F783">
        <v>97</v>
      </c>
      <c r="G783">
        <v>98.95</v>
      </c>
      <c r="H783">
        <v>96.25</v>
      </c>
      <c r="I783">
        <v>98.5</v>
      </c>
      <c r="J783">
        <v>97.65</v>
      </c>
      <c r="K783">
        <v>97.27</v>
      </c>
      <c r="L783">
        <v>70395</v>
      </c>
      <c r="M783" s="3">
        <v>68.47</v>
      </c>
      <c r="N783">
        <v>1510</v>
      </c>
      <c r="O783" s="3">
        <f t="shared" si="85"/>
        <v>46.619205298013242</v>
      </c>
      <c r="P783" s="3">
        <f>VLOOKUP(A783,'27-7'!$A$2:$N$1650,14,FALSE)</f>
        <v>48.486072423398326</v>
      </c>
      <c r="Q783" s="6">
        <f t="shared" si="90"/>
        <v>-3.8503162497529393E-2</v>
      </c>
      <c r="R783" s="5">
        <f>VLOOKUP(A783,'27-7'!$A$2:$L$1650,12,FALSE)</f>
        <v>101.79</v>
      </c>
      <c r="S783" s="7">
        <f t="shared" si="91"/>
        <v>-0.32734060320267222</v>
      </c>
      <c r="T783">
        <v>27750</v>
      </c>
      <c r="U783">
        <v>39.42</v>
      </c>
      <c r="V783">
        <f t="shared" si="86"/>
        <v>0</v>
      </c>
      <c r="W783">
        <f t="shared" si="87"/>
        <v>0</v>
      </c>
      <c r="X783">
        <f t="shared" si="88"/>
        <v>1</v>
      </c>
    </row>
    <row r="784" spans="1:24" x14ac:dyDescent="0.3">
      <c r="A784" t="s">
        <v>913</v>
      </c>
      <c r="B784" t="str">
        <f t="shared" si="89"/>
        <v>'SUBEX'</v>
      </c>
      <c r="C784" t="s">
        <v>41</v>
      </c>
      <c r="D784" t="s">
        <v>1677</v>
      </c>
      <c r="E784">
        <v>8</v>
      </c>
      <c r="F784">
        <v>8.25</v>
      </c>
      <c r="G784">
        <v>8.4</v>
      </c>
      <c r="H784">
        <v>7.65</v>
      </c>
      <c r="I784">
        <v>8.4</v>
      </c>
      <c r="J784">
        <v>8.15</v>
      </c>
      <c r="K784">
        <v>8.09</v>
      </c>
      <c r="L784">
        <v>840057</v>
      </c>
      <c r="M784" s="3">
        <v>67.989999999999995</v>
      </c>
      <c r="N784">
        <v>822</v>
      </c>
      <c r="O784" s="3">
        <f t="shared" si="85"/>
        <v>1021.9671532846716</v>
      </c>
      <c r="P784" s="3">
        <f>VLOOKUP(A784,'27-7'!$A$2:$N$1650,14,FALSE)</f>
        <v>892.64587155963306</v>
      </c>
      <c r="Q784" s="6">
        <f t="shared" si="90"/>
        <v>0.14487411620364976</v>
      </c>
      <c r="R784" s="5">
        <f>VLOOKUP(A784,'27-7'!$A$2:$L$1650,12,FALSE)</f>
        <v>39.130000000000003</v>
      </c>
      <c r="S784" s="7">
        <f t="shared" si="91"/>
        <v>0.73754152823920238</v>
      </c>
      <c r="T784" t="s">
        <v>42</v>
      </c>
      <c r="U784" t="s">
        <v>42</v>
      </c>
      <c r="V784">
        <f t="shared" si="86"/>
        <v>0</v>
      </c>
      <c r="W784">
        <f t="shared" si="87"/>
        <v>0</v>
      </c>
      <c r="X784">
        <f t="shared" si="88"/>
        <v>1</v>
      </c>
    </row>
    <row r="785" spans="1:24" x14ac:dyDescent="0.3">
      <c r="A785" t="s">
        <v>165</v>
      </c>
      <c r="B785" t="str">
        <f t="shared" si="89"/>
        <v>'SSWL'</v>
      </c>
      <c r="C785" t="s">
        <v>24</v>
      </c>
      <c r="D785" t="s">
        <v>1677</v>
      </c>
      <c r="E785">
        <v>427.1</v>
      </c>
      <c r="F785">
        <v>431.95</v>
      </c>
      <c r="G785">
        <v>435</v>
      </c>
      <c r="H785">
        <v>422.55</v>
      </c>
      <c r="I785">
        <v>424.65</v>
      </c>
      <c r="J785">
        <v>423.7</v>
      </c>
      <c r="K785">
        <v>427.65</v>
      </c>
      <c r="L785">
        <v>15724</v>
      </c>
      <c r="M785" s="3">
        <v>67.239999999999995</v>
      </c>
      <c r="N785">
        <v>1054</v>
      </c>
      <c r="O785" s="3">
        <f t="shared" si="85"/>
        <v>14.918406072106261</v>
      </c>
      <c r="P785" s="3">
        <f>VLOOKUP(A785,'27-7'!$A$2:$N$1650,14,FALSE)</f>
        <v>22.823458767013612</v>
      </c>
      <c r="Q785" s="6">
        <f t="shared" si="90"/>
        <v>-0.34635647364423133</v>
      </c>
      <c r="R785" s="5">
        <f>VLOOKUP(A785,'27-7'!$A$2:$L$1650,12,FALSE)</f>
        <v>243.38</v>
      </c>
      <c r="S785" s="7">
        <f t="shared" si="91"/>
        <v>-0.72372421727339953</v>
      </c>
      <c r="T785">
        <v>7260</v>
      </c>
      <c r="U785">
        <v>46.17</v>
      </c>
      <c r="V785">
        <f t="shared" si="86"/>
        <v>0</v>
      </c>
      <c r="W785">
        <f t="shared" si="87"/>
        <v>0</v>
      </c>
      <c r="X785">
        <f t="shared" si="88"/>
        <v>1</v>
      </c>
    </row>
    <row r="786" spans="1:24" x14ac:dyDescent="0.3">
      <c r="A786" t="s">
        <v>725</v>
      </c>
      <c r="B786" t="str">
        <f t="shared" si="89"/>
        <v>'BANCOINDIA'</v>
      </c>
      <c r="C786" t="s">
        <v>24</v>
      </c>
      <c r="D786" t="s">
        <v>1677</v>
      </c>
      <c r="E786">
        <v>79.7</v>
      </c>
      <c r="F786">
        <v>79.45</v>
      </c>
      <c r="G786">
        <v>81.95</v>
      </c>
      <c r="H786">
        <v>79.45</v>
      </c>
      <c r="I786">
        <v>81.25</v>
      </c>
      <c r="J786">
        <v>81.05</v>
      </c>
      <c r="K786">
        <v>81.06</v>
      </c>
      <c r="L786">
        <v>82660</v>
      </c>
      <c r="M786" s="3">
        <v>67.010000000000005</v>
      </c>
      <c r="N786">
        <v>1120</v>
      </c>
      <c r="O786" s="3">
        <f t="shared" si="85"/>
        <v>73.803571428571431</v>
      </c>
      <c r="P786" s="3">
        <f>VLOOKUP(A786,'27-7'!$A$2:$N$1650,14,FALSE)</f>
        <v>71.306654257794321</v>
      </c>
      <c r="Q786" s="6">
        <f t="shared" si="90"/>
        <v>3.5016608152025008E-2</v>
      </c>
      <c r="R786" s="5">
        <f>VLOOKUP(A786,'27-7'!$A$2:$L$1650,12,FALSE)</f>
        <v>122.51</v>
      </c>
      <c r="S786" s="7">
        <f t="shared" si="91"/>
        <v>-0.45302424291894539</v>
      </c>
      <c r="T786">
        <v>40952</v>
      </c>
      <c r="U786">
        <v>49.54</v>
      </c>
      <c r="V786">
        <f t="shared" si="86"/>
        <v>0</v>
      </c>
      <c r="W786">
        <f t="shared" si="87"/>
        <v>0</v>
      </c>
      <c r="X786">
        <f t="shared" si="88"/>
        <v>1</v>
      </c>
    </row>
    <row r="787" spans="1:24" x14ac:dyDescent="0.3">
      <c r="A787" t="s">
        <v>743</v>
      </c>
      <c r="B787" t="str">
        <f t="shared" si="89"/>
        <v>'GPIL'</v>
      </c>
      <c r="C787" t="s">
        <v>24</v>
      </c>
      <c r="D787" t="s">
        <v>1677</v>
      </c>
      <c r="E787">
        <v>166.8</v>
      </c>
      <c r="F787">
        <v>167</v>
      </c>
      <c r="G787">
        <v>171.95</v>
      </c>
      <c r="H787">
        <v>167</v>
      </c>
      <c r="I787">
        <v>168.4</v>
      </c>
      <c r="J787">
        <v>168.35</v>
      </c>
      <c r="K787">
        <v>169.6</v>
      </c>
      <c r="L787">
        <v>39174</v>
      </c>
      <c r="M787" s="3">
        <v>66.44</v>
      </c>
      <c r="N787">
        <v>847</v>
      </c>
      <c r="O787" s="3">
        <f t="shared" si="85"/>
        <v>46.25029515938607</v>
      </c>
      <c r="P787" s="3">
        <f>VLOOKUP(A787,'27-7'!$A$2:$N$1650,14,FALSE)</f>
        <v>44.672413793103445</v>
      </c>
      <c r="Q787" s="6">
        <f t="shared" si="90"/>
        <v>3.5321157562482546E-2</v>
      </c>
      <c r="R787" s="5">
        <f>VLOOKUP(A787,'27-7'!$A$2:$L$1650,12,FALSE)</f>
        <v>113.2</v>
      </c>
      <c r="S787" s="7">
        <f t="shared" si="91"/>
        <v>-0.41307420494699648</v>
      </c>
      <c r="T787">
        <v>20787</v>
      </c>
      <c r="U787">
        <v>53.06</v>
      </c>
      <c r="V787">
        <f t="shared" si="86"/>
        <v>0</v>
      </c>
      <c r="W787">
        <f t="shared" si="87"/>
        <v>0</v>
      </c>
      <c r="X787">
        <f t="shared" si="88"/>
        <v>1</v>
      </c>
    </row>
    <row r="788" spans="1:24" x14ac:dyDescent="0.3">
      <c r="A788" t="s">
        <v>43</v>
      </c>
      <c r="B788" t="str">
        <f t="shared" si="89"/>
        <v>'GRINDWELL'</v>
      </c>
      <c r="C788" t="s">
        <v>24</v>
      </c>
      <c r="D788" t="s">
        <v>1677</v>
      </c>
      <c r="E788">
        <v>484.95</v>
      </c>
      <c r="F788">
        <v>484.6</v>
      </c>
      <c r="G788">
        <v>487.8</v>
      </c>
      <c r="H788">
        <v>482.2</v>
      </c>
      <c r="I788">
        <v>482.5</v>
      </c>
      <c r="J788">
        <v>484.45</v>
      </c>
      <c r="K788">
        <v>484.55</v>
      </c>
      <c r="L788">
        <v>13668</v>
      </c>
      <c r="M788" s="3">
        <v>66.23</v>
      </c>
      <c r="N788">
        <v>1155</v>
      </c>
      <c r="O788" s="3">
        <f t="shared" si="85"/>
        <v>11.833766233766234</v>
      </c>
      <c r="P788" s="3">
        <f>VLOOKUP(A788,'27-7'!$A$2:$N$1650,14,FALSE)</f>
        <v>63.856115107913666</v>
      </c>
      <c r="Q788" s="6">
        <f t="shared" si="90"/>
        <v>-0.81468076763254771</v>
      </c>
      <c r="R788" s="5">
        <f>VLOOKUP(A788,'27-7'!$A$2:$L$1650,12,FALSE)</f>
        <v>300.7</v>
      </c>
      <c r="S788" s="7">
        <f t="shared" si="91"/>
        <v>-0.77974725640172926</v>
      </c>
      <c r="T788">
        <v>7694</v>
      </c>
      <c r="U788">
        <v>56.29</v>
      </c>
      <c r="V788">
        <f t="shared" si="86"/>
        <v>0</v>
      </c>
      <c r="W788">
        <f t="shared" si="87"/>
        <v>0</v>
      </c>
      <c r="X788">
        <f t="shared" si="88"/>
        <v>1</v>
      </c>
    </row>
    <row r="789" spans="1:24" x14ac:dyDescent="0.3">
      <c r="A789" t="s">
        <v>819</v>
      </c>
      <c r="B789" t="str">
        <f t="shared" si="89"/>
        <v>'PNBGILTS'</v>
      </c>
      <c r="C789" t="s">
        <v>24</v>
      </c>
      <c r="D789" t="s">
        <v>1677</v>
      </c>
      <c r="E789">
        <v>36.9</v>
      </c>
      <c r="F789">
        <v>37.200000000000003</v>
      </c>
      <c r="G789">
        <v>37.299999999999997</v>
      </c>
      <c r="H789">
        <v>36.6</v>
      </c>
      <c r="I789">
        <v>36.85</v>
      </c>
      <c r="J789">
        <v>36.799999999999997</v>
      </c>
      <c r="K789">
        <v>37.049999999999997</v>
      </c>
      <c r="L789">
        <v>178492</v>
      </c>
      <c r="M789" s="3">
        <v>66.12</v>
      </c>
      <c r="N789">
        <v>566</v>
      </c>
      <c r="O789" s="3">
        <f t="shared" si="85"/>
        <v>315.35689045936397</v>
      </c>
      <c r="P789" s="3">
        <f>VLOOKUP(A789,'27-7'!$A$2:$N$1650,14,FALSE)</f>
        <v>339.38782608695652</v>
      </c>
      <c r="Q789" s="6">
        <f t="shared" si="90"/>
        <v>-7.0806710731679129E-2</v>
      </c>
      <c r="R789" s="5">
        <f>VLOOKUP(A789,'27-7'!$A$2:$L$1650,12,FALSE)</f>
        <v>72.180000000000007</v>
      </c>
      <c r="S789" s="7">
        <f t="shared" si="91"/>
        <v>-8.3956774729842087E-2</v>
      </c>
      <c r="T789">
        <v>129490</v>
      </c>
      <c r="U789">
        <v>72.55</v>
      </c>
      <c r="V789">
        <f t="shared" si="86"/>
        <v>0</v>
      </c>
      <c r="W789">
        <f t="shared" si="87"/>
        <v>0</v>
      </c>
      <c r="X789">
        <f t="shared" si="88"/>
        <v>1</v>
      </c>
    </row>
    <row r="790" spans="1:24" x14ac:dyDescent="0.3">
      <c r="A790" t="s">
        <v>715</v>
      </c>
      <c r="B790" t="str">
        <f t="shared" si="89"/>
        <v>'SCHNEIDER'</v>
      </c>
      <c r="C790" t="s">
        <v>24</v>
      </c>
      <c r="D790" t="s">
        <v>1677</v>
      </c>
      <c r="E790">
        <v>76.349999999999994</v>
      </c>
      <c r="F790">
        <v>76.7</v>
      </c>
      <c r="G790">
        <v>77</v>
      </c>
      <c r="H790">
        <v>74.900000000000006</v>
      </c>
      <c r="I790">
        <v>75.25</v>
      </c>
      <c r="J790">
        <v>75.099999999999994</v>
      </c>
      <c r="K790">
        <v>75.650000000000006</v>
      </c>
      <c r="L790">
        <v>87109</v>
      </c>
      <c r="M790" s="3">
        <v>65.900000000000006</v>
      </c>
      <c r="N790">
        <v>1478</v>
      </c>
      <c r="O790" s="3">
        <f t="shared" si="85"/>
        <v>58.937077131258455</v>
      </c>
      <c r="P790" s="3">
        <f>VLOOKUP(A790,'27-7'!$A$2:$N$1650,14,FALSE)</f>
        <v>65.850097847358114</v>
      </c>
      <c r="Q790" s="6">
        <f t="shared" si="90"/>
        <v>-0.10498117606634669</v>
      </c>
      <c r="R790" s="5">
        <f>VLOOKUP(A790,'27-7'!$A$2:$L$1650,12,FALSE)</f>
        <v>131.22999999999999</v>
      </c>
      <c r="S790" s="7">
        <f t="shared" si="91"/>
        <v>-0.49782824049378943</v>
      </c>
      <c r="T790">
        <v>55271</v>
      </c>
      <c r="U790">
        <v>63.45</v>
      </c>
      <c r="V790">
        <f t="shared" si="86"/>
        <v>0</v>
      </c>
      <c r="W790">
        <f t="shared" si="87"/>
        <v>0</v>
      </c>
      <c r="X790">
        <f t="shared" si="88"/>
        <v>1</v>
      </c>
    </row>
    <row r="791" spans="1:24" x14ac:dyDescent="0.3">
      <c r="A791" t="s">
        <v>156</v>
      </c>
      <c r="B791" t="str">
        <f t="shared" si="89"/>
        <v>'FLFL'</v>
      </c>
      <c r="C791" t="s">
        <v>24</v>
      </c>
      <c r="D791" t="s">
        <v>1677</v>
      </c>
      <c r="E791">
        <v>104.9</v>
      </c>
      <c r="F791">
        <v>109.35</v>
      </c>
      <c r="G791">
        <v>110.1</v>
      </c>
      <c r="H791">
        <v>108.9</v>
      </c>
      <c r="I791">
        <v>110.1</v>
      </c>
      <c r="J791">
        <v>110.1</v>
      </c>
      <c r="K791">
        <v>109.84</v>
      </c>
      <c r="L791">
        <v>59720</v>
      </c>
      <c r="M791" s="3">
        <v>65.599999999999994</v>
      </c>
      <c r="N791">
        <v>456</v>
      </c>
      <c r="O791" s="3">
        <f t="shared" si="85"/>
        <v>130.96491228070175</v>
      </c>
      <c r="P791" s="3">
        <f>VLOOKUP(A791,'27-7'!$A$2:$N$1650,14,FALSE)</f>
        <v>69.952851820005733</v>
      </c>
      <c r="Q791" s="6">
        <f t="shared" si="90"/>
        <v>0.87218832218141606</v>
      </c>
      <c r="R791" s="5">
        <f>VLOOKUP(A791,'27-7'!$A$2:$L$1650,12,FALSE)</f>
        <v>513.75</v>
      </c>
      <c r="S791" s="7">
        <f t="shared" si="91"/>
        <v>-0.8723114355231143</v>
      </c>
      <c r="T791">
        <v>47934</v>
      </c>
      <c r="U791">
        <v>80.260000000000005</v>
      </c>
      <c r="V791">
        <f t="shared" si="86"/>
        <v>0</v>
      </c>
      <c r="W791">
        <f t="shared" si="87"/>
        <v>0</v>
      </c>
      <c r="X791">
        <f t="shared" si="88"/>
        <v>1</v>
      </c>
    </row>
    <row r="792" spans="1:24" x14ac:dyDescent="0.3">
      <c r="A792" t="s">
        <v>746</v>
      </c>
      <c r="B792" t="str">
        <f t="shared" si="89"/>
        <v>'NEOGEN'</v>
      </c>
      <c r="C792" t="s">
        <v>24</v>
      </c>
      <c r="D792" t="s">
        <v>1677</v>
      </c>
      <c r="E792">
        <v>533.25</v>
      </c>
      <c r="F792">
        <v>540</v>
      </c>
      <c r="G792">
        <v>542.04999999999995</v>
      </c>
      <c r="H792">
        <v>525</v>
      </c>
      <c r="I792">
        <v>528</v>
      </c>
      <c r="J792">
        <v>529.95000000000005</v>
      </c>
      <c r="K792">
        <v>532.91999999999996</v>
      </c>
      <c r="L792">
        <v>12295</v>
      </c>
      <c r="M792" s="3">
        <v>65.52</v>
      </c>
      <c r="N792">
        <v>780</v>
      </c>
      <c r="O792" s="3">
        <f t="shared" si="85"/>
        <v>15.762820512820513</v>
      </c>
      <c r="P792" s="3">
        <f>VLOOKUP(A792,'27-7'!$A$2:$N$1650,14,FALSE)</f>
        <v>15.971541501976285</v>
      </c>
      <c r="Q792" s="6">
        <f t="shared" si="90"/>
        <v>-1.3068305844488792E-2</v>
      </c>
      <c r="R792" s="5">
        <f>VLOOKUP(A792,'27-7'!$A$2:$L$1650,12,FALSE)</f>
        <v>109.03</v>
      </c>
      <c r="S792" s="7">
        <f t="shared" si="91"/>
        <v>-0.39906447766669728</v>
      </c>
      <c r="T792">
        <v>8623</v>
      </c>
      <c r="U792">
        <v>70.13</v>
      </c>
      <c r="V792">
        <f t="shared" si="86"/>
        <v>0</v>
      </c>
      <c r="W792">
        <f t="shared" si="87"/>
        <v>0</v>
      </c>
      <c r="X792">
        <f t="shared" si="88"/>
        <v>1</v>
      </c>
    </row>
    <row r="793" spans="1:24" x14ac:dyDescent="0.3">
      <c r="A793" t="s">
        <v>805</v>
      </c>
      <c r="B793" t="str">
        <f t="shared" si="89"/>
        <v>'HATSUN'</v>
      </c>
      <c r="C793" t="s">
        <v>24</v>
      </c>
      <c r="D793" t="s">
        <v>1677</v>
      </c>
      <c r="E793">
        <v>667.1</v>
      </c>
      <c r="F793">
        <v>667</v>
      </c>
      <c r="G793">
        <v>667</v>
      </c>
      <c r="H793">
        <v>650</v>
      </c>
      <c r="I793">
        <v>652.95000000000005</v>
      </c>
      <c r="J793">
        <v>651.1</v>
      </c>
      <c r="K793">
        <v>654.64</v>
      </c>
      <c r="L793">
        <v>9972</v>
      </c>
      <c r="M793" s="3">
        <v>65.28</v>
      </c>
      <c r="N793">
        <v>895</v>
      </c>
      <c r="O793" s="3">
        <f t="shared" si="85"/>
        <v>11.141899441340781</v>
      </c>
      <c r="P793" s="3">
        <f>VLOOKUP(A793,'27-7'!$A$2:$N$1650,14,FALSE)</f>
        <v>11.02367941712204</v>
      </c>
      <c r="Q793" s="6">
        <f t="shared" si="90"/>
        <v>1.0724189242579178E-2</v>
      </c>
      <c r="R793" s="5">
        <f>VLOOKUP(A793,'27-7'!$A$2:$L$1650,12,FALSE)</f>
        <v>80.150000000000006</v>
      </c>
      <c r="S793" s="7">
        <f t="shared" si="91"/>
        <v>-0.18552713661883971</v>
      </c>
      <c r="T793">
        <v>6087</v>
      </c>
      <c r="U793">
        <v>61.04</v>
      </c>
      <c r="V793">
        <f t="shared" si="86"/>
        <v>0</v>
      </c>
      <c r="W793">
        <f t="shared" si="87"/>
        <v>0</v>
      </c>
      <c r="X793">
        <f t="shared" si="88"/>
        <v>1</v>
      </c>
    </row>
    <row r="794" spans="1:24" x14ac:dyDescent="0.3">
      <c r="A794" t="s">
        <v>848</v>
      </c>
      <c r="B794" t="str">
        <f t="shared" si="89"/>
        <v>'KOLTEPATIL'</v>
      </c>
      <c r="C794" t="s">
        <v>24</v>
      </c>
      <c r="D794" t="s">
        <v>1677</v>
      </c>
      <c r="E794">
        <v>141.25</v>
      </c>
      <c r="F794">
        <v>142.5</v>
      </c>
      <c r="G794">
        <v>143.69999999999999</v>
      </c>
      <c r="H794">
        <v>140.19999999999999</v>
      </c>
      <c r="I794">
        <v>141</v>
      </c>
      <c r="J794">
        <v>140.9</v>
      </c>
      <c r="K794">
        <v>142.07</v>
      </c>
      <c r="L794">
        <v>45665</v>
      </c>
      <c r="M794" s="3">
        <v>64.87</v>
      </c>
      <c r="N794">
        <v>1625</v>
      </c>
      <c r="O794" s="3">
        <f t="shared" si="85"/>
        <v>28.10153846153846</v>
      </c>
      <c r="P794" s="3">
        <f>VLOOKUP(A794,'27-7'!$A$2:$N$1650,14,FALSE)</f>
        <v>32.82470119521912</v>
      </c>
      <c r="Q794" s="6">
        <f t="shared" si="90"/>
        <v>-0.1438905020213431</v>
      </c>
      <c r="R794" s="5">
        <f>VLOOKUP(A794,'27-7'!$A$2:$L$1650,12,FALSE)</f>
        <v>58.46</v>
      </c>
      <c r="S794" s="7">
        <f t="shared" si="91"/>
        <v>0.10964762230585022</v>
      </c>
      <c r="T794">
        <v>26798</v>
      </c>
      <c r="U794">
        <v>58.68</v>
      </c>
      <c r="V794">
        <f t="shared" si="86"/>
        <v>0</v>
      </c>
      <c r="W794">
        <f t="shared" si="87"/>
        <v>0</v>
      </c>
      <c r="X794">
        <f t="shared" si="88"/>
        <v>1</v>
      </c>
    </row>
    <row r="795" spans="1:24" x14ac:dyDescent="0.3">
      <c r="A795" t="s">
        <v>796</v>
      </c>
      <c r="B795" t="str">
        <f t="shared" si="89"/>
        <v>'SREINFRA'</v>
      </c>
      <c r="C795" t="s">
        <v>24</v>
      </c>
      <c r="D795" t="s">
        <v>1677</v>
      </c>
      <c r="E795">
        <v>7.1</v>
      </c>
      <c r="F795">
        <v>7.2</v>
      </c>
      <c r="G795">
        <v>7.2</v>
      </c>
      <c r="H795">
        <v>6.8</v>
      </c>
      <c r="I795">
        <v>6.9</v>
      </c>
      <c r="J795">
        <v>6.9</v>
      </c>
      <c r="K795">
        <v>6.98</v>
      </c>
      <c r="L795">
        <v>918006</v>
      </c>
      <c r="M795" s="3">
        <v>64.069999999999993</v>
      </c>
      <c r="N795">
        <v>1099</v>
      </c>
      <c r="O795" s="3">
        <f t="shared" si="85"/>
        <v>835.31028207461327</v>
      </c>
      <c r="P795" s="3">
        <f>VLOOKUP(A795,'27-7'!$A$2:$N$1650,14,FALSE)</f>
        <v>952.24818108326599</v>
      </c>
      <c r="Q795" s="6">
        <f t="shared" si="90"/>
        <v>-0.12280191375700564</v>
      </c>
      <c r="R795" s="5">
        <f>VLOOKUP(A795,'27-7'!$A$2:$L$1650,12,FALSE)</f>
        <v>83.85</v>
      </c>
      <c r="S795" s="7">
        <f t="shared" si="91"/>
        <v>-0.23589743589743592</v>
      </c>
      <c r="T795">
        <v>695486</v>
      </c>
      <c r="U795">
        <v>75.760000000000005</v>
      </c>
      <c r="V795">
        <f t="shared" si="86"/>
        <v>0</v>
      </c>
      <c r="W795">
        <f t="shared" si="87"/>
        <v>0</v>
      </c>
      <c r="X795">
        <f t="shared" si="88"/>
        <v>1</v>
      </c>
    </row>
    <row r="796" spans="1:24" x14ac:dyDescent="0.3">
      <c r="A796" t="s">
        <v>739</v>
      </c>
      <c r="B796" t="str">
        <f t="shared" si="89"/>
        <v>'ITDCEM'</v>
      </c>
      <c r="C796" t="s">
        <v>24</v>
      </c>
      <c r="D796" t="s">
        <v>1677</v>
      </c>
      <c r="E796">
        <v>44.35</v>
      </c>
      <c r="F796">
        <v>44.35</v>
      </c>
      <c r="G796">
        <v>45.4</v>
      </c>
      <c r="H796">
        <v>43</v>
      </c>
      <c r="I796">
        <v>43.2</v>
      </c>
      <c r="J796">
        <v>44.15</v>
      </c>
      <c r="K796">
        <v>44.69</v>
      </c>
      <c r="L796">
        <v>142684</v>
      </c>
      <c r="M796" s="3">
        <v>63.77</v>
      </c>
      <c r="N796">
        <v>1551</v>
      </c>
      <c r="O796" s="3">
        <f t="shared" si="85"/>
        <v>91.99484203739523</v>
      </c>
      <c r="P796" s="3">
        <f>VLOOKUP(A796,'27-7'!$A$2:$N$1650,14,FALSE)</f>
        <v>84.140660778541047</v>
      </c>
      <c r="Q796" s="6">
        <f t="shared" si="90"/>
        <v>9.3345847134793214E-2</v>
      </c>
      <c r="R796" s="5">
        <f>VLOOKUP(A796,'27-7'!$A$2:$L$1650,12,FALSE)</f>
        <v>115.73</v>
      </c>
      <c r="S796" s="7">
        <f t="shared" si="91"/>
        <v>-0.44897606497883003</v>
      </c>
      <c r="T796">
        <v>84255</v>
      </c>
      <c r="U796">
        <v>59.05</v>
      </c>
      <c r="V796">
        <f t="shared" si="86"/>
        <v>0</v>
      </c>
      <c r="W796">
        <f t="shared" si="87"/>
        <v>0</v>
      </c>
      <c r="X796">
        <f t="shared" si="88"/>
        <v>1</v>
      </c>
    </row>
    <row r="797" spans="1:24" x14ac:dyDescent="0.3">
      <c r="A797" t="s">
        <v>812</v>
      </c>
      <c r="B797" t="str">
        <f t="shared" si="89"/>
        <v>'ATULAUTO'</v>
      </c>
      <c r="C797" t="s">
        <v>24</v>
      </c>
      <c r="D797" t="s">
        <v>1677</v>
      </c>
      <c r="E797">
        <v>159.75</v>
      </c>
      <c r="F797">
        <v>159.85</v>
      </c>
      <c r="G797">
        <v>163.35</v>
      </c>
      <c r="H797">
        <v>158</v>
      </c>
      <c r="I797">
        <v>158</v>
      </c>
      <c r="J797">
        <v>158.5</v>
      </c>
      <c r="K797">
        <v>159.46</v>
      </c>
      <c r="L797">
        <v>39975</v>
      </c>
      <c r="M797" s="3">
        <v>63.74</v>
      </c>
      <c r="N797">
        <v>2015</v>
      </c>
      <c r="O797" s="3">
        <f t="shared" si="85"/>
        <v>19.838709677419356</v>
      </c>
      <c r="P797" s="3">
        <f>VLOOKUP(A797,'27-7'!$A$2:$N$1650,14,FALSE)</f>
        <v>31.061103810775297</v>
      </c>
      <c r="Q797" s="6">
        <f t="shared" si="90"/>
        <v>-0.36130055782057624</v>
      </c>
      <c r="R797" s="5">
        <f>VLOOKUP(A797,'27-7'!$A$2:$L$1650,12,FALSE)</f>
        <v>75.98</v>
      </c>
      <c r="S797" s="7">
        <f t="shared" si="91"/>
        <v>-0.16109502500658068</v>
      </c>
      <c r="T797">
        <v>27153</v>
      </c>
      <c r="U797">
        <v>67.92</v>
      </c>
      <c r="V797">
        <f t="shared" si="86"/>
        <v>0</v>
      </c>
      <c r="W797">
        <f t="shared" si="87"/>
        <v>0</v>
      </c>
      <c r="X797">
        <f t="shared" si="88"/>
        <v>1</v>
      </c>
    </row>
    <row r="798" spans="1:24" x14ac:dyDescent="0.3">
      <c r="A798" t="s">
        <v>706</v>
      </c>
      <c r="B798" t="str">
        <f t="shared" si="89"/>
        <v>'SWARAJENG'</v>
      </c>
      <c r="C798" t="s">
        <v>24</v>
      </c>
      <c r="D798" t="s">
        <v>1677</v>
      </c>
      <c r="E798">
        <v>1384.85</v>
      </c>
      <c r="F798">
        <v>1410</v>
      </c>
      <c r="G798">
        <v>1425</v>
      </c>
      <c r="H798">
        <v>1380.05</v>
      </c>
      <c r="I798">
        <v>1386.95</v>
      </c>
      <c r="J798">
        <v>1388.15</v>
      </c>
      <c r="K798">
        <v>1396.9</v>
      </c>
      <c r="L798">
        <v>4553</v>
      </c>
      <c r="M798" s="3">
        <v>63.6</v>
      </c>
      <c r="N798">
        <v>726</v>
      </c>
      <c r="O798" s="3">
        <f t="shared" si="85"/>
        <v>6.271349862258953</v>
      </c>
      <c r="P798" s="3">
        <f>VLOOKUP(A798,'27-7'!$A$2:$N$1650,14,FALSE)</f>
        <v>6.5725388601036272</v>
      </c>
      <c r="Q798" s="6">
        <f t="shared" si="90"/>
        <v>-4.5825365852599234E-2</v>
      </c>
      <c r="R798" s="5">
        <f>VLOOKUP(A798,'27-7'!$A$2:$L$1650,12,FALSE)</f>
        <v>140.46</v>
      </c>
      <c r="S798" s="7">
        <f t="shared" si="91"/>
        <v>-0.5472020504058096</v>
      </c>
      <c r="T798">
        <v>2496</v>
      </c>
      <c r="U798">
        <v>54.82</v>
      </c>
      <c r="V798">
        <f t="shared" si="86"/>
        <v>0</v>
      </c>
      <c r="W798">
        <f t="shared" si="87"/>
        <v>0</v>
      </c>
      <c r="X798">
        <f t="shared" si="88"/>
        <v>1</v>
      </c>
    </row>
    <row r="799" spans="1:24" x14ac:dyDescent="0.3">
      <c r="A799" t="s">
        <v>807</v>
      </c>
      <c r="B799" t="str">
        <f t="shared" si="89"/>
        <v>'TWL'</v>
      </c>
      <c r="C799" t="s">
        <v>24</v>
      </c>
      <c r="D799" t="s">
        <v>1677</v>
      </c>
      <c r="E799">
        <v>40.4</v>
      </c>
      <c r="F799">
        <v>40.200000000000003</v>
      </c>
      <c r="G799">
        <v>41.8</v>
      </c>
      <c r="H799">
        <v>40.15</v>
      </c>
      <c r="I799">
        <v>40.4</v>
      </c>
      <c r="J799">
        <v>40.4</v>
      </c>
      <c r="K799">
        <v>40.82</v>
      </c>
      <c r="L799">
        <v>155477</v>
      </c>
      <c r="M799" s="3">
        <v>63.47</v>
      </c>
      <c r="N799">
        <v>1094</v>
      </c>
      <c r="O799" s="3">
        <f t="shared" si="85"/>
        <v>142.11791590493601</v>
      </c>
      <c r="P799" s="3">
        <f>VLOOKUP(A799,'27-7'!$A$2:$N$1650,14,FALSE)</f>
        <v>123.63577863577864</v>
      </c>
      <c r="Q799" s="6">
        <f t="shared" si="90"/>
        <v>0.14948858229464718</v>
      </c>
      <c r="R799" s="5">
        <f>VLOOKUP(A799,'27-7'!$A$2:$L$1650,12,FALSE)</f>
        <v>78.27</v>
      </c>
      <c r="S799" s="7">
        <f t="shared" si="91"/>
        <v>-0.18908905072186019</v>
      </c>
      <c r="T799">
        <v>77458</v>
      </c>
      <c r="U799">
        <v>49.82</v>
      </c>
      <c r="V799">
        <f t="shared" si="86"/>
        <v>0</v>
      </c>
      <c r="W799">
        <f t="shared" si="87"/>
        <v>0</v>
      </c>
      <c r="X799">
        <f t="shared" si="88"/>
        <v>1</v>
      </c>
    </row>
    <row r="800" spans="1:24" x14ac:dyDescent="0.3">
      <c r="A800" t="s">
        <v>134</v>
      </c>
      <c r="B800" t="str">
        <f t="shared" si="89"/>
        <v>'MTNL'</v>
      </c>
      <c r="C800" t="s">
        <v>24</v>
      </c>
      <c r="D800" t="s">
        <v>1677</v>
      </c>
      <c r="E800">
        <v>9.25</v>
      </c>
      <c r="F800">
        <v>9.0500000000000007</v>
      </c>
      <c r="G800">
        <v>9.4</v>
      </c>
      <c r="H800">
        <v>9</v>
      </c>
      <c r="I800">
        <v>9.15</v>
      </c>
      <c r="J800">
        <v>9.15</v>
      </c>
      <c r="K800">
        <v>9.14</v>
      </c>
      <c r="L800">
        <v>694175</v>
      </c>
      <c r="M800" s="3">
        <v>63.46</v>
      </c>
      <c r="N800">
        <v>17174</v>
      </c>
      <c r="O800" s="3">
        <f t="shared" si="85"/>
        <v>40.420111796902297</v>
      </c>
      <c r="P800" s="3">
        <f>VLOOKUP(A800,'27-7'!$A$2:$N$1650,14,FALSE)</f>
        <v>54.49320290584766</v>
      </c>
      <c r="Q800" s="6">
        <f t="shared" si="90"/>
        <v>-0.25825406396574979</v>
      </c>
      <c r="R800" s="5">
        <f>VLOOKUP(A800,'27-7'!$A$2:$L$1650,12,FALSE)</f>
        <v>70.959999999999994</v>
      </c>
      <c r="S800" s="7">
        <f t="shared" si="91"/>
        <v>-0.10569334836527612</v>
      </c>
      <c r="T800">
        <v>412644</v>
      </c>
      <c r="U800">
        <v>59.44</v>
      </c>
      <c r="V800">
        <f t="shared" si="86"/>
        <v>0</v>
      </c>
      <c r="W800">
        <f t="shared" si="87"/>
        <v>0</v>
      </c>
      <c r="X800">
        <f t="shared" si="88"/>
        <v>1</v>
      </c>
    </row>
    <row r="801" spans="1:24" x14ac:dyDescent="0.3">
      <c r="A801" t="s">
        <v>175</v>
      </c>
      <c r="B801" t="str">
        <f t="shared" si="89"/>
        <v>'GLOBUSSPR'</v>
      </c>
      <c r="C801" t="s">
        <v>24</v>
      </c>
      <c r="D801" t="s">
        <v>1677</v>
      </c>
      <c r="E801">
        <v>127.55</v>
      </c>
      <c r="F801">
        <v>127.55</v>
      </c>
      <c r="G801">
        <v>131.85</v>
      </c>
      <c r="H801">
        <v>124.65</v>
      </c>
      <c r="I801">
        <v>125.8</v>
      </c>
      <c r="J801">
        <v>126</v>
      </c>
      <c r="K801">
        <v>126.53</v>
      </c>
      <c r="L801">
        <v>49506</v>
      </c>
      <c r="M801" s="3">
        <v>62.64</v>
      </c>
      <c r="N801">
        <v>1231</v>
      </c>
      <c r="O801" s="3">
        <f t="shared" si="85"/>
        <v>40.216084484159218</v>
      </c>
      <c r="P801" s="3">
        <f>VLOOKUP(A801,'27-7'!$A$2:$N$1650,14,FALSE)</f>
        <v>56.107819329771736</v>
      </c>
      <c r="Q801" s="6">
        <f t="shared" si="90"/>
        <v>-0.28323565298821196</v>
      </c>
      <c r="R801" s="5">
        <f>VLOOKUP(A801,'27-7'!$A$2:$L$1650,12,FALSE)</f>
        <v>150.16</v>
      </c>
      <c r="S801" s="7">
        <f t="shared" si="91"/>
        <v>-0.58284496537027175</v>
      </c>
      <c r="T801">
        <v>33161</v>
      </c>
      <c r="U801">
        <v>66.98</v>
      </c>
      <c r="V801">
        <f t="shared" si="86"/>
        <v>0</v>
      </c>
      <c r="W801">
        <f t="shared" si="87"/>
        <v>0</v>
      </c>
      <c r="X801">
        <f t="shared" si="88"/>
        <v>1</v>
      </c>
    </row>
    <row r="802" spans="1:24" x14ac:dyDescent="0.3">
      <c r="A802" t="s">
        <v>874</v>
      </c>
      <c r="B802" t="str">
        <f t="shared" si="89"/>
        <v>'RNAVAL'</v>
      </c>
      <c r="C802" t="s">
        <v>41</v>
      </c>
      <c r="D802" t="s">
        <v>1677</v>
      </c>
      <c r="E802">
        <v>2.75</v>
      </c>
      <c r="F802">
        <v>2.75</v>
      </c>
      <c r="G802">
        <v>2.85</v>
      </c>
      <c r="H802">
        <v>2.65</v>
      </c>
      <c r="I802">
        <v>2.7</v>
      </c>
      <c r="J802">
        <v>2.65</v>
      </c>
      <c r="K802">
        <v>2.68</v>
      </c>
      <c r="L802">
        <v>2328727</v>
      </c>
      <c r="M802" s="3">
        <v>62.33</v>
      </c>
      <c r="N802">
        <v>1795</v>
      </c>
      <c r="O802" s="3">
        <f t="shared" si="85"/>
        <v>1297.340947075209</v>
      </c>
      <c r="P802" s="3">
        <f>VLOOKUP(A802,'27-7'!$A$2:$N$1650,14,FALSE)</f>
        <v>1566.1700440528634</v>
      </c>
      <c r="Q802" s="6">
        <f t="shared" si="90"/>
        <v>-0.17164745169176571</v>
      </c>
      <c r="R802" s="5">
        <f>VLOOKUP(A802,'27-7'!$A$2:$L$1650,12,FALSE)</f>
        <v>49.36</v>
      </c>
      <c r="S802" s="7">
        <f t="shared" si="91"/>
        <v>0.26276337115072934</v>
      </c>
      <c r="T802" t="s">
        <v>42</v>
      </c>
      <c r="U802" t="s">
        <v>42</v>
      </c>
      <c r="V802">
        <f t="shared" si="86"/>
        <v>0</v>
      </c>
      <c r="W802">
        <f t="shared" si="87"/>
        <v>0</v>
      </c>
      <c r="X802">
        <f t="shared" si="88"/>
        <v>1</v>
      </c>
    </row>
    <row r="803" spans="1:24" x14ac:dyDescent="0.3">
      <c r="A803" t="s">
        <v>843</v>
      </c>
      <c r="B803" t="str">
        <f t="shared" si="89"/>
        <v>'TVTODAY'</v>
      </c>
      <c r="C803" t="s">
        <v>24</v>
      </c>
      <c r="D803" t="s">
        <v>1677</v>
      </c>
      <c r="E803">
        <v>200.9</v>
      </c>
      <c r="F803">
        <v>200.85</v>
      </c>
      <c r="G803">
        <v>203.7</v>
      </c>
      <c r="H803">
        <v>198</v>
      </c>
      <c r="I803">
        <v>199.9</v>
      </c>
      <c r="J803">
        <v>199.3</v>
      </c>
      <c r="K803">
        <v>200.09</v>
      </c>
      <c r="L803">
        <v>30773</v>
      </c>
      <c r="M803" s="3">
        <v>61.57</v>
      </c>
      <c r="N803">
        <v>582</v>
      </c>
      <c r="O803" s="3">
        <f t="shared" si="85"/>
        <v>52.874570446735397</v>
      </c>
      <c r="P803" s="3">
        <f>VLOOKUP(A803,'27-7'!$A$2:$N$1650,14,FALSE)</f>
        <v>38.926412614980286</v>
      </c>
      <c r="Q803" s="6">
        <f t="shared" si="90"/>
        <v>0.35832117307381561</v>
      </c>
      <c r="R803" s="5">
        <f>VLOOKUP(A803,'27-7'!$A$2:$L$1650,12,FALSE)</f>
        <v>59.86</v>
      </c>
      <c r="S803" s="7">
        <f t="shared" si="91"/>
        <v>2.856665552956901E-2</v>
      </c>
      <c r="T803">
        <v>23453</v>
      </c>
      <c r="U803">
        <v>76.209999999999994</v>
      </c>
      <c r="V803">
        <f t="shared" si="86"/>
        <v>0</v>
      </c>
      <c r="W803">
        <f t="shared" si="87"/>
        <v>0</v>
      </c>
      <c r="X803">
        <f t="shared" si="88"/>
        <v>1</v>
      </c>
    </row>
    <row r="804" spans="1:24" x14ac:dyDescent="0.3">
      <c r="A804" t="s">
        <v>824</v>
      </c>
      <c r="B804" t="str">
        <f t="shared" si="89"/>
        <v>'SAGARDEEP'</v>
      </c>
      <c r="C804" t="s">
        <v>24</v>
      </c>
      <c r="D804" t="s">
        <v>1677</v>
      </c>
      <c r="E804">
        <v>134.1</v>
      </c>
      <c r="F804">
        <v>135.94999999999999</v>
      </c>
      <c r="G804">
        <v>136</v>
      </c>
      <c r="H804">
        <v>133</v>
      </c>
      <c r="I804">
        <v>134</v>
      </c>
      <c r="J804">
        <v>133.69999999999999</v>
      </c>
      <c r="K804">
        <v>133.94</v>
      </c>
      <c r="L804">
        <v>45528</v>
      </c>
      <c r="M804" s="3">
        <v>60.98</v>
      </c>
      <c r="N804">
        <v>319</v>
      </c>
      <c r="O804" s="3">
        <f t="shared" si="85"/>
        <v>142.72100313479623</v>
      </c>
      <c r="P804" s="3">
        <f>VLOOKUP(A804,'27-7'!$A$2:$N$1650,14,FALSE)</f>
        <v>199.02661596958174</v>
      </c>
      <c r="Q804" s="6">
        <f t="shared" si="90"/>
        <v>-0.28290493992718535</v>
      </c>
      <c r="R804" s="5">
        <f>VLOOKUP(A804,'27-7'!$A$2:$L$1650,12,FALSE)</f>
        <v>70.33</v>
      </c>
      <c r="S804" s="7">
        <f t="shared" si="91"/>
        <v>-0.13294468932176884</v>
      </c>
      <c r="T804">
        <v>38337</v>
      </c>
      <c r="U804">
        <v>84.21</v>
      </c>
      <c r="V804">
        <f t="shared" si="86"/>
        <v>0</v>
      </c>
      <c r="W804">
        <f t="shared" si="87"/>
        <v>0</v>
      </c>
      <c r="X804">
        <f t="shared" si="88"/>
        <v>1</v>
      </c>
    </row>
    <row r="805" spans="1:24" x14ac:dyDescent="0.3">
      <c r="A805" t="s">
        <v>820</v>
      </c>
      <c r="B805" t="str">
        <f t="shared" si="89"/>
        <v>'SPANDANA'</v>
      </c>
      <c r="C805" t="s">
        <v>24</v>
      </c>
      <c r="D805" t="s">
        <v>1677</v>
      </c>
      <c r="E805">
        <v>613.20000000000005</v>
      </c>
      <c r="F805">
        <v>625</v>
      </c>
      <c r="G805">
        <v>626.9</v>
      </c>
      <c r="H805">
        <v>610</v>
      </c>
      <c r="I805">
        <v>614</v>
      </c>
      <c r="J805">
        <v>616.29999999999995</v>
      </c>
      <c r="K805">
        <v>619.01</v>
      </c>
      <c r="L805">
        <v>9770</v>
      </c>
      <c r="M805" s="3">
        <v>60.48</v>
      </c>
      <c r="N805">
        <v>970</v>
      </c>
      <c r="O805" s="3">
        <f t="shared" si="85"/>
        <v>10.072164948453608</v>
      </c>
      <c r="P805" s="3">
        <f>VLOOKUP(A805,'27-7'!$A$2:$N$1650,14,FALSE)</f>
        <v>10.053819444444445</v>
      </c>
      <c r="Q805" s="6">
        <f t="shared" si="90"/>
        <v>1.8247298064717819E-3</v>
      </c>
      <c r="R805" s="5">
        <f>VLOOKUP(A805,'27-7'!$A$2:$L$1650,12,FALSE)</f>
        <v>71.650000000000006</v>
      </c>
      <c r="S805" s="7">
        <f t="shared" si="91"/>
        <v>-0.15589672016748091</v>
      </c>
      <c r="T805">
        <v>5777</v>
      </c>
      <c r="U805">
        <v>59.13</v>
      </c>
      <c r="V805">
        <f t="shared" si="86"/>
        <v>0</v>
      </c>
      <c r="W805">
        <f t="shared" si="87"/>
        <v>0</v>
      </c>
      <c r="X805">
        <f t="shared" si="88"/>
        <v>1</v>
      </c>
    </row>
    <row r="806" spans="1:24" x14ac:dyDescent="0.3">
      <c r="A806" t="s">
        <v>932</v>
      </c>
      <c r="B806" t="str">
        <f t="shared" si="89"/>
        <v>'DOLLAR'</v>
      </c>
      <c r="C806" t="s">
        <v>24</v>
      </c>
      <c r="D806" t="s">
        <v>1677</v>
      </c>
      <c r="E806">
        <v>128.6</v>
      </c>
      <c r="F806">
        <v>130.9</v>
      </c>
      <c r="G806">
        <v>130.9</v>
      </c>
      <c r="H806">
        <v>127.6</v>
      </c>
      <c r="I806">
        <v>127.9</v>
      </c>
      <c r="J806">
        <v>127.95</v>
      </c>
      <c r="K806">
        <v>128.41999999999999</v>
      </c>
      <c r="L806">
        <v>46454</v>
      </c>
      <c r="M806" s="3">
        <v>59.66</v>
      </c>
      <c r="N806">
        <v>704</v>
      </c>
      <c r="O806" s="3">
        <f t="shared" si="85"/>
        <v>65.985795454545453</v>
      </c>
      <c r="P806" s="3">
        <f>VLOOKUP(A806,'27-7'!$A$2:$N$1650,14,FALSE)</f>
        <v>36.022727272727273</v>
      </c>
      <c r="Q806" s="6">
        <f t="shared" si="90"/>
        <v>0.83178233438485794</v>
      </c>
      <c r="R806" s="5">
        <f>VLOOKUP(A806,'27-7'!$A$2:$L$1650,12,FALSE)</f>
        <v>34.92</v>
      </c>
      <c r="S806" s="7">
        <f t="shared" si="91"/>
        <v>0.70847651775486808</v>
      </c>
      <c r="T806">
        <v>36210</v>
      </c>
      <c r="U806">
        <v>77.95</v>
      </c>
      <c r="V806">
        <f t="shared" si="86"/>
        <v>0</v>
      </c>
      <c r="W806">
        <f t="shared" si="87"/>
        <v>0</v>
      </c>
      <c r="X806">
        <f t="shared" si="88"/>
        <v>1</v>
      </c>
    </row>
    <row r="807" spans="1:24" x14ac:dyDescent="0.3">
      <c r="A807" t="s">
        <v>94</v>
      </c>
      <c r="B807" t="str">
        <f t="shared" si="89"/>
        <v>'APOLLOPIPE'</v>
      </c>
      <c r="C807" t="s">
        <v>24</v>
      </c>
      <c r="D807" t="s">
        <v>1677</v>
      </c>
      <c r="E807">
        <v>321.10000000000002</v>
      </c>
      <c r="F807">
        <v>325</v>
      </c>
      <c r="G807">
        <v>327.5</v>
      </c>
      <c r="H807">
        <v>321</v>
      </c>
      <c r="I807">
        <v>323</v>
      </c>
      <c r="J807">
        <v>323.85000000000002</v>
      </c>
      <c r="K807">
        <v>324.44</v>
      </c>
      <c r="L807">
        <v>18342</v>
      </c>
      <c r="M807" s="3">
        <v>59.51</v>
      </c>
      <c r="N807">
        <v>1055</v>
      </c>
      <c r="O807" s="3">
        <f t="shared" si="85"/>
        <v>17.385781990521327</v>
      </c>
      <c r="P807" s="3">
        <f>VLOOKUP(A807,'27-7'!$A$2:$N$1650,14,FALSE)</f>
        <v>17.853685987619585</v>
      </c>
      <c r="Q807" s="6">
        <f t="shared" si="90"/>
        <v>-2.6207697246536099E-2</v>
      </c>
      <c r="R807" s="5">
        <f>VLOOKUP(A807,'27-7'!$A$2:$L$1650,12,FALSE)</f>
        <v>203.82</v>
      </c>
      <c r="S807" s="7">
        <f t="shared" si="91"/>
        <v>-0.70802669021685805</v>
      </c>
      <c r="T807">
        <v>10513</v>
      </c>
      <c r="U807">
        <v>57.32</v>
      </c>
      <c r="V807">
        <f t="shared" si="86"/>
        <v>0</v>
      </c>
      <c r="W807">
        <f t="shared" si="87"/>
        <v>0</v>
      </c>
      <c r="X807">
        <f t="shared" si="88"/>
        <v>1</v>
      </c>
    </row>
    <row r="808" spans="1:24" x14ac:dyDescent="0.3">
      <c r="A808" t="s">
        <v>782</v>
      </c>
      <c r="B808" t="str">
        <f t="shared" si="89"/>
        <v>'MAYURUNIQ'</v>
      </c>
      <c r="C808" t="s">
        <v>24</v>
      </c>
      <c r="D808" t="s">
        <v>1677</v>
      </c>
      <c r="E808">
        <v>212.95</v>
      </c>
      <c r="F808">
        <v>215.85</v>
      </c>
      <c r="G808">
        <v>219.95</v>
      </c>
      <c r="H808">
        <v>210.2</v>
      </c>
      <c r="I808">
        <v>212.4</v>
      </c>
      <c r="J808">
        <v>211.85</v>
      </c>
      <c r="K808">
        <v>213.79</v>
      </c>
      <c r="L808">
        <v>27660</v>
      </c>
      <c r="M808" s="3">
        <v>59.13</v>
      </c>
      <c r="N808">
        <v>967</v>
      </c>
      <c r="O808" s="3">
        <f t="shared" si="85"/>
        <v>28.60392967942089</v>
      </c>
      <c r="P808" s="3">
        <f>VLOOKUP(A808,'27-7'!$A$2:$N$1650,14,FALSE)</f>
        <v>26.185901434809733</v>
      </c>
      <c r="Q808" s="6">
        <f t="shared" si="90"/>
        <v>9.2340844199344518E-2</v>
      </c>
      <c r="R808" s="5">
        <f>VLOOKUP(A808,'27-7'!$A$2:$L$1650,12,FALSE)</f>
        <v>90.53</v>
      </c>
      <c r="S808" s="7">
        <f t="shared" si="91"/>
        <v>-0.34684634927648289</v>
      </c>
      <c r="T808">
        <v>15636</v>
      </c>
      <c r="U808">
        <v>56.53</v>
      </c>
      <c r="V808">
        <f t="shared" si="86"/>
        <v>0</v>
      </c>
      <c r="W808">
        <f t="shared" si="87"/>
        <v>0</v>
      </c>
      <c r="X808">
        <f t="shared" si="88"/>
        <v>1</v>
      </c>
    </row>
    <row r="809" spans="1:24" x14ac:dyDescent="0.3">
      <c r="A809" t="s">
        <v>855</v>
      </c>
      <c r="B809" t="str">
        <f t="shared" si="89"/>
        <v>'VINDHYATEL'</v>
      </c>
      <c r="C809" t="s">
        <v>24</v>
      </c>
      <c r="D809" t="s">
        <v>1677</v>
      </c>
      <c r="E809">
        <v>639.75</v>
      </c>
      <c r="F809">
        <v>641</v>
      </c>
      <c r="G809">
        <v>642.85</v>
      </c>
      <c r="H809">
        <v>620</v>
      </c>
      <c r="I809">
        <v>624.4</v>
      </c>
      <c r="J809">
        <v>623.1</v>
      </c>
      <c r="K809">
        <v>626.66</v>
      </c>
      <c r="L809">
        <v>9427</v>
      </c>
      <c r="M809" s="3">
        <v>59.07</v>
      </c>
      <c r="N809">
        <v>883</v>
      </c>
      <c r="O809" s="3">
        <f t="shared" si="85"/>
        <v>10.676104190260476</v>
      </c>
      <c r="P809" s="3">
        <f>VLOOKUP(A809,'27-7'!$A$2:$N$1650,14,FALSE)</f>
        <v>8.2051039697542532</v>
      </c>
      <c r="Q809" s="6">
        <f t="shared" si="90"/>
        <v>0.3011540413887322</v>
      </c>
      <c r="R809" s="5">
        <f>VLOOKUP(A809,'27-7'!$A$2:$L$1650,12,FALSE)</f>
        <v>55.85</v>
      </c>
      <c r="S809" s="7">
        <f t="shared" si="91"/>
        <v>5.7654431512981177E-2</v>
      </c>
      <c r="T809">
        <v>5772</v>
      </c>
      <c r="U809">
        <v>61.23</v>
      </c>
      <c r="V809">
        <f t="shared" si="86"/>
        <v>0</v>
      </c>
      <c r="W809">
        <f t="shared" si="87"/>
        <v>0</v>
      </c>
      <c r="X809">
        <f t="shared" si="88"/>
        <v>1</v>
      </c>
    </row>
    <row r="810" spans="1:24" x14ac:dyDescent="0.3">
      <c r="A810" t="s">
        <v>899</v>
      </c>
      <c r="B810" t="str">
        <f t="shared" si="89"/>
        <v>'PRSMJOHNSN'</v>
      </c>
      <c r="C810" t="s">
        <v>24</v>
      </c>
      <c r="D810" t="s">
        <v>1677</v>
      </c>
      <c r="E810">
        <v>45.6</v>
      </c>
      <c r="F810">
        <v>45.6</v>
      </c>
      <c r="G810">
        <v>46.7</v>
      </c>
      <c r="H810">
        <v>45</v>
      </c>
      <c r="I810">
        <v>46.6</v>
      </c>
      <c r="J810">
        <v>46.4</v>
      </c>
      <c r="K810">
        <v>45.98</v>
      </c>
      <c r="L810">
        <v>128215</v>
      </c>
      <c r="M810" s="3">
        <v>58.95</v>
      </c>
      <c r="N810">
        <v>1095</v>
      </c>
      <c r="O810" s="3">
        <f t="shared" si="85"/>
        <v>117.09132420091325</v>
      </c>
      <c r="P810" s="3">
        <f>VLOOKUP(A810,'27-7'!$A$2:$N$1650,14,FALSE)</f>
        <v>95.897058823529406</v>
      </c>
      <c r="Q810" s="6">
        <f t="shared" si="90"/>
        <v>0.22101058820151839</v>
      </c>
      <c r="R810" s="5">
        <f>VLOOKUP(A810,'27-7'!$A$2:$L$1650,12,FALSE)</f>
        <v>42.01</v>
      </c>
      <c r="S810" s="7">
        <f t="shared" si="91"/>
        <v>0.40323732444656046</v>
      </c>
      <c r="T810">
        <v>62722</v>
      </c>
      <c r="U810">
        <v>48.92</v>
      </c>
      <c r="V810">
        <f t="shared" si="86"/>
        <v>0</v>
      </c>
      <c r="W810">
        <f t="shared" si="87"/>
        <v>0</v>
      </c>
      <c r="X810">
        <f t="shared" si="88"/>
        <v>1</v>
      </c>
    </row>
    <row r="811" spans="1:24" x14ac:dyDescent="0.3">
      <c r="A811" t="s">
        <v>842</v>
      </c>
      <c r="B811" t="str">
        <f t="shared" si="89"/>
        <v>'BIRLAMONEY'</v>
      </c>
      <c r="C811" t="s">
        <v>24</v>
      </c>
      <c r="D811" t="s">
        <v>1677</v>
      </c>
      <c r="E811">
        <v>36.25</v>
      </c>
      <c r="F811">
        <v>36.4</v>
      </c>
      <c r="G811">
        <v>37</v>
      </c>
      <c r="H811">
        <v>35.35</v>
      </c>
      <c r="I811">
        <v>35.950000000000003</v>
      </c>
      <c r="J811">
        <v>35.799999999999997</v>
      </c>
      <c r="K811">
        <v>35.89</v>
      </c>
      <c r="L811">
        <v>164234</v>
      </c>
      <c r="M811" s="3">
        <v>58.94</v>
      </c>
      <c r="N811">
        <v>1292</v>
      </c>
      <c r="O811" s="3">
        <f t="shared" si="85"/>
        <v>127.11609907120743</v>
      </c>
      <c r="P811" s="3">
        <f>VLOOKUP(A811,'27-7'!$A$2:$N$1650,14,FALSE)</f>
        <v>119.47979797979798</v>
      </c>
      <c r="Q811" s="6">
        <f t="shared" si="90"/>
        <v>6.3912905951687499E-2</v>
      </c>
      <c r="R811" s="5">
        <f>VLOOKUP(A811,'27-7'!$A$2:$L$1650,12,FALSE)</f>
        <v>60.04</v>
      </c>
      <c r="S811" s="7">
        <f t="shared" si="91"/>
        <v>-1.8321119253830804E-2</v>
      </c>
      <c r="T811">
        <v>74569</v>
      </c>
      <c r="U811">
        <v>45.4</v>
      </c>
      <c r="V811">
        <f t="shared" si="86"/>
        <v>0</v>
      </c>
      <c r="W811">
        <f t="shared" si="87"/>
        <v>0</v>
      </c>
      <c r="X811">
        <f t="shared" si="88"/>
        <v>1</v>
      </c>
    </row>
    <row r="812" spans="1:24" x14ac:dyDescent="0.3">
      <c r="A812" t="s">
        <v>753</v>
      </c>
      <c r="B812" t="str">
        <f t="shared" si="89"/>
        <v>'NILKAMAL'</v>
      </c>
      <c r="C812" t="s">
        <v>24</v>
      </c>
      <c r="D812" t="s">
        <v>1677</v>
      </c>
      <c r="E812">
        <v>1195.95</v>
      </c>
      <c r="F812">
        <v>1197.95</v>
      </c>
      <c r="G812">
        <v>1203.9000000000001</v>
      </c>
      <c r="H812">
        <v>1189.95</v>
      </c>
      <c r="I812">
        <v>1191</v>
      </c>
      <c r="J812">
        <v>1190.6500000000001</v>
      </c>
      <c r="K812">
        <v>1191.46</v>
      </c>
      <c r="L812">
        <v>4947</v>
      </c>
      <c r="M812" s="3">
        <v>58.94</v>
      </c>
      <c r="N812">
        <v>450</v>
      </c>
      <c r="O812" s="3">
        <f t="shared" si="85"/>
        <v>10.993333333333334</v>
      </c>
      <c r="P812" s="3">
        <f>VLOOKUP(A812,'27-7'!$A$2:$N$1650,14,FALSE)</f>
        <v>8.96086508753862</v>
      </c>
      <c r="Q812" s="6">
        <f t="shared" si="90"/>
        <v>0.22681607478067664</v>
      </c>
      <c r="R812" s="5">
        <f>VLOOKUP(A812,'27-7'!$A$2:$L$1650,12,FALSE)</f>
        <v>104.2</v>
      </c>
      <c r="S812" s="7">
        <f t="shared" si="91"/>
        <v>-0.43435700575815744</v>
      </c>
      <c r="T812">
        <v>3325</v>
      </c>
      <c r="U812">
        <v>67.209999999999994</v>
      </c>
      <c r="V812">
        <f t="shared" si="86"/>
        <v>0</v>
      </c>
      <c r="W812">
        <f t="shared" si="87"/>
        <v>0</v>
      </c>
      <c r="X812">
        <f t="shared" si="88"/>
        <v>1</v>
      </c>
    </row>
    <row r="813" spans="1:24" x14ac:dyDescent="0.3">
      <c r="A813" t="s">
        <v>917</v>
      </c>
      <c r="B813" t="str">
        <f t="shared" si="89"/>
        <v>'GNA'</v>
      </c>
      <c r="C813" t="s">
        <v>24</v>
      </c>
      <c r="D813" t="s">
        <v>1677</v>
      </c>
      <c r="E813">
        <v>172.55</v>
      </c>
      <c r="F813">
        <v>172</v>
      </c>
      <c r="G813">
        <v>179.2</v>
      </c>
      <c r="H813">
        <v>172</v>
      </c>
      <c r="I813">
        <v>175</v>
      </c>
      <c r="J813">
        <v>174.6</v>
      </c>
      <c r="K813">
        <v>175.67</v>
      </c>
      <c r="L813">
        <v>33392</v>
      </c>
      <c r="M813" s="3">
        <v>58.66</v>
      </c>
      <c r="N813">
        <v>1415</v>
      </c>
      <c r="O813" s="3">
        <f t="shared" si="85"/>
        <v>23.598586572438162</v>
      </c>
      <c r="P813" s="3">
        <f>VLOOKUP(A813,'27-7'!$A$2:$N$1650,14,FALSE)</f>
        <v>25.062076749435665</v>
      </c>
      <c r="Q813" s="6">
        <f t="shared" si="90"/>
        <v>-5.839460917900418E-2</v>
      </c>
      <c r="R813" s="5">
        <f>VLOOKUP(A813,'27-7'!$A$2:$L$1650,12,FALSE)</f>
        <v>38.49</v>
      </c>
      <c r="S813" s="7">
        <f t="shared" si="91"/>
        <v>0.52403221616004136</v>
      </c>
      <c r="T813">
        <v>12665</v>
      </c>
      <c r="U813">
        <v>37.93</v>
      </c>
      <c r="V813">
        <f t="shared" si="86"/>
        <v>0</v>
      </c>
      <c r="W813">
        <f t="shared" si="87"/>
        <v>0</v>
      </c>
      <c r="X813">
        <f t="shared" si="88"/>
        <v>1</v>
      </c>
    </row>
    <row r="814" spans="1:24" x14ac:dyDescent="0.3">
      <c r="A814" t="s">
        <v>821</v>
      </c>
      <c r="B814" t="str">
        <f t="shared" si="89"/>
        <v>'KCPSUGIND'</v>
      </c>
      <c r="C814" t="s">
        <v>24</v>
      </c>
      <c r="D814" t="s">
        <v>1677</v>
      </c>
      <c r="E814">
        <v>14.6</v>
      </c>
      <c r="F814">
        <v>14.6</v>
      </c>
      <c r="G814">
        <v>15</v>
      </c>
      <c r="H814">
        <v>14.2</v>
      </c>
      <c r="I814">
        <v>14.2</v>
      </c>
      <c r="J814">
        <v>14.3</v>
      </c>
      <c r="K814">
        <v>14.54</v>
      </c>
      <c r="L814">
        <v>402861</v>
      </c>
      <c r="M814" s="3">
        <v>58.59</v>
      </c>
      <c r="N814">
        <v>1161</v>
      </c>
      <c r="O814" s="3">
        <f t="shared" si="85"/>
        <v>346.99483204134367</v>
      </c>
      <c r="P814" s="3">
        <f>VLOOKUP(A814,'27-7'!$A$2:$N$1650,14,FALSE)</f>
        <v>397.62920426579166</v>
      </c>
      <c r="Q814" s="6">
        <f t="shared" si="90"/>
        <v>-0.12734067739803612</v>
      </c>
      <c r="R814" s="5">
        <f>VLOOKUP(A814,'27-7'!$A$2:$L$1650,12,FALSE)</f>
        <v>71.58</v>
      </c>
      <c r="S814" s="7">
        <f t="shared" si="91"/>
        <v>-0.18147527242246431</v>
      </c>
      <c r="T814">
        <v>185805</v>
      </c>
      <c r="U814">
        <v>46.12</v>
      </c>
      <c r="V814">
        <f t="shared" si="86"/>
        <v>0</v>
      </c>
      <c r="W814">
        <f t="shared" si="87"/>
        <v>0</v>
      </c>
      <c r="X814">
        <f t="shared" si="88"/>
        <v>1</v>
      </c>
    </row>
    <row r="815" spans="1:24" x14ac:dyDescent="0.3">
      <c r="A815" t="s">
        <v>870</v>
      </c>
      <c r="B815" t="str">
        <f t="shared" si="89"/>
        <v>'BBL'</v>
      </c>
      <c r="C815" t="s">
        <v>24</v>
      </c>
      <c r="D815" t="s">
        <v>1677</v>
      </c>
      <c r="E815">
        <v>755.15</v>
      </c>
      <c r="F815">
        <v>758.75</v>
      </c>
      <c r="G815">
        <v>769.5</v>
      </c>
      <c r="H815">
        <v>753.3</v>
      </c>
      <c r="I815">
        <v>758.85</v>
      </c>
      <c r="J815">
        <v>758.05</v>
      </c>
      <c r="K815">
        <v>757.71</v>
      </c>
      <c r="L815">
        <v>7731</v>
      </c>
      <c r="M815" s="3">
        <v>58.58</v>
      </c>
      <c r="N815">
        <v>568</v>
      </c>
      <c r="O815" s="3">
        <f t="shared" si="85"/>
        <v>13.610915492957746</v>
      </c>
      <c r="P815" s="3">
        <f>VLOOKUP(A815,'27-7'!$A$2:$N$1650,14,FALSE)</f>
        <v>12.290262172284644</v>
      </c>
      <c r="Q815" s="6">
        <f t="shared" si="90"/>
        <v>0.10745526028332116</v>
      </c>
      <c r="R815" s="5">
        <f>VLOOKUP(A815,'27-7'!$A$2:$L$1650,12,FALSE)</f>
        <v>49.96</v>
      </c>
      <c r="S815" s="7">
        <f t="shared" si="91"/>
        <v>0.17253803042433941</v>
      </c>
      <c r="T815">
        <v>4594</v>
      </c>
      <c r="U815">
        <v>59.42</v>
      </c>
      <c r="V815">
        <f t="shared" si="86"/>
        <v>0</v>
      </c>
      <c r="W815">
        <f t="shared" si="87"/>
        <v>0</v>
      </c>
      <c r="X815">
        <f t="shared" si="88"/>
        <v>1</v>
      </c>
    </row>
    <row r="816" spans="1:24" x14ac:dyDescent="0.3">
      <c r="A816" t="s">
        <v>912</v>
      </c>
      <c r="B816" t="str">
        <f t="shared" si="89"/>
        <v>'INGERRAND'</v>
      </c>
      <c r="C816" t="s">
        <v>24</v>
      </c>
      <c r="D816" t="s">
        <v>1677</v>
      </c>
      <c r="E816">
        <v>610.15</v>
      </c>
      <c r="F816">
        <v>612.04999999999995</v>
      </c>
      <c r="G816">
        <v>613.45000000000005</v>
      </c>
      <c r="H816">
        <v>603</v>
      </c>
      <c r="I816">
        <v>607.65</v>
      </c>
      <c r="J816">
        <v>606.25</v>
      </c>
      <c r="K816">
        <v>606.38</v>
      </c>
      <c r="L816">
        <v>9559</v>
      </c>
      <c r="M816" s="3">
        <v>57.96</v>
      </c>
      <c r="N816">
        <v>934</v>
      </c>
      <c r="O816" s="3">
        <f t="shared" si="85"/>
        <v>10.234475374732334</v>
      </c>
      <c r="P816" s="3">
        <f>VLOOKUP(A816,'27-7'!$A$2:$N$1650,14,FALSE)</f>
        <v>9.6430722891566258</v>
      </c>
      <c r="Q816" s="6">
        <f t="shared" si="90"/>
        <v>6.1329322008788087E-2</v>
      </c>
      <c r="R816" s="5">
        <f>VLOOKUP(A816,'27-7'!$A$2:$L$1650,12,FALSE)</f>
        <v>39.17</v>
      </c>
      <c r="S816" s="7">
        <f t="shared" si="91"/>
        <v>0.47970385499106455</v>
      </c>
      <c r="T816">
        <v>5534</v>
      </c>
      <c r="U816">
        <v>57.89</v>
      </c>
      <c r="V816">
        <f t="shared" si="86"/>
        <v>0</v>
      </c>
      <c r="W816">
        <f t="shared" si="87"/>
        <v>0</v>
      </c>
      <c r="X816">
        <f t="shared" si="88"/>
        <v>1</v>
      </c>
    </row>
    <row r="817" spans="1:24" x14ac:dyDescent="0.3">
      <c r="A817" t="s">
        <v>170</v>
      </c>
      <c r="B817" t="str">
        <f t="shared" si="89"/>
        <v>'CAPACITE'</v>
      </c>
      <c r="C817" t="s">
        <v>24</v>
      </c>
      <c r="D817" t="s">
        <v>1677</v>
      </c>
      <c r="E817">
        <v>101.05</v>
      </c>
      <c r="F817">
        <v>101.9</v>
      </c>
      <c r="G817">
        <v>102</v>
      </c>
      <c r="H817">
        <v>98.5</v>
      </c>
      <c r="I817">
        <v>98.8</v>
      </c>
      <c r="J817">
        <v>98.8</v>
      </c>
      <c r="K817">
        <v>99.83</v>
      </c>
      <c r="L817">
        <v>57607</v>
      </c>
      <c r="M817" s="3">
        <v>57.51</v>
      </c>
      <c r="N817">
        <v>2242</v>
      </c>
      <c r="O817" s="3">
        <f t="shared" si="85"/>
        <v>25.694469223907227</v>
      </c>
      <c r="P817" s="3">
        <f>VLOOKUP(A817,'27-7'!$A$2:$N$1650,14,FALSE)</f>
        <v>121.44688142563399</v>
      </c>
      <c r="Q817" s="6">
        <f t="shared" si="90"/>
        <v>-0.78843039094716638</v>
      </c>
      <c r="R817" s="5">
        <f>VLOOKUP(A817,'27-7'!$A$2:$L$1650,12,FALSE)</f>
        <v>180.6</v>
      </c>
      <c r="S817" s="7">
        <f t="shared" si="91"/>
        <v>-0.68156146179402</v>
      </c>
      <c r="T817">
        <v>38452</v>
      </c>
      <c r="U817">
        <v>66.75</v>
      </c>
      <c r="V817">
        <f t="shared" si="86"/>
        <v>0</v>
      </c>
      <c r="W817">
        <f t="shared" si="87"/>
        <v>0</v>
      </c>
      <c r="X817">
        <f t="shared" si="88"/>
        <v>1</v>
      </c>
    </row>
    <row r="818" spans="1:24" x14ac:dyDescent="0.3">
      <c r="A818" t="s">
        <v>816</v>
      </c>
      <c r="B818" t="str">
        <f t="shared" si="89"/>
        <v>'CESCVENT'</v>
      </c>
      <c r="C818" t="s">
        <v>24</v>
      </c>
      <c r="D818" t="s">
        <v>1677</v>
      </c>
      <c r="E818">
        <v>171.55</v>
      </c>
      <c r="F818">
        <v>172.4</v>
      </c>
      <c r="G818">
        <v>174.1</v>
      </c>
      <c r="H818">
        <v>167.9</v>
      </c>
      <c r="I818">
        <v>169.85</v>
      </c>
      <c r="J818">
        <v>170.1</v>
      </c>
      <c r="K818">
        <v>170.36</v>
      </c>
      <c r="L818">
        <v>33439</v>
      </c>
      <c r="M818" s="3">
        <v>56.97</v>
      </c>
      <c r="N818">
        <v>764</v>
      </c>
      <c r="O818" s="3">
        <f t="shared" si="85"/>
        <v>43.768324607329845</v>
      </c>
      <c r="P818" s="3">
        <f>VLOOKUP(A818,'27-7'!$A$2:$N$1650,14,FALSE)</f>
        <v>32.227272727272727</v>
      </c>
      <c r="Q818" s="6">
        <f t="shared" si="90"/>
        <v>0.35811444479725896</v>
      </c>
      <c r="R818" s="5">
        <f>VLOOKUP(A818,'27-7'!$A$2:$L$1650,12,FALSE)</f>
        <v>75.02</v>
      </c>
      <c r="S818" s="7">
        <f t="shared" si="91"/>
        <v>-0.24060250599840041</v>
      </c>
      <c r="T818">
        <v>22302</v>
      </c>
      <c r="U818">
        <v>66.69</v>
      </c>
      <c r="V818">
        <f t="shared" si="86"/>
        <v>0</v>
      </c>
      <c r="W818">
        <f t="shared" si="87"/>
        <v>0</v>
      </c>
      <c r="X818">
        <f t="shared" si="88"/>
        <v>1</v>
      </c>
    </row>
    <row r="819" spans="1:24" x14ac:dyDescent="0.3">
      <c r="A819" t="s">
        <v>800</v>
      </c>
      <c r="B819" t="str">
        <f t="shared" si="89"/>
        <v>'VRLLOG'</v>
      </c>
      <c r="C819" t="s">
        <v>24</v>
      </c>
      <c r="D819" t="s">
        <v>1677</v>
      </c>
      <c r="E819">
        <v>148.55000000000001</v>
      </c>
      <c r="F819">
        <v>148.6</v>
      </c>
      <c r="G819">
        <v>151.80000000000001</v>
      </c>
      <c r="H819">
        <v>148.1</v>
      </c>
      <c r="I819">
        <v>148.9</v>
      </c>
      <c r="J819">
        <v>148.85</v>
      </c>
      <c r="K819">
        <v>149.01</v>
      </c>
      <c r="L819">
        <v>38157</v>
      </c>
      <c r="M819" s="3">
        <v>56.86</v>
      </c>
      <c r="N819">
        <v>1375</v>
      </c>
      <c r="O819" s="3">
        <f t="shared" si="85"/>
        <v>27.750545454545456</v>
      </c>
      <c r="P819" s="3">
        <f>VLOOKUP(A819,'27-7'!$A$2:$N$1650,14,FALSE)</f>
        <v>17.957898172323759</v>
      </c>
      <c r="Q819" s="6">
        <f t="shared" si="90"/>
        <v>0.54531143835718299</v>
      </c>
      <c r="R819" s="5">
        <f>VLOOKUP(A819,'27-7'!$A$2:$L$1650,12,FALSE)</f>
        <v>82.06</v>
      </c>
      <c r="S819" s="7">
        <f t="shared" si="91"/>
        <v>-0.30709237143553503</v>
      </c>
      <c r="T819">
        <v>22881</v>
      </c>
      <c r="U819">
        <v>59.97</v>
      </c>
      <c r="V819">
        <f t="shared" si="86"/>
        <v>0</v>
      </c>
      <c r="W819">
        <f t="shared" si="87"/>
        <v>0</v>
      </c>
      <c r="X819">
        <f t="shared" si="88"/>
        <v>1</v>
      </c>
    </row>
    <row r="820" spans="1:24" x14ac:dyDescent="0.3">
      <c r="A820" t="s">
        <v>174</v>
      </c>
      <c r="B820" t="str">
        <f t="shared" si="89"/>
        <v>'MAHLIFE'</v>
      </c>
      <c r="C820" t="s">
        <v>24</v>
      </c>
      <c r="D820" t="s">
        <v>1677</v>
      </c>
      <c r="E820">
        <v>206.25</v>
      </c>
      <c r="F820">
        <v>207.3</v>
      </c>
      <c r="G820">
        <v>207.4</v>
      </c>
      <c r="H820">
        <v>203.55</v>
      </c>
      <c r="I820">
        <v>205</v>
      </c>
      <c r="J820">
        <v>205.25</v>
      </c>
      <c r="K820">
        <v>204.83</v>
      </c>
      <c r="L820">
        <v>27560</v>
      </c>
      <c r="M820" s="3">
        <v>56.45</v>
      </c>
      <c r="N820">
        <v>1252</v>
      </c>
      <c r="O820" s="3">
        <f t="shared" si="85"/>
        <v>22.012779552715656</v>
      </c>
      <c r="P820" s="3">
        <f>VLOOKUP(A820,'27-7'!$A$2:$N$1650,14,FALSE)</f>
        <v>32.1706903854299</v>
      </c>
      <c r="Q820" s="6">
        <f t="shared" si="90"/>
        <v>-0.31575047694079827</v>
      </c>
      <c r="R820" s="5">
        <f>VLOOKUP(A820,'27-7'!$A$2:$L$1650,12,FALSE)</f>
        <v>155.58000000000001</v>
      </c>
      <c r="S820" s="7">
        <f t="shared" si="91"/>
        <v>-0.63716415991772724</v>
      </c>
      <c r="T820">
        <v>19460</v>
      </c>
      <c r="U820">
        <v>70.61</v>
      </c>
      <c r="V820">
        <f t="shared" si="86"/>
        <v>0</v>
      </c>
      <c r="W820">
        <f t="shared" si="87"/>
        <v>0</v>
      </c>
      <c r="X820">
        <f t="shared" si="88"/>
        <v>1</v>
      </c>
    </row>
    <row r="821" spans="1:24" x14ac:dyDescent="0.3">
      <c r="A821" t="s">
        <v>771</v>
      </c>
      <c r="B821" t="str">
        <f t="shared" si="89"/>
        <v>'GABRIEL'</v>
      </c>
      <c r="C821" t="s">
        <v>24</v>
      </c>
      <c r="D821" t="s">
        <v>1677</v>
      </c>
      <c r="E821">
        <v>89.85</v>
      </c>
      <c r="F821">
        <v>90.65</v>
      </c>
      <c r="G821">
        <v>91.45</v>
      </c>
      <c r="H821">
        <v>88.1</v>
      </c>
      <c r="I821">
        <v>89.55</v>
      </c>
      <c r="J821">
        <v>89.55</v>
      </c>
      <c r="K821">
        <v>90.07</v>
      </c>
      <c r="L821">
        <v>62553</v>
      </c>
      <c r="M821" s="3">
        <v>56.34</v>
      </c>
      <c r="N821">
        <v>1781</v>
      </c>
      <c r="O821" s="3">
        <f t="shared" si="85"/>
        <v>35.122403144300954</v>
      </c>
      <c r="P821" s="3">
        <f>VLOOKUP(A821,'27-7'!$A$2:$N$1650,14,FALSE)</f>
        <v>52.274586173320351</v>
      </c>
      <c r="Q821" s="6">
        <f t="shared" si="90"/>
        <v>-0.32811705045641176</v>
      </c>
      <c r="R821" s="5">
        <f>VLOOKUP(A821,'27-7'!$A$2:$L$1650,12,FALSE)</f>
        <v>97.04</v>
      </c>
      <c r="S821" s="7">
        <f t="shared" si="91"/>
        <v>-0.4194146743610882</v>
      </c>
      <c r="T821">
        <v>35881</v>
      </c>
      <c r="U821">
        <v>57.36</v>
      </c>
      <c r="V821">
        <f t="shared" si="86"/>
        <v>0</v>
      </c>
      <c r="W821">
        <f t="shared" si="87"/>
        <v>0</v>
      </c>
      <c r="X821">
        <f t="shared" si="88"/>
        <v>1</v>
      </c>
    </row>
    <row r="822" spans="1:24" x14ac:dyDescent="0.3">
      <c r="A822" t="s">
        <v>686</v>
      </c>
      <c r="B822" t="str">
        <f t="shared" si="89"/>
        <v>'TAKE'</v>
      </c>
      <c r="C822" t="s">
        <v>24</v>
      </c>
      <c r="D822" t="s">
        <v>1677</v>
      </c>
      <c r="E822">
        <v>38.950000000000003</v>
      </c>
      <c r="F822">
        <v>38.950000000000003</v>
      </c>
      <c r="G822">
        <v>39.549999999999997</v>
      </c>
      <c r="H822">
        <v>38.700000000000003</v>
      </c>
      <c r="I822">
        <v>39</v>
      </c>
      <c r="J822">
        <v>39</v>
      </c>
      <c r="K822">
        <v>39.06</v>
      </c>
      <c r="L822">
        <v>143976</v>
      </c>
      <c r="M822" s="3">
        <v>56.24</v>
      </c>
      <c r="N822">
        <v>1246</v>
      </c>
      <c r="O822" s="3">
        <f t="shared" si="85"/>
        <v>115.55056179775281</v>
      </c>
      <c r="P822" s="3">
        <f>VLOOKUP(A822,'27-7'!$A$2:$N$1650,14,FALSE)</f>
        <v>159.85590891244601</v>
      </c>
      <c r="Q822" s="6">
        <f t="shared" si="90"/>
        <v>-0.27715801946964308</v>
      </c>
      <c r="R822" s="5">
        <f>VLOOKUP(A822,'27-7'!$A$2:$L$1650,12,FALSE)</f>
        <v>159.56</v>
      </c>
      <c r="S822" s="7">
        <f t="shared" si="91"/>
        <v>-0.64753070945099012</v>
      </c>
      <c r="T822">
        <v>102164</v>
      </c>
      <c r="U822">
        <v>70.959999999999994</v>
      </c>
      <c r="V822">
        <f t="shared" si="86"/>
        <v>0</v>
      </c>
      <c r="W822">
        <f t="shared" si="87"/>
        <v>0</v>
      </c>
      <c r="X822">
        <f t="shared" si="88"/>
        <v>1</v>
      </c>
    </row>
    <row r="823" spans="1:24" x14ac:dyDescent="0.3">
      <c r="A823" t="s">
        <v>866</v>
      </c>
      <c r="B823" t="str">
        <f t="shared" si="89"/>
        <v>'VADILALIND'</v>
      </c>
      <c r="C823" t="s">
        <v>24</v>
      </c>
      <c r="D823" t="s">
        <v>1677</v>
      </c>
      <c r="E823">
        <v>627.5</v>
      </c>
      <c r="F823">
        <v>622.04999999999995</v>
      </c>
      <c r="G823">
        <v>635</v>
      </c>
      <c r="H823">
        <v>614.1</v>
      </c>
      <c r="I823">
        <v>623</v>
      </c>
      <c r="J823">
        <v>625.04999999999995</v>
      </c>
      <c r="K823">
        <v>625.45000000000005</v>
      </c>
      <c r="L823">
        <v>8969</v>
      </c>
      <c r="M823" s="3">
        <v>56.1</v>
      </c>
      <c r="N823">
        <v>518</v>
      </c>
      <c r="O823" s="3">
        <f t="shared" si="85"/>
        <v>17.314671814671815</v>
      </c>
      <c r="P823" s="3">
        <f>VLOOKUP(A823,'27-7'!$A$2:$N$1650,14,FALSE)</f>
        <v>14.204861111111111</v>
      </c>
      <c r="Q823" s="6">
        <f t="shared" si="90"/>
        <v>0.21892580851270665</v>
      </c>
      <c r="R823" s="5">
        <f>VLOOKUP(A823,'27-7'!$A$2:$L$1650,12,FALSE)</f>
        <v>52.05</v>
      </c>
      <c r="S823" s="7">
        <f t="shared" si="91"/>
        <v>7.780979827089346E-2</v>
      </c>
      <c r="T823">
        <v>6431</v>
      </c>
      <c r="U823">
        <v>71.7</v>
      </c>
      <c r="V823">
        <f t="shared" si="86"/>
        <v>0</v>
      </c>
      <c r="W823">
        <f t="shared" si="87"/>
        <v>0</v>
      </c>
      <c r="X823">
        <f t="shared" si="88"/>
        <v>1</v>
      </c>
    </row>
    <row r="824" spans="1:24" x14ac:dyDescent="0.3">
      <c r="A824" t="s">
        <v>178</v>
      </c>
      <c r="B824" t="str">
        <f t="shared" si="89"/>
        <v>'GULFOILLUB'</v>
      </c>
      <c r="C824" t="s">
        <v>24</v>
      </c>
      <c r="D824" t="s">
        <v>1677</v>
      </c>
      <c r="E824">
        <v>585.35</v>
      </c>
      <c r="F824">
        <v>578.45000000000005</v>
      </c>
      <c r="G824">
        <v>590.54999999999995</v>
      </c>
      <c r="H824">
        <v>575</v>
      </c>
      <c r="I824">
        <v>577.5</v>
      </c>
      <c r="J824">
        <v>577.85</v>
      </c>
      <c r="K824">
        <v>580.01</v>
      </c>
      <c r="L824">
        <v>9655</v>
      </c>
      <c r="M824" s="3">
        <v>56</v>
      </c>
      <c r="N824">
        <v>734</v>
      </c>
      <c r="O824" s="3">
        <f t="shared" si="85"/>
        <v>13.153950953678475</v>
      </c>
      <c r="P824" s="3">
        <f>VLOOKUP(A824,'27-7'!$A$2:$N$1650,14,FALSE)</f>
        <v>11.674662668665666</v>
      </c>
      <c r="Q824" s="6">
        <f t="shared" si="90"/>
        <v>0.12670929576262274</v>
      </c>
      <c r="R824" s="5">
        <f>VLOOKUP(A824,'27-7'!$A$2:$L$1650,12,FALSE)</f>
        <v>90.19</v>
      </c>
      <c r="S824" s="7">
        <f t="shared" si="91"/>
        <v>-0.37908859075285506</v>
      </c>
      <c r="T824">
        <v>5636</v>
      </c>
      <c r="U824">
        <v>58.37</v>
      </c>
      <c r="V824">
        <f t="shared" si="86"/>
        <v>0</v>
      </c>
      <c r="W824">
        <f t="shared" si="87"/>
        <v>0</v>
      </c>
      <c r="X824">
        <f t="shared" si="88"/>
        <v>1</v>
      </c>
    </row>
    <row r="825" spans="1:24" x14ac:dyDescent="0.3">
      <c r="A825" t="s">
        <v>185</v>
      </c>
      <c r="B825" t="str">
        <f t="shared" si="89"/>
        <v>'BSLGOLDETF'</v>
      </c>
      <c r="C825" t="s">
        <v>24</v>
      </c>
      <c r="D825" t="s">
        <v>1677</v>
      </c>
      <c r="E825">
        <v>4845.7</v>
      </c>
      <c r="F825">
        <v>4945</v>
      </c>
      <c r="G825">
        <v>5075</v>
      </c>
      <c r="H825">
        <v>4800</v>
      </c>
      <c r="I825">
        <v>4800</v>
      </c>
      <c r="J825">
        <v>4808.3500000000004</v>
      </c>
      <c r="K825">
        <v>4880.42</v>
      </c>
      <c r="L825">
        <v>1144</v>
      </c>
      <c r="M825" s="3">
        <v>55.83</v>
      </c>
      <c r="N825">
        <v>331</v>
      </c>
      <c r="O825" s="3">
        <f t="shared" si="85"/>
        <v>3.4561933534743203</v>
      </c>
      <c r="P825" s="3">
        <f>VLOOKUP(A825,'27-7'!$A$2:$N$1650,14,FALSE)</f>
        <v>2.6510791366906474</v>
      </c>
      <c r="Q825" s="6">
        <f t="shared" si="90"/>
        <v>0.30369301528610726</v>
      </c>
      <c r="R825" s="5">
        <f>VLOOKUP(A825,'27-7'!$A$2:$L$1650,12,FALSE)</f>
        <v>35.47</v>
      </c>
      <c r="S825" s="7">
        <f t="shared" si="91"/>
        <v>0.57400620242458411</v>
      </c>
      <c r="T825">
        <v>750</v>
      </c>
      <c r="U825">
        <v>65.56</v>
      </c>
      <c r="V825">
        <f t="shared" si="86"/>
        <v>0</v>
      </c>
      <c r="W825">
        <f t="shared" si="87"/>
        <v>0</v>
      </c>
      <c r="X825">
        <f t="shared" si="88"/>
        <v>1</v>
      </c>
    </row>
    <row r="826" spans="1:24" x14ac:dyDescent="0.3">
      <c r="A826" t="s">
        <v>92</v>
      </c>
      <c r="B826" t="str">
        <f t="shared" si="89"/>
        <v>'TAJGVK'</v>
      </c>
      <c r="C826" t="s">
        <v>24</v>
      </c>
      <c r="D826" t="s">
        <v>1677</v>
      </c>
      <c r="E826">
        <v>142.55000000000001</v>
      </c>
      <c r="F826">
        <v>141</v>
      </c>
      <c r="G826">
        <v>141.44999999999999</v>
      </c>
      <c r="H826">
        <v>139</v>
      </c>
      <c r="I826">
        <v>139.80000000000001</v>
      </c>
      <c r="J826">
        <v>139.9</v>
      </c>
      <c r="K826">
        <v>140.22999999999999</v>
      </c>
      <c r="L826">
        <v>39769</v>
      </c>
      <c r="M826" s="3">
        <v>55.77</v>
      </c>
      <c r="N826">
        <v>1091</v>
      </c>
      <c r="O826" s="3">
        <f t="shared" si="85"/>
        <v>36.451879010082493</v>
      </c>
      <c r="P826" s="3">
        <f>VLOOKUP(A826,'27-7'!$A$2:$N$1650,14,FALSE)</f>
        <v>44.022966765738992</v>
      </c>
      <c r="Q826" s="6">
        <f t="shared" si="90"/>
        <v>-0.17198040731659006</v>
      </c>
      <c r="R826" s="5">
        <f>VLOOKUP(A826,'27-7'!$A$2:$L$1650,12,FALSE)</f>
        <v>233.1</v>
      </c>
      <c r="S826" s="7">
        <f t="shared" si="91"/>
        <v>-0.76074646074646068</v>
      </c>
      <c r="T826">
        <v>20519</v>
      </c>
      <c r="U826">
        <v>51.6</v>
      </c>
      <c r="V826">
        <f t="shared" si="86"/>
        <v>0</v>
      </c>
      <c r="W826">
        <f t="shared" si="87"/>
        <v>0</v>
      </c>
      <c r="X826">
        <f t="shared" si="88"/>
        <v>1</v>
      </c>
    </row>
    <row r="827" spans="1:24" x14ac:dyDescent="0.3">
      <c r="A827" t="s">
        <v>875</v>
      </c>
      <c r="B827" t="str">
        <f t="shared" si="89"/>
        <v>'ELECTCAST'</v>
      </c>
      <c r="C827" t="s">
        <v>24</v>
      </c>
      <c r="D827" t="s">
        <v>1677</v>
      </c>
      <c r="E827">
        <v>14.65</v>
      </c>
      <c r="F827">
        <v>14.9</v>
      </c>
      <c r="G827">
        <v>14.9</v>
      </c>
      <c r="H827">
        <v>14.4</v>
      </c>
      <c r="I827">
        <v>14.7</v>
      </c>
      <c r="J827">
        <v>14.75</v>
      </c>
      <c r="K827">
        <v>14.65</v>
      </c>
      <c r="L827">
        <v>380489</v>
      </c>
      <c r="M827" s="3">
        <v>55.76</v>
      </c>
      <c r="N827">
        <v>913</v>
      </c>
      <c r="O827" s="3">
        <f t="shared" si="85"/>
        <v>416.74589266155533</v>
      </c>
      <c r="P827" s="3">
        <f>VLOOKUP(A827,'27-7'!$A$2:$N$1650,14,FALSE)</f>
        <v>346.63097713097716</v>
      </c>
      <c r="Q827" s="6">
        <f t="shared" si="90"/>
        <v>0.20227538839982187</v>
      </c>
      <c r="R827" s="5">
        <f>VLOOKUP(A827,'27-7'!$A$2:$L$1650,12,FALSE)</f>
        <v>49.05</v>
      </c>
      <c r="S827" s="7">
        <f t="shared" si="91"/>
        <v>0.13679918450560655</v>
      </c>
      <c r="T827">
        <v>251234</v>
      </c>
      <c r="U827">
        <v>66.03</v>
      </c>
      <c r="V827">
        <f t="shared" si="86"/>
        <v>0</v>
      </c>
      <c r="W827">
        <f t="shared" si="87"/>
        <v>0</v>
      </c>
      <c r="X827">
        <f t="shared" si="88"/>
        <v>1</v>
      </c>
    </row>
    <row r="828" spans="1:24" x14ac:dyDescent="0.3">
      <c r="A828" t="s">
        <v>1012</v>
      </c>
      <c r="B828" t="str">
        <f t="shared" si="89"/>
        <v>'JAYBARMARU'</v>
      </c>
      <c r="C828" t="s">
        <v>24</v>
      </c>
      <c r="D828" t="s">
        <v>1677</v>
      </c>
      <c r="E828">
        <v>170.7</v>
      </c>
      <c r="F828">
        <v>171.85</v>
      </c>
      <c r="G828">
        <v>179.2</v>
      </c>
      <c r="H828">
        <v>170.45</v>
      </c>
      <c r="I828">
        <v>177</v>
      </c>
      <c r="J828">
        <v>176.95</v>
      </c>
      <c r="K828">
        <v>176.66</v>
      </c>
      <c r="L828">
        <v>31389</v>
      </c>
      <c r="M828" s="3">
        <v>55.45</v>
      </c>
      <c r="N828">
        <v>1049</v>
      </c>
      <c r="O828" s="3">
        <f t="shared" si="85"/>
        <v>29.922783603431839</v>
      </c>
      <c r="P828" s="3">
        <f>VLOOKUP(A828,'27-7'!$A$2:$N$1650,14,FALSE)</f>
        <v>17.922256097560975</v>
      </c>
      <c r="Q828" s="6">
        <f t="shared" si="90"/>
        <v>0.66958799386333989</v>
      </c>
      <c r="R828" s="5">
        <f>VLOOKUP(A828,'27-7'!$A$2:$L$1650,12,FALSE)</f>
        <v>20.32</v>
      </c>
      <c r="S828" s="7">
        <f t="shared" si="91"/>
        <v>1.7288385826771655</v>
      </c>
      <c r="T828">
        <v>15600</v>
      </c>
      <c r="U828">
        <v>49.7</v>
      </c>
      <c r="V828">
        <f t="shared" si="86"/>
        <v>0</v>
      </c>
      <c r="W828">
        <f t="shared" si="87"/>
        <v>0</v>
      </c>
      <c r="X828">
        <f t="shared" si="88"/>
        <v>1</v>
      </c>
    </row>
    <row r="829" spans="1:24" x14ac:dyDescent="0.3">
      <c r="A829" t="s">
        <v>929</v>
      </c>
      <c r="B829" t="str">
        <f t="shared" si="89"/>
        <v>'REFEX'</v>
      </c>
      <c r="C829" t="s">
        <v>24</v>
      </c>
      <c r="D829" t="s">
        <v>1677</v>
      </c>
      <c r="E829">
        <v>47.05</v>
      </c>
      <c r="F829">
        <v>47.5</v>
      </c>
      <c r="G829">
        <v>48.8</v>
      </c>
      <c r="H829">
        <v>47.05</v>
      </c>
      <c r="I829">
        <v>48.25</v>
      </c>
      <c r="J829">
        <v>48.15</v>
      </c>
      <c r="K829">
        <v>48.24</v>
      </c>
      <c r="L829">
        <v>114622</v>
      </c>
      <c r="M829" s="3">
        <v>55.29</v>
      </c>
      <c r="N829">
        <v>919</v>
      </c>
      <c r="O829" s="3">
        <f t="shared" si="85"/>
        <v>124.72470076169749</v>
      </c>
      <c r="P829" s="3">
        <f>VLOOKUP(A829,'27-7'!$A$2:$N$1650,14,FALSE)</f>
        <v>76.552929085303191</v>
      </c>
      <c r="Q829" s="6">
        <f t="shared" si="90"/>
        <v>0.62926098650929907</v>
      </c>
      <c r="R829" s="5">
        <f>VLOOKUP(A829,'27-7'!$A$2:$L$1650,12,FALSE)</f>
        <v>35.090000000000003</v>
      </c>
      <c r="S829" s="7">
        <f t="shared" si="91"/>
        <v>0.57566258193217423</v>
      </c>
      <c r="T829">
        <v>83985</v>
      </c>
      <c r="U829">
        <v>73.27</v>
      </c>
      <c r="V829">
        <f t="shared" si="86"/>
        <v>0</v>
      </c>
      <c r="W829">
        <f t="shared" si="87"/>
        <v>0</v>
      </c>
      <c r="X829">
        <f t="shared" si="88"/>
        <v>1</v>
      </c>
    </row>
    <row r="830" spans="1:24" x14ac:dyDescent="0.3">
      <c r="A830" t="s">
        <v>837</v>
      </c>
      <c r="B830" t="str">
        <f t="shared" si="89"/>
        <v>'KIRLOSENG'</v>
      </c>
      <c r="C830" t="s">
        <v>24</v>
      </c>
      <c r="D830" t="s">
        <v>1677</v>
      </c>
      <c r="E830">
        <v>108.65</v>
      </c>
      <c r="F830">
        <v>108.5</v>
      </c>
      <c r="G830">
        <v>110.5</v>
      </c>
      <c r="H830">
        <v>106.35</v>
      </c>
      <c r="I830">
        <v>107.9</v>
      </c>
      <c r="J830">
        <v>107.2</v>
      </c>
      <c r="K830">
        <v>107.58</v>
      </c>
      <c r="L830">
        <v>51320</v>
      </c>
      <c r="M830" s="3">
        <v>55.21</v>
      </c>
      <c r="N830">
        <v>1722</v>
      </c>
      <c r="O830" s="3">
        <f t="shared" si="85"/>
        <v>29.802555168408826</v>
      </c>
      <c r="P830" s="3">
        <f>VLOOKUP(A830,'27-7'!$A$2:$N$1650,14,FALSE)</f>
        <v>49.414175918018785</v>
      </c>
      <c r="Q830" s="6">
        <f t="shared" si="90"/>
        <v>-0.39688248129740877</v>
      </c>
      <c r="R830" s="5">
        <f>VLOOKUP(A830,'27-7'!$A$2:$L$1650,12,FALSE)</f>
        <v>63.28</v>
      </c>
      <c r="S830" s="7">
        <f t="shared" si="91"/>
        <v>-0.12752844500632113</v>
      </c>
      <c r="T830">
        <v>29743</v>
      </c>
      <c r="U830">
        <v>57.96</v>
      </c>
      <c r="V830">
        <f t="shared" si="86"/>
        <v>0</v>
      </c>
      <c r="W830">
        <f t="shared" si="87"/>
        <v>0</v>
      </c>
      <c r="X830">
        <f t="shared" si="88"/>
        <v>1</v>
      </c>
    </row>
    <row r="831" spans="1:24" x14ac:dyDescent="0.3">
      <c r="A831" t="s">
        <v>873</v>
      </c>
      <c r="B831" t="str">
        <f t="shared" si="89"/>
        <v>'RTNPOWER'</v>
      </c>
      <c r="C831" t="s">
        <v>24</v>
      </c>
      <c r="D831" t="s">
        <v>1677</v>
      </c>
      <c r="E831">
        <v>2.15</v>
      </c>
      <c r="F831">
        <v>2.0499999999999998</v>
      </c>
      <c r="G831">
        <v>2.1</v>
      </c>
      <c r="H831">
        <v>2.0499999999999998</v>
      </c>
      <c r="I831">
        <v>2.0499999999999998</v>
      </c>
      <c r="J831">
        <v>2.0499999999999998</v>
      </c>
      <c r="K831">
        <v>2.0499999999999998</v>
      </c>
      <c r="L831">
        <v>2652343</v>
      </c>
      <c r="M831" s="3">
        <v>54.4</v>
      </c>
      <c r="N831">
        <v>662</v>
      </c>
      <c r="O831" s="3">
        <f t="shared" si="85"/>
        <v>4006.5604229607252</v>
      </c>
      <c r="P831" s="3">
        <f>VLOOKUP(A831,'27-7'!$A$2:$N$1650,14,FALSE)</f>
        <v>3613.1011058451818</v>
      </c>
      <c r="Q831" s="6">
        <f t="shared" si="90"/>
        <v>0.1088979537492087</v>
      </c>
      <c r="R831" s="5">
        <f>VLOOKUP(A831,'27-7'!$A$2:$L$1650,12,FALSE)</f>
        <v>49.67</v>
      </c>
      <c r="S831" s="7">
        <f t="shared" si="91"/>
        <v>9.5228508153815117E-2</v>
      </c>
      <c r="T831">
        <v>1625624</v>
      </c>
      <c r="U831">
        <v>61.29</v>
      </c>
      <c r="V831">
        <f t="shared" si="86"/>
        <v>0</v>
      </c>
      <c r="W831">
        <f t="shared" si="87"/>
        <v>0</v>
      </c>
      <c r="X831">
        <f t="shared" si="88"/>
        <v>1</v>
      </c>
    </row>
    <row r="832" spans="1:24" x14ac:dyDescent="0.3">
      <c r="A832" t="s">
        <v>901</v>
      </c>
      <c r="B832" t="str">
        <f t="shared" si="89"/>
        <v>'ICICIBANKN'</v>
      </c>
      <c r="C832" t="s">
        <v>24</v>
      </c>
      <c r="D832" t="s">
        <v>1677</v>
      </c>
      <c r="E832">
        <v>217.66</v>
      </c>
      <c r="F832">
        <v>226.16</v>
      </c>
      <c r="G832">
        <v>226.16</v>
      </c>
      <c r="H832">
        <v>215</v>
      </c>
      <c r="I832">
        <v>219.54</v>
      </c>
      <c r="J832">
        <v>219.9</v>
      </c>
      <c r="K832">
        <v>218.27</v>
      </c>
      <c r="L832">
        <v>24693</v>
      </c>
      <c r="M832" s="3">
        <v>53.9</v>
      </c>
      <c r="N832">
        <v>677</v>
      </c>
      <c r="O832" s="3">
        <f t="shared" si="85"/>
        <v>36.474150664697191</v>
      </c>
      <c r="P832" s="3">
        <f>VLOOKUP(A832,'27-7'!$A$2:$N$1650,14,FALSE)</f>
        <v>27.594353640416049</v>
      </c>
      <c r="Q832" s="6">
        <f t="shared" si="90"/>
        <v>0.32179760903242738</v>
      </c>
      <c r="R832" s="5">
        <f>VLOOKUP(A832,'27-7'!$A$2:$L$1650,12,FALSE)</f>
        <v>40.81</v>
      </c>
      <c r="S832" s="7">
        <f t="shared" si="91"/>
        <v>0.32075471698113195</v>
      </c>
      <c r="T832">
        <v>7260</v>
      </c>
      <c r="U832">
        <v>29.4</v>
      </c>
      <c r="V832">
        <f t="shared" si="86"/>
        <v>0</v>
      </c>
      <c r="W832">
        <f t="shared" si="87"/>
        <v>0</v>
      </c>
      <c r="X832">
        <f t="shared" si="88"/>
        <v>1</v>
      </c>
    </row>
    <row r="833" spans="1:24" x14ac:dyDescent="0.3">
      <c r="A833" t="s">
        <v>871</v>
      </c>
      <c r="B833" t="str">
        <f t="shared" si="89"/>
        <v>'TVSSRICHAK'</v>
      </c>
      <c r="C833" t="s">
        <v>24</v>
      </c>
      <c r="D833" t="s">
        <v>1677</v>
      </c>
      <c r="E833">
        <v>1364.8</v>
      </c>
      <c r="F833">
        <v>1367.2</v>
      </c>
      <c r="G833">
        <v>1394</v>
      </c>
      <c r="H833">
        <v>1364.05</v>
      </c>
      <c r="I833">
        <v>1369.5</v>
      </c>
      <c r="J833">
        <v>1367.8</v>
      </c>
      <c r="K833">
        <v>1376.29</v>
      </c>
      <c r="L833">
        <v>3882</v>
      </c>
      <c r="M833" s="3">
        <v>53.43</v>
      </c>
      <c r="N833">
        <v>559</v>
      </c>
      <c r="O833" s="3">
        <f t="shared" si="85"/>
        <v>6.9445438282647585</v>
      </c>
      <c r="P833" s="3">
        <f>VLOOKUP(A833,'27-7'!$A$2:$N$1650,14,FALSE)</f>
        <v>6.4424778761061949</v>
      </c>
      <c r="Q833" s="6">
        <f t="shared" si="90"/>
        <v>7.7930566749886923E-2</v>
      </c>
      <c r="R833" s="5">
        <f>VLOOKUP(A833,'27-7'!$A$2:$L$1650,12,FALSE)</f>
        <v>49.95</v>
      </c>
      <c r="S833" s="7">
        <f t="shared" si="91"/>
        <v>6.9669669669669601E-2</v>
      </c>
      <c r="T833">
        <v>1763</v>
      </c>
      <c r="U833">
        <v>45.41</v>
      </c>
      <c r="V833">
        <f t="shared" si="86"/>
        <v>0</v>
      </c>
      <c r="W833">
        <f t="shared" si="87"/>
        <v>0</v>
      </c>
      <c r="X833">
        <f t="shared" si="88"/>
        <v>1</v>
      </c>
    </row>
    <row r="834" spans="1:24" x14ac:dyDescent="0.3">
      <c r="A834" t="s">
        <v>719</v>
      </c>
      <c r="B834" t="str">
        <f t="shared" si="89"/>
        <v>'HINDOILEXP'</v>
      </c>
      <c r="C834" t="s">
        <v>24</v>
      </c>
      <c r="D834" t="s">
        <v>1677</v>
      </c>
      <c r="E834">
        <v>65.599999999999994</v>
      </c>
      <c r="F834">
        <v>66.45</v>
      </c>
      <c r="G834">
        <v>66.45</v>
      </c>
      <c r="H834">
        <v>64.400000000000006</v>
      </c>
      <c r="I834">
        <v>65</v>
      </c>
      <c r="J834">
        <v>64.75</v>
      </c>
      <c r="K834">
        <v>65.06</v>
      </c>
      <c r="L834">
        <v>82072</v>
      </c>
      <c r="M834" s="3">
        <v>53.4</v>
      </c>
      <c r="N834">
        <v>1101</v>
      </c>
      <c r="O834" s="3">
        <f t="shared" ref="O834:O897" si="92">L834/N834</f>
        <v>74.543142597638507</v>
      </c>
      <c r="P834" s="3">
        <f>VLOOKUP(A834,'27-7'!$A$2:$N$1650,14,FALSE)</f>
        <v>101.22885835095137</v>
      </c>
      <c r="Q834" s="6">
        <f t="shared" si="90"/>
        <v>-0.26361766978341178</v>
      </c>
      <c r="R834" s="5">
        <f>VLOOKUP(A834,'27-7'!$A$2:$L$1650,12,FALSE)</f>
        <v>127.69</v>
      </c>
      <c r="S834" s="7">
        <f t="shared" si="91"/>
        <v>-0.58179967107839292</v>
      </c>
      <c r="T834">
        <v>54063</v>
      </c>
      <c r="U834">
        <v>65.87</v>
      </c>
      <c r="V834">
        <f t="shared" ref="V834:V897" si="93">IF(Q834&gt;100%,1,0)</f>
        <v>0</v>
      </c>
      <c r="W834">
        <f t="shared" ref="W834:W897" si="94">IF(S834&gt;200%,1,0)</f>
        <v>0</v>
      </c>
      <c r="X834">
        <f t="shared" ref="X834:X897" si="95">IF(M834&gt;20,1,0)</f>
        <v>1</v>
      </c>
    </row>
    <row r="835" spans="1:24" x14ac:dyDescent="0.3">
      <c r="A835" t="s">
        <v>926</v>
      </c>
      <c r="B835" t="str">
        <f t="shared" ref="B835:B898" si="96">_xlfn.CONCAT("'",A835,"'")</f>
        <v>'SATIN'</v>
      </c>
      <c r="C835" t="s">
        <v>24</v>
      </c>
      <c r="D835" t="s">
        <v>1677</v>
      </c>
      <c r="E835">
        <v>82.65</v>
      </c>
      <c r="F835">
        <v>82.65</v>
      </c>
      <c r="G835">
        <v>84.2</v>
      </c>
      <c r="H835">
        <v>79.2</v>
      </c>
      <c r="I835">
        <v>80.2</v>
      </c>
      <c r="J835">
        <v>79.650000000000006</v>
      </c>
      <c r="K835">
        <v>81.11</v>
      </c>
      <c r="L835">
        <v>65680</v>
      </c>
      <c r="M835" s="3">
        <v>53.27</v>
      </c>
      <c r="N835">
        <v>2255</v>
      </c>
      <c r="O835" s="3">
        <f t="shared" si="92"/>
        <v>29.126385809312637</v>
      </c>
      <c r="P835" s="3">
        <f>VLOOKUP(A835,'27-7'!$A$2:$N$1650,14,FALSE)</f>
        <v>48.397947548460664</v>
      </c>
      <c r="Q835" s="6">
        <f t="shared" ref="Q835:Q898" si="97">(O835-P835)/P835</f>
        <v>-0.39818964884516006</v>
      </c>
      <c r="R835" s="5">
        <f>VLOOKUP(A835,'27-7'!$A$2:$L$1650,12,FALSE)</f>
        <v>35.479999999999997</v>
      </c>
      <c r="S835" s="7">
        <f t="shared" ref="S835:S898" si="98">(M835-R835)/R835</f>
        <v>0.50140924464487058</v>
      </c>
      <c r="T835">
        <v>45479</v>
      </c>
      <c r="U835">
        <v>69.239999999999995</v>
      </c>
      <c r="V835">
        <f t="shared" si="93"/>
        <v>0</v>
      </c>
      <c r="W835">
        <f t="shared" si="94"/>
        <v>0</v>
      </c>
      <c r="X835">
        <f t="shared" si="95"/>
        <v>1</v>
      </c>
    </row>
    <row r="836" spans="1:24" x14ac:dyDescent="0.3">
      <c r="A836" t="s">
        <v>831</v>
      </c>
      <c r="B836" t="str">
        <f t="shared" si="96"/>
        <v>'ICICIB22'</v>
      </c>
      <c r="C836" t="s">
        <v>24</v>
      </c>
      <c r="D836" t="s">
        <v>1677</v>
      </c>
      <c r="E836">
        <v>25.98</v>
      </c>
      <c r="F836">
        <v>26</v>
      </c>
      <c r="G836">
        <v>26.21</v>
      </c>
      <c r="H836">
        <v>25.94</v>
      </c>
      <c r="I836">
        <v>26.06</v>
      </c>
      <c r="J836">
        <v>26.04</v>
      </c>
      <c r="K836">
        <v>26.03</v>
      </c>
      <c r="L836">
        <v>204390</v>
      </c>
      <c r="M836" s="3">
        <v>53.2</v>
      </c>
      <c r="N836">
        <v>19905</v>
      </c>
      <c r="O836" s="3">
        <f t="shared" si="92"/>
        <v>10.268274302938961</v>
      </c>
      <c r="P836" s="3">
        <f>VLOOKUP(A836,'27-7'!$A$2:$N$1650,14,FALSE)</f>
        <v>7.8467199902679363</v>
      </c>
      <c r="Q836" s="6">
        <f t="shared" si="97"/>
        <v>0.30860720347793852</v>
      </c>
      <c r="R836" s="5">
        <f>VLOOKUP(A836,'27-7'!$A$2:$L$1650,12,FALSE)</f>
        <v>67.209999999999994</v>
      </c>
      <c r="S836" s="7">
        <f t="shared" si="98"/>
        <v>-0.20845112334474025</v>
      </c>
      <c r="T836">
        <v>146462</v>
      </c>
      <c r="U836">
        <v>71.66</v>
      </c>
      <c r="V836">
        <f t="shared" si="93"/>
        <v>0</v>
      </c>
      <c r="W836">
        <f t="shared" si="94"/>
        <v>0</v>
      </c>
      <c r="X836">
        <f t="shared" si="95"/>
        <v>1</v>
      </c>
    </row>
    <row r="837" spans="1:24" x14ac:dyDescent="0.3">
      <c r="A837" t="s">
        <v>909</v>
      </c>
      <c r="B837" t="str">
        <f t="shared" si="96"/>
        <v>'MANALIPETC'</v>
      </c>
      <c r="C837" t="s">
        <v>24</v>
      </c>
      <c r="D837" t="s">
        <v>1677</v>
      </c>
      <c r="E837">
        <v>20.55</v>
      </c>
      <c r="F837">
        <v>20.85</v>
      </c>
      <c r="G837">
        <v>20.85</v>
      </c>
      <c r="H837">
        <v>20.100000000000001</v>
      </c>
      <c r="I837">
        <v>20.100000000000001</v>
      </c>
      <c r="J837">
        <v>20.149999999999999</v>
      </c>
      <c r="K837">
        <v>20.309999999999999</v>
      </c>
      <c r="L837">
        <v>257321</v>
      </c>
      <c r="M837" s="3">
        <v>52.27</v>
      </c>
      <c r="N837">
        <v>756</v>
      </c>
      <c r="O837" s="3">
        <f t="shared" si="92"/>
        <v>340.37169312169311</v>
      </c>
      <c r="P837" s="3">
        <f>VLOOKUP(A837,'27-7'!$A$2:$N$1650,14,FALSE)</f>
        <v>243.19440914866581</v>
      </c>
      <c r="Q837" s="6">
        <f t="shared" si="97"/>
        <v>0.39958683389642563</v>
      </c>
      <c r="R837" s="5">
        <f>VLOOKUP(A837,'27-7'!$A$2:$L$1650,12,FALSE)</f>
        <v>39.58</v>
      </c>
      <c r="S837" s="7">
        <f t="shared" si="98"/>
        <v>0.32061647296614465</v>
      </c>
      <c r="T837">
        <v>202931</v>
      </c>
      <c r="U837">
        <v>78.86</v>
      </c>
      <c r="V837">
        <f t="shared" si="93"/>
        <v>0</v>
      </c>
      <c r="W837">
        <f t="shared" si="94"/>
        <v>0</v>
      </c>
      <c r="X837">
        <f t="shared" si="95"/>
        <v>1</v>
      </c>
    </row>
    <row r="838" spans="1:24" x14ac:dyDescent="0.3">
      <c r="A838" t="s">
        <v>186</v>
      </c>
      <c r="B838" t="str">
        <f t="shared" si="96"/>
        <v>'GFLLIMITED'</v>
      </c>
      <c r="C838" t="s">
        <v>24</v>
      </c>
      <c r="D838" t="s">
        <v>1677</v>
      </c>
      <c r="E838">
        <v>94.3</v>
      </c>
      <c r="F838">
        <v>95.95</v>
      </c>
      <c r="G838">
        <v>95.95</v>
      </c>
      <c r="H838">
        <v>89.4</v>
      </c>
      <c r="I838">
        <v>90.75</v>
      </c>
      <c r="J838">
        <v>90.8</v>
      </c>
      <c r="K838">
        <v>90.62</v>
      </c>
      <c r="L838">
        <v>57618</v>
      </c>
      <c r="M838" s="3">
        <v>52.21</v>
      </c>
      <c r="N838">
        <v>1043</v>
      </c>
      <c r="O838" s="3">
        <f t="shared" si="92"/>
        <v>55.242569511025884</v>
      </c>
      <c r="P838" s="3">
        <f>VLOOKUP(A838,'27-7'!$A$2:$N$1650,14,FALSE)</f>
        <v>56.926605504587158</v>
      </c>
      <c r="Q838" s="6">
        <f t="shared" si="97"/>
        <v>-2.9582582320415607E-2</v>
      </c>
      <c r="R838" s="5">
        <f>VLOOKUP(A838,'27-7'!$A$2:$L$1650,12,FALSE)</f>
        <v>35.29</v>
      </c>
      <c r="S838" s="7">
        <f t="shared" si="98"/>
        <v>0.47945593652592811</v>
      </c>
      <c r="T838">
        <v>44632</v>
      </c>
      <c r="U838">
        <v>77.459999999999994</v>
      </c>
      <c r="V838">
        <f t="shared" si="93"/>
        <v>0</v>
      </c>
      <c r="W838">
        <f t="shared" si="94"/>
        <v>0</v>
      </c>
      <c r="X838">
        <f t="shared" si="95"/>
        <v>1</v>
      </c>
    </row>
    <row r="839" spans="1:24" x14ac:dyDescent="0.3">
      <c r="A839" t="s">
        <v>854</v>
      </c>
      <c r="B839" t="str">
        <f t="shared" si="96"/>
        <v>'GMBREW'</v>
      </c>
      <c r="C839" t="s">
        <v>24</v>
      </c>
      <c r="D839" t="s">
        <v>1677</v>
      </c>
      <c r="E839">
        <v>380.3</v>
      </c>
      <c r="F839">
        <v>380.05</v>
      </c>
      <c r="G839">
        <v>384.25</v>
      </c>
      <c r="H839">
        <v>376</v>
      </c>
      <c r="I839">
        <v>377</v>
      </c>
      <c r="J839">
        <v>378.95</v>
      </c>
      <c r="K839">
        <v>379.11</v>
      </c>
      <c r="L839">
        <v>13768</v>
      </c>
      <c r="M839" s="3">
        <v>52.2</v>
      </c>
      <c r="N839">
        <v>859</v>
      </c>
      <c r="O839" s="3">
        <f t="shared" si="92"/>
        <v>16.027939464493596</v>
      </c>
      <c r="P839" s="3">
        <f>VLOOKUP(A839,'27-7'!$A$2:$N$1650,14,FALSE)</f>
        <v>16.632584269662921</v>
      </c>
      <c r="Q839" s="6">
        <f t="shared" si="97"/>
        <v>-3.6353028210545132E-2</v>
      </c>
      <c r="R839" s="5">
        <f>VLOOKUP(A839,'27-7'!$A$2:$L$1650,12,FALSE)</f>
        <v>56.36</v>
      </c>
      <c r="S839" s="7">
        <f t="shared" si="98"/>
        <v>-7.3811213626685537E-2</v>
      </c>
      <c r="T839">
        <v>6555</v>
      </c>
      <c r="U839">
        <v>47.61</v>
      </c>
      <c r="V839">
        <f t="shared" si="93"/>
        <v>0</v>
      </c>
      <c r="W839">
        <f t="shared" si="94"/>
        <v>0</v>
      </c>
      <c r="X839">
        <f t="shared" si="95"/>
        <v>1</v>
      </c>
    </row>
    <row r="840" spans="1:24" x14ac:dyDescent="0.3">
      <c r="A840" t="s">
        <v>844</v>
      </c>
      <c r="B840" t="str">
        <f t="shared" si="96"/>
        <v>'GET&amp;D'</v>
      </c>
      <c r="C840" t="s">
        <v>24</v>
      </c>
      <c r="D840" t="s">
        <v>1677</v>
      </c>
      <c r="E840">
        <v>83.85</v>
      </c>
      <c r="F840">
        <v>82.9</v>
      </c>
      <c r="G840">
        <v>84.9</v>
      </c>
      <c r="H840">
        <v>82.35</v>
      </c>
      <c r="I840">
        <v>83.25</v>
      </c>
      <c r="J840">
        <v>83.85</v>
      </c>
      <c r="K840">
        <v>83.31</v>
      </c>
      <c r="L840">
        <v>62544</v>
      </c>
      <c r="M840" s="3">
        <v>52.1</v>
      </c>
      <c r="N840">
        <v>1329</v>
      </c>
      <c r="O840" s="3">
        <f t="shared" si="92"/>
        <v>47.060948081264108</v>
      </c>
      <c r="P840" s="3">
        <f>VLOOKUP(A840,'27-7'!$A$2:$N$1650,14,FALSE)</f>
        <v>68.61383285302594</v>
      </c>
      <c r="Q840" s="6">
        <f t="shared" si="97"/>
        <v>-0.31411865327402894</v>
      </c>
      <c r="R840" s="5">
        <f>VLOOKUP(A840,'27-7'!$A$2:$L$1650,12,FALSE)</f>
        <v>59.43</v>
      </c>
      <c r="S840" s="7">
        <f t="shared" si="98"/>
        <v>-0.12333838128891129</v>
      </c>
      <c r="T840">
        <v>35591</v>
      </c>
      <c r="U840">
        <v>56.91</v>
      </c>
      <c r="V840">
        <f t="shared" si="93"/>
        <v>0</v>
      </c>
      <c r="W840">
        <f t="shared" si="94"/>
        <v>0</v>
      </c>
      <c r="X840">
        <f t="shared" si="95"/>
        <v>1</v>
      </c>
    </row>
    <row r="841" spans="1:24" x14ac:dyDescent="0.3">
      <c r="A841" t="s">
        <v>884</v>
      </c>
      <c r="B841" t="str">
        <f t="shared" si="96"/>
        <v>'TTML'</v>
      </c>
      <c r="C841" t="s">
        <v>24</v>
      </c>
      <c r="D841" t="s">
        <v>1677</v>
      </c>
      <c r="E841">
        <v>3.45</v>
      </c>
      <c r="F841">
        <v>3.45</v>
      </c>
      <c r="G841">
        <v>3.5</v>
      </c>
      <c r="H841">
        <v>3.35</v>
      </c>
      <c r="I841">
        <v>3.4</v>
      </c>
      <c r="J841">
        <v>3.35</v>
      </c>
      <c r="K841">
        <v>3.38</v>
      </c>
      <c r="L841">
        <v>1535676</v>
      </c>
      <c r="M841" s="3">
        <v>51.98</v>
      </c>
      <c r="N841">
        <v>1304</v>
      </c>
      <c r="O841" s="3">
        <f t="shared" si="92"/>
        <v>1177.6656441717791</v>
      </c>
      <c r="P841" s="3">
        <f>VLOOKUP(A841,'27-7'!$A$2:$N$1650,14,FALSE)</f>
        <v>1207.3080357142858</v>
      </c>
      <c r="Q841" s="6">
        <f t="shared" si="97"/>
        <v>-2.4552467693109613E-2</v>
      </c>
      <c r="R841" s="5">
        <f>VLOOKUP(A841,'27-7'!$A$2:$L$1650,12,FALSE)</f>
        <v>46.27</v>
      </c>
      <c r="S841" s="7">
        <f t="shared" si="98"/>
        <v>0.12340609466176775</v>
      </c>
      <c r="T841">
        <v>760970</v>
      </c>
      <c r="U841">
        <v>49.55</v>
      </c>
      <c r="V841">
        <f t="shared" si="93"/>
        <v>0</v>
      </c>
      <c r="W841">
        <f t="shared" si="94"/>
        <v>0</v>
      </c>
      <c r="X841">
        <f t="shared" si="95"/>
        <v>1</v>
      </c>
    </row>
    <row r="842" spans="1:24" x14ac:dyDescent="0.3">
      <c r="A842" t="s">
        <v>847</v>
      </c>
      <c r="B842" t="str">
        <f t="shared" si="96"/>
        <v>'HESTERBIO'</v>
      </c>
      <c r="C842" t="s">
        <v>24</v>
      </c>
      <c r="D842" t="s">
        <v>1677</v>
      </c>
      <c r="E842">
        <v>1276</v>
      </c>
      <c r="F842">
        <v>1282.4000000000001</v>
      </c>
      <c r="G842">
        <v>1297.45</v>
      </c>
      <c r="H842">
        <v>1268</v>
      </c>
      <c r="I842">
        <v>1288</v>
      </c>
      <c r="J842">
        <v>1289.3499999999999</v>
      </c>
      <c r="K842">
        <v>1279.71</v>
      </c>
      <c r="L842">
        <v>4050</v>
      </c>
      <c r="M842" s="3">
        <v>51.83</v>
      </c>
      <c r="N842">
        <v>632</v>
      </c>
      <c r="O842" s="3">
        <f t="shared" si="92"/>
        <v>6.4082278481012658</v>
      </c>
      <c r="P842" s="3">
        <f>VLOOKUP(A842,'27-7'!$A$2:$N$1650,14,FALSE)</f>
        <v>6.9771689497716896</v>
      </c>
      <c r="Q842" s="6">
        <f t="shared" si="97"/>
        <v>-8.1543259990721734E-2</v>
      </c>
      <c r="R842" s="5">
        <f>VLOOKUP(A842,'27-7'!$A$2:$L$1650,12,FALSE)</f>
        <v>58.73</v>
      </c>
      <c r="S842" s="7">
        <f t="shared" si="98"/>
        <v>-0.11748680401838922</v>
      </c>
      <c r="T842">
        <v>2413</v>
      </c>
      <c r="U842">
        <v>59.58</v>
      </c>
      <c r="V842">
        <f t="shared" si="93"/>
        <v>0</v>
      </c>
      <c r="W842">
        <f t="shared" si="94"/>
        <v>0</v>
      </c>
      <c r="X842">
        <f t="shared" si="95"/>
        <v>1</v>
      </c>
    </row>
    <row r="843" spans="1:24" x14ac:dyDescent="0.3">
      <c r="A843" t="s">
        <v>823</v>
      </c>
      <c r="B843" t="str">
        <f t="shared" si="96"/>
        <v>'SURYAROSNI'</v>
      </c>
      <c r="C843" t="s">
        <v>24</v>
      </c>
      <c r="D843" t="s">
        <v>1677</v>
      </c>
      <c r="E843">
        <v>118</v>
      </c>
      <c r="F843">
        <v>118.6</v>
      </c>
      <c r="G843">
        <v>119.7</v>
      </c>
      <c r="H843">
        <v>117.1</v>
      </c>
      <c r="I843">
        <v>118</v>
      </c>
      <c r="J843">
        <v>118.4</v>
      </c>
      <c r="K843">
        <v>118.25</v>
      </c>
      <c r="L843">
        <v>43608</v>
      </c>
      <c r="M843" s="3">
        <v>51.57</v>
      </c>
      <c r="N843">
        <v>879</v>
      </c>
      <c r="O843" s="3">
        <f t="shared" si="92"/>
        <v>49.610921501706486</v>
      </c>
      <c r="P843" s="3">
        <f>VLOOKUP(A843,'27-7'!$A$2:$N$1650,14,FALSE)</f>
        <v>57.204457364341089</v>
      </c>
      <c r="Q843" s="6">
        <f t="shared" si="97"/>
        <v>-0.13274377928752282</v>
      </c>
      <c r="R843" s="5">
        <f>VLOOKUP(A843,'27-7'!$A$2:$L$1650,12,FALSE)</f>
        <v>70.84</v>
      </c>
      <c r="S843" s="7">
        <f t="shared" si="98"/>
        <v>-0.27202145680406553</v>
      </c>
      <c r="T843">
        <v>23830</v>
      </c>
      <c r="U843">
        <v>54.65</v>
      </c>
      <c r="V843">
        <f t="shared" si="93"/>
        <v>0</v>
      </c>
      <c r="W843">
        <f t="shared" si="94"/>
        <v>0</v>
      </c>
      <c r="X843">
        <f t="shared" si="95"/>
        <v>1</v>
      </c>
    </row>
    <row r="844" spans="1:24" x14ac:dyDescent="0.3">
      <c r="A844" t="s">
        <v>802</v>
      </c>
      <c r="B844" t="str">
        <f t="shared" si="96"/>
        <v>'ZEELEARN'</v>
      </c>
      <c r="C844" t="s">
        <v>24</v>
      </c>
      <c r="D844" t="s">
        <v>1677</v>
      </c>
      <c r="E844">
        <v>13.9</v>
      </c>
      <c r="F844">
        <v>13.85</v>
      </c>
      <c r="G844">
        <v>13.9</v>
      </c>
      <c r="H844">
        <v>13.6</v>
      </c>
      <c r="I844">
        <v>13.6</v>
      </c>
      <c r="J844">
        <v>13.65</v>
      </c>
      <c r="K844">
        <v>13.68</v>
      </c>
      <c r="L844">
        <v>375370</v>
      </c>
      <c r="M844" s="3">
        <v>51.36</v>
      </c>
      <c r="N844">
        <v>1113</v>
      </c>
      <c r="O844" s="3">
        <f t="shared" si="92"/>
        <v>337.25965858041332</v>
      </c>
      <c r="P844" s="3">
        <f>VLOOKUP(A844,'27-7'!$A$2:$N$1650,14,FALSE)</f>
        <v>416.42014388489207</v>
      </c>
      <c r="Q844" s="6">
        <f t="shared" si="97"/>
        <v>-0.19009763688655873</v>
      </c>
      <c r="R844" s="5">
        <f>VLOOKUP(A844,'27-7'!$A$2:$L$1650,12,FALSE)</f>
        <v>80.84</v>
      </c>
      <c r="S844" s="7">
        <f t="shared" si="98"/>
        <v>-0.36467095497278579</v>
      </c>
      <c r="T844">
        <v>253753</v>
      </c>
      <c r="U844">
        <v>67.599999999999994</v>
      </c>
      <c r="V844">
        <f t="shared" si="93"/>
        <v>0</v>
      </c>
      <c r="W844">
        <f t="shared" si="94"/>
        <v>0</v>
      </c>
      <c r="X844">
        <f t="shared" si="95"/>
        <v>1</v>
      </c>
    </row>
    <row r="845" spans="1:24" x14ac:dyDescent="0.3">
      <c r="A845" t="s">
        <v>863</v>
      </c>
      <c r="B845" t="str">
        <f t="shared" si="96"/>
        <v>'SIYSIL'</v>
      </c>
      <c r="C845" t="s">
        <v>24</v>
      </c>
      <c r="D845" t="s">
        <v>1677</v>
      </c>
      <c r="E845">
        <v>129.15</v>
      </c>
      <c r="F845">
        <v>129.9</v>
      </c>
      <c r="G845">
        <v>129.9</v>
      </c>
      <c r="H845">
        <v>126.2</v>
      </c>
      <c r="I845">
        <v>127.55</v>
      </c>
      <c r="J845">
        <v>128.1</v>
      </c>
      <c r="K845">
        <v>127.91</v>
      </c>
      <c r="L845">
        <v>40100</v>
      </c>
      <c r="M845" s="3">
        <v>51.29</v>
      </c>
      <c r="N845">
        <v>1069</v>
      </c>
      <c r="O845" s="3">
        <f t="shared" si="92"/>
        <v>37.511693171188028</v>
      </c>
      <c r="P845" s="3">
        <f>VLOOKUP(A845,'27-7'!$A$2:$N$1650,14,FALSE)</f>
        <v>35.4375</v>
      </c>
      <c r="Q845" s="6">
        <f t="shared" si="97"/>
        <v>5.8531024231055474E-2</v>
      </c>
      <c r="R845" s="5">
        <f>VLOOKUP(A845,'27-7'!$A$2:$L$1650,12,FALSE)</f>
        <v>53.18</v>
      </c>
      <c r="S845" s="7">
        <f t="shared" si="98"/>
        <v>-3.5539676570139164E-2</v>
      </c>
      <c r="T845">
        <v>21840</v>
      </c>
      <c r="U845">
        <v>54.46</v>
      </c>
      <c r="V845">
        <f t="shared" si="93"/>
        <v>0</v>
      </c>
      <c r="W845">
        <f t="shared" si="94"/>
        <v>0</v>
      </c>
      <c r="X845">
        <f t="shared" si="95"/>
        <v>1</v>
      </c>
    </row>
    <row r="846" spans="1:24" x14ac:dyDescent="0.3">
      <c r="A846" t="s">
        <v>942</v>
      </c>
      <c r="B846" t="str">
        <f t="shared" si="96"/>
        <v>'GREENPOWER'</v>
      </c>
      <c r="C846" t="s">
        <v>24</v>
      </c>
      <c r="D846" t="s">
        <v>1677</v>
      </c>
      <c r="E846">
        <v>2.1</v>
      </c>
      <c r="F846">
        <v>2.1</v>
      </c>
      <c r="G846">
        <v>2.15</v>
      </c>
      <c r="H846">
        <v>2</v>
      </c>
      <c r="I846">
        <v>2.0499999999999998</v>
      </c>
      <c r="J846">
        <v>2.0499999999999998</v>
      </c>
      <c r="K846">
        <v>2.04</v>
      </c>
      <c r="L846">
        <v>2501184</v>
      </c>
      <c r="M846" s="3">
        <v>51.14</v>
      </c>
      <c r="N846">
        <v>791</v>
      </c>
      <c r="O846" s="3">
        <f t="shared" si="92"/>
        <v>3162.0530973451328</v>
      </c>
      <c r="P846" s="3">
        <f>VLOOKUP(A846,'27-7'!$A$2:$N$1650,14,FALSE)</f>
        <v>1801.8321759259259</v>
      </c>
      <c r="Q846" s="6">
        <f t="shared" si="97"/>
        <v>0.75490988538941828</v>
      </c>
      <c r="R846" s="5">
        <f>VLOOKUP(A846,'27-7'!$A$2:$L$1650,12,FALSE)</f>
        <v>33.090000000000003</v>
      </c>
      <c r="S846" s="7">
        <f t="shared" si="98"/>
        <v>0.54548201873677837</v>
      </c>
      <c r="T846">
        <v>1158221</v>
      </c>
      <c r="U846">
        <v>46.31</v>
      </c>
      <c r="V846">
        <f t="shared" si="93"/>
        <v>0</v>
      </c>
      <c r="W846">
        <f t="shared" si="94"/>
        <v>0</v>
      </c>
      <c r="X846">
        <f t="shared" si="95"/>
        <v>1</v>
      </c>
    </row>
    <row r="847" spans="1:24" x14ac:dyDescent="0.3">
      <c r="A847" t="s">
        <v>793</v>
      </c>
      <c r="B847" t="str">
        <f t="shared" si="96"/>
        <v>'CERA'</v>
      </c>
      <c r="C847" t="s">
        <v>24</v>
      </c>
      <c r="D847" t="s">
        <v>1677</v>
      </c>
      <c r="E847">
        <v>2273.0500000000002</v>
      </c>
      <c r="F847">
        <v>2250.0500000000002</v>
      </c>
      <c r="G847">
        <v>2279.65</v>
      </c>
      <c r="H847">
        <v>2227.25</v>
      </c>
      <c r="I847">
        <v>2228.0500000000002</v>
      </c>
      <c r="J847">
        <v>2235.15</v>
      </c>
      <c r="K847">
        <v>2255.9699999999998</v>
      </c>
      <c r="L847">
        <v>2226</v>
      </c>
      <c r="M847" s="3">
        <v>50.22</v>
      </c>
      <c r="N847">
        <v>391</v>
      </c>
      <c r="O847" s="3">
        <f t="shared" si="92"/>
        <v>5.6930946291560103</v>
      </c>
      <c r="P847" s="3">
        <f>VLOOKUP(A847,'27-7'!$A$2:$N$1650,14,FALSE)</f>
        <v>4.4134727061556331</v>
      </c>
      <c r="Q847" s="6">
        <f t="shared" si="97"/>
        <v>0.28993538834298016</v>
      </c>
      <c r="R847" s="5">
        <f>VLOOKUP(A847,'27-7'!$A$2:$L$1650,12,FALSE)</f>
        <v>85.5</v>
      </c>
      <c r="S847" s="7">
        <f t="shared" si="98"/>
        <v>-0.41263157894736846</v>
      </c>
      <c r="T847">
        <v>1289</v>
      </c>
      <c r="U847">
        <v>57.91</v>
      </c>
      <c r="V847">
        <f t="shared" si="93"/>
        <v>0</v>
      </c>
      <c r="W847">
        <f t="shared" si="94"/>
        <v>0</v>
      </c>
      <c r="X847">
        <f t="shared" si="95"/>
        <v>1</v>
      </c>
    </row>
    <row r="848" spans="1:24" x14ac:dyDescent="0.3">
      <c r="A848" t="s">
        <v>903</v>
      </c>
      <c r="B848" t="str">
        <f t="shared" si="96"/>
        <v>'RADIOCITY'</v>
      </c>
      <c r="C848" t="s">
        <v>24</v>
      </c>
      <c r="D848" t="s">
        <v>1677</v>
      </c>
      <c r="E848">
        <v>15.8</v>
      </c>
      <c r="F848">
        <v>16</v>
      </c>
      <c r="G848">
        <v>16</v>
      </c>
      <c r="H848">
        <v>15.45</v>
      </c>
      <c r="I848">
        <v>15.6</v>
      </c>
      <c r="J848">
        <v>15.6</v>
      </c>
      <c r="K848">
        <v>15.77</v>
      </c>
      <c r="L848">
        <v>316995</v>
      </c>
      <c r="M848" s="3">
        <v>49.98</v>
      </c>
      <c r="N848">
        <v>1379</v>
      </c>
      <c r="O848" s="3">
        <f t="shared" si="92"/>
        <v>229.87309644670052</v>
      </c>
      <c r="P848" s="3">
        <f>VLOOKUP(A848,'27-7'!$A$2:$N$1650,14,FALSE)</f>
        <v>413.25889967637539</v>
      </c>
      <c r="Q848" s="6">
        <f t="shared" si="97"/>
        <v>-0.44375524247217663</v>
      </c>
      <c r="R848" s="5">
        <f>VLOOKUP(A848,'27-7'!$A$2:$L$1650,12,FALSE)</f>
        <v>40.5</v>
      </c>
      <c r="S848" s="7">
        <f t="shared" si="98"/>
        <v>0.23407407407407399</v>
      </c>
      <c r="T848">
        <v>194068</v>
      </c>
      <c r="U848">
        <v>61.22</v>
      </c>
      <c r="V848">
        <f t="shared" si="93"/>
        <v>0</v>
      </c>
      <c r="W848">
        <f t="shared" si="94"/>
        <v>0</v>
      </c>
      <c r="X848">
        <f t="shared" si="95"/>
        <v>1</v>
      </c>
    </row>
    <row r="849" spans="1:24" x14ac:dyDescent="0.3">
      <c r="A849" t="s">
        <v>869</v>
      </c>
      <c r="B849" t="str">
        <f t="shared" si="96"/>
        <v>'ARVSMART'</v>
      </c>
      <c r="C849" t="s">
        <v>24</v>
      </c>
      <c r="D849" t="s">
        <v>1677</v>
      </c>
      <c r="E849">
        <v>77.3</v>
      </c>
      <c r="F849">
        <v>78.5</v>
      </c>
      <c r="G849">
        <v>79.3</v>
      </c>
      <c r="H849">
        <v>76.900000000000006</v>
      </c>
      <c r="I849">
        <v>78.400000000000006</v>
      </c>
      <c r="J849">
        <v>78.2</v>
      </c>
      <c r="K849">
        <v>78.16</v>
      </c>
      <c r="L849">
        <v>63271</v>
      </c>
      <c r="M849" s="3">
        <v>49.45</v>
      </c>
      <c r="N849">
        <v>1590</v>
      </c>
      <c r="O849" s="3">
        <f t="shared" si="92"/>
        <v>39.793081761006292</v>
      </c>
      <c r="P849" s="3">
        <f>VLOOKUP(A849,'27-7'!$A$2:$N$1650,14,FALSE)</f>
        <v>44.796411318150447</v>
      </c>
      <c r="Q849" s="6">
        <f t="shared" si="97"/>
        <v>-0.11169041023419939</v>
      </c>
      <c r="R849" s="5">
        <f>VLOOKUP(A849,'27-7'!$A$2:$L$1650,12,FALSE)</f>
        <v>50.86</v>
      </c>
      <c r="S849" s="7">
        <f t="shared" si="98"/>
        <v>-2.7723161620133635E-2</v>
      </c>
      <c r="T849">
        <v>27947</v>
      </c>
      <c r="U849">
        <v>44.17</v>
      </c>
      <c r="V849">
        <f t="shared" si="93"/>
        <v>0</v>
      </c>
      <c r="W849">
        <f t="shared" si="94"/>
        <v>0</v>
      </c>
      <c r="X849">
        <f t="shared" si="95"/>
        <v>1</v>
      </c>
    </row>
    <row r="850" spans="1:24" x14ac:dyDescent="0.3">
      <c r="A850" t="s">
        <v>808</v>
      </c>
      <c r="B850" t="str">
        <f t="shared" si="96"/>
        <v>'BUTTERFLY'</v>
      </c>
      <c r="C850" t="s">
        <v>24</v>
      </c>
      <c r="D850" t="s">
        <v>1677</v>
      </c>
      <c r="E850">
        <v>123.55</v>
      </c>
      <c r="F850">
        <v>124.25</v>
      </c>
      <c r="G850">
        <v>125.55</v>
      </c>
      <c r="H850">
        <v>122.5</v>
      </c>
      <c r="I850">
        <v>123.05</v>
      </c>
      <c r="J850">
        <v>122.95</v>
      </c>
      <c r="K850">
        <v>123.53</v>
      </c>
      <c r="L850">
        <v>39986</v>
      </c>
      <c r="M850" s="3">
        <v>49.4</v>
      </c>
      <c r="N850">
        <v>779</v>
      </c>
      <c r="O850" s="3">
        <f t="shared" si="92"/>
        <v>51.329910141206675</v>
      </c>
      <c r="P850" s="3">
        <f>VLOOKUP(A850,'27-7'!$A$2:$N$1650,14,FALSE)</f>
        <v>58.30550284629981</v>
      </c>
      <c r="Q850" s="6">
        <f t="shared" si="97"/>
        <v>-0.11963866812848901</v>
      </c>
      <c r="R850" s="5">
        <f>VLOOKUP(A850,'27-7'!$A$2:$L$1650,12,FALSE)</f>
        <v>76.760000000000005</v>
      </c>
      <c r="S850" s="7">
        <f t="shared" si="98"/>
        <v>-0.35643564356435647</v>
      </c>
      <c r="T850">
        <v>24061</v>
      </c>
      <c r="U850">
        <v>60.17</v>
      </c>
      <c r="V850">
        <f t="shared" si="93"/>
        <v>0</v>
      </c>
      <c r="W850">
        <f t="shared" si="94"/>
        <v>0</v>
      </c>
      <c r="X850">
        <f t="shared" si="95"/>
        <v>1</v>
      </c>
    </row>
    <row r="851" spans="1:24" x14ac:dyDescent="0.3">
      <c r="A851" t="s">
        <v>879</v>
      </c>
      <c r="B851" t="str">
        <f t="shared" si="96"/>
        <v>'GSCLCEMENT'</v>
      </c>
      <c r="C851" t="s">
        <v>24</v>
      </c>
      <c r="D851" t="s">
        <v>1677</v>
      </c>
      <c r="E851">
        <v>29.5</v>
      </c>
      <c r="F851">
        <v>30</v>
      </c>
      <c r="G851">
        <v>30.6</v>
      </c>
      <c r="H851">
        <v>29.1</v>
      </c>
      <c r="I851">
        <v>29.7</v>
      </c>
      <c r="J851">
        <v>29.9</v>
      </c>
      <c r="K851">
        <v>29.82</v>
      </c>
      <c r="L851">
        <v>165155</v>
      </c>
      <c r="M851" s="3">
        <v>49.25</v>
      </c>
      <c r="N851">
        <v>1060</v>
      </c>
      <c r="O851" s="3">
        <f t="shared" si="92"/>
        <v>155.8066037735849</v>
      </c>
      <c r="P851" s="3">
        <f>VLOOKUP(A851,'27-7'!$A$2:$N$1650,14,FALSE)</f>
        <v>144.63628239499553</v>
      </c>
      <c r="Q851" s="6">
        <f t="shared" si="97"/>
        <v>7.7230423747228868E-2</v>
      </c>
      <c r="R851" s="5">
        <f>VLOOKUP(A851,'27-7'!$A$2:$L$1650,12,FALSE)</f>
        <v>48.13</v>
      </c>
      <c r="S851" s="7">
        <f t="shared" si="98"/>
        <v>2.3270309578225585E-2</v>
      </c>
      <c r="T851">
        <v>100154</v>
      </c>
      <c r="U851">
        <v>60.64</v>
      </c>
      <c r="V851">
        <f t="shared" si="93"/>
        <v>0</v>
      </c>
      <c r="W851">
        <f t="shared" si="94"/>
        <v>0</v>
      </c>
      <c r="X851">
        <f t="shared" si="95"/>
        <v>1</v>
      </c>
    </row>
    <row r="852" spans="1:24" x14ac:dyDescent="0.3">
      <c r="A852" t="s">
        <v>53</v>
      </c>
      <c r="B852" t="str">
        <f t="shared" si="96"/>
        <v>'DENORA'</v>
      </c>
      <c r="C852" t="s">
        <v>24</v>
      </c>
      <c r="D852" t="s">
        <v>1677</v>
      </c>
      <c r="E852">
        <v>211.9</v>
      </c>
      <c r="F852">
        <v>212</v>
      </c>
      <c r="G852">
        <v>220.05</v>
      </c>
      <c r="H852">
        <v>203.7</v>
      </c>
      <c r="I852">
        <v>209.65</v>
      </c>
      <c r="J852">
        <v>209.05</v>
      </c>
      <c r="K852">
        <v>208.9</v>
      </c>
      <c r="L852">
        <v>23314</v>
      </c>
      <c r="M852" s="3">
        <v>48.7</v>
      </c>
      <c r="N852">
        <v>640</v>
      </c>
      <c r="O852" s="3">
        <f t="shared" si="92"/>
        <v>36.428125000000001</v>
      </c>
      <c r="P852" s="3">
        <f>VLOOKUP(A852,'27-7'!$A$2:$N$1650,14,FALSE)</f>
        <v>23.934285714285714</v>
      </c>
      <c r="Q852" s="6">
        <f t="shared" si="97"/>
        <v>0.52200593888026747</v>
      </c>
      <c r="R852" s="5">
        <f>VLOOKUP(A852,'27-7'!$A$2:$L$1650,12,FALSE)</f>
        <v>35.75</v>
      </c>
      <c r="S852" s="7">
        <f t="shared" si="98"/>
        <v>0.36223776223776233</v>
      </c>
      <c r="T852">
        <v>10890</v>
      </c>
      <c r="U852">
        <v>46.71</v>
      </c>
      <c r="V852">
        <f t="shared" si="93"/>
        <v>0</v>
      </c>
      <c r="W852">
        <f t="shared" si="94"/>
        <v>0</v>
      </c>
      <c r="X852">
        <f t="shared" si="95"/>
        <v>1</v>
      </c>
    </row>
    <row r="853" spans="1:24" x14ac:dyDescent="0.3">
      <c r="A853" t="s">
        <v>856</v>
      </c>
      <c r="B853" t="str">
        <f t="shared" si="96"/>
        <v>'STEELXIND'</v>
      </c>
      <c r="C853" t="s">
        <v>41</v>
      </c>
      <c r="D853" t="s">
        <v>1677</v>
      </c>
      <c r="E853">
        <v>28</v>
      </c>
      <c r="F853">
        <v>28.3</v>
      </c>
      <c r="G853">
        <v>28.55</v>
      </c>
      <c r="H853">
        <v>27.85</v>
      </c>
      <c r="I853">
        <v>28.05</v>
      </c>
      <c r="J853">
        <v>28.1</v>
      </c>
      <c r="K853">
        <v>28.3</v>
      </c>
      <c r="L853">
        <v>168793</v>
      </c>
      <c r="M853" s="3">
        <v>47.77</v>
      </c>
      <c r="N853">
        <v>146</v>
      </c>
      <c r="O853" s="3">
        <f t="shared" si="92"/>
        <v>1156.1164383561643</v>
      </c>
      <c r="P853" s="3">
        <f>VLOOKUP(A853,'27-7'!$A$2:$N$1650,14,FALSE)</f>
        <v>1947.5392156862745</v>
      </c>
      <c r="Q853" s="6">
        <f t="shared" si="97"/>
        <v>-0.40637065018032431</v>
      </c>
      <c r="R853" s="5">
        <f>VLOOKUP(A853,'27-7'!$A$2:$L$1650,12,FALSE)</f>
        <v>55.5</v>
      </c>
      <c r="S853" s="7">
        <f t="shared" si="98"/>
        <v>-0.13927927927927922</v>
      </c>
      <c r="T853" t="s">
        <v>42</v>
      </c>
      <c r="U853" t="s">
        <v>42</v>
      </c>
      <c r="V853">
        <f t="shared" si="93"/>
        <v>0</v>
      </c>
      <c r="W853">
        <f t="shared" si="94"/>
        <v>0</v>
      </c>
      <c r="X853">
        <f t="shared" si="95"/>
        <v>1</v>
      </c>
    </row>
    <row r="854" spans="1:24" x14ac:dyDescent="0.3">
      <c r="A854" t="s">
        <v>975</v>
      </c>
      <c r="B854" t="str">
        <f t="shared" si="96"/>
        <v>'PSUBNKBEES'</v>
      </c>
      <c r="C854" t="s">
        <v>24</v>
      </c>
      <c r="D854" t="s">
        <v>1677</v>
      </c>
      <c r="E854">
        <v>15.4</v>
      </c>
      <c r="F854">
        <v>15.43</v>
      </c>
      <c r="G854">
        <v>15.51</v>
      </c>
      <c r="H854">
        <v>15.18</v>
      </c>
      <c r="I854">
        <v>15.24</v>
      </c>
      <c r="J854">
        <v>15.26</v>
      </c>
      <c r="K854">
        <v>15.25</v>
      </c>
      <c r="L854">
        <v>310277</v>
      </c>
      <c r="M854" s="3">
        <v>47.33</v>
      </c>
      <c r="N854">
        <v>453</v>
      </c>
      <c r="O854" s="3">
        <f t="shared" si="92"/>
        <v>684.93818984547465</v>
      </c>
      <c r="P854" s="3">
        <f>VLOOKUP(A854,'27-7'!$A$2:$N$1650,14,FALSE)</f>
        <v>435.39340101522845</v>
      </c>
      <c r="Q854" s="6">
        <f t="shared" si="97"/>
        <v>0.57314784341786118</v>
      </c>
      <c r="R854" s="5">
        <f>VLOOKUP(A854,'27-7'!$A$2:$L$1650,12,FALSE)</f>
        <v>26.56</v>
      </c>
      <c r="S854" s="7">
        <f t="shared" si="98"/>
        <v>0.78200301204819278</v>
      </c>
      <c r="T854">
        <v>242748</v>
      </c>
      <c r="U854">
        <v>78.239999999999995</v>
      </c>
      <c r="V854">
        <f t="shared" si="93"/>
        <v>0</v>
      </c>
      <c r="W854">
        <f t="shared" si="94"/>
        <v>0</v>
      </c>
      <c r="X854">
        <f t="shared" si="95"/>
        <v>1</v>
      </c>
    </row>
    <row r="855" spans="1:24" x14ac:dyDescent="0.3">
      <c r="A855" t="s">
        <v>904</v>
      </c>
      <c r="B855" t="str">
        <f t="shared" si="96"/>
        <v>'SUPPETRO'</v>
      </c>
      <c r="C855" t="s">
        <v>24</v>
      </c>
      <c r="D855" t="s">
        <v>1677</v>
      </c>
      <c r="E855">
        <v>182.45</v>
      </c>
      <c r="F855">
        <v>183</v>
      </c>
      <c r="G855">
        <v>184.95</v>
      </c>
      <c r="H855">
        <v>179.1</v>
      </c>
      <c r="I855">
        <v>179.1</v>
      </c>
      <c r="J855">
        <v>179.55</v>
      </c>
      <c r="K855">
        <v>181.29</v>
      </c>
      <c r="L855">
        <v>25528</v>
      </c>
      <c r="M855" s="3">
        <v>46.28</v>
      </c>
      <c r="N855">
        <v>730</v>
      </c>
      <c r="O855" s="3">
        <f t="shared" si="92"/>
        <v>34.969863013698628</v>
      </c>
      <c r="P855" s="3">
        <f>VLOOKUP(A855,'27-7'!$A$2:$N$1650,14,FALSE)</f>
        <v>33.103448275862071</v>
      </c>
      <c r="Q855" s="6">
        <f t="shared" si="97"/>
        <v>5.6381278538812654E-2</v>
      </c>
      <c r="R855" s="5">
        <f>VLOOKUP(A855,'27-7'!$A$2:$L$1650,12,FALSE)</f>
        <v>40.28</v>
      </c>
      <c r="S855" s="7">
        <f t="shared" si="98"/>
        <v>0.14895729890764647</v>
      </c>
      <c r="T855">
        <v>20045</v>
      </c>
      <c r="U855">
        <v>78.52</v>
      </c>
      <c r="V855">
        <f t="shared" si="93"/>
        <v>0</v>
      </c>
      <c r="W855">
        <f t="shared" si="94"/>
        <v>0</v>
      </c>
      <c r="X855">
        <f t="shared" si="95"/>
        <v>1</v>
      </c>
    </row>
    <row r="856" spans="1:24" x14ac:dyDescent="0.3">
      <c r="A856" t="s">
        <v>758</v>
      </c>
      <c r="B856" t="str">
        <f t="shared" si="96"/>
        <v>'APCOTEXIND'</v>
      </c>
      <c r="C856" t="s">
        <v>24</v>
      </c>
      <c r="D856" t="s">
        <v>1677</v>
      </c>
      <c r="E856">
        <v>123.65</v>
      </c>
      <c r="F856">
        <v>125</v>
      </c>
      <c r="G856">
        <v>125.85</v>
      </c>
      <c r="H856">
        <v>122.5</v>
      </c>
      <c r="I856">
        <v>124.75</v>
      </c>
      <c r="J856">
        <v>124.7</v>
      </c>
      <c r="K856">
        <v>124.35</v>
      </c>
      <c r="L856">
        <v>37024</v>
      </c>
      <c r="M856" s="3">
        <v>46.04</v>
      </c>
      <c r="N856">
        <v>1269</v>
      </c>
      <c r="O856" s="3">
        <f t="shared" si="92"/>
        <v>29.175728920409771</v>
      </c>
      <c r="P856" s="3">
        <f>VLOOKUP(A856,'27-7'!$A$2:$N$1650,14,FALSE)</f>
        <v>35.935526315789474</v>
      </c>
      <c r="Q856" s="6">
        <f t="shared" si="97"/>
        <v>-0.18810904106362178</v>
      </c>
      <c r="R856" s="5">
        <f>VLOOKUP(A856,'27-7'!$A$2:$L$1650,12,FALSE)</f>
        <v>102.08</v>
      </c>
      <c r="S856" s="7">
        <f t="shared" si="98"/>
        <v>-0.5489811912225705</v>
      </c>
      <c r="T856">
        <v>20754</v>
      </c>
      <c r="U856">
        <v>56.06</v>
      </c>
      <c r="V856">
        <f t="shared" si="93"/>
        <v>0</v>
      </c>
      <c r="W856">
        <f t="shared" si="94"/>
        <v>0</v>
      </c>
      <c r="X856">
        <f t="shared" si="95"/>
        <v>1</v>
      </c>
    </row>
    <row r="857" spans="1:24" x14ac:dyDescent="0.3">
      <c r="A857" t="s">
        <v>939</v>
      </c>
      <c r="B857" t="str">
        <f t="shared" si="96"/>
        <v>'ALANKIT'</v>
      </c>
      <c r="C857" t="s">
        <v>24</v>
      </c>
      <c r="D857" t="s">
        <v>1677</v>
      </c>
      <c r="E857">
        <v>15.55</v>
      </c>
      <c r="F857">
        <v>15.65</v>
      </c>
      <c r="G857">
        <v>17.100000000000001</v>
      </c>
      <c r="H857">
        <v>15.3</v>
      </c>
      <c r="I857">
        <v>16</v>
      </c>
      <c r="J857">
        <v>16</v>
      </c>
      <c r="K857">
        <v>16.13</v>
      </c>
      <c r="L857">
        <v>284856</v>
      </c>
      <c r="M857" s="3">
        <v>45.94</v>
      </c>
      <c r="N857">
        <v>752</v>
      </c>
      <c r="O857" s="3">
        <f t="shared" si="92"/>
        <v>378.79787234042556</v>
      </c>
      <c r="P857" s="3">
        <f>VLOOKUP(A857,'27-7'!$A$2:$N$1650,14,FALSE)</f>
        <v>339.20319999999998</v>
      </c>
      <c r="Q857" s="6">
        <f t="shared" si="97"/>
        <v>0.11672847526328047</v>
      </c>
      <c r="R857" s="5">
        <f>VLOOKUP(A857,'27-7'!$A$2:$L$1650,12,FALSE)</f>
        <v>33.28</v>
      </c>
      <c r="S857" s="7">
        <f t="shared" si="98"/>
        <v>0.38040865384615374</v>
      </c>
      <c r="T857">
        <v>134271</v>
      </c>
      <c r="U857">
        <v>47.14</v>
      </c>
      <c r="V857">
        <f t="shared" si="93"/>
        <v>0</v>
      </c>
      <c r="W857">
        <f t="shared" si="94"/>
        <v>0</v>
      </c>
      <c r="X857">
        <f t="shared" si="95"/>
        <v>1</v>
      </c>
    </row>
    <row r="858" spans="1:24" x14ac:dyDescent="0.3">
      <c r="A858" t="s">
        <v>934</v>
      </c>
      <c r="B858" t="str">
        <f t="shared" si="96"/>
        <v>'SMSLIFE'</v>
      </c>
      <c r="C858" t="s">
        <v>24</v>
      </c>
      <c r="D858" t="s">
        <v>1677</v>
      </c>
      <c r="E858">
        <v>338.75</v>
      </c>
      <c r="F858">
        <v>338.05</v>
      </c>
      <c r="G858">
        <v>342.95</v>
      </c>
      <c r="H858">
        <v>326</v>
      </c>
      <c r="I858">
        <v>334.85</v>
      </c>
      <c r="J858">
        <v>332.35</v>
      </c>
      <c r="K858">
        <v>332.84</v>
      </c>
      <c r="L858">
        <v>13801</v>
      </c>
      <c r="M858" s="3">
        <v>45.94</v>
      </c>
      <c r="N858">
        <v>960</v>
      </c>
      <c r="O858" s="3">
        <f t="shared" si="92"/>
        <v>14.376041666666667</v>
      </c>
      <c r="P858" s="3">
        <f>VLOOKUP(A858,'27-7'!$A$2:$N$1650,14,FALSE)</f>
        <v>18.804428044280442</v>
      </c>
      <c r="Q858" s="6">
        <f t="shared" si="97"/>
        <v>-0.23549699928048135</v>
      </c>
      <c r="R858" s="5">
        <f>VLOOKUP(A858,'27-7'!$A$2:$L$1650,12,FALSE)</f>
        <v>34.520000000000003</v>
      </c>
      <c r="S858" s="7">
        <f t="shared" si="98"/>
        <v>0.33082271147161046</v>
      </c>
      <c r="T858">
        <v>6980</v>
      </c>
      <c r="U858">
        <v>50.58</v>
      </c>
      <c r="V858">
        <f t="shared" si="93"/>
        <v>0</v>
      </c>
      <c r="W858">
        <f t="shared" si="94"/>
        <v>0</v>
      </c>
      <c r="X858">
        <f t="shared" si="95"/>
        <v>1</v>
      </c>
    </row>
    <row r="859" spans="1:24" x14ac:dyDescent="0.3">
      <c r="A859" t="s">
        <v>997</v>
      </c>
      <c r="B859" t="str">
        <f t="shared" si="96"/>
        <v>'GTLINFRA'</v>
      </c>
      <c r="C859" t="s">
        <v>24</v>
      </c>
      <c r="D859" t="s">
        <v>1677</v>
      </c>
      <c r="E859">
        <v>0.85</v>
      </c>
      <c r="F859">
        <v>0.8</v>
      </c>
      <c r="G859">
        <v>0.85</v>
      </c>
      <c r="H859">
        <v>0.8</v>
      </c>
      <c r="I859">
        <v>0.8</v>
      </c>
      <c r="J859">
        <v>0.8</v>
      </c>
      <c r="K859">
        <v>0.8</v>
      </c>
      <c r="L859">
        <v>5712862</v>
      </c>
      <c r="M859" s="3">
        <v>45.71</v>
      </c>
      <c r="N859">
        <v>830</v>
      </c>
      <c r="O859" s="3">
        <f t="shared" si="92"/>
        <v>6882.9662650602413</v>
      </c>
      <c r="P859" s="3">
        <f>VLOOKUP(A859,'27-7'!$A$2:$N$1650,14,FALSE)</f>
        <v>3455.8556832694762</v>
      </c>
      <c r="Q859" s="6">
        <f t="shared" si="97"/>
        <v>0.99168220431834808</v>
      </c>
      <c r="R859" s="5">
        <f>VLOOKUP(A859,'27-7'!$A$2:$L$1650,12,FALSE)</f>
        <v>23</v>
      </c>
      <c r="S859" s="7">
        <f t="shared" si="98"/>
        <v>0.98739130434782607</v>
      </c>
      <c r="T859">
        <v>4235265</v>
      </c>
      <c r="U859">
        <v>74.14</v>
      </c>
      <c r="V859">
        <f t="shared" si="93"/>
        <v>0</v>
      </c>
      <c r="W859">
        <f t="shared" si="94"/>
        <v>0</v>
      </c>
      <c r="X859">
        <f t="shared" si="95"/>
        <v>1</v>
      </c>
    </row>
    <row r="860" spans="1:24" x14ac:dyDescent="0.3">
      <c r="A860" t="s">
        <v>865</v>
      </c>
      <c r="B860" t="str">
        <f t="shared" si="96"/>
        <v>'DHANBANK'</v>
      </c>
      <c r="C860" t="s">
        <v>24</v>
      </c>
      <c r="D860" t="s">
        <v>1677</v>
      </c>
      <c r="E860">
        <v>12.8</v>
      </c>
      <c r="F860">
        <v>12.85</v>
      </c>
      <c r="G860">
        <v>12.85</v>
      </c>
      <c r="H860">
        <v>12.45</v>
      </c>
      <c r="I860">
        <v>12.5</v>
      </c>
      <c r="J860">
        <v>12.55</v>
      </c>
      <c r="K860">
        <v>12.59</v>
      </c>
      <c r="L860">
        <v>360360</v>
      </c>
      <c r="M860" s="3">
        <v>45.36</v>
      </c>
      <c r="N860">
        <v>989</v>
      </c>
      <c r="O860" s="3">
        <f t="shared" si="92"/>
        <v>364.36804853387258</v>
      </c>
      <c r="P860" s="3">
        <f>VLOOKUP(A860,'27-7'!$A$2:$N$1650,14,FALSE)</f>
        <v>468.19261822376006</v>
      </c>
      <c r="Q860" s="6">
        <f t="shared" si="97"/>
        <v>-0.22175610133235232</v>
      </c>
      <c r="R860" s="5">
        <f>VLOOKUP(A860,'27-7'!$A$2:$L$1650,12,FALSE)</f>
        <v>52.11</v>
      </c>
      <c r="S860" s="7">
        <f t="shared" si="98"/>
        <v>-0.12953367875647667</v>
      </c>
      <c r="T860">
        <v>275827</v>
      </c>
      <c r="U860">
        <v>76.540000000000006</v>
      </c>
      <c r="V860">
        <f t="shared" si="93"/>
        <v>0</v>
      </c>
      <c r="W860">
        <f t="shared" si="94"/>
        <v>0</v>
      </c>
      <c r="X860">
        <f t="shared" si="95"/>
        <v>1</v>
      </c>
    </row>
    <row r="861" spans="1:24" x14ac:dyDescent="0.3">
      <c r="A861" t="s">
        <v>133</v>
      </c>
      <c r="B861" t="str">
        <f t="shared" si="96"/>
        <v>'AUTOAXLES'</v>
      </c>
      <c r="C861" t="s">
        <v>24</v>
      </c>
      <c r="D861" t="s">
        <v>1677</v>
      </c>
      <c r="E861">
        <v>524.20000000000005</v>
      </c>
      <c r="F861">
        <v>524.20000000000005</v>
      </c>
      <c r="G861">
        <v>538.95000000000005</v>
      </c>
      <c r="H861">
        <v>515.95000000000005</v>
      </c>
      <c r="I861">
        <v>528.1</v>
      </c>
      <c r="J861">
        <v>526.9</v>
      </c>
      <c r="K861">
        <v>531.72</v>
      </c>
      <c r="L861">
        <v>8522</v>
      </c>
      <c r="M861" s="3">
        <v>45.31</v>
      </c>
      <c r="N861">
        <v>1286</v>
      </c>
      <c r="O861" s="3">
        <f t="shared" si="92"/>
        <v>6.6267496111975115</v>
      </c>
      <c r="P861" s="3">
        <f>VLOOKUP(A861,'27-7'!$A$2:$N$1650,14,FALSE)</f>
        <v>13.082882882882883</v>
      </c>
      <c r="Q861" s="6">
        <f t="shared" si="97"/>
        <v>-0.49347940583740274</v>
      </c>
      <c r="R861" s="5">
        <f>VLOOKUP(A861,'27-7'!$A$2:$L$1650,12,FALSE)</f>
        <v>76.44</v>
      </c>
      <c r="S861" s="7">
        <f t="shared" si="98"/>
        <v>-0.40724751439037149</v>
      </c>
      <c r="T861">
        <v>4600</v>
      </c>
      <c r="U861">
        <v>53.98</v>
      </c>
      <c r="V861">
        <f t="shared" si="93"/>
        <v>0</v>
      </c>
      <c r="W861">
        <f t="shared" si="94"/>
        <v>0</v>
      </c>
      <c r="X861">
        <f t="shared" si="95"/>
        <v>1</v>
      </c>
    </row>
    <row r="862" spans="1:24" x14ac:dyDescent="0.3">
      <c r="A862" t="s">
        <v>859</v>
      </c>
      <c r="B862" t="str">
        <f t="shared" si="96"/>
        <v>'VERTOZ'</v>
      </c>
      <c r="C862" t="s">
        <v>24</v>
      </c>
      <c r="D862" t="s">
        <v>1677</v>
      </c>
      <c r="E862">
        <v>119.15</v>
      </c>
      <c r="F862">
        <v>122</v>
      </c>
      <c r="G862">
        <v>122</v>
      </c>
      <c r="H862">
        <v>119</v>
      </c>
      <c r="I862">
        <v>119</v>
      </c>
      <c r="J862">
        <v>119</v>
      </c>
      <c r="K862">
        <v>120.82</v>
      </c>
      <c r="L862">
        <v>37460</v>
      </c>
      <c r="M862" s="3">
        <v>45.26</v>
      </c>
      <c r="N862">
        <v>109</v>
      </c>
      <c r="O862" s="3">
        <f t="shared" si="92"/>
        <v>343.66972477064218</v>
      </c>
      <c r="P862" s="3">
        <f>VLOOKUP(A862,'27-7'!$A$2:$N$1650,14,FALSE)</f>
        <v>239.43010752688173</v>
      </c>
      <c r="Q862" s="6">
        <f t="shared" si="97"/>
        <v>0.43536553660887062</v>
      </c>
      <c r="R862" s="5">
        <f>VLOOKUP(A862,'27-7'!$A$2:$L$1650,12,FALSE)</f>
        <v>54.04</v>
      </c>
      <c r="S862" s="7">
        <f t="shared" si="98"/>
        <v>-0.16247224278312364</v>
      </c>
      <c r="T862">
        <v>28486</v>
      </c>
      <c r="U862">
        <v>76.040000000000006</v>
      </c>
      <c r="V862">
        <f t="shared" si="93"/>
        <v>0</v>
      </c>
      <c r="W862">
        <f t="shared" si="94"/>
        <v>0</v>
      </c>
      <c r="X862">
        <f t="shared" si="95"/>
        <v>1</v>
      </c>
    </row>
    <row r="863" spans="1:24" x14ac:dyDescent="0.3">
      <c r="A863" t="s">
        <v>883</v>
      </c>
      <c r="B863" t="str">
        <f t="shared" si="96"/>
        <v>'LUMAXIND'</v>
      </c>
      <c r="C863" t="s">
        <v>24</v>
      </c>
      <c r="D863" t="s">
        <v>1677</v>
      </c>
      <c r="E863">
        <v>1264.55</v>
      </c>
      <c r="F863">
        <v>1276.8499999999999</v>
      </c>
      <c r="G863">
        <v>1277.95</v>
      </c>
      <c r="H863">
        <v>1213.0999999999999</v>
      </c>
      <c r="I863">
        <v>1244.9000000000001</v>
      </c>
      <c r="J863">
        <v>1234.8499999999999</v>
      </c>
      <c r="K863">
        <v>1242.6400000000001</v>
      </c>
      <c r="L863">
        <v>3607</v>
      </c>
      <c r="M863" s="3">
        <v>44.82</v>
      </c>
      <c r="N863">
        <v>637</v>
      </c>
      <c r="O863" s="3">
        <f t="shared" si="92"/>
        <v>5.6624803767660907</v>
      </c>
      <c r="P863" s="3">
        <f>VLOOKUP(A863,'27-7'!$A$2:$N$1650,14,FALSE)</f>
        <v>6.1129848229342327</v>
      </c>
      <c r="Q863" s="6">
        <f t="shared" si="97"/>
        <v>-7.3696313538678129E-2</v>
      </c>
      <c r="R863" s="5">
        <f>VLOOKUP(A863,'27-7'!$A$2:$L$1650,12,FALSE)</f>
        <v>46.47</v>
      </c>
      <c r="S863" s="7">
        <f t="shared" si="98"/>
        <v>-3.5506778566817269E-2</v>
      </c>
      <c r="T863">
        <v>2182</v>
      </c>
      <c r="U863">
        <v>60.49</v>
      </c>
      <c r="V863">
        <f t="shared" si="93"/>
        <v>0</v>
      </c>
      <c r="W863">
        <f t="shared" si="94"/>
        <v>0</v>
      </c>
      <c r="X863">
        <f t="shared" si="95"/>
        <v>1</v>
      </c>
    </row>
    <row r="864" spans="1:24" x14ac:dyDescent="0.3">
      <c r="A864" t="s">
        <v>887</v>
      </c>
      <c r="B864" t="str">
        <f t="shared" si="96"/>
        <v>'HATHWAY'</v>
      </c>
      <c r="C864" t="s">
        <v>41</v>
      </c>
      <c r="D864" t="s">
        <v>1677</v>
      </c>
      <c r="E864">
        <v>46.55</v>
      </c>
      <c r="F864">
        <v>44.25</v>
      </c>
      <c r="G864">
        <v>44.25</v>
      </c>
      <c r="H864">
        <v>44.25</v>
      </c>
      <c r="I864">
        <v>44.25</v>
      </c>
      <c r="J864">
        <v>44.25</v>
      </c>
      <c r="K864">
        <v>44.25</v>
      </c>
      <c r="L864">
        <v>100759</v>
      </c>
      <c r="M864" s="3">
        <v>44.59</v>
      </c>
      <c r="N864">
        <v>1145</v>
      </c>
      <c r="O864" s="3">
        <f t="shared" si="92"/>
        <v>87.999126637554582</v>
      </c>
      <c r="P864" s="3">
        <f>VLOOKUP(A864,'27-7'!$A$2:$N$1650,14,FALSE)</f>
        <v>77.882022471910119</v>
      </c>
      <c r="Q864" s="6">
        <f t="shared" si="97"/>
        <v>0.12990294607838954</v>
      </c>
      <c r="R864" s="5">
        <f>VLOOKUP(A864,'27-7'!$A$2:$L$1650,12,FALSE)</f>
        <v>45.17</v>
      </c>
      <c r="S864" s="7">
        <f t="shared" si="98"/>
        <v>-1.2840380783705961E-2</v>
      </c>
      <c r="T864" t="s">
        <v>42</v>
      </c>
      <c r="U864" t="s">
        <v>42</v>
      </c>
      <c r="V864">
        <f t="shared" si="93"/>
        <v>0</v>
      </c>
      <c r="W864">
        <f t="shared" si="94"/>
        <v>0</v>
      </c>
      <c r="X864">
        <f t="shared" si="95"/>
        <v>1</v>
      </c>
    </row>
    <row r="865" spans="1:24" x14ac:dyDescent="0.3">
      <c r="A865" t="s">
        <v>37</v>
      </c>
      <c r="B865" t="str">
        <f t="shared" si="96"/>
        <v>'KOTAKNIFTY'</v>
      </c>
      <c r="C865" t="s">
        <v>24</v>
      </c>
      <c r="D865" t="s">
        <v>1677</v>
      </c>
      <c r="E865">
        <v>115.31</v>
      </c>
      <c r="F865">
        <v>115</v>
      </c>
      <c r="G865">
        <v>117.51</v>
      </c>
      <c r="H865">
        <v>111</v>
      </c>
      <c r="I865">
        <v>117</v>
      </c>
      <c r="J865">
        <v>117.27</v>
      </c>
      <c r="K865">
        <v>116.76</v>
      </c>
      <c r="L865">
        <v>37840</v>
      </c>
      <c r="M865" s="3">
        <v>44.18</v>
      </c>
      <c r="N865">
        <v>547</v>
      </c>
      <c r="O865" s="3">
        <f t="shared" si="92"/>
        <v>69.177330895795251</v>
      </c>
      <c r="P865" s="3">
        <f>VLOOKUP(A865,'27-7'!$A$2:$N$1650,14,FALSE)</f>
        <v>689.88962108731471</v>
      </c>
      <c r="Q865" s="6">
        <f t="shared" si="97"/>
        <v>-0.89972695807951586</v>
      </c>
      <c r="R865" s="5">
        <f>VLOOKUP(A865,'27-7'!$A$2:$L$1650,12,FALSE)</f>
        <v>483.18</v>
      </c>
      <c r="S865" s="7">
        <f t="shared" si="98"/>
        <v>-0.90856409619603462</v>
      </c>
      <c r="T865">
        <v>19620</v>
      </c>
      <c r="U865">
        <v>51.85</v>
      </c>
      <c r="V865">
        <f t="shared" si="93"/>
        <v>0</v>
      </c>
      <c r="W865">
        <f t="shared" si="94"/>
        <v>0</v>
      </c>
      <c r="X865">
        <f t="shared" si="95"/>
        <v>1</v>
      </c>
    </row>
    <row r="866" spans="1:24" x14ac:dyDescent="0.3">
      <c r="A866" t="s">
        <v>893</v>
      </c>
      <c r="B866" t="str">
        <f t="shared" si="96"/>
        <v>'SATIA'</v>
      </c>
      <c r="C866" t="s">
        <v>24</v>
      </c>
      <c r="D866" t="s">
        <v>1677</v>
      </c>
      <c r="E866">
        <v>96.85</v>
      </c>
      <c r="F866">
        <v>97.7</v>
      </c>
      <c r="G866">
        <v>98</v>
      </c>
      <c r="H866">
        <v>96.7</v>
      </c>
      <c r="I866">
        <v>97.95</v>
      </c>
      <c r="J866">
        <v>97.9</v>
      </c>
      <c r="K866">
        <v>97.75</v>
      </c>
      <c r="L866">
        <v>45148</v>
      </c>
      <c r="M866" s="3">
        <v>44.13</v>
      </c>
      <c r="N866">
        <v>578</v>
      </c>
      <c r="O866" s="3">
        <f t="shared" si="92"/>
        <v>78.110726643598611</v>
      </c>
      <c r="P866" s="3">
        <f>VLOOKUP(A866,'27-7'!$A$2:$N$1650,14,FALSE)</f>
        <v>95.097510373443981</v>
      </c>
      <c r="Q866" s="6">
        <f t="shared" si="97"/>
        <v>-0.17862490472294149</v>
      </c>
      <c r="R866" s="5">
        <f>VLOOKUP(A866,'27-7'!$A$2:$L$1650,12,FALSE)</f>
        <v>44.58</v>
      </c>
      <c r="S866" s="7">
        <f t="shared" si="98"/>
        <v>-1.0094212651413095E-2</v>
      </c>
      <c r="T866">
        <v>8639</v>
      </c>
      <c r="U866">
        <v>19.13</v>
      </c>
      <c r="V866">
        <f t="shared" si="93"/>
        <v>0</v>
      </c>
      <c r="W866">
        <f t="shared" si="94"/>
        <v>0</v>
      </c>
      <c r="X866">
        <f t="shared" si="95"/>
        <v>1</v>
      </c>
    </row>
    <row r="867" spans="1:24" x14ac:dyDescent="0.3">
      <c r="A867" t="s">
        <v>890</v>
      </c>
      <c r="B867" t="str">
        <f t="shared" si="96"/>
        <v>'KOKUYOCMLN'</v>
      </c>
      <c r="C867" t="s">
        <v>24</v>
      </c>
      <c r="D867" t="s">
        <v>1677</v>
      </c>
      <c r="E867">
        <v>53.7</v>
      </c>
      <c r="F867">
        <v>53.1</v>
      </c>
      <c r="G867">
        <v>54.2</v>
      </c>
      <c r="H867">
        <v>51.95</v>
      </c>
      <c r="I867">
        <v>52.9</v>
      </c>
      <c r="J867">
        <v>52.9</v>
      </c>
      <c r="K867">
        <v>53.06</v>
      </c>
      <c r="L867">
        <v>82899</v>
      </c>
      <c r="M867" s="3">
        <v>43.98</v>
      </c>
      <c r="N867">
        <v>971</v>
      </c>
      <c r="O867" s="3">
        <f t="shared" si="92"/>
        <v>85.374871266735326</v>
      </c>
      <c r="P867" s="3">
        <f>VLOOKUP(A867,'27-7'!$A$2:$N$1650,14,FALSE)</f>
        <v>75.644007155635066</v>
      </c>
      <c r="Q867" s="6">
        <f t="shared" si="97"/>
        <v>0.12864025158105818</v>
      </c>
      <c r="R867" s="5">
        <f>VLOOKUP(A867,'27-7'!$A$2:$L$1650,12,FALSE)</f>
        <v>44.91</v>
      </c>
      <c r="S867" s="7">
        <f t="shared" si="98"/>
        <v>-2.0708082832331325E-2</v>
      </c>
      <c r="T867">
        <v>44222</v>
      </c>
      <c r="U867">
        <v>53.34</v>
      </c>
      <c r="V867">
        <f t="shared" si="93"/>
        <v>0</v>
      </c>
      <c r="W867">
        <f t="shared" si="94"/>
        <v>0</v>
      </c>
      <c r="X867">
        <f t="shared" si="95"/>
        <v>1</v>
      </c>
    </row>
    <row r="868" spans="1:24" x14ac:dyDescent="0.3">
      <c r="A868" t="s">
        <v>907</v>
      </c>
      <c r="B868" t="str">
        <f t="shared" si="96"/>
        <v>'DFMFOODS'</v>
      </c>
      <c r="C868" t="s">
        <v>24</v>
      </c>
      <c r="D868" t="s">
        <v>1677</v>
      </c>
      <c r="E868">
        <v>187.1</v>
      </c>
      <c r="F868">
        <v>188.3</v>
      </c>
      <c r="G868">
        <v>188.9</v>
      </c>
      <c r="H868">
        <v>184</v>
      </c>
      <c r="I868">
        <v>186</v>
      </c>
      <c r="J868">
        <v>186.05</v>
      </c>
      <c r="K868">
        <v>186.25</v>
      </c>
      <c r="L868">
        <v>23562</v>
      </c>
      <c r="M868" s="3">
        <v>43.88</v>
      </c>
      <c r="N868">
        <v>1173</v>
      </c>
      <c r="O868" s="3">
        <f t="shared" si="92"/>
        <v>20.086956521739129</v>
      </c>
      <c r="P868" s="3">
        <f>VLOOKUP(A868,'27-7'!$A$2:$N$1650,14,FALSE)</f>
        <v>23.59316427783903</v>
      </c>
      <c r="Q868" s="6">
        <f t="shared" si="97"/>
        <v>-0.14861117037163465</v>
      </c>
      <c r="R868" s="5">
        <f>VLOOKUP(A868,'27-7'!$A$2:$L$1650,12,FALSE)</f>
        <v>39.99</v>
      </c>
      <c r="S868" s="7">
        <f t="shared" si="98"/>
        <v>9.7274318579644914E-2</v>
      </c>
      <c r="T868">
        <v>16808</v>
      </c>
      <c r="U868">
        <v>71.34</v>
      </c>
      <c r="V868">
        <f t="shared" si="93"/>
        <v>0</v>
      </c>
      <c r="W868">
        <f t="shared" si="94"/>
        <v>0</v>
      </c>
      <c r="X868">
        <f t="shared" si="95"/>
        <v>1</v>
      </c>
    </row>
    <row r="869" spans="1:24" x14ac:dyDescent="0.3">
      <c r="A869" t="s">
        <v>791</v>
      </c>
      <c r="B869" t="str">
        <f t="shared" si="96"/>
        <v>'AVADHSUGAR'</v>
      </c>
      <c r="C869" t="s">
        <v>24</v>
      </c>
      <c r="D869" t="s">
        <v>1677</v>
      </c>
      <c r="E869">
        <v>166.85</v>
      </c>
      <c r="F869">
        <v>168.35</v>
      </c>
      <c r="G869">
        <v>171.25</v>
      </c>
      <c r="H869">
        <v>166.05</v>
      </c>
      <c r="I869">
        <v>167.05</v>
      </c>
      <c r="J869">
        <v>166.75</v>
      </c>
      <c r="K869">
        <v>168.67</v>
      </c>
      <c r="L869">
        <v>25993</v>
      </c>
      <c r="M869" s="3">
        <v>43.84</v>
      </c>
      <c r="N869">
        <v>784</v>
      </c>
      <c r="O869" s="3">
        <f t="shared" si="92"/>
        <v>33.154336734693878</v>
      </c>
      <c r="P869" s="3">
        <f>VLOOKUP(A869,'27-7'!$A$2:$N$1650,14,FALSE)</f>
        <v>37.326515704894085</v>
      </c>
      <c r="Q869" s="6">
        <f t="shared" si="97"/>
        <v>-0.11177520567914057</v>
      </c>
      <c r="R869" s="5">
        <f>VLOOKUP(A869,'27-7'!$A$2:$L$1650,12,FALSE)</f>
        <v>85.96</v>
      </c>
      <c r="S869" s="7">
        <f t="shared" si="98"/>
        <v>-0.48999534667287103</v>
      </c>
      <c r="T869">
        <v>11846</v>
      </c>
      <c r="U869">
        <v>45.57</v>
      </c>
      <c r="V869">
        <f t="shared" si="93"/>
        <v>0</v>
      </c>
      <c r="W869">
        <f t="shared" si="94"/>
        <v>0</v>
      </c>
      <c r="X869">
        <f t="shared" si="95"/>
        <v>1</v>
      </c>
    </row>
    <row r="870" spans="1:24" x14ac:dyDescent="0.3">
      <c r="A870" t="s">
        <v>1181</v>
      </c>
      <c r="B870" t="str">
        <f t="shared" si="96"/>
        <v>'ORICONENT'</v>
      </c>
      <c r="C870" t="s">
        <v>24</v>
      </c>
      <c r="D870" t="s">
        <v>1677</v>
      </c>
      <c r="E870">
        <v>17.2</v>
      </c>
      <c r="F870">
        <v>17.8</v>
      </c>
      <c r="G870">
        <v>18.399999999999999</v>
      </c>
      <c r="H870">
        <v>17</v>
      </c>
      <c r="I870">
        <v>18</v>
      </c>
      <c r="J870">
        <v>17.95</v>
      </c>
      <c r="K870">
        <v>17.850000000000001</v>
      </c>
      <c r="L870">
        <v>241340</v>
      </c>
      <c r="M870" s="3">
        <v>43.07</v>
      </c>
      <c r="N870">
        <v>1006</v>
      </c>
      <c r="O870" s="3">
        <f t="shared" si="92"/>
        <v>239.90059642147116</v>
      </c>
      <c r="P870" s="3">
        <f>VLOOKUP(A870,'27-7'!$A$2:$N$1650,14,FALSE)</f>
        <v>267.00828729281767</v>
      </c>
      <c r="Q870" s="6">
        <f t="shared" si="97"/>
        <v>-0.10152378095148241</v>
      </c>
      <c r="R870" s="5">
        <f>VLOOKUP(A870,'27-7'!$A$2:$L$1650,12,FALSE)</f>
        <v>16.98</v>
      </c>
      <c r="S870" s="7">
        <f t="shared" si="98"/>
        <v>1.5365135453474676</v>
      </c>
      <c r="T870">
        <v>92484</v>
      </c>
      <c r="U870">
        <v>38.32</v>
      </c>
      <c r="V870">
        <f t="shared" si="93"/>
        <v>0</v>
      </c>
      <c r="W870">
        <f t="shared" si="94"/>
        <v>0</v>
      </c>
      <c r="X870">
        <f t="shared" si="95"/>
        <v>1</v>
      </c>
    </row>
    <row r="871" spans="1:24" x14ac:dyDescent="0.3">
      <c r="A871" t="s">
        <v>48</v>
      </c>
      <c r="B871" t="str">
        <f t="shared" si="96"/>
        <v>'CINELINE'</v>
      </c>
      <c r="C871" t="s">
        <v>24</v>
      </c>
      <c r="D871" t="s">
        <v>1677</v>
      </c>
      <c r="E871">
        <v>25.85</v>
      </c>
      <c r="F871">
        <v>25.45</v>
      </c>
      <c r="G871">
        <v>25.85</v>
      </c>
      <c r="H871">
        <v>23.4</v>
      </c>
      <c r="I871">
        <v>24.2</v>
      </c>
      <c r="J871">
        <v>24.2</v>
      </c>
      <c r="K871">
        <v>24.28</v>
      </c>
      <c r="L871">
        <v>176947</v>
      </c>
      <c r="M871" s="3">
        <v>42.97</v>
      </c>
      <c r="N871">
        <v>1238</v>
      </c>
      <c r="O871" s="3">
        <f t="shared" si="92"/>
        <v>142.9297253634895</v>
      </c>
      <c r="P871" s="3">
        <f>VLOOKUP(A871,'27-7'!$A$2:$N$1650,14,FALSE)</f>
        <v>272.52664049355019</v>
      </c>
      <c r="Q871" s="6">
        <f t="shared" si="97"/>
        <v>-0.47553851944660736</v>
      </c>
      <c r="R871" s="5">
        <f>VLOOKUP(A871,'27-7'!$A$2:$L$1650,12,FALSE)</f>
        <v>125.2</v>
      </c>
      <c r="S871" s="7">
        <f t="shared" si="98"/>
        <v>-0.65678913738019173</v>
      </c>
      <c r="T871">
        <v>104814</v>
      </c>
      <c r="U871">
        <v>59.23</v>
      </c>
      <c r="V871">
        <f t="shared" si="93"/>
        <v>0</v>
      </c>
      <c r="W871">
        <f t="shared" si="94"/>
        <v>0</v>
      </c>
      <c r="X871">
        <f t="shared" si="95"/>
        <v>1</v>
      </c>
    </row>
    <row r="872" spans="1:24" x14ac:dyDescent="0.3">
      <c r="A872" t="s">
        <v>959</v>
      </c>
      <c r="B872" t="str">
        <f t="shared" si="96"/>
        <v>'WALCHANNAG'</v>
      </c>
      <c r="C872" t="s">
        <v>24</v>
      </c>
      <c r="D872" t="s">
        <v>1677</v>
      </c>
      <c r="E872">
        <v>51.1</v>
      </c>
      <c r="F872">
        <v>51.65</v>
      </c>
      <c r="G872">
        <v>53.2</v>
      </c>
      <c r="H872">
        <v>50.75</v>
      </c>
      <c r="I872">
        <v>52.95</v>
      </c>
      <c r="J872">
        <v>52.5</v>
      </c>
      <c r="K872">
        <v>52.02</v>
      </c>
      <c r="L872">
        <v>82509</v>
      </c>
      <c r="M872" s="3">
        <v>42.92</v>
      </c>
      <c r="N872">
        <v>852</v>
      </c>
      <c r="O872" s="3">
        <f t="shared" si="92"/>
        <v>96.841549295774641</v>
      </c>
      <c r="P872" s="3">
        <f>VLOOKUP(A872,'27-7'!$A$2:$N$1650,14,FALSE)</f>
        <v>75.836680053547525</v>
      </c>
      <c r="Q872" s="6">
        <f t="shared" si="97"/>
        <v>0.27697506308814923</v>
      </c>
      <c r="R872" s="5">
        <f>VLOOKUP(A872,'27-7'!$A$2:$L$1650,12,FALSE)</f>
        <v>29.18</v>
      </c>
      <c r="S872" s="7">
        <f t="shared" si="98"/>
        <v>0.47087045921864296</v>
      </c>
      <c r="T872">
        <v>44737</v>
      </c>
      <c r="U872">
        <v>54.22</v>
      </c>
      <c r="V872">
        <f t="shared" si="93"/>
        <v>0</v>
      </c>
      <c r="W872">
        <f t="shared" si="94"/>
        <v>0</v>
      </c>
      <c r="X872">
        <f t="shared" si="95"/>
        <v>1</v>
      </c>
    </row>
    <row r="873" spans="1:24" x14ac:dyDescent="0.3">
      <c r="A873" t="s">
        <v>184</v>
      </c>
      <c r="B873" t="str">
        <f t="shared" si="96"/>
        <v>'LGBBROSLTD'</v>
      </c>
      <c r="C873" t="s">
        <v>24</v>
      </c>
      <c r="D873" t="s">
        <v>1677</v>
      </c>
      <c r="E873">
        <v>225</v>
      </c>
      <c r="F873">
        <v>226.95</v>
      </c>
      <c r="G873">
        <v>229</v>
      </c>
      <c r="H873">
        <v>221.15</v>
      </c>
      <c r="I873">
        <v>222.3</v>
      </c>
      <c r="J873">
        <v>224.6</v>
      </c>
      <c r="K873">
        <v>225.08</v>
      </c>
      <c r="L873">
        <v>18971</v>
      </c>
      <c r="M873" s="3">
        <v>42.7</v>
      </c>
      <c r="N873">
        <v>973</v>
      </c>
      <c r="O873" s="3">
        <f t="shared" si="92"/>
        <v>19.497430626927031</v>
      </c>
      <c r="P873" s="3">
        <f>VLOOKUP(A873,'27-7'!$A$2:$N$1650,14,FALSE)</f>
        <v>20.282900626678604</v>
      </c>
      <c r="Q873" s="6">
        <f t="shared" si="97"/>
        <v>-3.8725723416424218E-2</v>
      </c>
      <c r="R873" s="5">
        <f>VLOOKUP(A873,'27-7'!$A$2:$L$1650,12,FALSE)</f>
        <v>51.67</v>
      </c>
      <c r="S873" s="7">
        <f t="shared" si="98"/>
        <v>-0.17360170311592799</v>
      </c>
      <c r="T873">
        <v>9805</v>
      </c>
      <c r="U873">
        <v>51.68</v>
      </c>
      <c r="V873">
        <f t="shared" si="93"/>
        <v>0</v>
      </c>
      <c r="W873">
        <f t="shared" si="94"/>
        <v>0</v>
      </c>
      <c r="X873">
        <f t="shared" si="95"/>
        <v>1</v>
      </c>
    </row>
    <row r="874" spans="1:24" x14ac:dyDescent="0.3">
      <c r="A874" t="s">
        <v>930</v>
      </c>
      <c r="B874" t="str">
        <f t="shared" si="96"/>
        <v>'HPL'</v>
      </c>
      <c r="C874" t="s">
        <v>24</v>
      </c>
      <c r="D874" t="s">
        <v>1677</v>
      </c>
      <c r="E874">
        <v>31.8</v>
      </c>
      <c r="F874">
        <v>31.9</v>
      </c>
      <c r="G874">
        <v>32</v>
      </c>
      <c r="H874">
        <v>30.25</v>
      </c>
      <c r="I874">
        <v>30.25</v>
      </c>
      <c r="J874">
        <v>30.3</v>
      </c>
      <c r="K874">
        <v>30.56</v>
      </c>
      <c r="L874">
        <v>138758</v>
      </c>
      <c r="M874" s="3">
        <v>42.4</v>
      </c>
      <c r="N874">
        <v>1121</v>
      </c>
      <c r="O874" s="3">
        <f t="shared" si="92"/>
        <v>123.78055307760928</v>
      </c>
      <c r="P874" s="3">
        <f>VLOOKUP(A874,'27-7'!$A$2:$N$1650,14,FALSE)</f>
        <v>120.08315098468272</v>
      </c>
      <c r="Q874" s="6">
        <f t="shared" si="97"/>
        <v>3.0790348709272216E-2</v>
      </c>
      <c r="R874" s="5">
        <f>VLOOKUP(A874,'27-7'!$A$2:$L$1650,12,FALSE)</f>
        <v>35.07</v>
      </c>
      <c r="S874" s="7">
        <f t="shared" si="98"/>
        <v>0.20901055032791555</v>
      </c>
      <c r="T874">
        <v>97330</v>
      </c>
      <c r="U874">
        <v>70.14</v>
      </c>
      <c r="V874">
        <f t="shared" si="93"/>
        <v>0</v>
      </c>
      <c r="W874">
        <f t="shared" si="94"/>
        <v>0</v>
      </c>
      <c r="X874">
        <f t="shared" si="95"/>
        <v>1</v>
      </c>
    </row>
    <row r="875" spans="1:24" x14ac:dyDescent="0.3">
      <c r="A875" t="s">
        <v>881</v>
      </c>
      <c r="B875" t="str">
        <f t="shared" si="96"/>
        <v>'PAISALO'</v>
      </c>
      <c r="C875" t="s">
        <v>24</v>
      </c>
      <c r="D875" t="s">
        <v>1677</v>
      </c>
      <c r="E875">
        <v>329</v>
      </c>
      <c r="F875">
        <v>325.14999999999998</v>
      </c>
      <c r="G875">
        <v>335</v>
      </c>
      <c r="H875">
        <v>303.89999999999998</v>
      </c>
      <c r="I875">
        <v>307.05</v>
      </c>
      <c r="J875">
        <v>310.85000000000002</v>
      </c>
      <c r="K875">
        <v>316.63</v>
      </c>
      <c r="L875">
        <v>13263</v>
      </c>
      <c r="M875" s="3">
        <v>41.99</v>
      </c>
      <c r="N875">
        <v>649</v>
      </c>
      <c r="O875" s="3">
        <f t="shared" si="92"/>
        <v>20.436055469953775</v>
      </c>
      <c r="P875" s="3">
        <f>VLOOKUP(A875,'27-7'!$A$2:$N$1650,14,FALSE)</f>
        <v>30.358050847457626</v>
      </c>
      <c r="Q875" s="6">
        <f t="shared" si="97"/>
        <v>-0.32683242502490178</v>
      </c>
      <c r="R875" s="5">
        <f>VLOOKUP(A875,'27-7'!$A$2:$L$1650,12,FALSE)</f>
        <v>47.02</v>
      </c>
      <c r="S875" s="7">
        <f t="shared" si="98"/>
        <v>-0.10697575499787326</v>
      </c>
      <c r="T875">
        <v>6335</v>
      </c>
      <c r="U875">
        <v>47.76</v>
      </c>
      <c r="V875">
        <f t="shared" si="93"/>
        <v>0</v>
      </c>
      <c r="W875">
        <f t="shared" si="94"/>
        <v>0</v>
      </c>
      <c r="X875">
        <f t="shared" si="95"/>
        <v>1</v>
      </c>
    </row>
    <row r="876" spans="1:24" x14ac:dyDescent="0.3">
      <c r="A876" t="s">
        <v>937</v>
      </c>
      <c r="B876" t="str">
        <f t="shared" si="96"/>
        <v>'APARINDS'</v>
      </c>
      <c r="C876" t="s">
        <v>24</v>
      </c>
      <c r="D876" t="s">
        <v>1677</v>
      </c>
      <c r="E876">
        <v>303.10000000000002</v>
      </c>
      <c r="F876">
        <v>306.95</v>
      </c>
      <c r="G876">
        <v>306.95</v>
      </c>
      <c r="H876">
        <v>301</v>
      </c>
      <c r="I876">
        <v>301.5</v>
      </c>
      <c r="J876">
        <v>301.25</v>
      </c>
      <c r="K876">
        <v>302.64</v>
      </c>
      <c r="L876">
        <v>13684</v>
      </c>
      <c r="M876" s="3">
        <v>41.41</v>
      </c>
      <c r="N876">
        <v>1598</v>
      </c>
      <c r="O876" s="3">
        <f t="shared" si="92"/>
        <v>8.5632040050062574</v>
      </c>
      <c r="P876" s="3">
        <f>VLOOKUP(A876,'27-7'!$A$2:$N$1650,14,FALSE)</f>
        <v>9.769094138543517</v>
      </c>
      <c r="Q876" s="6">
        <f t="shared" si="97"/>
        <v>-0.12343929912390493</v>
      </c>
      <c r="R876" s="5">
        <f>VLOOKUP(A876,'27-7'!$A$2:$L$1650,12,FALSE)</f>
        <v>33.450000000000003</v>
      </c>
      <c r="S876" s="7">
        <f t="shared" si="98"/>
        <v>0.23796711509715973</v>
      </c>
      <c r="T876">
        <v>8928</v>
      </c>
      <c r="U876">
        <v>65.239999999999995</v>
      </c>
      <c r="V876">
        <f t="shared" si="93"/>
        <v>0</v>
      </c>
      <c r="W876">
        <f t="shared" si="94"/>
        <v>0</v>
      </c>
      <c r="X876">
        <f t="shared" si="95"/>
        <v>1</v>
      </c>
    </row>
    <row r="877" spans="1:24" x14ac:dyDescent="0.3">
      <c r="A877" t="s">
        <v>905</v>
      </c>
      <c r="B877" t="str">
        <f t="shared" si="96"/>
        <v>'MHRIL'</v>
      </c>
      <c r="C877" t="s">
        <v>24</v>
      </c>
      <c r="D877" t="s">
        <v>1677</v>
      </c>
      <c r="E877">
        <v>158.55000000000001</v>
      </c>
      <c r="F877">
        <v>159.80000000000001</v>
      </c>
      <c r="G877">
        <v>159.80000000000001</v>
      </c>
      <c r="H877">
        <v>156</v>
      </c>
      <c r="I877">
        <v>156</v>
      </c>
      <c r="J877">
        <v>156.75</v>
      </c>
      <c r="K877">
        <v>157.22</v>
      </c>
      <c r="L877">
        <v>26168</v>
      </c>
      <c r="M877" s="3">
        <v>41.14</v>
      </c>
      <c r="N877">
        <v>1053</v>
      </c>
      <c r="O877" s="3">
        <f t="shared" si="92"/>
        <v>24.850902184235519</v>
      </c>
      <c r="P877" s="3">
        <f>VLOOKUP(A877,'27-7'!$A$2:$N$1650,14,FALSE)</f>
        <v>29.652482269503547</v>
      </c>
      <c r="Q877" s="6">
        <f t="shared" si="97"/>
        <v>-0.16192843626471945</v>
      </c>
      <c r="R877" s="5">
        <f>VLOOKUP(A877,'27-7'!$A$2:$L$1650,12,FALSE)</f>
        <v>40.25</v>
      </c>
      <c r="S877" s="7">
        <f t="shared" si="98"/>
        <v>2.2111801242236041E-2</v>
      </c>
      <c r="T877">
        <v>17465</v>
      </c>
      <c r="U877">
        <v>66.739999999999995</v>
      </c>
      <c r="V877">
        <f t="shared" si="93"/>
        <v>0</v>
      </c>
      <c r="W877">
        <f t="shared" si="94"/>
        <v>0</v>
      </c>
      <c r="X877">
        <f t="shared" si="95"/>
        <v>1</v>
      </c>
    </row>
    <row r="878" spans="1:24" x14ac:dyDescent="0.3">
      <c r="A878" t="s">
        <v>933</v>
      </c>
      <c r="B878" t="str">
        <f t="shared" si="96"/>
        <v>'MANINDS'</v>
      </c>
      <c r="C878" t="s">
        <v>24</v>
      </c>
      <c r="D878" t="s">
        <v>1677</v>
      </c>
      <c r="E878">
        <v>45.3</v>
      </c>
      <c r="F878">
        <v>45.95</v>
      </c>
      <c r="G878">
        <v>46.75</v>
      </c>
      <c r="H878">
        <v>45.05</v>
      </c>
      <c r="I878">
        <v>45.75</v>
      </c>
      <c r="J878">
        <v>46</v>
      </c>
      <c r="K878">
        <v>45.83</v>
      </c>
      <c r="L878">
        <v>89017</v>
      </c>
      <c r="M878" s="3">
        <v>40.79</v>
      </c>
      <c r="N878">
        <v>842</v>
      </c>
      <c r="O878" s="3">
        <f t="shared" si="92"/>
        <v>105.72090261282661</v>
      </c>
      <c r="P878" s="3">
        <f>VLOOKUP(A878,'27-7'!$A$2:$N$1650,14,FALSE)</f>
        <v>116.25613496932516</v>
      </c>
      <c r="Q878" s="6">
        <f t="shared" si="97"/>
        <v>-9.0620872260017374E-2</v>
      </c>
      <c r="R878" s="5">
        <f>VLOOKUP(A878,'27-7'!$A$2:$L$1650,12,FALSE)</f>
        <v>34.61</v>
      </c>
      <c r="S878" s="7">
        <f t="shared" si="98"/>
        <v>0.17856110950592313</v>
      </c>
      <c r="T878">
        <v>55206</v>
      </c>
      <c r="U878">
        <v>62.02</v>
      </c>
      <c r="V878">
        <f t="shared" si="93"/>
        <v>0</v>
      </c>
      <c r="W878">
        <f t="shared" si="94"/>
        <v>0</v>
      </c>
      <c r="X878">
        <f t="shared" si="95"/>
        <v>1</v>
      </c>
    </row>
    <row r="879" spans="1:24" x14ac:dyDescent="0.3">
      <c r="A879" t="s">
        <v>948</v>
      </c>
      <c r="B879" t="str">
        <f t="shared" si="96"/>
        <v>'AJMERA'</v>
      </c>
      <c r="C879" t="s">
        <v>24</v>
      </c>
      <c r="D879" t="s">
        <v>1677</v>
      </c>
      <c r="E879">
        <v>76.849999999999994</v>
      </c>
      <c r="F879">
        <v>76.650000000000006</v>
      </c>
      <c r="G879">
        <v>77.650000000000006</v>
      </c>
      <c r="H879">
        <v>75.8</v>
      </c>
      <c r="I879">
        <v>76.099999999999994</v>
      </c>
      <c r="J879">
        <v>76.25</v>
      </c>
      <c r="K879">
        <v>76.260000000000005</v>
      </c>
      <c r="L879">
        <v>53285</v>
      </c>
      <c r="M879" s="3">
        <v>40.64</v>
      </c>
      <c r="N879">
        <v>812</v>
      </c>
      <c r="O879" s="3">
        <f t="shared" si="92"/>
        <v>65.621921182266007</v>
      </c>
      <c r="P879" s="3">
        <f>VLOOKUP(A879,'27-7'!$A$2:$N$1650,14,FALSE)</f>
        <v>51.534177215189871</v>
      </c>
      <c r="Q879" s="6">
        <f t="shared" si="97"/>
        <v>0.2733670105617545</v>
      </c>
      <c r="R879" s="5">
        <f>VLOOKUP(A879,'27-7'!$A$2:$L$1650,12,FALSE)</f>
        <v>31.36</v>
      </c>
      <c r="S879" s="7">
        <f t="shared" si="98"/>
        <v>0.29591836734693883</v>
      </c>
      <c r="T879">
        <v>24594</v>
      </c>
      <c r="U879">
        <v>46.16</v>
      </c>
      <c r="V879">
        <f t="shared" si="93"/>
        <v>0</v>
      </c>
      <c r="W879">
        <f t="shared" si="94"/>
        <v>0</v>
      </c>
      <c r="X879">
        <f t="shared" si="95"/>
        <v>1</v>
      </c>
    </row>
    <row r="880" spans="1:24" x14ac:dyDescent="0.3">
      <c r="A880" t="s">
        <v>867</v>
      </c>
      <c r="B880" t="str">
        <f t="shared" si="96"/>
        <v>'RELIGARE'</v>
      </c>
      <c r="C880" t="s">
        <v>24</v>
      </c>
      <c r="D880" t="s">
        <v>1677</v>
      </c>
      <c r="E880">
        <v>37.950000000000003</v>
      </c>
      <c r="F880">
        <v>38.049999999999997</v>
      </c>
      <c r="G880">
        <v>39.1</v>
      </c>
      <c r="H880">
        <v>37.950000000000003</v>
      </c>
      <c r="I880">
        <v>39</v>
      </c>
      <c r="J880">
        <v>38.65</v>
      </c>
      <c r="K880">
        <v>38.590000000000003</v>
      </c>
      <c r="L880">
        <v>104375</v>
      </c>
      <c r="M880" s="3">
        <v>40.270000000000003</v>
      </c>
      <c r="N880">
        <v>1329</v>
      </c>
      <c r="O880" s="3">
        <f t="shared" si="92"/>
        <v>78.536493604213689</v>
      </c>
      <c r="P880" s="3">
        <f>VLOOKUP(A880,'27-7'!$A$2:$N$1650,14,FALSE)</f>
        <v>95.592750533049042</v>
      </c>
      <c r="Q880" s="6">
        <f t="shared" si="97"/>
        <v>-0.17842625966640155</v>
      </c>
      <c r="R880" s="5">
        <f>VLOOKUP(A880,'27-7'!$A$2:$L$1650,12,FALSE)</f>
        <v>51.63</v>
      </c>
      <c r="S880" s="7">
        <f t="shared" si="98"/>
        <v>-0.22002711601781907</v>
      </c>
      <c r="T880">
        <v>64325</v>
      </c>
      <c r="U880">
        <v>61.63</v>
      </c>
      <c r="V880">
        <f t="shared" si="93"/>
        <v>0</v>
      </c>
      <c r="W880">
        <f t="shared" si="94"/>
        <v>0</v>
      </c>
      <c r="X880">
        <f t="shared" si="95"/>
        <v>1</v>
      </c>
    </row>
    <row r="881" spans="1:24" x14ac:dyDescent="0.3">
      <c r="A881" t="s">
        <v>647</v>
      </c>
      <c r="B881" t="str">
        <f t="shared" si="96"/>
        <v>'JPPOWER'</v>
      </c>
      <c r="C881" t="s">
        <v>24</v>
      </c>
      <c r="D881" t="s">
        <v>1677</v>
      </c>
      <c r="E881">
        <v>1.9</v>
      </c>
      <c r="F881">
        <v>1.95</v>
      </c>
      <c r="G881">
        <v>1.95</v>
      </c>
      <c r="H881">
        <v>1.95</v>
      </c>
      <c r="I881">
        <v>1.95</v>
      </c>
      <c r="J881">
        <v>1.95</v>
      </c>
      <c r="K881">
        <v>1.95</v>
      </c>
      <c r="L881">
        <v>2043075</v>
      </c>
      <c r="M881" s="3">
        <v>39.840000000000003</v>
      </c>
      <c r="N881">
        <v>363</v>
      </c>
      <c r="O881" s="3">
        <f t="shared" si="92"/>
        <v>5628.3057851239673</v>
      </c>
      <c r="P881" s="3">
        <f>VLOOKUP(A881,'27-7'!$A$2:$N$1650,14,FALSE)</f>
        <v>5865.6159915833769</v>
      </c>
      <c r="Q881" s="6">
        <f t="shared" si="97"/>
        <v>-4.045784906477478E-2</v>
      </c>
      <c r="R881" s="5">
        <f>VLOOKUP(A881,'27-7'!$A$2:$L$1650,12,FALSE)</f>
        <v>216.07</v>
      </c>
      <c r="S881" s="7">
        <f t="shared" si="98"/>
        <v>-0.81561530985328823</v>
      </c>
      <c r="T881">
        <v>2043075</v>
      </c>
      <c r="U881">
        <v>100</v>
      </c>
      <c r="V881">
        <f t="shared" si="93"/>
        <v>0</v>
      </c>
      <c r="W881">
        <f t="shared" si="94"/>
        <v>0</v>
      </c>
      <c r="X881">
        <f t="shared" si="95"/>
        <v>1</v>
      </c>
    </row>
    <row r="882" spans="1:24" x14ac:dyDescent="0.3">
      <c r="A882" t="s">
        <v>1000</v>
      </c>
      <c r="B882" t="str">
        <f t="shared" si="96"/>
        <v>'ASAHIINDIA'</v>
      </c>
      <c r="C882" t="s">
        <v>24</v>
      </c>
      <c r="D882" t="s">
        <v>1677</v>
      </c>
      <c r="E882">
        <v>167.4</v>
      </c>
      <c r="F882">
        <v>167.4</v>
      </c>
      <c r="G882">
        <v>169</v>
      </c>
      <c r="H882">
        <v>165.4</v>
      </c>
      <c r="I882">
        <v>167</v>
      </c>
      <c r="J882">
        <v>166.55</v>
      </c>
      <c r="K882">
        <v>166.77</v>
      </c>
      <c r="L882">
        <v>23027</v>
      </c>
      <c r="M882" s="3">
        <v>38.4</v>
      </c>
      <c r="N882">
        <v>669</v>
      </c>
      <c r="O882" s="3">
        <f t="shared" si="92"/>
        <v>34.42002989536622</v>
      </c>
      <c r="P882" s="3">
        <f>VLOOKUP(A882,'27-7'!$A$2:$N$1650,14,FALSE)</f>
        <v>27.402862985685072</v>
      </c>
      <c r="Q882" s="6">
        <f t="shared" si="97"/>
        <v>0.25607422528612545</v>
      </c>
      <c r="R882" s="5">
        <f>VLOOKUP(A882,'27-7'!$A$2:$L$1650,12,FALSE)</f>
        <v>22.69</v>
      </c>
      <c r="S882" s="7">
        <f t="shared" si="98"/>
        <v>0.6923754958131334</v>
      </c>
      <c r="T882">
        <v>18909</v>
      </c>
      <c r="U882">
        <v>82.12</v>
      </c>
      <c r="V882">
        <f t="shared" si="93"/>
        <v>0</v>
      </c>
      <c r="W882">
        <f t="shared" si="94"/>
        <v>0</v>
      </c>
      <c r="X882">
        <f t="shared" si="95"/>
        <v>1</v>
      </c>
    </row>
    <row r="883" spans="1:24" x14ac:dyDescent="0.3">
      <c r="A883" t="s">
        <v>93</v>
      </c>
      <c r="B883" t="str">
        <f t="shared" si="96"/>
        <v>'SANGHIIND'</v>
      </c>
      <c r="C883" t="s">
        <v>24</v>
      </c>
      <c r="D883" t="s">
        <v>1677</v>
      </c>
      <c r="E883">
        <v>24.45</v>
      </c>
      <c r="F883">
        <v>24.4</v>
      </c>
      <c r="G883">
        <v>24.6</v>
      </c>
      <c r="H883">
        <v>24</v>
      </c>
      <c r="I883">
        <v>24.35</v>
      </c>
      <c r="J883">
        <v>24.3</v>
      </c>
      <c r="K883">
        <v>24.33</v>
      </c>
      <c r="L883">
        <v>157060</v>
      </c>
      <c r="M883" s="3">
        <v>38.22</v>
      </c>
      <c r="N883">
        <v>752</v>
      </c>
      <c r="O883" s="3">
        <f t="shared" si="92"/>
        <v>208.85638297872342</v>
      </c>
      <c r="P883" s="3">
        <f>VLOOKUP(A883,'27-7'!$A$2:$N$1650,14,FALSE)</f>
        <v>286.30830039525694</v>
      </c>
      <c r="Q883" s="6">
        <f t="shared" si="97"/>
        <v>-0.27051928745903941</v>
      </c>
      <c r="R883" s="5">
        <f>VLOOKUP(A883,'27-7'!$A$2:$L$1650,12,FALSE)</f>
        <v>214.6</v>
      </c>
      <c r="S883" s="7">
        <f t="shared" si="98"/>
        <v>-0.82190121155638396</v>
      </c>
      <c r="T883">
        <v>106827</v>
      </c>
      <c r="U883">
        <v>68.02</v>
      </c>
      <c r="V883">
        <f t="shared" si="93"/>
        <v>0</v>
      </c>
      <c r="W883">
        <f t="shared" si="94"/>
        <v>0</v>
      </c>
      <c r="X883">
        <f t="shared" si="95"/>
        <v>1</v>
      </c>
    </row>
    <row r="884" spans="1:24" x14ac:dyDescent="0.3">
      <c r="A884" t="s">
        <v>988</v>
      </c>
      <c r="B884" t="str">
        <f t="shared" si="96"/>
        <v>'SARDAEN'</v>
      </c>
      <c r="C884" t="s">
        <v>24</v>
      </c>
      <c r="D884" t="s">
        <v>1677</v>
      </c>
      <c r="E884">
        <v>164.8</v>
      </c>
      <c r="F884">
        <v>164.3</v>
      </c>
      <c r="G884">
        <v>167.3</v>
      </c>
      <c r="H884">
        <v>164.3</v>
      </c>
      <c r="I884">
        <v>165.5</v>
      </c>
      <c r="J884">
        <v>165.65</v>
      </c>
      <c r="K884">
        <v>165.93</v>
      </c>
      <c r="L884">
        <v>22948</v>
      </c>
      <c r="M884" s="3">
        <v>38.08</v>
      </c>
      <c r="N884">
        <v>511</v>
      </c>
      <c r="O884" s="3">
        <f t="shared" si="92"/>
        <v>44.908023483365952</v>
      </c>
      <c r="P884" s="3">
        <f>VLOOKUP(A884,'27-7'!$A$2:$N$1650,14,FALSE)</f>
        <v>33.371824480369519</v>
      </c>
      <c r="Q884" s="6">
        <f t="shared" si="97"/>
        <v>0.34568679365380311</v>
      </c>
      <c r="R884" s="5">
        <f>VLOOKUP(A884,'27-7'!$A$2:$L$1650,12,FALSE)</f>
        <v>23.89</v>
      </c>
      <c r="S884" s="7">
        <f t="shared" si="98"/>
        <v>0.59397237337798237</v>
      </c>
      <c r="T884">
        <v>11925</v>
      </c>
      <c r="U884">
        <v>51.97</v>
      </c>
      <c r="V884">
        <f t="shared" si="93"/>
        <v>0</v>
      </c>
      <c r="W884">
        <f t="shared" si="94"/>
        <v>0</v>
      </c>
      <c r="X884">
        <f t="shared" si="95"/>
        <v>1</v>
      </c>
    </row>
    <row r="885" spans="1:24" x14ac:dyDescent="0.3">
      <c r="A885" t="s">
        <v>88</v>
      </c>
      <c r="B885" t="str">
        <f t="shared" si="96"/>
        <v>'SHALPAINTS'</v>
      </c>
      <c r="C885" t="s">
        <v>24</v>
      </c>
      <c r="D885" t="s">
        <v>1677</v>
      </c>
      <c r="E885">
        <v>61.35</v>
      </c>
      <c r="F885">
        <v>61</v>
      </c>
      <c r="G885">
        <v>61.3</v>
      </c>
      <c r="H885">
        <v>58.2</v>
      </c>
      <c r="I885">
        <v>59.25</v>
      </c>
      <c r="J885">
        <v>58.95</v>
      </c>
      <c r="K885">
        <v>59.34</v>
      </c>
      <c r="L885">
        <v>63961</v>
      </c>
      <c r="M885" s="3">
        <v>37.950000000000003</v>
      </c>
      <c r="N885">
        <v>1358</v>
      </c>
      <c r="O885" s="3">
        <f t="shared" si="92"/>
        <v>47.099410898379972</v>
      </c>
      <c r="P885" s="3">
        <f>VLOOKUP(A885,'27-7'!$A$2:$N$1650,14,FALSE)</f>
        <v>100.03854389721627</v>
      </c>
      <c r="Q885" s="6">
        <f t="shared" si="97"/>
        <v>-0.52918736055602877</v>
      </c>
      <c r="R885" s="5">
        <f>VLOOKUP(A885,'27-7'!$A$2:$L$1650,12,FALSE)</f>
        <v>317.25</v>
      </c>
      <c r="S885" s="7">
        <f t="shared" si="98"/>
        <v>-0.8803782505910166</v>
      </c>
      <c r="T885">
        <v>33223</v>
      </c>
      <c r="U885">
        <v>51.94</v>
      </c>
      <c r="V885">
        <f t="shared" si="93"/>
        <v>0</v>
      </c>
      <c r="W885">
        <f t="shared" si="94"/>
        <v>0</v>
      </c>
      <c r="X885">
        <f t="shared" si="95"/>
        <v>1</v>
      </c>
    </row>
    <row r="886" spans="1:24" x14ac:dyDescent="0.3">
      <c r="A886" t="s">
        <v>834</v>
      </c>
      <c r="B886" t="str">
        <f t="shared" si="96"/>
        <v>'RAMKY'</v>
      </c>
      <c r="C886" t="s">
        <v>24</v>
      </c>
      <c r="D886" t="s">
        <v>1677</v>
      </c>
      <c r="E886">
        <v>36.35</v>
      </c>
      <c r="F886">
        <v>36.799999999999997</v>
      </c>
      <c r="G886">
        <v>36.85</v>
      </c>
      <c r="H886">
        <v>35.15</v>
      </c>
      <c r="I886">
        <v>35.700000000000003</v>
      </c>
      <c r="J886">
        <v>35.65</v>
      </c>
      <c r="K886">
        <v>35.82</v>
      </c>
      <c r="L886">
        <v>103473</v>
      </c>
      <c r="M886" s="3">
        <v>37.07</v>
      </c>
      <c r="N886">
        <v>828</v>
      </c>
      <c r="O886" s="3">
        <f t="shared" si="92"/>
        <v>124.96739130434783</v>
      </c>
      <c r="P886" s="3">
        <f>VLOOKUP(A886,'27-7'!$A$2:$N$1650,14,FALSE)</f>
        <v>100.30218242865138</v>
      </c>
      <c r="Q886" s="6">
        <f t="shared" si="97"/>
        <v>0.24590899498365071</v>
      </c>
      <c r="R886" s="5">
        <f>VLOOKUP(A886,'27-7'!$A$2:$L$1650,12,FALSE)</f>
        <v>66.150000000000006</v>
      </c>
      <c r="S886" s="7">
        <f t="shared" si="98"/>
        <v>-0.43960695389266824</v>
      </c>
      <c r="T886">
        <v>58773</v>
      </c>
      <c r="U886">
        <v>56.8</v>
      </c>
      <c r="V886">
        <f t="shared" si="93"/>
        <v>0</v>
      </c>
      <c r="W886">
        <f t="shared" si="94"/>
        <v>0</v>
      </c>
      <c r="X886">
        <f t="shared" si="95"/>
        <v>1</v>
      </c>
    </row>
    <row r="887" spans="1:24" x14ac:dyDescent="0.3">
      <c r="A887" t="s">
        <v>1180</v>
      </c>
      <c r="B887" t="str">
        <f t="shared" si="96"/>
        <v>'MMP'</v>
      </c>
      <c r="C887" t="s">
        <v>24</v>
      </c>
      <c r="D887" t="s">
        <v>1677</v>
      </c>
      <c r="E887">
        <v>66.95</v>
      </c>
      <c r="F887">
        <v>66.95</v>
      </c>
      <c r="G887">
        <v>70.25</v>
      </c>
      <c r="H887">
        <v>65.95</v>
      </c>
      <c r="I887">
        <v>70.25</v>
      </c>
      <c r="J887">
        <v>70</v>
      </c>
      <c r="K887">
        <v>69.930000000000007</v>
      </c>
      <c r="L887">
        <v>52463</v>
      </c>
      <c r="M887" s="3">
        <v>36.69</v>
      </c>
      <c r="N887">
        <v>139</v>
      </c>
      <c r="O887" s="3">
        <f t="shared" si="92"/>
        <v>377.43165467625897</v>
      </c>
      <c r="P887" s="3">
        <f>VLOOKUP(A887,'27-7'!$A$2:$N$1650,14,FALSE)</f>
        <v>255</v>
      </c>
      <c r="Q887" s="6">
        <f t="shared" si="97"/>
        <v>0.48012413598532933</v>
      </c>
      <c r="R887" s="5">
        <f>VLOOKUP(A887,'27-7'!$A$2:$L$1650,12,FALSE)</f>
        <v>17.04</v>
      </c>
      <c r="S887" s="7">
        <f t="shared" si="98"/>
        <v>1.153169014084507</v>
      </c>
      <c r="T887">
        <v>47335</v>
      </c>
      <c r="U887">
        <v>90.23</v>
      </c>
      <c r="V887">
        <f t="shared" si="93"/>
        <v>0</v>
      </c>
      <c r="W887">
        <f t="shared" si="94"/>
        <v>0</v>
      </c>
      <c r="X887">
        <f t="shared" si="95"/>
        <v>1</v>
      </c>
    </row>
    <row r="888" spans="1:24" x14ac:dyDescent="0.3">
      <c r="A888" t="s">
        <v>179</v>
      </c>
      <c r="B888" t="str">
        <f t="shared" si="96"/>
        <v>'KESORAMIND'</v>
      </c>
      <c r="C888" t="s">
        <v>24</v>
      </c>
      <c r="D888" t="s">
        <v>1677</v>
      </c>
      <c r="E888">
        <v>35.450000000000003</v>
      </c>
      <c r="F888">
        <v>35.799999999999997</v>
      </c>
      <c r="G888">
        <v>36</v>
      </c>
      <c r="H888">
        <v>35</v>
      </c>
      <c r="I888">
        <v>35.4</v>
      </c>
      <c r="J888">
        <v>35.25</v>
      </c>
      <c r="K888">
        <v>35.33</v>
      </c>
      <c r="L888">
        <v>103718</v>
      </c>
      <c r="M888" s="3">
        <v>36.65</v>
      </c>
      <c r="N888">
        <v>569</v>
      </c>
      <c r="O888" s="3">
        <f t="shared" si="92"/>
        <v>182.2811950790861</v>
      </c>
      <c r="P888" s="3">
        <f>VLOOKUP(A888,'27-7'!$A$2:$N$1650,14,FALSE)</f>
        <v>202.82006633499171</v>
      </c>
      <c r="Q888" s="6">
        <f t="shared" si="97"/>
        <v>-0.10126646552803202</v>
      </c>
      <c r="R888" s="5">
        <f>VLOOKUP(A888,'27-7'!$A$2:$L$1650,12,FALSE)</f>
        <v>87.88</v>
      </c>
      <c r="S888" s="7">
        <f t="shared" si="98"/>
        <v>-0.5829540282203004</v>
      </c>
      <c r="T888">
        <v>60083</v>
      </c>
      <c r="U888">
        <v>57.93</v>
      </c>
      <c r="V888">
        <f t="shared" si="93"/>
        <v>0</v>
      </c>
      <c r="W888">
        <f t="shared" si="94"/>
        <v>0</v>
      </c>
      <c r="X888">
        <f t="shared" si="95"/>
        <v>1</v>
      </c>
    </row>
    <row r="889" spans="1:24" x14ac:dyDescent="0.3">
      <c r="A889" t="s">
        <v>892</v>
      </c>
      <c r="B889" t="str">
        <f t="shared" si="96"/>
        <v>'FILATEX'</v>
      </c>
      <c r="C889" t="s">
        <v>24</v>
      </c>
      <c r="D889" t="s">
        <v>1677</v>
      </c>
      <c r="E889">
        <v>25.05</v>
      </c>
      <c r="F889">
        <v>25.05</v>
      </c>
      <c r="G889">
        <v>25.55</v>
      </c>
      <c r="H889">
        <v>24.25</v>
      </c>
      <c r="I889">
        <v>24.9</v>
      </c>
      <c r="J889">
        <v>25.3</v>
      </c>
      <c r="K889">
        <v>25.16</v>
      </c>
      <c r="L889">
        <v>144345</v>
      </c>
      <c r="M889" s="3">
        <v>36.32</v>
      </c>
      <c r="N889">
        <v>509</v>
      </c>
      <c r="O889" s="3">
        <f t="shared" si="92"/>
        <v>283.58546168958742</v>
      </c>
      <c r="P889" s="3">
        <f>VLOOKUP(A889,'27-7'!$A$2:$N$1650,14,FALSE)</f>
        <v>255.64970930232559</v>
      </c>
      <c r="Q889" s="6">
        <f t="shared" si="97"/>
        <v>0.10927355428449026</v>
      </c>
      <c r="R889" s="5">
        <f>VLOOKUP(A889,'27-7'!$A$2:$L$1650,12,FALSE)</f>
        <v>44.78</v>
      </c>
      <c r="S889" s="7">
        <f t="shared" si="98"/>
        <v>-0.18892362661902637</v>
      </c>
      <c r="T889">
        <v>117873</v>
      </c>
      <c r="U889">
        <v>81.66</v>
      </c>
      <c r="V889">
        <f t="shared" si="93"/>
        <v>0</v>
      </c>
      <c r="W889">
        <f t="shared" si="94"/>
        <v>0</v>
      </c>
      <c r="X889">
        <f t="shared" si="95"/>
        <v>1</v>
      </c>
    </row>
    <row r="890" spans="1:24" x14ac:dyDescent="0.3">
      <c r="A890" t="s">
        <v>941</v>
      </c>
      <c r="B890" t="str">
        <f t="shared" si="96"/>
        <v>'GENUSPOWER'</v>
      </c>
      <c r="C890" t="s">
        <v>24</v>
      </c>
      <c r="D890" t="s">
        <v>1677</v>
      </c>
      <c r="E890">
        <v>22.95</v>
      </c>
      <c r="F890">
        <v>23</v>
      </c>
      <c r="G890">
        <v>23.8</v>
      </c>
      <c r="H890">
        <v>22.3</v>
      </c>
      <c r="I890">
        <v>22.55</v>
      </c>
      <c r="J890">
        <v>22.45</v>
      </c>
      <c r="K890">
        <v>22.64</v>
      </c>
      <c r="L890">
        <v>159407</v>
      </c>
      <c r="M890" s="3">
        <v>36.090000000000003</v>
      </c>
      <c r="N890">
        <v>770</v>
      </c>
      <c r="O890" s="3">
        <f t="shared" si="92"/>
        <v>207.02207792207793</v>
      </c>
      <c r="P890" s="3">
        <f>VLOOKUP(A890,'27-7'!$A$2:$N$1650,14,FALSE)</f>
        <v>143.72489959839356</v>
      </c>
      <c r="Q890" s="6">
        <f t="shared" si="97"/>
        <v>0.44040509682423773</v>
      </c>
      <c r="R890" s="5">
        <f>VLOOKUP(A890,'27-7'!$A$2:$L$1650,12,FALSE)</f>
        <v>33.19</v>
      </c>
      <c r="S890" s="7">
        <f t="shared" si="98"/>
        <v>8.7375715576981192E-2</v>
      </c>
      <c r="T890">
        <v>119487</v>
      </c>
      <c r="U890">
        <v>74.959999999999994</v>
      </c>
      <c r="V890">
        <f t="shared" si="93"/>
        <v>0</v>
      </c>
      <c r="W890">
        <f t="shared" si="94"/>
        <v>0</v>
      </c>
      <c r="X890">
        <f t="shared" si="95"/>
        <v>1</v>
      </c>
    </row>
    <row r="891" spans="1:24" x14ac:dyDescent="0.3">
      <c r="A891" t="s">
        <v>968</v>
      </c>
      <c r="B891" t="str">
        <f t="shared" si="96"/>
        <v>'SANGAMIND'</v>
      </c>
      <c r="C891" t="s">
        <v>24</v>
      </c>
      <c r="D891" t="s">
        <v>1677</v>
      </c>
      <c r="E891">
        <v>49.1</v>
      </c>
      <c r="F891">
        <v>49.5</v>
      </c>
      <c r="G891">
        <v>51.8</v>
      </c>
      <c r="H891">
        <v>47.4</v>
      </c>
      <c r="I891">
        <v>48.6</v>
      </c>
      <c r="J891">
        <v>48.7</v>
      </c>
      <c r="K891">
        <v>49.86</v>
      </c>
      <c r="L891">
        <v>71177</v>
      </c>
      <c r="M891" s="3">
        <v>35.49</v>
      </c>
      <c r="N891">
        <v>971</v>
      </c>
      <c r="O891" s="3">
        <f t="shared" si="92"/>
        <v>73.302780638516992</v>
      </c>
      <c r="P891" s="3">
        <f>VLOOKUP(A891,'27-7'!$A$2:$N$1650,14,FALSE)</f>
        <v>109.96319018404908</v>
      </c>
      <c r="Q891" s="6">
        <f t="shared" si="97"/>
        <v>-0.33338801360866605</v>
      </c>
      <c r="R891" s="5">
        <f>VLOOKUP(A891,'27-7'!$A$2:$L$1650,12,FALSE)</f>
        <v>27.51</v>
      </c>
      <c r="S891" s="7">
        <f t="shared" si="98"/>
        <v>0.29007633587786258</v>
      </c>
      <c r="T891">
        <v>29481</v>
      </c>
      <c r="U891">
        <v>41.42</v>
      </c>
      <c r="V891">
        <f t="shared" si="93"/>
        <v>0</v>
      </c>
      <c r="W891">
        <f t="shared" si="94"/>
        <v>0</v>
      </c>
      <c r="X891">
        <f t="shared" si="95"/>
        <v>1</v>
      </c>
    </row>
    <row r="892" spans="1:24" x14ac:dyDescent="0.3">
      <c r="A892" t="s">
        <v>951</v>
      </c>
      <c r="B892" t="str">
        <f t="shared" si="96"/>
        <v>'SPTL'</v>
      </c>
      <c r="C892" t="s">
        <v>41</v>
      </c>
      <c r="D892" t="s">
        <v>1677</v>
      </c>
      <c r="E892">
        <v>2.4500000000000002</v>
      </c>
      <c r="F892">
        <v>2.4</v>
      </c>
      <c r="G892">
        <v>2.4</v>
      </c>
      <c r="H892">
        <v>2.35</v>
      </c>
      <c r="I892">
        <v>2.35</v>
      </c>
      <c r="J892">
        <v>2.35</v>
      </c>
      <c r="K892">
        <v>2.36</v>
      </c>
      <c r="L892">
        <v>1502651</v>
      </c>
      <c r="M892" s="3">
        <v>35.42</v>
      </c>
      <c r="N892">
        <v>835</v>
      </c>
      <c r="O892" s="3">
        <f t="shared" si="92"/>
        <v>1799.5820359281438</v>
      </c>
      <c r="P892" s="3">
        <f>VLOOKUP(A892,'27-7'!$A$2:$N$1650,14,FALSE)</f>
        <v>1599.540127388535</v>
      </c>
      <c r="Q892" s="6">
        <f t="shared" si="97"/>
        <v>0.12506213824482429</v>
      </c>
      <c r="R892" s="5">
        <f>VLOOKUP(A892,'27-7'!$A$2:$L$1650,12,FALSE)</f>
        <v>30.78</v>
      </c>
      <c r="S892" s="7">
        <f t="shared" si="98"/>
        <v>0.15074723846653673</v>
      </c>
      <c r="T892" t="s">
        <v>42</v>
      </c>
      <c r="U892" t="s">
        <v>42</v>
      </c>
      <c r="V892">
        <f t="shared" si="93"/>
        <v>0</v>
      </c>
      <c r="W892">
        <f t="shared" si="94"/>
        <v>0</v>
      </c>
      <c r="X892">
        <f t="shared" si="95"/>
        <v>1</v>
      </c>
    </row>
    <row r="893" spans="1:24" x14ac:dyDescent="0.3">
      <c r="A893" t="s">
        <v>954</v>
      </c>
      <c r="B893" t="str">
        <f t="shared" si="96"/>
        <v>'GOACARBON'</v>
      </c>
      <c r="C893" t="s">
        <v>24</v>
      </c>
      <c r="D893" t="s">
        <v>1677</v>
      </c>
      <c r="E893">
        <v>213.2</v>
      </c>
      <c r="F893">
        <v>214.95</v>
      </c>
      <c r="G893">
        <v>218.85</v>
      </c>
      <c r="H893">
        <v>211.1</v>
      </c>
      <c r="I893">
        <v>212.05</v>
      </c>
      <c r="J893">
        <v>212.6</v>
      </c>
      <c r="K893">
        <v>214.07</v>
      </c>
      <c r="L893">
        <v>16405</v>
      </c>
      <c r="M893" s="3">
        <v>35.119999999999997</v>
      </c>
      <c r="N893">
        <v>582</v>
      </c>
      <c r="O893" s="3">
        <f t="shared" si="92"/>
        <v>28.187285223367699</v>
      </c>
      <c r="P893" s="3">
        <f>VLOOKUP(A893,'27-7'!$A$2:$N$1650,14,FALSE)</f>
        <v>21.225563909774436</v>
      </c>
      <c r="Q893" s="6">
        <f t="shared" si="97"/>
        <v>0.3279875787133914</v>
      </c>
      <c r="R893" s="5">
        <f>VLOOKUP(A893,'27-7'!$A$2:$L$1650,12,FALSE)</f>
        <v>30.25</v>
      </c>
      <c r="S893" s="7">
        <f t="shared" si="98"/>
        <v>0.16099173553719001</v>
      </c>
      <c r="T893">
        <v>8900</v>
      </c>
      <c r="U893">
        <v>54.25</v>
      </c>
      <c r="V893">
        <f t="shared" si="93"/>
        <v>0</v>
      </c>
      <c r="W893">
        <f t="shared" si="94"/>
        <v>0</v>
      </c>
      <c r="X893">
        <f t="shared" si="95"/>
        <v>1</v>
      </c>
    </row>
    <row r="894" spans="1:24" x14ac:dyDescent="0.3">
      <c r="A894" t="s">
        <v>898</v>
      </c>
      <c r="B894" t="str">
        <f t="shared" si="96"/>
        <v>'STARCEMENT'</v>
      </c>
      <c r="C894" t="s">
        <v>24</v>
      </c>
      <c r="D894" t="s">
        <v>1677</v>
      </c>
      <c r="E894">
        <v>84.3</v>
      </c>
      <c r="F894">
        <v>85.95</v>
      </c>
      <c r="G894">
        <v>85.95</v>
      </c>
      <c r="H894">
        <v>83.3</v>
      </c>
      <c r="I894">
        <v>84.5</v>
      </c>
      <c r="J894">
        <v>84.55</v>
      </c>
      <c r="K894">
        <v>84.15</v>
      </c>
      <c r="L894">
        <v>41638</v>
      </c>
      <c r="M894" s="3">
        <v>35.04</v>
      </c>
      <c r="N894">
        <v>1224</v>
      </c>
      <c r="O894" s="3">
        <f t="shared" si="92"/>
        <v>34.017973856209153</v>
      </c>
      <c r="P894" s="3">
        <f>VLOOKUP(A894,'27-7'!$A$2:$N$1650,14,FALSE)</f>
        <v>42.98703543647364</v>
      </c>
      <c r="Q894" s="6">
        <f t="shared" si="97"/>
        <v>-0.20864573444519083</v>
      </c>
      <c r="R894" s="5">
        <f>VLOOKUP(A894,'27-7'!$A$2:$L$1650,12,FALSE)</f>
        <v>42.4</v>
      </c>
      <c r="S894" s="7">
        <f t="shared" si="98"/>
        <v>-0.17358490566037735</v>
      </c>
      <c r="T894">
        <v>25112</v>
      </c>
      <c r="U894">
        <v>60.31</v>
      </c>
      <c r="V894">
        <f t="shared" si="93"/>
        <v>0</v>
      </c>
      <c r="W894">
        <f t="shared" si="94"/>
        <v>0</v>
      </c>
      <c r="X894">
        <f t="shared" si="95"/>
        <v>1</v>
      </c>
    </row>
    <row r="895" spans="1:24" x14ac:dyDescent="0.3">
      <c r="A895" t="s">
        <v>1168</v>
      </c>
      <c r="B895" t="str">
        <f t="shared" si="96"/>
        <v>'OLECTRA'</v>
      </c>
      <c r="C895" t="s">
        <v>24</v>
      </c>
      <c r="D895" t="s">
        <v>1677</v>
      </c>
      <c r="E895">
        <v>62.45</v>
      </c>
      <c r="F895">
        <v>61.2</v>
      </c>
      <c r="G895">
        <v>63.7</v>
      </c>
      <c r="H895">
        <v>60.25</v>
      </c>
      <c r="I895">
        <v>60.95</v>
      </c>
      <c r="J895">
        <v>60.85</v>
      </c>
      <c r="K895">
        <v>61.23</v>
      </c>
      <c r="L895">
        <v>56849</v>
      </c>
      <c r="M895" s="3">
        <v>34.81</v>
      </c>
      <c r="N895">
        <v>786</v>
      </c>
      <c r="O895" s="3">
        <f t="shared" si="92"/>
        <v>72.32697201017811</v>
      </c>
      <c r="P895" s="3">
        <f>VLOOKUP(A895,'27-7'!$A$2:$N$1650,14,FALSE)</f>
        <v>46.781299524564183</v>
      </c>
      <c r="Q895" s="6">
        <f t="shared" si="97"/>
        <v>0.54606590123047494</v>
      </c>
      <c r="R895" s="5">
        <f>VLOOKUP(A895,'27-7'!$A$2:$L$1650,12,FALSE)</f>
        <v>18.39</v>
      </c>
      <c r="S895" s="7">
        <f t="shared" si="98"/>
        <v>0.8928765633496466</v>
      </c>
      <c r="T895">
        <v>42990</v>
      </c>
      <c r="U895">
        <v>75.62</v>
      </c>
      <c r="V895">
        <f t="shared" si="93"/>
        <v>0</v>
      </c>
      <c r="W895">
        <f t="shared" si="94"/>
        <v>0</v>
      </c>
      <c r="X895">
        <f t="shared" si="95"/>
        <v>1</v>
      </c>
    </row>
    <row r="896" spans="1:24" x14ac:dyDescent="0.3">
      <c r="A896" t="s">
        <v>861</v>
      </c>
      <c r="B896" t="str">
        <f t="shared" si="96"/>
        <v>'RCOM'</v>
      </c>
      <c r="C896" t="s">
        <v>41</v>
      </c>
      <c r="D896" t="s">
        <v>1677</v>
      </c>
      <c r="E896">
        <v>3</v>
      </c>
      <c r="F896">
        <v>3.15</v>
      </c>
      <c r="G896">
        <v>3.15</v>
      </c>
      <c r="H896">
        <v>3.15</v>
      </c>
      <c r="I896">
        <v>3.15</v>
      </c>
      <c r="J896">
        <v>3.15</v>
      </c>
      <c r="K896">
        <v>3.15</v>
      </c>
      <c r="L896">
        <v>1096498</v>
      </c>
      <c r="M896" s="3">
        <v>34.54</v>
      </c>
      <c r="N896">
        <v>756</v>
      </c>
      <c r="O896" s="3">
        <f t="shared" si="92"/>
        <v>1450.3941798941798</v>
      </c>
      <c r="P896" s="3">
        <f>VLOOKUP(A896,'27-7'!$A$2:$N$1650,14,FALSE)</f>
        <v>1877.3835616438357</v>
      </c>
      <c r="Q896" s="6">
        <f t="shared" si="97"/>
        <v>-0.22743854291330018</v>
      </c>
      <c r="R896" s="5">
        <f>VLOOKUP(A896,'27-7'!$A$2:$L$1650,12,FALSE)</f>
        <v>53.45</v>
      </c>
      <c r="S896" s="7">
        <f t="shared" si="98"/>
        <v>-0.35378858746492053</v>
      </c>
      <c r="T896" t="s">
        <v>42</v>
      </c>
      <c r="U896" t="s">
        <v>42</v>
      </c>
      <c r="V896">
        <f t="shared" si="93"/>
        <v>0</v>
      </c>
      <c r="W896">
        <f t="shared" si="94"/>
        <v>0</v>
      </c>
      <c r="X896">
        <f t="shared" si="95"/>
        <v>1</v>
      </c>
    </row>
    <row r="897" spans="1:24" x14ac:dyDescent="0.3">
      <c r="A897" t="s">
        <v>607</v>
      </c>
      <c r="B897" t="str">
        <f t="shared" si="96"/>
        <v>'5PAISA'</v>
      </c>
      <c r="C897" t="s">
        <v>24</v>
      </c>
      <c r="D897" t="s">
        <v>1677</v>
      </c>
      <c r="E897">
        <v>422.45</v>
      </c>
      <c r="F897">
        <v>401.35</v>
      </c>
      <c r="G897">
        <v>401.35</v>
      </c>
      <c r="H897">
        <v>401.35</v>
      </c>
      <c r="I897">
        <v>401.35</v>
      </c>
      <c r="J897">
        <v>401.35</v>
      </c>
      <c r="K897">
        <v>401.35</v>
      </c>
      <c r="L897">
        <v>8461</v>
      </c>
      <c r="M897" s="3">
        <v>33.96</v>
      </c>
      <c r="N897">
        <v>204</v>
      </c>
      <c r="O897" s="3">
        <f t="shared" si="92"/>
        <v>41.475490196078432</v>
      </c>
      <c r="P897" s="3">
        <f>VLOOKUP(A897,'27-7'!$A$2:$N$1650,14,FALSE)</f>
        <v>33.266255339345044</v>
      </c>
      <c r="Q897" s="6">
        <f t="shared" si="97"/>
        <v>0.24677363812043099</v>
      </c>
      <c r="R897" s="5">
        <f>VLOOKUP(A897,'27-7'!$A$2:$L$1650,12,FALSE)</f>
        <v>305.63</v>
      </c>
      <c r="S897" s="7">
        <f t="shared" si="98"/>
        <v>-0.88888525341098723</v>
      </c>
      <c r="T897">
        <v>8461</v>
      </c>
      <c r="U897">
        <v>100</v>
      </c>
      <c r="V897">
        <f t="shared" si="93"/>
        <v>0</v>
      </c>
      <c r="W897">
        <f t="shared" si="94"/>
        <v>0</v>
      </c>
      <c r="X897">
        <f t="shared" si="95"/>
        <v>1</v>
      </c>
    </row>
    <row r="898" spans="1:24" x14ac:dyDescent="0.3">
      <c r="A898" t="s">
        <v>864</v>
      </c>
      <c r="B898" t="str">
        <f t="shared" si="96"/>
        <v>'SIMPLEXINF'</v>
      </c>
      <c r="C898" t="s">
        <v>24</v>
      </c>
      <c r="D898" t="s">
        <v>1677</v>
      </c>
      <c r="E898">
        <v>32.1</v>
      </c>
      <c r="F898">
        <v>32.1</v>
      </c>
      <c r="G898">
        <v>32.9</v>
      </c>
      <c r="H898">
        <v>31.15</v>
      </c>
      <c r="I898">
        <v>31.95</v>
      </c>
      <c r="J898">
        <v>31.65</v>
      </c>
      <c r="K898">
        <v>31.81</v>
      </c>
      <c r="L898">
        <v>106504</v>
      </c>
      <c r="M898" s="3">
        <v>33.880000000000003</v>
      </c>
      <c r="N898">
        <v>854</v>
      </c>
      <c r="O898" s="3">
        <f t="shared" ref="O898:O961" si="99">L898/N898</f>
        <v>124.711943793911</v>
      </c>
      <c r="P898" s="3">
        <f>VLOOKUP(A898,'27-7'!$A$2:$N$1650,14,FALSE)</f>
        <v>148.45462878093491</v>
      </c>
      <c r="Q898" s="6">
        <f t="shared" si="97"/>
        <v>-0.15993226470600308</v>
      </c>
      <c r="R898" s="5">
        <f>VLOOKUP(A898,'27-7'!$A$2:$L$1650,12,FALSE)</f>
        <v>52.52</v>
      </c>
      <c r="S898" s="7">
        <f t="shared" si="98"/>
        <v>-0.35491241431835491</v>
      </c>
      <c r="T898">
        <v>77492</v>
      </c>
      <c r="U898">
        <v>72.760000000000005</v>
      </c>
      <c r="V898">
        <f t="shared" ref="V898:V961" si="100">IF(Q898&gt;100%,1,0)</f>
        <v>0</v>
      </c>
      <c r="W898">
        <f t="shared" ref="W898:W961" si="101">IF(S898&gt;200%,1,0)</f>
        <v>0</v>
      </c>
      <c r="X898">
        <f t="shared" ref="X898:X961" si="102">IF(M898&gt;20,1,0)</f>
        <v>1</v>
      </c>
    </row>
    <row r="899" spans="1:24" x14ac:dyDescent="0.3">
      <c r="A899" t="s">
        <v>192</v>
      </c>
      <c r="B899" t="str">
        <f t="shared" ref="B899:B962" si="103">_xlfn.CONCAT("'",A899,"'")</f>
        <v>'DTIL'</v>
      </c>
      <c r="C899" t="s">
        <v>24</v>
      </c>
      <c r="D899" t="s">
        <v>1677</v>
      </c>
      <c r="E899">
        <v>170.05</v>
      </c>
      <c r="F899">
        <v>172.8</v>
      </c>
      <c r="G899">
        <v>175.9</v>
      </c>
      <c r="H899">
        <v>167.6</v>
      </c>
      <c r="I899">
        <v>170.5</v>
      </c>
      <c r="J899">
        <v>170.95</v>
      </c>
      <c r="K899">
        <v>172.24</v>
      </c>
      <c r="L899">
        <v>19453</v>
      </c>
      <c r="M899" s="3">
        <v>33.51</v>
      </c>
      <c r="N899">
        <v>793</v>
      </c>
      <c r="O899" s="3">
        <f t="shared" si="99"/>
        <v>24.530895334174023</v>
      </c>
      <c r="P899" s="3">
        <f>VLOOKUP(A899,'27-7'!$A$2:$N$1650,14,FALSE)</f>
        <v>26.109756097560975</v>
      </c>
      <c r="Q899" s="6">
        <f t="shared" ref="Q899:Q962" si="104">(O899-P899)/P899</f>
        <v>-6.04701460054788E-2</v>
      </c>
      <c r="R899" s="5">
        <f>VLOOKUP(A899,'27-7'!$A$2:$L$1650,12,FALSE)</f>
        <v>29.29</v>
      </c>
      <c r="S899" s="7">
        <f t="shared" ref="S899:S962" si="105">(M899-R899)/R899</f>
        <v>0.14407647661317852</v>
      </c>
      <c r="T899">
        <v>13980</v>
      </c>
      <c r="U899">
        <v>71.87</v>
      </c>
      <c r="V899">
        <f t="shared" si="100"/>
        <v>0</v>
      </c>
      <c r="W899">
        <f t="shared" si="101"/>
        <v>0</v>
      </c>
      <c r="X899">
        <f t="shared" si="102"/>
        <v>1</v>
      </c>
    </row>
    <row r="900" spans="1:24" x14ac:dyDescent="0.3">
      <c r="A900" t="s">
        <v>846</v>
      </c>
      <c r="B900" t="str">
        <f t="shared" si="103"/>
        <v>'LUMAXTECH'</v>
      </c>
      <c r="C900" t="s">
        <v>24</v>
      </c>
      <c r="D900" t="s">
        <v>1677</v>
      </c>
      <c r="E900">
        <v>94.3</v>
      </c>
      <c r="F900">
        <v>94.2</v>
      </c>
      <c r="G900">
        <v>96.5</v>
      </c>
      <c r="H900">
        <v>94.2</v>
      </c>
      <c r="I900">
        <v>95.95</v>
      </c>
      <c r="J900">
        <v>95.35</v>
      </c>
      <c r="K900">
        <v>95.29</v>
      </c>
      <c r="L900">
        <v>35155</v>
      </c>
      <c r="M900" s="3">
        <v>33.5</v>
      </c>
      <c r="N900">
        <v>753</v>
      </c>
      <c r="O900" s="3">
        <f t="shared" si="99"/>
        <v>46.686586985391763</v>
      </c>
      <c r="P900" s="3">
        <f>VLOOKUP(A900,'27-7'!$A$2:$N$1650,14,FALSE)</f>
        <v>42.579452054794523</v>
      </c>
      <c r="Q900" s="6">
        <f t="shared" si="104"/>
        <v>9.6458144301900889E-2</v>
      </c>
      <c r="R900" s="5">
        <f>VLOOKUP(A900,'27-7'!$A$2:$L$1650,12,FALSE)</f>
        <v>59.1</v>
      </c>
      <c r="S900" s="7">
        <f t="shared" si="105"/>
        <v>-0.43316412859560072</v>
      </c>
      <c r="T900">
        <v>17053</v>
      </c>
      <c r="U900">
        <v>48.51</v>
      </c>
      <c r="V900">
        <f t="shared" si="100"/>
        <v>0</v>
      </c>
      <c r="W900">
        <f t="shared" si="101"/>
        <v>0</v>
      </c>
      <c r="X900">
        <f t="shared" si="102"/>
        <v>1</v>
      </c>
    </row>
    <row r="901" spans="1:24" x14ac:dyDescent="0.3">
      <c r="A901" t="s">
        <v>653</v>
      </c>
      <c r="B901" t="str">
        <f t="shared" si="103"/>
        <v>'ICRA'</v>
      </c>
      <c r="C901" t="s">
        <v>24</v>
      </c>
      <c r="D901" t="s">
        <v>1677</v>
      </c>
      <c r="E901">
        <v>2513.6999999999998</v>
      </c>
      <c r="F901">
        <v>2525.0500000000002</v>
      </c>
      <c r="G901">
        <v>2599</v>
      </c>
      <c r="H901">
        <v>2498.5500000000002</v>
      </c>
      <c r="I901">
        <v>2502.1999999999998</v>
      </c>
      <c r="J901">
        <v>2508.9499999999998</v>
      </c>
      <c r="K901">
        <v>2526.3000000000002</v>
      </c>
      <c r="L901">
        <v>1324</v>
      </c>
      <c r="M901" s="3">
        <v>33.450000000000003</v>
      </c>
      <c r="N901">
        <v>423</v>
      </c>
      <c r="O901" s="3">
        <f t="shared" si="99"/>
        <v>3.1300236406619386</v>
      </c>
      <c r="P901" s="3">
        <f>VLOOKUP(A901,'27-7'!$A$2:$N$1650,14,FALSE)</f>
        <v>36.15948275862069</v>
      </c>
      <c r="Q901" s="6">
        <f t="shared" si="104"/>
        <v>-0.91343837350893198</v>
      </c>
      <c r="R901" s="5">
        <f>VLOOKUP(A901,'27-7'!$A$2:$L$1650,12,FALSE)</f>
        <v>211</v>
      </c>
      <c r="S901" s="7">
        <f t="shared" si="105"/>
        <v>-0.84146919431279621</v>
      </c>
      <c r="T901">
        <v>572</v>
      </c>
      <c r="U901">
        <v>43.2</v>
      </c>
      <c r="V901">
        <f t="shared" si="100"/>
        <v>0</v>
      </c>
      <c r="W901">
        <f t="shared" si="101"/>
        <v>0</v>
      </c>
      <c r="X901">
        <f t="shared" si="102"/>
        <v>1</v>
      </c>
    </row>
    <row r="902" spans="1:24" x14ac:dyDescent="0.3">
      <c r="A902" t="s">
        <v>910</v>
      </c>
      <c r="B902" t="str">
        <f t="shared" si="103"/>
        <v>'RATNAMANI'</v>
      </c>
      <c r="C902" t="s">
        <v>24</v>
      </c>
      <c r="D902" t="s">
        <v>1677</v>
      </c>
      <c r="E902">
        <v>1028.55</v>
      </c>
      <c r="F902">
        <v>1046</v>
      </c>
      <c r="G902">
        <v>1046</v>
      </c>
      <c r="H902">
        <v>1027.05</v>
      </c>
      <c r="I902">
        <v>1030</v>
      </c>
      <c r="J902">
        <v>1032.95</v>
      </c>
      <c r="K902">
        <v>1032.32</v>
      </c>
      <c r="L902">
        <v>3223</v>
      </c>
      <c r="M902" s="3">
        <v>33.270000000000003</v>
      </c>
      <c r="N902">
        <v>548</v>
      </c>
      <c r="O902" s="3">
        <f t="shared" si="99"/>
        <v>5.8813868613138682</v>
      </c>
      <c r="P902" s="3">
        <f>VLOOKUP(A902,'27-7'!$A$2:$N$1650,14,FALSE)</f>
        <v>6.897297297297297</v>
      </c>
      <c r="Q902" s="6">
        <f t="shared" si="104"/>
        <v>-0.14729108985653161</v>
      </c>
      <c r="R902" s="5">
        <f>VLOOKUP(A902,'27-7'!$A$2:$L$1650,12,FALSE)</f>
        <v>39.57</v>
      </c>
      <c r="S902" s="7">
        <f t="shared" si="105"/>
        <v>-0.15921152388172852</v>
      </c>
      <c r="T902">
        <v>1657</v>
      </c>
      <c r="U902">
        <v>51.41</v>
      </c>
      <c r="V902">
        <f t="shared" si="100"/>
        <v>0</v>
      </c>
      <c r="W902">
        <f t="shared" si="101"/>
        <v>0</v>
      </c>
      <c r="X902">
        <f t="shared" si="102"/>
        <v>1</v>
      </c>
    </row>
    <row r="903" spans="1:24" x14ac:dyDescent="0.3">
      <c r="A903" t="s">
        <v>839</v>
      </c>
      <c r="B903" t="str">
        <f t="shared" si="103"/>
        <v>'HBLPOWER'</v>
      </c>
      <c r="C903" t="s">
        <v>24</v>
      </c>
      <c r="D903" t="s">
        <v>1677</v>
      </c>
      <c r="E903">
        <v>15.25</v>
      </c>
      <c r="F903">
        <v>15.25</v>
      </c>
      <c r="G903">
        <v>15.6</v>
      </c>
      <c r="H903">
        <v>15.15</v>
      </c>
      <c r="I903">
        <v>15.25</v>
      </c>
      <c r="J903">
        <v>15.25</v>
      </c>
      <c r="K903">
        <v>15.32</v>
      </c>
      <c r="L903">
        <v>216783</v>
      </c>
      <c r="M903" s="3">
        <v>33.22</v>
      </c>
      <c r="N903">
        <v>692</v>
      </c>
      <c r="O903" s="3">
        <f t="shared" si="99"/>
        <v>313.27023121387282</v>
      </c>
      <c r="P903" s="3">
        <f>VLOOKUP(A903,'27-7'!$A$2:$N$1650,14,FALSE)</f>
        <v>379.92509363295881</v>
      </c>
      <c r="Q903" s="6">
        <f t="shared" si="104"/>
        <v>-0.17544211618588287</v>
      </c>
      <c r="R903" s="5">
        <f>VLOOKUP(A903,'27-7'!$A$2:$L$1650,12,FALSE)</f>
        <v>62.48</v>
      </c>
      <c r="S903" s="7">
        <f t="shared" si="105"/>
        <v>-0.46830985915492956</v>
      </c>
      <c r="T903">
        <v>82830</v>
      </c>
      <c r="U903">
        <v>38.21</v>
      </c>
      <c r="V903">
        <f t="shared" si="100"/>
        <v>0</v>
      </c>
      <c r="W903">
        <f t="shared" si="101"/>
        <v>0</v>
      </c>
      <c r="X903">
        <f t="shared" si="102"/>
        <v>1</v>
      </c>
    </row>
    <row r="904" spans="1:24" x14ac:dyDescent="0.3">
      <c r="A904" t="s">
        <v>851</v>
      </c>
      <c r="B904" t="str">
        <f t="shared" si="103"/>
        <v>'ASIANHOTNR'</v>
      </c>
      <c r="C904" t="s">
        <v>24</v>
      </c>
      <c r="D904" t="s">
        <v>1677</v>
      </c>
      <c r="E904">
        <v>53.45</v>
      </c>
      <c r="F904">
        <v>53.5</v>
      </c>
      <c r="G904">
        <v>55.45</v>
      </c>
      <c r="H904">
        <v>53.5</v>
      </c>
      <c r="I904">
        <v>55.45</v>
      </c>
      <c r="J904">
        <v>55.15</v>
      </c>
      <c r="K904">
        <v>54.38</v>
      </c>
      <c r="L904">
        <v>59977</v>
      </c>
      <c r="M904" s="3">
        <v>32.619999999999997</v>
      </c>
      <c r="N904">
        <v>274</v>
      </c>
      <c r="O904" s="3">
        <f t="shared" si="99"/>
        <v>218.89416058394161</v>
      </c>
      <c r="P904" s="3">
        <f>VLOOKUP(A904,'27-7'!$A$2:$N$1650,14,FALSE)</f>
        <v>500.28229665071768</v>
      </c>
      <c r="Q904" s="6">
        <f t="shared" si="104"/>
        <v>-0.56245871171258521</v>
      </c>
      <c r="R904" s="5">
        <f>VLOOKUP(A904,'27-7'!$A$2:$L$1650,12,FALSE)</f>
        <v>57.72</v>
      </c>
      <c r="S904" s="7">
        <f t="shared" si="105"/>
        <v>-0.43485793485793489</v>
      </c>
      <c r="T904">
        <v>54882</v>
      </c>
      <c r="U904">
        <v>91.51</v>
      </c>
      <c r="V904">
        <f t="shared" si="100"/>
        <v>0</v>
      </c>
      <c r="W904">
        <f t="shared" si="101"/>
        <v>0</v>
      </c>
      <c r="X904">
        <f t="shared" si="102"/>
        <v>1</v>
      </c>
    </row>
    <row r="905" spans="1:24" x14ac:dyDescent="0.3">
      <c r="A905" t="s">
        <v>891</v>
      </c>
      <c r="B905" t="str">
        <f t="shared" si="103"/>
        <v>'WHEELS'</v>
      </c>
      <c r="C905" t="s">
        <v>24</v>
      </c>
      <c r="D905" t="s">
        <v>1677</v>
      </c>
      <c r="E905">
        <v>415.7</v>
      </c>
      <c r="F905">
        <v>415.05</v>
      </c>
      <c r="G905">
        <v>427</v>
      </c>
      <c r="H905">
        <v>415</v>
      </c>
      <c r="I905">
        <v>417.85</v>
      </c>
      <c r="J905">
        <v>415.55</v>
      </c>
      <c r="K905">
        <v>418.33</v>
      </c>
      <c r="L905">
        <v>7686</v>
      </c>
      <c r="M905" s="3">
        <v>32.15</v>
      </c>
      <c r="N905">
        <v>747</v>
      </c>
      <c r="O905" s="3">
        <f t="shared" si="99"/>
        <v>10.289156626506024</v>
      </c>
      <c r="P905" s="3">
        <f>VLOOKUP(A905,'27-7'!$A$2:$N$1650,14,FALSE)</f>
        <v>15.652492668621701</v>
      </c>
      <c r="Q905" s="6">
        <f t="shared" si="104"/>
        <v>-0.34265060240963857</v>
      </c>
      <c r="R905" s="5">
        <f>VLOOKUP(A905,'27-7'!$A$2:$L$1650,12,FALSE)</f>
        <v>44.91</v>
      </c>
      <c r="S905" s="7">
        <f t="shared" si="105"/>
        <v>-0.2841238031618793</v>
      </c>
      <c r="T905">
        <v>4054</v>
      </c>
      <c r="U905">
        <v>52.75</v>
      </c>
      <c r="V905">
        <f t="shared" si="100"/>
        <v>0</v>
      </c>
      <c r="W905">
        <f t="shared" si="101"/>
        <v>0</v>
      </c>
      <c r="X905">
        <f t="shared" si="102"/>
        <v>1</v>
      </c>
    </row>
    <row r="906" spans="1:24" x14ac:dyDescent="0.3">
      <c r="A906" t="s">
        <v>1197</v>
      </c>
      <c r="B906" t="str">
        <f t="shared" si="103"/>
        <v>'SELAN'</v>
      </c>
      <c r="C906" t="s">
        <v>24</v>
      </c>
      <c r="D906" t="s">
        <v>1677</v>
      </c>
      <c r="E906">
        <v>100.45</v>
      </c>
      <c r="F906">
        <v>99.3</v>
      </c>
      <c r="G906">
        <v>109.7</v>
      </c>
      <c r="H906">
        <v>99.3</v>
      </c>
      <c r="I906">
        <v>101.8</v>
      </c>
      <c r="J906">
        <v>101.5</v>
      </c>
      <c r="K906">
        <v>103.22</v>
      </c>
      <c r="L906">
        <v>30702</v>
      </c>
      <c r="M906" s="3">
        <v>31.69</v>
      </c>
      <c r="N906">
        <v>1372</v>
      </c>
      <c r="O906" s="3">
        <f t="shared" si="99"/>
        <v>22.377551020408163</v>
      </c>
      <c r="P906" s="3">
        <f>VLOOKUP(A906,'27-7'!$A$2:$N$1650,14,FALSE)</f>
        <v>26.890876565295169</v>
      </c>
      <c r="Q906" s="6">
        <f t="shared" si="104"/>
        <v>-0.16783854308088322</v>
      </c>
      <c r="R906" s="5">
        <f>VLOOKUP(A906,'27-7'!$A$2:$L$1650,12,FALSE)</f>
        <v>15.19</v>
      </c>
      <c r="S906" s="7">
        <f t="shared" si="105"/>
        <v>1.0862409479921</v>
      </c>
      <c r="T906">
        <v>12980</v>
      </c>
      <c r="U906">
        <v>42.28</v>
      </c>
      <c r="V906">
        <f t="shared" si="100"/>
        <v>0</v>
      </c>
      <c r="W906">
        <f t="shared" si="101"/>
        <v>0</v>
      </c>
      <c r="X906">
        <f t="shared" si="102"/>
        <v>1</v>
      </c>
    </row>
    <row r="907" spans="1:24" x14ac:dyDescent="0.3">
      <c r="A907" t="s">
        <v>886</v>
      </c>
      <c r="B907" t="str">
        <f t="shared" si="103"/>
        <v>'VINYLINDIA'</v>
      </c>
      <c r="C907" t="s">
        <v>24</v>
      </c>
      <c r="D907" t="s">
        <v>1677</v>
      </c>
      <c r="E907">
        <v>85.45</v>
      </c>
      <c r="F907">
        <v>86.35</v>
      </c>
      <c r="G907">
        <v>88.6</v>
      </c>
      <c r="H907">
        <v>85.35</v>
      </c>
      <c r="I907">
        <v>86.3</v>
      </c>
      <c r="J907">
        <v>86.3</v>
      </c>
      <c r="K907">
        <v>86.81</v>
      </c>
      <c r="L907">
        <v>36317</v>
      </c>
      <c r="M907" s="3">
        <v>31.53</v>
      </c>
      <c r="N907">
        <v>677</v>
      </c>
      <c r="O907" s="3">
        <f t="shared" si="99"/>
        <v>53.644017725258493</v>
      </c>
      <c r="P907" s="3">
        <f>VLOOKUP(A907,'27-7'!$A$2:$N$1650,14,FALSE)</f>
        <v>42.321848081440876</v>
      </c>
      <c r="Q907" s="6">
        <f t="shared" si="104"/>
        <v>0.2675254072560847</v>
      </c>
      <c r="R907" s="5">
        <f>VLOOKUP(A907,'27-7'!$A$2:$L$1650,12,FALSE)</f>
        <v>46.04</v>
      </c>
      <c r="S907" s="7">
        <f t="shared" si="105"/>
        <v>-0.31516072980017373</v>
      </c>
      <c r="T907">
        <v>23775</v>
      </c>
      <c r="U907">
        <v>65.47</v>
      </c>
      <c r="V907">
        <f t="shared" si="100"/>
        <v>0</v>
      </c>
      <c r="W907">
        <f t="shared" si="101"/>
        <v>0</v>
      </c>
      <c r="X907">
        <f t="shared" si="102"/>
        <v>1</v>
      </c>
    </row>
    <row r="908" spans="1:24" x14ac:dyDescent="0.3">
      <c r="A908" t="s">
        <v>990</v>
      </c>
      <c r="B908" t="str">
        <f t="shared" si="103"/>
        <v>'SAKSOFT'</v>
      </c>
      <c r="C908" t="s">
        <v>24</v>
      </c>
      <c r="D908" t="s">
        <v>1677</v>
      </c>
      <c r="E908">
        <v>212.05</v>
      </c>
      <c r="F908">
        <v>220</v>
      </c>
      <c r="G908">
        <v>224</v>
      </c>
      <c r="H908">
        <v>213</v>
      </c>
      <c r="I908">
        <v>216</v>
      </c>
      <c r="J908">
        <v>219.5</v>
      </c>
      <c r="K908">
        <v>218.15</v>
      </c>
      <c r="L908">
        <v>14310</v>
      </c>
      <c r="M908" s="3">
        <v>31.22</v>
      </c>
      <c r="N908">
        <v>578</v>
      </c>
      <c r="O908" s="3">
        <f t="shared" si="99"/>
        <v>24.757785467128027</v>
      </c>
      <c r="P908" s="3">
        <f>VLOOKUP(A908,'27-7'!$A$2:$N$1650,14,FALSE)</f>
        <v>24.281938325991188</v>
      </c>
      <c r="Q908" s="6">
        <f t="shared" si="104"/>
        <v>1.959675272824065E-2</v>
      </c>
      <c r="R908" s="5">
        <f>VLOOKUP(A908,'27-7'!$A$2:$L$1650,12,FALSE)</f>
        <v>23.73</v>
      </c>
      <c r="S908" s="7">
        <f t="shared" si="105"/>
        <v>0.3156342182890855</v>
      </c>
      <c r="T908">
        <v>10588</v>
      </c>
      <c r="U908">
        <v>73.989999999999995</v>
      </c>
      <c r="V908">
        <f t="shared" si="100"/>
        <v>0</v>
      </c>
      <c r="W908">
        <f t="shared" si="101"/>
        <v>0</v>
      </c>
      <c r="X908">
        <f t="shared" si="102"/>
        <v>1</v>
      </c>
    </row>
    <row r="909" spans="1:24" x14ac:dyDescent="0.3">
      <c r="A909" t="s">
        <v>872</v>
      </c>
      <c r="B909" t="str">
        <f t="shared" si="103"/>
        <v>'INDTERRAIN'</v>
      </c>
      <c r="C909" t="s">
        <v>24</v>
      </c>
      <c r="D909" t="s">
        <v>1677</v>
      </c>
      <c r="E909">
        <v>28.15</v>
      </c>
      <c r="F909">
        <v>28.85</v>
      </c>
      <c r="G909">
        <v>28.85</v>
      </c>
      <c r="H909">
        <v>27.5</v>
      </c>
      <c r="I909">
        <v>27.55</v>
      </c>
      <c r="J909">
        <v>27.55</v>
      </c>
      <c r="K909">
        <v>27.77</v>
      </c>
      <c r="L909">
        <v>112293</v>
      </c>
      <c r="M909" s="3">
        <v>31.19</v>
      </c>
      <c r="N909">
        <v>636</v>
      </c>
      <c r="O909" s="3">
        <f t="shared" si="99"/>
        <v>176.56132075471697</v>
      </c>
      <c r="P909" s="3">
        <f>VLOOKUP(A909,'27-7'!$A$2:$N$1650,14,FALSE)</f>
        <v>219.27590511860174</v>
      </c>
      <c r="Q909" s="6">
        <f t="shared" si="104"/>
        <v>-0.19479834932516341</v>
      </c>
      <c r="R909" s="5">
        <f>VLOOKUP(A909,'27-7'!$A$2:$L$1650,12,FALSE)</f>
        <v>49.87</v>
      </c>
      <c r="S909" s="7">
        <f t="shared" si="105"/>
        <v>-0.37457389211951064</v>
      </c>
      <c r="T909">
        <v>83053</v>
      </c>
      <c r="U909">
        <v>73.959999999999994</v>
      </c>
      <c r="V909">
        <f t="shared" si="100"/>
        <v>0</v>
      </c>
      <c r="W909">
        <f t="shared" si="101"/>
        <v>0</v>
      </c>
      <c r="X909">
        <f t="shared" si="102"/>
        <v>1</v>
      </c>
    </row>
    <row r="910" spans="1:24" x14ac:dyDescent="0.3">
      <c r="A910" t="s">
        <v>946</v>
      </c>
      <c r="B910" t="str">
        <f t="shared" si="103"/>
        <v>'SAFARI'</v>
      </c>
      <c r="C910" t="s">
        <v>24</v>
      </c>
      <c r="D910" t="s">
        <v>1677</v>
      </c>
      <c r="E910">
        <v>374.65</v>
      </c>
      <c r="F910">
        <v>374.65</v>
      </c>
      <c r="G910">
        <v>385.3</v>
      </c>
      <c r="H910">
        <v>371.25</v>
      </c>
      <c r="I910">
        <v>374.8</v>
      </c>
      <c r="J910">
        <v>374.1</v>
      </c>
      <c r="K910">
        <v>377.16</v>
      </c>
      <c r="L910">
        <v>8237</v>
      </c>
      <c r="M910" s="3">
        <v>31.07</v>
      </c>
      <c r="N910">
        <v>914</v>
      </c>
      <c r="O910" s="3">
        <f t="shared" si="99"/>
        <v>9.0120350109409184</v>
      </c>
      <c r="P910" s="3">
        <f>VLOOKUP(A910,'27-7'!$A$2:$N$1650,14,FALSE)</f>
        <v>12.64179104477612</v>
      </c>
      <c r="Q910" s="6">
        <f t="shared" si="104"/>
        <v>-0.28712355875673967</v>
      </c>
      <c r="R910" s="5">
        <f>VLOOKUP(A910,'27-7'!$A$2:$L$1650,12,FALSE)</f>
        <v>31.81</v>
      </c>
      <c r="S910" s="7">
        <f t="shared" si="105"/>
        <v>-2.3263124803520857E-2</v>
      </c>
      <c r="T910">
        <v>4067</v>
      </c>
      <c r="U910">
        <v>49.37</v>
      </c>
      <c r="V910">
        <f t="shared" si="100"/>
        <v>0</v>
      </c>
      <c r="W910">
        <f t="shared" si="101"/>
        <v>0</v>
      </c>
      <c r="X910">
        <f t="shared" si="102"/>
        <v>1</v>
      </c>
    </row>
    <row r="911" spans="1:24" x14ac:dyDescent="0.3">
      <c r="A911" t="s">
        <v>191</v>
      </c>
      <c r="B911" t="str">
        <f t="shared" si="103"/>
        <v>'XCHANGING'</v>
      </c>
      <c r="C911" t="s">
        <v>24</v>
      </c>
      <c r="D911" t="s">
        <v>1677</v>
      </c>
      <c r="E911">
        <v>45.1</v>
      </c>
      <c r="F911">
        <v>44.9</v>
      </c>
      <c r="G911">
        <v>47.5</v>
      </c>
      <c r="H911">
        <v>44.65</v>
      </c>
      <c r="I911">
        <v>47.1</v>
      </c>
      <c r="J911">
        <v>46.85</v>
      </c>
      <c r="K911">
        <v>45.92</v>
      </c>
      <c r="L911">
        <v>67597</v>
      </c>
      <c r="M911" s="3">
        <v>31.04</v>
      </c>
      <c r="N911">
        <v>444</v>
      </c>
      <c r="O911" s="3">
        <f t="shared" si="99"/>
        <v>152.2454954954955</v>
      </c>
      <c r="P911" s="3">
        <f>VLOOKUP(A911,'27-7'!$A$2:$N$1650,14,FALSE)</f>
        <v>185.85428571428571</v>
      </c>
      <c r="Q911" s="6">
        <f t="shared" si="104"/>
        <v>-0.18083408778884491</v>
      </c>
      <c r="R911" s="5">
        <f>VLOOKUP(A911,'27-7'!$A$2:$L$1650,12,FALSE)</f>
        <v>29.43</v>
      </c>
      <c r="S911" s="7">
        <f t="shared" si="105"/>
        <v>5.4706082229017988E-2</v>
      </c>
      <c r="T911">
        <v>59978</v>
      </c>
      <c r="U911">
        <v>88.73</v>
      </c>
      <c r="V911">
        <f t="shared" si="100"/>
        <v>0</v>
      </c>
      <c r="W911">
        <f t="shared" si="101"/>
        <v>0</v>
      </c>
      <c r="X911">
        <f t="shared" si="102"/>
        <v>1</v>
      </c>
    </row>
    <row r="912" spans="1:24" x14ac:dyDescent="0.3">
      <c r="A912" t="s">
        <v>970</v>
      </c>
      <c r="B912" t="str">
        <f t="shared" si="103"/>
        <v>'SDBL'</v>
      </c>
      <c r="C912" t="s">
        <v>24</v>
      </c>
      <c r="D912" t="s">
        <v>1677</v>
      </c>
      <c r="E912">
        <v>52.2</v>
      </c>
      <c r="F912">
        <v>53.05</v>
      </c>
      <c r="G912">
        <v>53.05</v>
      </c>
      <c r="H912">
        <v>49.6</v>
      </c>
      <c r="I912">
        <v>49.6</v>
      </c>
      <c r="J912">
        <v>49.8</v>
      </c>
      <c r="K912">
        <v>50.52</v>
      </c>
      <c r="L912">
        <v>61046</v>
      </c>
      <c r="M912" s="3">
        <v>30.84</v>
      </c>
      <c r="N912">
        <v>1014</v>
      </c>
      <c r="O912" s="3">
        <f t="shared" si="99"/>
        <v>60.203155818540431</v>
      </c>
      <c r="P912" s="3">
        <f>VLOOKUP(A912,'27-7'!$A$2:$N$1650,14,FALSE)</f>
        <v>51.061</v>
      </c>
      <c r="Q912" s="6">
        <f t="shared" si="104"/>
        <v>0.17904380679070975</v>
      </c>
      <c r="R912" s="5">
        <f>VLOOKUP(A912,'27-7'!$A$2:$L$1650,12,FALSE)</f>
        <v>26.95</v>
      </c>
      <c r="S912" s="7">
        <f t="shared" si="105"/>
        <v>0.1443413729128015</v>
      </c>
      <c r="T912">
        <v>48679</v>
      </c>
      <c r="U912">
        <v>79.739999999999995</v>
      </c>
      <c r="V912">
        <f t="shared" si="100"/>
        <v>0</v>
      </c>
      <c r="W912">
        <f t="shared" si="101"/>
        <v>0</v>
      </c>
      <c r="X912">
        <f t="shared" si="102"/>
        <v>1</v>
      </c>
    </row>
    <row r="913" spans="1:24" x14ac:dyDescent="0.3">
      <c r="A913" t="s">
        <v>919</v>
      </c>
      <c r="B913" t="str">
        <f t="shared" si="103"/>
        <v>'BGRENERGY'</v>
      </c>
      <c r="C913" t="s">
        <v>41</v>
      </c>
      <c r="D913" t="s">
        <v>1677</v>
      </c>
      <c r="E913">
        <v>37.950000000000003</v>
      </c>
      <c r="F913">
        <v>37.1</v>
      </c>
      <c r="G913">
        <v>37.6</v>
      </c>
      <c r="H913">
        <v>36.25</v>
      </c>
      <c r="I913">
        <v>36.950000000000003</v>
      </c>
      <c r="J913">
        <v>36.799999999999997</v>
      </c>
      <c r="K913">
        <v>36.619999999999997</v>
      </c>
      <c r="L913">
        <v>83940</v>
      </c>
      <c r="M913" s="3">
        <v>30.74</v>
      </c>
      <c r="N913">
        <v>628</v>
      </c>
      <c r="O913" s="3">
        <f t="shared" si="99"/>
        <v>133.66242038216561</v>
      </c>
      <c r="P913" s="3">
        <f>VLOOKUP(A913,'27-7'!$A$2:$N$1650,14,FALSE)</f>
        <v>134.75712347354138</v>
      </c>
      <c r="Q913" s="6">
        <f t="shared" si="104"/>
        <v>-8.1235267061092655E-3</v>
      </c>
      <c r="R913" s="5">
        <f>VLOOKUP(A913,'27-7'!$A$2:$L$1650,12,FALSE)</f>
        <v>37.97</v>
      </c>
      <c r="S913" s="7">
        <f t="shared" si="105"/>
        <v>-0.19041348432973401</v>
      </c>
      <c r="T913" t="s">
        <v>42</v>
      </c>
      <c r="U913" t="s">
        <v>42</v>
      </c>
      <c r="V913">
        <f t="shared" si="100"/>
        <v>0</v>
      </c>
      <c r="W913">
        <f t="shared" si="101"/>
        <v>0</v>
      </c>
      <c r="X913">
        <f t="shared" si="102"/>
        <v>1</v>
      </c>
    </row>
    <row r="914" spans="1:24" x14ac:dyDescent="0.3">
      <c r="A914" t="s">
        <v>105</v>
      </c>
      <c r="B914" t="str">
        <f t="shared" si="103"/>
        <v>'KIOCL'</v>
      </c>
      <c r="C914" t="s">
        <v>24</v>
      </c>
      <c r="D914" t="s">
        <v>1677</v>
      </c>
      <c r="E914">
        <v>107.05</v>
      </c>
      <c r="F914">
        <v>105.95</v>
      </c>
      <c r="G914">
        <v>112.4</v>
      </c>
      <c r="H914">
        <v>103.1</v>
      </c>
      <c r="I914">
        <v>112.4</v>
      </c>
      <c r="J914">
        <v>112.4</v>
      </c>
      <c r="K914">
        <v>110.23</v>
      </c>
      <c r="L914">
        <v>27772</v>
      </c>
      <c r="M914" s="3">
        <v>30.61</v>
      </c>
      <c r="N914">
        <v>579</v>
      </c>
      <c r="O914" s="3">
        <f t="shared" si="99"/>
        <v>47.965457685664937</v>
      </c>
      <c r="P914" s="3">
        <f>VLOOKUP(A914,'27-7'!$A$2:$N$1650,14,FALSE)</f>
        <v>54.354046242774565</v>
      </c>
      <c r="Q914" s="6">
        <f t="shared" si="104"/>
        <v>-0.11753657728763627</v>
      </c>
      <c r="R914" s="5">
        <f>VLOOKUP(A914,'27-7'!$A$2:$L$1650,12,FALSE)</f>
        <v>41.28</v>
      </c>
      <c r="S914" s="7">
        <f t="shared" si="105"/>
        <v>-0.25847868217054265</v>
      </c>
      <c r="T914">
        <v>20301</v>
      </c>
      <c r="U914">
        <v>73.099999999999994</v>
      </c>
      <c r="V914">
        <f t="shared" si="100"/>
        <v>0</v>
      </c>
      <c r="W914">
        <f t="shared" si="101"/>
        <v>0</v>
      </c>
      <c r="X914">
        <f t="shared" si="102"/>
        <v>1</v>
      </c>
    </row>
    <row r="915" spans="1:24" x14ac:dyDescent="0.3">
      <c r="A915" t="s">
        <v>841</v>
      </c>
      <c r="B915" t="str">
        <f t="shared" si="103"/>
        <v>'ELGIEQUIP'</v>
      </c>
      <c r="C915" t="s">
        <v>24</v>
      </c>
      <c r="D915" t="s">
        <v>1677</v>
      </c>
      <c r="E915">
        <v>164.95</v>
      </c>
      <c r="F915">
        <v>164.1</v>
      </c>
      <c r="G915">
        <v>166.65</v>
      </c>
      <c r="H915">
        <v>163.19999999999999</v>
      </c>
      <c r="I915">
        <v>164.9</v>
      </c>
      <c r="J915">
        <v>165.7</v>
      </c>
      <c r="K915">
        <v>165.65</v>
      </c>
      <c r="L915">
        <v>18168</v>
      </c>
      <c r="M915" s="3">
        <v>30.1</v>
      </c>
      <c r="N915">
        <v>698</v>
      </c>
      <c r="O915" s="3">
        <f t="shared" si="99"/>
        <v>26.02865329512894</v>
      </c>
      <c r="P915" s="3">
        <f>VLOOKUP(A915,'27-7'!$A$2:$N$1650,14,FALSE)</f>
        <v>38.175916230366489</v>
      </c>
      <c r="Q915" s="6">
        <f t="shared" si="104"/>
        <v>-0.31819178515420099</v>
      </c>
      <c r="R915" s="5">
        <f>VLOOKUP(A915,'27-7'!$A$2:$L$1650,12,FALSE)</f>
        <v>60.16</v>
      </c>
      <c r="S915" s="7">
        <f t="shared" si="105"/>
        <v>-0.49966755319148931</v>
      </c>
      <c r="T915">
        <v>12747</v>
      </c>
      <c r="U915">
        <v>70.16</v>
      </c>
      <c r="V915">
        <f t="shared" si="100"/>
        <v>0</v>
      </c>
      <c r="W915">
        <f t="shared" si="101"/>
        <v>0</v>
      </c>
      <c r="X915">
        <f t="shared" si="102"/>
        <v>1</v>
      </c>
    </row>
    <row r="916" spans="1:24" x14ac:dyDescent="0.3">
      <c r="A916" t="s">
        <v>849</v>
      </c>
      <c r="B916" t="str">
        <f t="shared" si="103"/>
        <v>'CONFIPET'</v>
      </c>
      <c r="C916" t="s">
        <v>24</v>
      </c>
      <c r="D916" t="s">
        <v>1677</v>
      </c>
      <c r="E916">
        <v>18.7</v>
      </c>
      <c r="F916">
        <v>19</v>
      </c>
      <c r="G916">
        <v>19</v>
      </c>
      <c r="H916">
        <v>18.399999999999999</v>
      </c>
      <c r="I916">
        <v>18.600000000000001</v>
      </c>
      <c r="J916">
        <v>18.55</v>
      </c>
      <c r="K916">
        <v>18.68</v>
      </c>
      <c r="L916">
        <v>159733</v>
      </c>
      <c r="M916" s="3">
        <v>29.84</v>
      </c>
      <c r="N916">
        <v>659</v>
      </c>
      <c r="O916" s="3">
        <f t="shared" si="99"/>
        <v>242.38694992412746</v>
      </c>
      <c r="P916" s="3">
        <f>VLOOKUP(A916,'27-7'!$A$2:$N$1650,14,FALSE)</f>
        <v>298.66124401913873</v>
      </c>
      <c r="Q916" s="6">
        <f t="shared" si="104"/>
        <v>-0.18842181642893416</v>
      </c>
      <c r="R916" s="5">
        <f>VLOOKUP(A916,'27-7'!$A$2:$L$1650,12,FALSE)</f>
        <v>58.38</v>
      </c>
      <c r="S916" s="7">
        <f t="shared" si="105"/>
        <v>-0.48886605001712918</v>
      </c>
      <c r="T916">
        <v>117714</v>
      </c>
      <c r="U916">
        <v>73.69</v>
      </c>
      <c r="V916">
        <f t="shared" si="100"/>
        <v>0</v>
      </c>
      <c r="W916">
        <f t="shared" si="101"/>
        <v>0</v>
      </c>
      <c r="X916">
        <f t="shared" si="102"/>
        <v>1</v>
      </c>
    </row>
    <row r="917" spans="1:24" x14ac:dyDescent="0.3">
      <c r="A917" t="s">
        <v>1005</v>
      </c>
      <c r="B917" t="str">
        <f t="shared" si="103"/>
        <v>'RANEHOLDIN'</v>
      </c>
      <c r="C917" t="s">
        <v>24</v>
      </c>
      <c r="D917" t="s">
        <v>1677</v>
      </c>
      <c r="E917">
        <v>440.1</v>
      </c>
      <c r="F917">
        <v>445.1</v>
      </c>
      <c r="G917">
        <v>455</v>
      </c>
      <c r="H917">
        <v>438</v>
      </c>
      <c r="I917">
        <v>445.8</v>
      </c>
      <c r="J917">
        <v>443.3</v>
      </c>
      <c r="K917">
        <v>446.57</v>
      </c>
      <c r="L917">
        <v>6679</v>
      </c>
      <c r="M917" s="3">
        <v>29.83</v>
      </c>
      <c r="N917">
        <v>452</v>
      </c>
      <c r="O917" s="3">
        <f t="shared" si="99"/>
        <v>14.776548672566372</v>
      </c>
      <c r="P917" s="3">
        <f>VLOOKUP(A917,'27-7'!$A$2:$N$1650,14,FALSE)</f>
        <v>12.742857142857142</v>
      </c>
      <c r="Q917" s="6">
        <f t="shared" si="104"/>
        <v>0.15959462677090375</v>
      </c>
      <c r="R917" s="5">
        <f>VLOOKUP(A917,'27-7'!$A$2:$L$1650,12,FALSE)</f>
        <v>21.66</v>
      </c>
      <c r="S917" s="7">
        <f t="shared" si="105"/>
        <v>0.37719298245614025</v>
      </c>
      <c r="T917">
        <v>2229</v>
      </c>
      <c r="U917">
        <v>33.369999999999997</v>
      </c>
      <c r="V917">
        <f t="shared" si="100"/>
        <v>0</v>
      </c>
      <c r="W917">
        <f t="shared" si="101"/>
        <v>0</v>
      </c>
      <c r="X917">
        <f t="shared" si="102"/>
        <v>1</v>
      </c>
    </row>
    <row r="918" spans="1:24" x14ac:dyDescent="0.3">
      <c r="A918" t="s">
        <v>1173</v>
      </c>
      <c r="B918" t="str">
        <f t="shared" si="103"/>
        <v>'SANWARIA'</v>
      </c>
      <c r="C918" t="s">
        <v>41</v>
      </c>
      <c r="D918" t="s">
        <v>1677</v>
      </c>
      <c r="E918">
        <v>2.4500000000000002</v>
      </c>
      <c r="F918">
        <v>2.35</v>
      </c>
      <c r="G918">
        <v>2.4500000000000002</v>
      </c>
      <c r="H918">
        <v>2.35</v>
      </c>
      <c r="I918">
        <v>2.35</v>
      </c>
      <c r="J918">
        <v>2.35</v>
      </c>
      <c r="K918">
        <v>2.36</v>
      </c>
      <c r="L918">
        <v>1258444</v>
      </c>
      <c r="M918" s="3">
        <v>29.69</v>
      </c>
      <c r="N918">
        <v>1184</v>
      </c>
      <c r="O918" s="3">
        <f t="shared" si="99"/>
        <v>1062.875</v>
      </c>
      <c r="P918" s="3">
        <f>VLOOKUP(A918,'27-7'!$A$2:$N$1650,14,FALSE)</f>
        <v>870.2877526753864</v>
      </c>
      <c r="Q918" s="6">
        <f t="shared" si="104"/>
        <v>0.22129145990228341</v>
      </c>
      <c r="R918" s="5">
        <f>VLOOKUP(A918,'27-7'!$A$2:$L$1650,12,FALSE)</f>
        <v>17.97</v>
      </c>
      <c r="S918" s="7">
        <f t="shared" si="105"/>
        <v>0.6521981079577075</v>
      </c>
      <c r="T918" t="s">
        <v>42</v>
      </c>
      <c r="U918" t="s">
        <v>42</v>
      </c>
      <c r="V918">
        <f t="shared" si="100"/>
        <v>0</v>
      </c>
      <c r="W918">
        <f t="shared" si="101"/>
        <v>0</v>
      </c>
      <c r="X918">
        <f t="shared" si="102"/>
        <v>1</v>
      </c>
    </row>
    <row r="919" spans="1:24" x14ac:dyDescent="0.3">
      <c r="A919" t="s">
        <v>877</v>
      </c>
      <c r="B919" t="str">
        <f t="shared" si="103"/>
        <v>'NATHBIOGEN'</v>
      </c>
      <c r="C919" t="s">
        <v>24</v>
      </c>
      <c r="D919" t="s">
        <v>1677</v>
      </c>
      <c r="E919">
        <v>336.4</v>
      </c>
      <c r="F919">
        <v>341.05</v>
      </c>
      <c r="G919">
        <v>347.8</v>
      </c>
      <c r="H919">
        <v>333</v>
      </c>
      <c r="I919">
        <v>337.6</v>
      </c>
      <c r="J919">
        <v>339.65</v>
      </c>
      <c r="K919">
        <v>339.69</v>
      </c>
      <c r="L919">
        <v>8664</v>
      </c>
      <c r="M919" s="3">
        <v>29.43</v>
      </c>
      <c r="N919">
        <v>647</v>
      </c>
      <c r="O919" s="3">
        <f t="shared" si="99"/>
        <v>13.391035548686244</v>
      </c>
      <c r="P919" s="3">
        <f>VLOOKUP(A919,'27-7'!$A$2:$N$1650,14,FALSE)</f>
        <v>16.635103926096999</v>
      </c>
      <c r="Q919" s="6">
        <f t="shared" si="104"/>
        <v>-0.19501341210868486</v>
      </c>
      <c r="R919" s="5">
        <f>VLOOKUP(A919,'27-7'!$A$2:$L$1650,12,FALSE)</f>
        <v>48.68</v>
      </c>
      <c r="S919" s="7">
        <f t="shared" si="105"/>
        <v>-0.39543960558751029</v>
      </c>
      <c r="T919">
        <v>6086</v>
      </c>
      <c r="U919">
        <v>70.239999999999995</v>
      </c>
      <c r="V919">
        <f t="shared" si="100"/>
        <v>0</v>
      </c>
      <c r="W919">
        <f t="shared" si="101"/>
        <v>0</v>
      </c>
      <c r="X919">
        <f t="shared" si="102"/>
        <v>1</v>
      </c>
    </row>
    <row r="920" spans="1:24" x14ac:dyDescent="0.3">
      <c r="A920" t="s">
        <v>117</v>
      </c>
      <c r="B920" t="str">
        <f t="shared" si="103"/>
        <v>'HIRECT'</v>
      </c>
      <c r="C920" t="s">
        <v>24</v>
      </c>
      <c r="D920" t="s">
        <v>1677</v>
      </c>
      <c r="E920">
        <v>118.75</v>
      </c>
      <c r="F920">
        <v>120.1</v>
      </c>
      <c r="G920">
        <v>121.5</v>
      </c>
      <c r="H920">
        <v>117</v>
      </c>
      <c r="I920">
        <v>117</v>
      </c>
      <c r="J920">
        <v>117.3</v>
      </c>
      <c r="K920">
        <v>118.95</v>
      </c>
      <c r="L920">
        <v>24702</v>
      </c>
      <c r="M920" s="3">
        <v>29.38</v>
      </c>
      <c r="N920">
        <v>394</v>
      </c>
      <c r="O920" s="3">
        <f t="shared" si="99"/>
        <v>62.695431472081218</v>
      </c>
      <c r="P920" s="3">
        <f>VLOOKUP(A920,'27-7'!$A$2:$N$1650,14,FALSE)</f>
        <v>83.518950437317784</v>
      </c>
      <c r="Q920" s="6">
        <f t="shared" si="104"/>
        <v>-0.24932687559172487</v>
      </c>
      <c r="R920" s="5">
        <f>VLOOKUP(A920,'27-7'!$A$2:$L$1650,12,FALSE)</f>
        <v>33.880000000000003</v>
      </c>
      <c r="S920" s="7">
        <f t="shared" si="105"/>
        <v>-0.13282172373081474</v>
      </c>
      <c r="T920">
        <v>18471</v>
      </c>
      <c r="U920">
        <v>74.78</v>
      </c>
      <c r="V920">
        <f t="shared" si="100"/>
        <v>0</v>
      </c>
      <c r="W920">
        <f t="shared" si="101"/>
        <v>0</v>
      </c>
      <c r="X920">
        <f t="shared" si="102"/>
        <v>1</v>
      </c>
    </row>
    <row r="921" spans="1:24" x14ac:dyDescent="0.3">
      <c r="A921" t="s">
        <v>1009</v>
      </c>
      <c r="B921" t="str">
        <f t="shared" si="103"/>
        <v>'INOXWIND'</v>
      </c>
      <c r="C921" t="s">
        <v>24</v>
      </c>
      <c r="D921" t="s">
        <v>1677</v>
      </c>
      <c r="E921">
        <v>36.25</v>
      </c>
      <c r="F921">
        <v>36.25</v>
      </c>
      <c r="G921">
        <v>36.700000000000003</v>
      </c>
      <c r="H921">
        <v>34.450000000000003</v>
      </c>
      <c r="I921">
        <v>34.450000000000003</v>
      </c>
      <c r="J921">
        <v>34.65</v>
      </c>
      <c r="K921">
        <v>35.26</v>
      </c>
      <c r="L921">
        <v>82658</v>
      </c>
      <c r="M921" s="3">
        <v>29.15</v>
      </c>
      <c r="N921">
        <v>718</v>
      </c>
      <c r="O921" s="3">
        <f t="shared" si="99"/>
        <v>115.12256267409471</v>
      </c>
      <c r="P921" s="3">
        <f>VLOOKUP(A921,'27-7'!$A$2:$N$1650,14,FALSE)</f>
        <v>135.35831381733021</v>
      </c>
      <c r="Q921" s="6">
        <f t="shared" si="104"/>
        <v>-0.14949765974880722</v>
      </c>
      <c r="R921" s="5">
        <f>VLOOKUP(A921,'27-7'!$A$2:$L$1650,12,FALSE)</f>
        <v>21.02</v>
      </c>
      <c r="S921" s="7">
        <f t="shared" si="105"/>
        <v>0.38677450047573736</v>
      </c>
      <c r="T921">
        <v>46463</v>
      </c>
      <c r="U921">
        <v>56.21</v>
      </c>
      <c r="V921">
        <f t="shared" si="100"/>
        <v>0</v>
      </c>
      <c r="W921">
        <f t="shared" si="101"/>
        <v>0</v>
      </c>
      <c r="X921">
        <f t="shared" si="102"/>
        <v>1</v>
      </c>
    </row>
    <row r="922" spans="1:24" x14ac:dyDescent="0.3">
      <c r="A922" t="s">
        <v>114</v>
      </c>
      <c r="B922" t="str">
        <f t="shared" si="103"/>
        <v>'KELLTONTEC'</v>
      </c>
      <c r="C922" t="s">
        <v>41</v>
      </c>
      <c r="D922" t="s">
        <v>1677</v>
      </c>
      <c r="E922">
        <v>22</v>
      </c>
      <c r="F922">
        <v>22</v>
      </c>
      <c r="G922">
        <v>23</v>
      </c>
      <c r="H922">
        <v>20.9</v>
      </c>
      <c r="I922">
        <v>21.6</v>
      </c>
      <c r="J922">
        <v>21.95</v>
      </c>
      <c r="K922">
        <v>22</v>
      </c>
      <c r="L922">
        <v>132111</v>
      </c>
      <c r="M922" s="3">
        <v>29.06</v>
      </c>
      <c r="N922">
        <v>310</v>
      </c>
      <c r="O922" s="3">
        <f t="shared" si="99"/>
        <v>426.16451612903228</v>
      </c>
      <c r="P922" s="3">
        <f>VLOOKUP(A922,'27-7'!$A$2:$N$1650,14,FALSE)</f>
        <v>2898.9158878504672</v>
      </c>
      <c r="Q922" s="6">
        <f t="shared" si="104"/>
        <v>-0.852991762225626</v>
      </c>
      <c r="R922" s="5">
        <f>VLOOKUP(A922,'27-7'!$A$2:$L$1650,12,FALSE)</f>
        <v>192.73</v>
      </c>
      <c r="S922" s="7">
        <f t="shared" si="105"/>
        <v>-0.84921911482384682</v>
      </c>
      <c r="T922" t="s">
        <v>42</v>
      </c>
      <c r="U922" t="s">
        <v>42</v>
      </c>
      <c r="V922">
        <f t="shared" si="100"/>
        <v>0</v>
      </c>
      <c r="W922">
        <f t="shared" si="101"/>
        <v>0</v>
      </c>
      <c r="X922">
        <f t="shared" si="102"/>
        <v>1</v>
      </c>
    </row>
    <row r="923" spans="1:24" x14ac:dyDescent="0.3">
      <c r="A923" t="s">
        <v>921</v>
      </c>
      <c r="B923" t="str">
        <f t="shared" si="103"/>
        <v>'DICIND'</v>
      </c>
      <c r="C923" t="s">
        <v>24</v>
      </c>
      <c r="D923" t="s">
        <v>1677</v>
      </c>
      <c r="E923">
        <v>332.1</v>
      </c>
      <c r="F923">
        <v>330.05</v>
      </c>
      <c r="G923">
        <v>338.5</v>
      </c>
      <c r="H923">
        <v>328.1</v>
      </c>
      <c r="I923">
        <v>333</v>
      </c>
      <c r="J923">
        <v>333.7</v>
      </c>
      <c r="K923">
        <v>333.97</v>
      </c>
      <c r="L923">
        <v>8663</v>
      </c>
      <c r="M923" s="3">
        <v>28.93</v>
      </c>
      <c r="N923">
        <v>288</v>
      </c>
      <c r="O923" s="3">
        <f t="shared" si="99"/>
        <v>30.079861111111111</v>
      </c>
      <c r="P923" s="3">
        <f>VLOOKUP(A923,'27-7'!$A$2:$N$1650,14,FALSE)</f>
        <v>16.191176470588236</v>
      </c>
      <c r="Q923" s="6">
        <f t="shared" si="104"/>
        <v>0.85779342012312032</v>
      </c>
      <c r="R923" s="5">
        <f>VLOOKUP(A923,'27-7'!$A$2:$L$1650,12,FALSE)</f>
        <v>36.92</v>
      </c>
      <c r="S923" s="7">
        <f t="shared" si="105"/>
        <v>-0.21641386782231858</v>
      </c>
      <c r="T923">
        <v>6141</v>
      </c>
      <c r="U923">
        <v>70.89</v>
      </c>
      <c r="V923">
        <f t="shared" si="100"/>
        <v>0</v>
      </c>
      <c r="W923">
        <f t="shared" si="101"/>
        <v>0</v>
      </c>
      <c r="X923">
        <f t="shared" si="102"/>
        <v>1</v>
      </c>
    </row>
    <row r="924" spans="1:24" x14ac:dyDescent="0.3">
      <c r="A924" t="s">
        <v>993</v>
      </c>
      <c r="B924" t="str">
        <f t="shared" si="103"/>
        <v>'SALZERELEC'</v>
      </c>
      <c r="C924" t="s">
        <v>24</v>
      </c>
      <c r="D924" t="s">
        <v>1677</v>
      </c>
      <c r="E924">
        <v>82.9</v>
      </c>
      <c r="F924">
        <v>84.9</v>
      </c>
      <c r="G924">
        <v>84.9</v>
      </c>
      <c r="H924">
        <v>82.1</v>
      </c>
      <c r="I924">
        <v>82.95</v>
      </c>
      <c r="J924">
        <v>82.85</v>
      </c>
      <c r="K924">
        <v>83.04</v>
      </c>
      <c r="L924">
        <v>34779</v>
      </c>
      <c r="M924" s="3">
        <v>28.88</v>
      </c>
      <c r="N924">
        <v>892</v>
      </c>
      <c r="O924" s="3">
        <f t="shared" si="99"/>
        <v>38.989910313901348</v>
      </c>
      <c r="P924" s="3">
        <f>VLOOKUP(A924,'27-7'!$A$2:$N$1650,14,FALSE)</f>
        <v>28.629704984740592</v>
      </c>
      <c r="Q924" s="6">
        <f t="shared" si="104"/>
        <v>0.36186909137494305</v>
      </c>
      <c r="R924" s="5">
        <f>VLOOKUP(A924,'27-7'!$A$2:$L$1650,12,FALSE)</f>
        <v>23.54</v>
      </c>
      <c r="S924" s="7">
        <f t="shared" si="105"/>
        <v>0.22684791843670349</v>
      </c>
      <c r="T924">
        <v>22486</v>
      </c>
      <c r="U924">
        <v>64.650000000000006</v>
      </c>
      <c r="V924">
        <f t="shared" si="100"/>
        <v>0</v>
      </c>
      <c r="W924">
        <f t="shared" si="101"/>
        <v>0</v>
      </c>
      <c r="X924">
        <f t="shared" si="102"/>
        <v>1</v>
      </c>
    </row>
    <row r="925" spans="1:24" x14ac:dyDescent="0.3">
      <c r="A925" t="s">
        <v>977</v>
      </c>
      <c r="B925" t="str">
        <f t="shared" si="103"/>
        <v>'INDNIPPON'</v>
      </c>
      <c r="C925" t="s">
        <v>24</v>
      </c>
      <c r="D925" t="s">
        <v>1677</v>
      </c>
      <c r="E925">
        <v>267.25</v>
      </c>
      <c r="F925">
        <v>281.89999999999998</v>
      </c>
      <c r="G925">
        <v>281.89999999999998</v>
      </c>
      <c r="H925">
        <v>271</v>
      </c>
      <c r="I925">
        <v>274</v>
      </c>
      <c r="J925">
        <v>275.25</v>
      </c>
      <c r="K925">
        <v>275.66000000000003</v>
      </c>
      <c r="L925">
        <v>10135</v>
      </c>
      <c r="M925" s="3">
        <v>27.94</v>
      </c>
      <c r="N925">
        <v>626</v>
      </c>
      <c r="O925" s="3">
        <f t="shared" si="99"/>
        <v>16.190095846645367</v>
      </c>
      <c r="P925" s="3">
        <f>VLOOKUP(A925,'27-7'!$A$2:$N$1650,14,FALSE)</f>
        <v>20.39121338912134</v>
      </c>
      <c r="Q925" s="6">
        <f t="shared" si="104"/>
        <v>-0.20602587312029499</v>
      </c>
      <c r="R925" s="5">
        <f>VLOOKUP(A925,'27-7'!$A$2:$L$1650,12,FALSE)</f>
        <v>26.19</v>
      </c>
      <c r="S925" s="7">
        <f t="shared" si="105"/>
        <v>6.6819396716303936E-2</v>
      </c>
      <c r="T925">
        <v>4432</v>
      </c>
      <c r="U925">
        <v>43.73</v>
      </c>
      <c r="V925">
        <f t="shared" si="100"/>
        <v>0</v>
      </c>
      <c r="W925">
        <f t="shared" si="101"/>
        <v>0</v>
      </c>
      <c r="X925">
        <f t="shared" si="102"/>
        <v>1</v>
      </c>
    </row>
    <row r="926" spans="1:24" x14ac:dyDescent="0.3">
      <c r="A926" t="s">
        <v>931</v>
      </c>
      <c r="B926" t="str">
        <f t="shared" si="103"/>
        <v>'ZEEMEDIA'</v>
      </c>
      <c r="C926" t="s">
        <v>41</v>
      </c>
      <c r="D926" t="s">
        <v>1677</v>
      </c>
      <c r="E926">
        <v>5.55</v>
      </c>
      <c r="F926">
        <v>5.55</v>
      </c>
      <c r="G926">
        <v>5.7</v>
      </c>
      <c r="H926">
        <v>5.35</v>
      </c>
      <c r="I926">
        <v>5.55</v>
      </c>
      <c r="J926">
        <v>5.5</v>
      </c>
      <c r="K926">
        <v>5.46</v>
      </c>
      <c r="L926">
        <v>510721</v>
      </c>
      <c r="M926" s="3">
        <v>27.89</v>
      </c>
      <c r="N926">
        <v>700</v>
      </c>
      <c r="O926" s="3">
        <f t="shared" si="99"/>
        <v>729.60142857142853</v>
      </c>
      <c r="P926" s="3">
        <f>VLOOKUP(A926,'27-7'!$A$2:$N$1650,14,FALSE)</f>
        <v>865.06896551724139</v>
      </c>
      <c r="Q926" s="6">
        <f t="shared" si="104"/>
        <v>-0.15659738396095879</v>
      </c>
      <c r="R926" s="5">
        <f>VLOOKUP(A926,'27-7'!$A$2:$L$1650,12,FALSE)</f>
        <v>34.99</v>
      </c>
      <c r="S926" s="7">
        <f t="shared" si="105"/>
        <v>-0.20291511860531583</v>
      </c>
      <c r="T926" t="s">
        <v>42</v>
      </c>
      <c r="U926" t="s">
        <v>42</v>
      </c>
      <c r="V926">
        <f t="shared" si="100"/>
        <v>0</v>
      </c>
      <c r="W926">
        <f t="shared" si="101"/>
        <v>0</v>
      </c>
      <c r="X926">
        <f t="shared" si="102"/>
        <v>1</v>
      </c>
    </row>
    <row r="927" spans="1:24" x14ac:dyDescent="0.3">
      <c r="A927" t="s">
        <v>882</v>
      </c>
      <c r="B927" t="str">
        <f t="shared" si="103"/>
        <v>'ITDC'</v>
      </c>
      <c r="C927" t="s">
        <v>24</v>
      </c>
      <c r="D927" t="s">
        <v>1677</v>
      </c>
      <c r="E927">
        <v>217.7</v>
      </c>
      <c r="F927">
        <v>218</v>
      </c>
      <c r="G927">
        <v>224</v>
      </c>
      <c r="H927">
        <v>214.9</v>
      </c>
      <c r="I927">
        <v>216.25</v>
      </c>
      <c r="J927">
        <v>216.5</v>
      </c>
      <c r="K927">
        <v>217.81</v>
      </c>
      <c r="L927">
        <v>12686</v>
      </c>
      <c r="M927" s="3">
        <v>27.63</v>
      </c>
      <c r="N927">
        <v>761</v>
      </c>
      <c r="O927" s="3">
        <f t="shared" si="99"/>
        <v>16.670170827858083</v>
      </c>
      <c r="P927" s="3">
        <f>VLOOKUP(A927,'27-7'!$A$2:$N$1650,14,FALSE)</f>
        <v>18.340241796200345</v>
      </c>
      <c r="Q927" s="6">
        <f t="shared" si="104"/>
        <v>-9.1060466208698551E-2</v>
      </c>
      <c r="R927" s="5">
        <f>VLOOKUP(A927,'27-7'!$A$2:$L$1650,12,FALSE)</f>
        <v>46.51</v>
      </c>
      <c r="S927" s="7">
        <f t="shared" si="105"/>
        <v>-0.4059342076972694</v>
      </c>
      <c r="T927">
        <v>6317</v>
      </c>
      <c r="U927">
        <v>49.8</v>
      </c>
      <c r="V927">
        <f t="shared" si="100"/>
        <v>0</v>
      </c>
      <c r="W927">
        <f t="shared" si="101"/>
        <v>0</v>
      </c>
      <c r="X927">
        <f t="shared" si="102"/>
        <v>1</v>
      </c>
    </row>
    <row r="928" spans="1:24" x14ac:dyDescent="0.3">
      <c r="A928" t="s">
        <v>189</v>
      </c>
      <c r="B928" t="str">
        <f t="shared" si="103"/>
        <v>'TECHNOE'</v>
      </c>
      <c r="C928" t="s">
        <v>24</v>
      </c>
      <c r="D928" t="s">
        <v>1677</v>
      </c>
      <c r="E928">
        <v>180.45</v>
      </c>
      <c r="F928">
        <v>184.7</v>
      </c>
      <c r="G928">
        <v>184.7</v>
      </c>
      <c r="H928">
        <v>176.9</v>
      </c>
      <c r="I928">
        <v>177.9</v>
      </c>
      <c r="J928">
        <v>177.95</v>
      </c>
      <c r="K928">
        <v>179.46</v>
      </c>
      <c r="L928">
        <v>15350</v>
      </c>
      <c r="M928" s="3">
        <v>27.55</v>
      </c>
      <c r="N928">
        <v>403</v>
      </c>
      <c r="O928" s="3">
        <f t="shared" si="99"/>
        <v>38.089330024813897</v>
      </c>
      <c r="P928" s="3">
        <f>VLOOKUP(A928,'27-7'!$A$2:$N$1650,14,FALSE)</f>
        <v>31.313075506445671</v>
      </c>
      <c r="Q928" s="6">
        <f t="shared" si="104"/>
        <v>0.21640335255389914</v>
      </c>
      <c r="R928" s="5">
        <f>VLOOKUP(A928,'27-7'!$A$2:$L$1650,12,FALSE)</f>
        <v>30.5</v>
      </c>
      <c r="S928" s="7">
        <f t="shared" si="105"/>
        <v>-9.6721311475409813E-2</v>
      </c>
      <c r="T928">
        <v>10513</v>
      </c>
      <c r="U928">
        <v>68.489999999999995</v>
      </c>
      <c r="V928">
        <f t="shared" si="100"/>
        <v>0</v>
      </c>
      <c r="W928">
        <f t="shared" si="101"/>
        <v>0</v>
      </c>
      <c r="X928">
        <f t="shared" si="102"/>
        <v>1</v>
      </c>
    </row>
    <row r="929" spans="1:24" x14ac:dyDescent="0.3">
      <c r="A929" t="s">
        <v>950</v>
      </c>
      <c r="B929" t="str">
        <f t="shared" si="103"/>
        <v>'KIRLFER'</v>
      </c>
      <c r="C929" t="s">
        <v>24</v>
      </c>
      <c r="D929" t="s">
        <v>1677</v>
      </c>
      <c r="E929">
        <v>75.849999999999994</v>
      </c>
      <c r="F929">
        <v>76.75</v>
      </c>
      <c r="G929">
        <v>77.95</v>
      </c>
      <c r="H929">
        <v>74</v>
      </c>
      <c r="I929">
        <v>75.5</v>
      </c>
      <c r="J929">
        <v>75.650000000000006</v>
      </c>
      <c r="K929">
        <v>75.209999999999994</v>
      </c>
      <c r="L929">
        <v>36487</v>
      </c>
      <c r="M929" s="3">
        <v>27.44</v>
      </c>
      <c r="N929">
        <v>878</v>
      </c>
      <c r="O929" s="3">
        <f t="shared" si="99"/>
        <v>41.556947608200453</v>
      </c>
      <c r="P929" s="3">
        <f>VLOOKUP(A929,'27-7'!$A$2:$N$1650,14,FALSE)</f>
        <v>39.781990521327018</v>
      </c>
      <c r="Q929" s="6">
        <f t="shared" si="104"/>
        <v>4.4617100944757543E-2</v>
      </c>
      <c r="R929" s="5">
        <f>VLOOKUP(A929,'27-7'!$A$2:$L$1650,12,FALSE)</f>
        <v>31.21</v>
      </c>
      <c r="S929" s="7">
        <f t="shared" si="105"/>
        <v>-0.12079461710990065</v>
      </c>
      <c r="T929">
        <v>20272</v>
      </c>
      <c r="U929">
        <v>55.56</v>
      </c>
      <c r="V929">
        <f t="shared" si="100"/>
        <v>0</v>
      </c>
      <c r="W929">
        <f t="shared" si="101"/>
        <v>0</v>
      </c>
      <c r="X929">
        <f t="shared" si="102"/>
        <v>1</v>
      </c>
    </row>
    <row r="930" spans="1:24" x14ac:dyDescent="0.3">
      <c r="A930" t="s">
        <v>918</v>
      </c>
      <c r="B930" t="str">
        <f t="shared" si="103"/>
        <v>'SPIC'</v>
      </c>
      <c r="C930" t="s">
        <v>24</v>
      </c>
      <c r="D930" t="s">
        <v>1677</v>
      </c>
      <c r="E930">
        <v>20.7</v>
      </c>
      <c r="F930">
        <v>21</v>
      </c>
      <c r="G930">
        <v>21</v>
      </c>
      <c r="H930">
        <v>20.25</v>
      </c>
      <c r="I930">
        <v>20.3</v>
      </c>
      <c r="J930">
        <v>20.3</v>
      </c>
      <c r="K930">
        <v>20.47</v>
      </c>
      <c r="L930">
        <v>133151</v>
      </c>
      <c r="M930" s="3">
        <v>27.26</v>
      </c>
      <c r="N930">
        <v>544</v>
      </c>
      <c r="O930" s="3">
        <f t="shared" si="99"/>
        <v>244.76286764705881</v>
      </c>
      <c r="P930" s="3">
        <f>VLOOKUP(A930,'27-7'!$A$2:$N$1650,14,FALSE)</f>
        <v>232.1139240506329</v>
      </c>
      <c r="Q930" s="6">
        <f t="shared" si="104"/>
        <v>5.4494548951172318E-2</v>
      </c>
      <c r="R930" s="5">
        <f>VLOOKUP(A930,'27-7'!$A$2:$L$1650,12,FALSE)</f>
        <v>38.47</v>
      </c>
      <c r="S930" s="7">
        <f t="shared" si="105"/>
        <v>-0.29139589290356116</v>
      </c>
      <c r="T930">
        <v>91597</v>
      </c>
      <c r="U930">
        <v>68.790000000000006</v>
      </c>
      <c r="V930">
        <f t="shared" si="100"/>
        <v>0</v>
      </c>
      <c r="W930">
        <f t="shared" si="101"/>
        <v>0</v>
      </c>
      <c r="X930">
        <f t="shared" si="102"/>
        <v>1</v>
      </c>
    </row>
    <row r="931" spans="1:24" x14ac:dyDescent="0.3">
      <c r="A931" t="s">
        <v>755</v>
      </c>
      <c r="B931" t="str">
        <f t="shared" si="103"/>
        <v>'CENTUM'</v>
      </c>
      <c r="C931" t="s">
        <v>24</v>
      </c>
      <c r="D931" t="s">
        <v>1677</v>
      </c>
      <c r="E931">
        <v>342</v>
      </c>
      <c r="F931">
        <v>340</v>
      </c>
      <c r="G931">
        <v>347.95</v>
      </c>
      <c r="H931">
        <v>331</v>
      </c>
      <c r="I931">
        <v>331</v>
      </c>
      <c r="J931">
        <v>334.3</v>
      </c>
      <c r="K931">
        <v>337.17</v>
      </c>
      <c r="L931">
        <v>8077</v>
      </c>
      <c r="M931" s="3">
        <v>27.23</v>
      </c>
      <c r="N931">
        <v>444</v>
      </c>
      <c r="O931" s="3">
        <f t="shared" si="99"/>
        <v>18.191441441441441</v>
      </c>
      <c r="P931" s="3">
        <f>VLOOKUP(A931,'27-7'!$A$2:$N$1650,14,FALSE)</f>
        <v>24.88099173553719</v>
      </c>
      <c r="Q931" s="6">
        <f t="shared" si="104"/>
        <v>-0.26886188320786075</v>
      </c>
      <c r="R931" s="5">
        <f>VLOOKUP(A931,'27-7'!$A$2:$L$1650,12,FALSE)</f>
        <v>103.53</v>
      </c>
      <c r="S931" s="7">
        <f t="shared" si="105"/>
        <v>-0.73698444895199455</v>
      </c>
      <c r="T931">
        <v>5202</v>
      </c>
      <c r="U931">
        <v>64.41</v>
      </c>
      <c r="V931">
        <f t="shared" si="100"/>
        <v>0</v>
      </c>
      <c r="W931">
        <f t="shared" si="101"/>
        <v>0</v>
      </c>
      <c r="X931">
        <f t="shared" si="102"/>
        <v>1</v>
      </c>
    </row>
    <row r="932" spans="1:24" x14ac:dyDescent="0.3">
      <c r="A932" t="s">
        <v>99</v>
      </c>
      <c r="B932" t="str">
        <f t="shared" si="103"/>
        <v>'GOLDIAM'</v>
      </c>
      <c r="C932" t="s">
        <v>24</v>
      </c>
      <c r="D932" t="s">
        <v>1677</v>
      </c>
      <c r="E932">
        <v>112.1</v>
      </c>
      <c r="F932">
        <v>112</v>
      </c>
      <c r="G932">
        <v>113.2</v>
      </c>
      <c r="H932">
        <v>110.2</v>
      </c>
      <c r="I932">
        <v>111.4</v>
      </c>
      <c r="J932">
        <v>111.1</v>
      </c>
      <c r="K932">
        <v>111.2</v>
      </c>
      <c r="L932">
        <v>24448</v>
      </c>
      <c r="M932" s="3">
        <v>27.19</v>
      </c>
      <c r="N932">
        <v>672</v>
      </c>
      <c r="O932" s="3">
        <f t="shared" si="99"/>
        <v>36.38095238095238</v>
      </c>
      <c r="P932" s="3">
        <f>VLOOKUP(A932,'27-7'!$A$2:$N$1650,14,FALSE)</f>
        <v>40.733788395904433</v>
      </c>
      <c r="Q932" s="6">
        <f t="shared" si="104"/>
        <v>-0.10686057414168008</v>
      </c>
      <c r="R932" s="5">
        <f>VLOOKUP(A932,'27-7'!$A$2:$L$1650,12,FALSE)</f>
        <v>67.55</v>
      </c>
      <c r="S932" s="7">
        <f t="shared" si="105"/>
        <v>-0.59748334566987416</v>
      </c>
      <c r="T932">
        <v>12253</v>
      </c>
      <c r="U932">
        <v>50.12</v>
      </c>
      <c r="V932">
        <f t="shared" si="100"/>
        <v>0</v>
      </c>
      <c r="W932">
        <f t="shared" si="101"/>
        <v>0</v>
      </c>
      <c r="X932">
        <f t="shared" si="102"/>
        <v>1</v>
      </c>
    </row>
    <row r="933" spans="1:24" x14ac:dyDescent="0.3">
      <c r="A933" t="s">
        <v>963</v>
      </c>
      <c r="B933" t="str">
        <f t="shared" si="103"/>
        <v>'IBULISL'</v>
      </c>
      <c r="C933" t="s">
        <v>41</v>
      </c>
      <c r="D933" t="s">
        <v>1677</v>
      </c>
      <c r="E933">
        <v>43.25</v>
      </c>
      <c r="F933">
        <v>41.6</v>
      </c>
      <c r="G933">
        <v>45.15</v>
      </c>
      <c r="H933">
        <v>41.25</v>
      </c>
      <c r="I933">
        <v>44</v>
      </c>
      <c r="J933">
        <v>43.85</v>
      </c>
      <c r="K933">
        <v>43.83</v>
      </c>
      <c r="L933">
        <v>62026</v>
      </c>
      <c r="M933" s="3">
        <v>27.18</v>
      </c>
      <c r="N933">
        <v>347</v>
      </c>
      <c r="O933" s="3">
        <f t="shared" si="99"/>
        <v>178.74927953890489</v>
      </c>
      <c r="P933" s="3">
        <f>VLOOKUP(A933,'27-7'!$A$2:$N$1650,14,FALSE)</f>
        <v>151.88372093023256</v>
      </c>
      <c r="Q933" s="6">
        <f t="shared" si="104"/>
        <v>0.17688241007087893</v>
      </c>
      <c r="R933" s="5">
        <f>VLOOKUP(A933,'27-7'!$A$2:$L$1650,12,FALSE)</f>
        <v>28.41</v>
      </c>
      <c r="S933" s="7">
        <f t="shared" si="105"/>
        <v>-4.3294614572333703E-2</v>
      </c>
      <c r="T933" t="s">
        <v>42</v>
      </c>
      <c r="U933" t="s">
        <v>42</v>
      </c>
      <c r="V933">
        <f t="shared" si="100"/>
        <v>0</v>
      </c>
      <c r="W933">
        <f t="shared" si="101"/>
        <v>0</v>
      </c>
      <c r="X933">
        <f t="shared" si="102"/>
        <v>1</v>
      </c>
    </row>
    <row r="934" spans="1:24" x14ac:dyDescent="0.3">
      <c r="A934" t="s">
        <v>998</v>
      </c>
      <c r="B934" t="str">
        <f t="shared" si="103"/>
        <v>'SICAL'</v>
      </c>
      <c r="C934" t="s">
        <v>24</v>
      </c>
      <c r="D934" t="s">
        <v>1677</v>
      </c>
      <c r="E934">
        <v>9.35</v>
      </c>
      <c r="F934">
        <v>9.6</v>
      </c>
      <c r="G934">
        <v>9.8000000000000007</v>
      </c>
      <c r="H934">
        <v>9.35</v>
      </c>
      <c r="I934">
        <v>9.8000000000000007</v>
      </c>
      <c r="J934">
        <v>9.8000000000000007</v>
      </c>
      <c r="K934">
        <v>9.6300000000000008</v>
      </c>
      <c r="L934">
        <v>276898</v>
      </c>
      <c r="M934" s="3">
        <v>26.66</v>
      </c>
      <c r="N934">
        <v>332</v>
      </c>
      <c r="O934" s="3">
        <f t="shared" si="99"/>
        <v>834.03012048192772</v>
      </c>
      <c r="P934" s="3">
        <f>VLOOKUP(A934,'27-7'!$A$2:$N$1650,14,FALSE)</f>
        <v>618.07635467980299</v>
      </c>
      <c r="Q934" s="6">
        <f t="shared" si="104"/>
        <v>0.3493965821002819</v>
      </c>
      <c r="R934" s="5">
        <f>VLOOKUP(A934,'27-7'!$A$2:$L$1650,12,FALSE)</f>
        <v>22.98</v>
      </c>
      <c r="S934" s="7">
        <f t="shared" si="105"/>
        <v>0.16013925152306352</v>
      </c>
      <c r="T934">
        <v>185960</v>
      </c>
      <c r="U934">
        <v>67.16</v>
      </c>
      <c r="V934">
        <f t="shared" si="100"/>
        <v>0</v>
      </c>
      <c r="W934">
        <f t="shared" si="101"/>
        <v>0</v>
      </c>
      <c r="X934">
        <f t="shared" si="102"/>
        <v>1</v>
      </c>
    </row>
    <row r="935" spans="1:24" x14ac:dyDescent="0.3">
      <c r="A935" t="s">
        <v>967</v>
      </c>
      <c r="B935" t="str">
        <f t="shared" si="103"/>
        <v>'GRAVITA'</v>
      </c>
      <c r="C935" t="s">
        <v>24</v>
      </c>
      <c r="D935" t="s">
        <v>1677</v>
      </c>
      <c r="E935">
        <v>49.9</v>
      </c>
      <c r="F935">
        <v>49.75</v>
      </c>
      <c r="G935">
        <v>50.75</v>
      </c>
      <c r="H935">
        <v>49.15</v>
      </c>
      <c r="I935">
        <v>49.45</v>
      </c>
      <c r="J935">
        <v>49.6</v>
      </c>
      <c r="K935">
        <v>49.68</v>
      </c>
      <c r="L935">
        <v>53527</v>
      </c>
      <c r="M935" s="3">
        <v>26.59</v>
      </c>
      <c r="N935">
        <v>465</v>
      </c>
      <c r="O935" s="3">
        <f t="shared" si="99"/>
        <v>115.11182795698925</v>
      </c>
      <c r="P935" s="3">
        <f>VLOOKUP(A935,'27-7'!$A$2:$N$1650,14,FALSE)</f>
        <v>110.89400000000001</v>
      </c>
      <c r="Q935" s="6">
        <f t="shared" si="104"/>
        <v>3.8034771556524606E-2</v>
      </c>
      <c r="R935" s="5">
        <f>VLOOKUP(A935,'27-7'!$A$2:$L$1650,12,FALSE)</f>
        <v>27.89</v>
      </c>
      <c r="S935" s="7">
        <f t="shared" si="105"/>
        <v>-4.6611688777339573E-2</v>
      </c>
      <c r="T935">
        <v>41155</v>
      </c>
      <c r="U935">
        <v>76.89</v>
      </c>
      <c r="V935">
        <f t="shared" si="100"/>
        <v>0</v>
      </c>
      <c r="W935">
        <f t="shared" si="101"/>
        <v>0</v>
      </c>
      <c r="X935">
        <f t="shared" si="102"/>
        <v>1</v>
      </c>
    </row>
    <row r="936" spans="1:24" x14ac:dyDescent="0.3">
      <c r="A936" t="s">
        <v>1259</v>
      </c>
      <c r="B936" t="str">
        <f t="shared" si="103"/>
        <v>'BANARISUG'</v>
      </c>
      <c r="C936" t="s">
        <v>24</v>
      </c>
      <c r="D936" t="s">
        <v>1677</v>
      </c>
      <c r="E936">
        <v>1253.7</v>
      </c>
      <c r="F936">
        <v>1280</v>
      </c>
      <c r="G936">
        <v>1287</v>
      </c>
      <c r="H936">
        <v>1250.5</v>
      </c>
      <c r="I936">
        <v>1285.5</v>
      </c>
      <c r="J936">
        <v>1280.3499999999999</v>
      </c>
      <c r="K936">
        <v>1271.8499999999999</v>
      </c>
      <c r="L936">
        <v>2089</v>
      </c>
      <c r="M936" s="3">
        <v>26.57</v>
      </c>
      <c r="N936">
        <v>273</v>
      </c>
      <c r="O936" s="3">
        <f t="shared" si="99"/>
        <v>7.6520146520146524</v>
      </c>
      <c r="P936" s="3">
        <f>VLOOKUP(A936,'27-7'!$A$2:$N$1650,14,FALSE)</f>
        <v>4.5263157894736841</v>
      </c>
      <c r="Q936" s="6">
        <f t="shared" si="104"/>
        <v>0.69056137660788841</v>
      </c>
      <c r="R936" s="5">
        <f>VLOOKUP(A936,'27-7'!$A$2:$L$1650,12,FALSE)</f>
        <v>9.77</v>
      </c>
      <c r="S936" s="7">
        <f t="shared" si="105"/>
        <v>1.7195496417604914</v>
      </c>
      <c r="T936">
        <v>1582</v>
      </c>
      <c r="U936">
        <v>75.73</v>
      </c>
      <c r="V936">
        <f t="shared" si="100"/>
        <v>0</v>
      </c>
      <c r="W936">
        <f t="shared" si="101"/>
        <v>0</v>
      </c>
      <c r="X936">
        <f t="shared" si="102"/>
        <v>1</v>
      </c>
    </row>
    <row r="937" spans="1:24" x14ac:dyDescent="0.3">
      <c r="A937" t="s">
        <v>984</v>
      </c>
      <c r="B937" t="str">
        <f t="shared" si="103"/>
        <v>'PSB'</v>
      </c>
      <c r="C937" t="s">
        <v>24</v>
      </c>
      <c r="D937" t="s">
        <v>1677</v>
      </c>
      <c r="E937">
        <v>13.5</v>
      </c>
      <c r="F937">
        <v>13.45</v>
      </c>
      <c r="G937">
        <v>13.45</v>
      </c>
      <c r="H937">
        <v>13.05</v>
      </c>
      <c r="I937">
        <v>13.1</v>
      </c>
      <c r="J937">
        <v>13.15</v>
      </c>
      <c r="K937">
        <v>13.19</v>
      </c>
      <c r="L937">
        <v>200583</v>
      </c>
      <c r="M937" s="3">
        <v>26.46</v>
      </c>
      <c r="N937">
        <v>745</v>
      </c>
      <c r="O937" s="3">
        <f t="shared" si="99"/>
        <v>269.23892617449667</v>
      </c>
      <c r="P937" s="3">
        <f>VLOOKUP(A937,'27-7'!$A$2:$N$1650,14,FALSE)</f>
        <v>265.07737226277374</v>
      </c>
      <c r="Q937" s="6">
        <f t="shared" si="104"/>
        <v>1.5699393260913817E-2</v>
      </c>
      <c r="R937" s="5">
        <f>VLOOKUP(A937,'27-7'!$A$2:$L$1650,12,FALSE)</f>
        <v>24.67</v>
      </c>
      <c r="S937" s="7">
        <f t="shared" si="105"/>
        <v>7.2557762464531786E-2</v>
      </c>
      <c r="T937">
        <v>146514</v>
      </c>
      <c r="U937">
        <v>73.040000000000006</v>
      </c>
      <c r="V937">
        <f t="shared" si="100"/>
        <v>0</v>
      </c>
      <c r="W937">
        <f t="shared" si="101"/>
        <v>0</v>
      </c>
      <c r="X937">
        <f t="shared" si="102"/>
        <v>1</v>
      </c>
    </row>
    <row r="938" spans="1:24" x14ac:dyDescent="0.3">
      <c r="A938" t="s">
        <v>969</v>
      </c>
      <c r="B938" t="str">
        <f t="shared" si="103"/>
        <v>'SALASAR'</v>
      </c>
      <c r="C938" t="s">
        <v>41</v>
      </c>
      <c r="D938" t="s">
        <v>1677</v>
      </c>
      <c r="E938">
        <v>198.75</v>
      </c>
      <c r="F938">
        <v>196</v>
      </c>
      <c r="G938">
        <v>199.65</v>
      </c>
      <c r="H938">
        <v>192</v>
      </c>
      <c r="I938">
        <v>199.5</v>
      </c>
      <c r="J938">
        <v>198.75</v>
      </c>
      <c r="K938">
        <v>197.25</v>
      </c>
      <c r="L938">
        <v>13409</v>
      </c>
      <c r="M938" s="3">
        <v>26.45</v>
      </c>
      <c r="N938">
        <v>130</v>
      </c>
      <c r="O938" s="3">
        <f t="shared" si="99"/>
        <v>103.14615384615385</v>
      </c>
      <c r="P938" s="3">
        <f>VLOOKUP(A938,'27-7'!$A$2:$N$1650,14,FALSE)</f>
        <v>104.13533834586467</v>
      </c>
      <c r="Q938" s="6">
        <f t="shared" si="104"/>
        <v>-9.4990280477645194E-3</v>
      </c>
      <c r="R938" s="5">
        <f>VLOOKUP(A938,'27-7'!$A$2:$L$1650,12,FALSE)</f>
        <v>27.24</v>
      </c>
      <c r="S938" s="7">
        <f t="shared" si="105"/>
        <v>-2.9001468428781173E-2</v>
      </c>
      <c r="T938" t="s">
        <v>42</v>
      </c>
      <c r="U938" t="s">
        <v>42</v>
      </c>
      <c r="V938">
        <f t="shared" si="100"/>
        <v>0</v>
      </c>
      <c r="W938">
        <f t="shared" si="101"/>
        <v>0</v>
      </c>
      <c r="X938">
        <f t="shared" si="102"/>
        <v>1</v>
      </c>
    </row>
    <row r="939" spans="1:24" x14ac:dyDescent="0.3">
      <c r="A939" t="s">
        <v>906</v>
      </c>
      <c r="B939" t="str">
        <f t="shared" si="103"/>
        <v>'SUNDARMHLD'</v>
      </c>
      <c r="C939" t="s">
        <v>24</v>
      </c>
      <c r="D939" t="s">
        <v>1677</v>
      </c>
      <c r="E939">
        <v>48.1</v>
      </c>
      <c r="F939">
        <v>48.25</v>
      </c>
      <c r="G939">
        <v>48.55</v>
      </c>
      <c r="H939">
        <v>47.75</v>
      </c>
      <c r="I939">
        <v>48.35</v>
      </c>
      <c r="J939">
        <v>48</v>
      </c>
      <c r="K939">
        <v>48.17</v>
      </c>
      <c r="L939">
        <v>54131</v>
      </c>
      <c r="M939" s="3">
        <v>26.08</v>
      </c>
      <c r="N939">
        <v>718</v>
      </c>
      <c r="O939" s="3">
        <f t="shared" si="99"/>
        <v>75.391364902506965</v>
      </c>
      <c r="P939" s="3">
        <f>VLOOKUP(A939,'27-7'!$A$2:$N$1650,14,FALSE)</f>
        <v>139.52931323283082</v>
      </c>
      <c r="Q939" s="6">
        <f t="shared" si="104"/>
        <v>-0.45967364738116112</v>
      </c>
      <c r="R939" s="5">
        <f>VLOOKUP(A939,'27-7'!$A$2:$L$1650,12,FALSE)</f>
        <v>40.24</v>
      </c>
      <c r="S939" s="7">
        <f t="shared" si="105"/>
        <v>-0.35188866799204777</v>
      </c>
      <c r="T939">
        <v>46788</v>
      </c>
      <c r="U939">
        <v>86.43</v>
      </c>
      <c r="V939">
        <f t="shared" si="100"/>
        <v>0</v>
      </c>
      <c r="W939">
        <f t="shared" si="101"/>
        <v>0</v>
      </c>
      <c r="X939">
        <f t="shared" si="102"/>
        <v>1</v>
      </c>
    </row>
    <row r="940" spans="1:24" x14ac:dyDescent="0.3">
      <c r="A940" t="s">
        <v>924</v>
      </c>
      <c r="B940" t="str">
        <f t="shared" si="103"/>
        <v>'AHLUCONT'</v>
      </c>
      <c r="C940" t="s">
        <v>24</v>
      </c>
      <c r="D940" t="s">
        <v>1677</v>
      </c>
      <c r="E940">
        <v>219.25</v>
      </c>
      <c r="F940">
        <v>219.05</v>
      </c>
      <c r="G940">
        <v>219.3</v>
      </c>
      <c r="H940">
        <v>213.4</v>
      </c>
      <c r="I940">
        <v>219.3</v>
      </c>
      <c r="J940">
        <v>216.9</v>
      </c>
      <c r="K940">
        <v>216.35</v>
      </c>
      <c r="L940">
        <v>11835</v>
      </c>
      <c r="M940" s="3">
        <v>25.61</v>
      </c>
      <c r="N940">
        <v>547</v>
      </c>
      <c r="O940" s="3">
        <f t="shared" si="99"/>
        <v>21.636197440585008</v>
      </c>
      <c r="P940" s="3">
        <f>VLOOKUP(A940,'27-7'!$A$2:$N$1650,14,FALSE)</f>
        <v>18.44137168141593</v>
      </c>
      <c r="Q940" s="6">
        <f t="shared" si="104"/>
        <v>0.17324230617772454</v>
      </c>
      <c r="R940" s="5">
        <f>VLOOKUP(A940,'27-7'!$A$2:$L$1650,12,FALSE)</f>
        <v>36.29</v>
      </c>
      <c r="S940" s="7">
        <f t="shared" si="105"/>
        <v>-0.29429594929732711</v>
      </c>
      <c r="T940">
        <v>7373</v>
      </c>
      <c r="U940">
        <v>62.3</v>
      </c>
      <c r="V940">
        <f t="shared" si="100"/>
        <v>0</v>
      </c>
      <c r="W940">
        <f t="shared" si="101"/>
        <v>0</v>
      </c>
      <c r="X940">
        <f t="shared" si="102"/>
        <v>1</v>
      </c>
    </row>
    <row r="941" spans="1:24" x14ac:dyDescent="0.3">
      <c r="A941" t="s">
        <v>1240</v>
      </c>
      <c r="B941" t="str">
        <f t="shared" si="103"/>
        <v>'TI'</v>
      </c>
      <c r="C941" t="s">
        <v>24</v>
      </c>
      <c r="D941" t="s">
        <v>1677</v>
      </c>
      <c r="E941">
        <v>18.55</v>
      </c>
      <c r="F941">
        <v>19</v>
      </c>
      <c r="G941">
        <v>19.350000000000001</v>
      </c>
      <c r="H941">
        <v>18.2</v>
      </c>
      <c r="I941">
        <v>18.5</v>
      </c>
      <c r="J941">
        <v>18.5</v>
      </c>
      <c r="K941">
        <v>18.91</v>
      </c>
      <c r="L941">
        <v>135345</v>
      </c>
      <c r="M941" s="3">
        <v>25.59</v>
      </c>
      <c r="N941">
        <v>251</v>
      </c>
      <c r="O941" s="3">
        <f t="shared" si="99"/>
        <v>539.22310756972115</v>
      </c>
      <c r="P941" s="3">
        <f>VLOOKUP(A941,'27-7'!$A$2:$N$1650,14,FALSE)</f>
        <v>408.7162162162162</v>
      </c>
      <c r="Q941" s="6">
        <f t="shared" si="104"/>
        <v>0.31930930600626112</v>
      </c>
      <c r="R941" s="5">
        <f>VLOOKUP(A941,'27-7'!$A$2:$L$1650,12,FALSE)</f>
        <v>11.06</v>
      </c>
      <c r="S941" s="7">
        <f t="shared" si="105"/>
        <v>1.3137432188065099</v>
      </c>
      <c r="T941">
        <v>96377</v>
      </c>
      <c r="U941">
        <v>71.209999999999994</v>
      </c>
      <c r="V941">
        <f t="shared" si="100"/>
        <v>0</v>
      </c>
      <c r="W941">
        <f t="shared" si="101"/>
        <v>0</v>
      </c>
      <c r="X941">
        <f t="shared" si="102"/>
        <v>1</v>
      </c>
    </row>
    <row r="942" spans="1:24" x14ac:dyDescent="0.3">
      <c r="A942" t="s">
        <v>896</v>
      </c>
      <c r="B942" t="str">
        <f t="shared" si="103"/>
        <v>'IGPL'</v>
      </c>
      <c r="C942" t="s">
        <v>24</v>
      </c>
      <c r="D942" t="s">
        <v>1677</v>
      </c>
      <c r="E942">
        <v>154.6</v>
      </c>
      <c r="F942">
        <v>154.6</v>
      </c>
      <c r="G942">
        <v>159.1</v>
      </c>
      <c r="H942">
        <v>150.1</v>
      </c>
      <c r="I942">
        <v>156.19999999999999</v>
      </c>
      <c r="J942">
        <v>157.75</v>
      </c>
      <c r="K942">
        <v>156.46</v>
      </c>
      <c r="L942">
        <v>16240</v>
      </c>
      <c r="M942" s="3">
        <v>25.41</v>
      </c>
      <c r="N942">
        <v>585</v>
      </c>
      <c r="O942" s="3">
        <f t="shared" si="99"/>
        <v>27.760683760683762</v>
      </c>
      <c r="P942" s="3">
        <f>VLOOKUP(A942,'27-7'!$A$2:$N$1650,14,FALSE)</f>
        <v>28.450515463917526</v>
      </c>
      <c r="Q942" s="6">
        <f t="shared" si="104"/>
        <v>-2.424672073546949E-2</v>
      </c>
      <c r="R942" s="5">
        <f>VLOOKUP(A942,'27-7'!$A$2:$L$1650,12,FALSE)</f>
        <v>43.41</v>
      </c>
      <c r="S942" s="7">
        <f t="shared" si="105"/>
        <v>-0.41465100207325495</v>
      </c>
      <c r="T942">
        <v>11166</v>
      </c>
      <c r="U942">
        <v>68.760000000000005</v>
      </c>
      <c r="V942">
        <f t="shared" si="100"/>
        <v>0</v>
      </c>
      <c r="W942">
        <f t="shared" si="101"/>
        <v>0</v>
      </c>
      <c r="X942">
        <f t="shared" si="102"/>
        <v>1</v>
      </c>
    </row>
    <row r="943" spans="1:24" x14ac:dyDescent="0.3">
      <c r="A943" t="s">
        <v>1251</v>
      </c>
      <c r="B943" t="str">
        <f t="shared" si="103"/>
        <v>'EKC'</v>
      </c>
      <c r="C943" t="s">
        <v>24</v>
      </c>
      <c r="D943" t="s">
        <v>1677</v>
      </c>
      <c r="E943">
        <v>21.3</v>
      </c>
      <c r="F943">
        <v>21.4</v>
      </c>
      <c r="G943">
        <v>21.75</v>
      </c>
      <c r="H943">
        <v>20.2</v>
      </c>
      <c r="I943">
        <v>20.399999999999999</v>
      </c>
      <c r="J943">
        <v>20.350000000000001</v>
      </c>
      <c r="K943">
        <v>20.86</v>
      </c>
      <c r="L943">
        <v>121166</v>
      </c>
      <c r="M943" s="3">
        <v>25.27</v>
      </c>
      <c r="N943">
        <v>519</v>
      </c>
      <c r="O943" s="3">
        <f t="shared" si="99"/>
        <v>233.46050096339113</v>
      </c>
      <c r="P943" s="3">
        <f>VLOOKUP(A943,'27-7'!$A$2:$N$1650,14,FALSE)</f>
        <v>139.46902654867256</v>
      </c>
      <c r="Q943" s="6">
        <f t="shared" si="104"/>
        <v>0.67392364269436544</v>
      </c>
      <c r="R943" s="5">
        <f>VLOOKUP(A943,'27-7'!$A$2:$L$1650,12,FALSE)</f>
        <v>10.19</v>
      </c>
      <c r="S943" s="7">
        <f t="shared" si="105"/>
        <v>1.4798822374877332</v>
      </c>
      <c r="T943">
        <v>89095</v>
      </c>
      <c r="U943">
        <v>73.53</v>
      </c>
      <c r="V943">
        <f t="shared" si="100"/>
        <v>0</v>
      </c>
      <c r="W943">
        <f t="shared" si="101"/>
        <v>0</v>
      </c>
      <c r="X943">
        <f t="shared" si="102"/>
        <v>1</v>
      </c>
    </row>
    <row r="944" spans="1:24" x14ac:dyDescent="0.3">
      <c r="A944" t="s">
        <v>1002</v>
      </c>
      <c r="B944" t="str">
        <f t="shared" si="103"/>
        <v>'SRHHYPOLTD'</v>
      </c>
      <c r="C944" t="s">
        <v>24</v>
      </c>
      <c r="D944" t="s">
        <v>1677</v>
      </c>
      <c r="E944">
        <v>152.9</v>
      </c>
      <c r="F944">
        <v>154.9</v>
      </c>
      <c r="G944">
        <v>160.5</v>
      </c>
      <c r="H944">
        <v>154.9</v>
      </c>
      <c r="I944">
        <v>160.5</v>
      </c>
      <c r="J944">
        <v>160.5</v>
      </c>
      <c r="K944">
        <v>158.41</v>
      </c>
      <c r="L944">
        <v>15907</v>
      </c>
      <c r="M944" s="3">
        <v>25.2</v>
      </c>
      <c r="N944">
        <v>469</v>
      </c>
      <c r="O944" s="3">
        <f t="shared" si="99"/>
        <v>33.916844349680169</v>
      </c>
      <c r="P944" s="3">
        <f>VLOOKUP(A944,'27-7'!$A$2:$N$1650,14,FALSE)</f>
        <v>22.032592592592593</v>
      </c>
      <c r="Q944" s="6">
        <f t="shared" si="104"/>
        <v>0.53939415922768374</v>
      </c>
      <c r="R944" s="5">
        <f>VLOOKUP(A944,'27-7'!$A$2:$L$1650,12,FALSE)</f>
        <v>22.17</v>
      </c>
      <c r="S944" s="7">
        <f t="shared" si="105"/>
        <v>0.13667117726657632</v>
      </c>
      <c r="T944">
        <v>12832</v>
      </c>
      <c r="U944">
        <v>80.67</v>
      </c>
      <c r="V944">
        <f t="shared" si="100"/>
        <v>0</v>
      </c>
      <c r="W944">
        <f t="shared" si="101"/>
        <v>0</v>
      </c>
      <c r="X944">
        <f t="shared" si="102"/>
        <v>1</v>
      </c>
    </row>
    <row r="945" spans="1:24" x14ac:dyDescent="0.3">
      <c r="A945" t="s">
        <v>947</v>
      </c>
      <c r="B945" t="str">
        <f t="shared" si="103"/>
        <v>'JIYAECO'</v>
      </c>
      <c r="C945" t="s">
        <v>24</v>
      </c>
      <c r="D945" t="s">
        <v>1677</v>
      </c>
      <c r="E945">
        <v>12.65</v>
      </c>
      <c r="F945">
        <v>12.65</v>
      </c>
      <c r="G945">
        <v>13</v>
      </c>
      <c r="H945">
        <v>12.05</v>
      </c>
      <c r="I945">
        <v>12.05</v>
      </c>
      <c r="J945">
        <v>12.05</v>
      </c>
      <c r="K945">
        <v>12.17</v>
      </c>
      <c r="L945">
        <v>205580</v>
      </c>
      <c r="M945" s="3">
        <v>25.03</v>
      </c>
      <c r="N945">
        <v>548</v>
      </c>
      <c r="O945" s="3">
        <f t="shared" si="99"/>
        <v>375.14598540145988</v>
      </c>
      <c r="P945" s="3">
        <f>VLOOKUP(A945,'27-7'!$A$2:$N$1650,14,FALSE)</f>
        <v>458.38547486033519</v>
      </c>
      <c r="Q945" s="6">
        <f t="shared" si="104"/>
        <v>-0.18159277294778467</v>
      </c>
      <c r="R945" s="5">
        <f>VLOOKUP(A945,'27-7'!$A$2:$L$1650,12,FALSE)</f>
        <v>31.4</v>
      </c>
      <c r="S945" s="7">
        <f t="shared" si="105"/>
        <v>-0.20286624203821649</v>
      </c>
      <c r="T945">
        <v>120629</v>
      </c>
      <c r="U945">
        <v>58.68</v>
      </c>
      <c r="V945">
        <f t="shared" si="100"/>
        <v>0</v>
      </c>
      <c r="W945">
        <f t="shared" si="101"/>
        <v>0</v>
      </c>
      <c r="X945">
        <f t="shared" si="102"/>
        <v>1</v>
      </c>
    </row>
    <row r="946" spans="1:24" x14ac:dyDescent="0.3">
      <c r="A946" t="s">
        <v>980</v>
      </c>
      <c r="B946" t="str">
        <f t="shared" si="103"/>
        <v>'UNIPLY'</v>
      </c>
      <c r="C946" t="s">
        <v>24</v>
      </c>
      <c r="D946" t="s">
        <v>1677</v>
      </c>
      <c r="E946">
        <v>5.8</v>
      </c>
      <c r="F946">
        <v>5.8</v>
      </c>
      <c r="G946">
        <v>5.9</v>
      </c>
      <c r="H946">
        <v>5.55</v>
      </c>
      <c r="I946">
        <v>5.55</v>
      </c>
      <c r="J946">
        <v>5.6</v>
      </c>
      <c r="K946">
        <v>5.61</v>
      </c>
      <c r="L946">
        <v>442398</v>
      </c>
      <c r="M946" s="3">
        <v>24.83</v>
      </c>
      <c r="N946">
        <v>712</v>
      </c>
      <c r="O946" s="3">
        <f t="shared" si="99"/>
        <v>621.34550561797755</v>
      </c>
      <c r="P946" s="3">
        <f>VLOOKUP(A946,'27-7'!$A$2:$N$1650,14,FALSE)</f>
        <v>1069.6541353383459</v>
      </c>
      <c r="Q946" s="6">
        <f t="shared" si="104"/>
        <v>-0.41911550183327467</v>
      </c>
      <c r="R946" s="5">
        <f>VLOOKUP(A946,'27-7'!$A$2:$L$1650,12,FALSE)</f>
        <v>24.97</v>
      </c>
      <c r="S946" s="7">
        <f t="shared" si="105"/>
        <v>-5.6067280736884495E-3</v>
      </c>
      <c r="T946">
        <v>255714</v>
      </c>
      <c r="U946">
        <v>57.8</v>
      </c>
      <c r="V946">
        <f t="shared" si="100"/>
        <v>0</v>
      </c>
      <c r="W946">
        <f t="shared" si="101"/>
        <v>0</v>
      </c>
      <c r="X946">
        <f t="shared" si="102"/>
        <v>1</v>
      </c>
    </row>
    <row r="947" spans="1:24" x14ac:dyDescent="0.3">
      <c r="A947" t="s">
        <v>858</v>
      </c>
      <c r="B947" t="str">
        <f t="shared" si="103"/>
        <v>'HGINFRA'</v>
      </c>
      <c r="C947" t="s">
        <v>24</v>
      </c>
      <c r="D947" t="s">
        <v>1677</v>
      </c>
      <c r="E947">
        <v>185.75</v>
      </c>
      <c r="F947">
        <v>185</v>
      </c>
      <c r="G947">
        <v>187.95</v>
      </c>
      <c r="H947">
        <v>183.4</v>
      </c>
      <c r="I947">
        <v>185.3</v>
      </c>
      <c r="J947">
        <v>184.7</v>
      </c>
      <c r="K947">
        <v>185</v>
      </c>
      <c r="L947">
        <v>13308</v>
      </c>
      <c r="M947" s="3">
        <v>24.62</v>
      </c>
      <c r="N947">
        <v>726</v>
      </c>
      <c r="O947" s="3">
        <f t="shared" si="99"/>
        <v>18.330578512396695</v>
      </c>
      <c r="P947" s="3">
        <f>VLOOKUP(A947,'27-7'!$A$2:$N$1650,14,FALSE)</f>
        <v>24.221854304635762</v>
      </c>
      <c r="Q947" s="6">
        <f t="shared" si="104"/>
        <v>-0.24322150229066281</v>
      </c>
      <c r="R947" s="5">
        <f>VLOOKUP(A947,'27-7'!$A$2:$L$1650,12,FALSE)</f>
        <v>54.31</v>
      </c>
      <c r="S947" s="7">
        <f t="shared" si="105"/>
        <v>-0.54667648683483705</v>
      </c>
      <c r="T947">
        <v>6546</v>
      </c>
      <c r="U947">
        <v>49.19</v>
      </c>
      <c r="V947">
        <f t="shared" si="100"/>
        <v>0</v>
      </c>
      <c r="W947">
        <f t="shared" si="101"/>
        <v>0</v>
      </c>
      <c r="X947">
        <f t="shared" si="102"/>
        <v>1</v>
      </c>
    </row>
    <row r="948" spans="1:24" x14ac:dyDescent="0.3">
      <c r="A948" t="s">
        <v>104</v>
      </c>
      <c r="B948" t="str">
        <f t="shared" si="103"/>
        <v>'PURVA'</v>
      </c>
      <c r="C948" t="s">
        <v>24</v>
      </c>
      <c r="D948" t="s">
        <v>1677</v>
      </c>
      <c r="E948">
        <v>40.450000000000003</v>
      </c>
      <c r="F948">
        <v>40.4</v>
      </c>
      <c r="G948">
        <v>42.85</v>
      </c>
      <c r="H948">
        <v>40</v>
      </c>
      <c r="I948">
        <v>41.05</v>
      </c>
      <c r="J948">
        <v>41.15</v>
      </c>
      <c r="K948">
        <v>41.34</v>
      </c>
      <c r="L948">
        <v>57377</v>
      </c>
      <c r="M948" s="3">
        <v>23.72</v>
      </c>
      <c r="N948">
        <v>834</v>
      </c>
      <c r="O948" s="3">
        <f t="shared" si="99"/>
        <v>68.797362110311752</v>
      </c>
      <c r="P948" s="3">
        <f>VLOOKUP(A948,'27-7'!$A$2:$N$1650,14,FALSE)</f>
        <v>80.920096852300247</v>
      </c>
      <c r="Q948" s="6">
        <f t="shared" si="104"/>
        <v>-0.14981117439979796</v>
      </c>
      <c r="R948" s="5">
        <f>VLOOKUP(A948,'27-7'!$A$2:$L$1650,12,FALSE)</f>
        <v>41.4</v>
      </c>
      <c r="S948" s="7">
        <f t="shared" si="105"/>
        <v>-0.42705314009661838</v>
      </c>
      <c r="T948">
        <v>23029</v>
      </c>
      <c r="U948">
        <v>40.14</v>
      </c>
      <c r="V948">
        <f t="shared" si="100"/>
        <v>0</v>
      </c>
      <c r="W948">
        <f t="shared" si="101"/>
        <v>0</v>
      </c>
      <c r="X948">
        <f t="shared" si="102"/>
        <v>1</v>
      </c>
    </row>
    <row r="949" spans="1:24" x14ac:dyDescent="0.3">
      <c r="A949" t="s">
        <v>915</v>
      </c>
      <c r="B949" t="str">
        <f t="shared" si="103"/>
        <v>'MPSLTD'</v>
      </c>
      <c r="C949" t="s">
        <v>24</v>
      </c>
      <c r="D949" t="s">
        <v>1677</v>
      </c>
      <c r="E949">
        <v>297.5</v>
      </c>
      <c r="F949">
        <v>298.89999999999998</v>
      </c>
      <c r="G949">
        <v>308.95</v>
      </c>
      <c r="H949">
        <v>293.2</v>
      </c>
      <c r="I949">
        <v>293.5</v>
      </c>
      <c r="J949">
        <v>293.5</v>
      </c>
      <c r="K949">
        <v>298.86</v>
      </c>
      <c r="L949">
        <v>7842</v>
      </c>
      <c r="M949" s="3">
        <v>23.44</v>
      </c>
      <c r="N949">
        <v>672</v>
      </c>
      <c r="O949" s="3">
        <f t="shared" si="99"/>
        <v>11.669642857142858</v>
      </c>
      <c r="P949" s="3">
        <f>VLOOKUP(A949,'27-7'!$A$2:$N$1650,14,FALSE)</f>
        <v>11.943037974683545</v>
      </c>
      <c r="Q949" s="6">
        <f t="shared" si="104"/>
        <v>-2.2891589068059662E-2</v>
      </c>
      <c r="R949" s="5">
        <f>VLOOKUP(A949,'27-7'!$A$2:$L$1650,12,FALSE)</f>
        <v>38.619999999999997</v>
      </c>
      <c r="S949" s="7">
        <f t="shared" si="105"/>
        <v>-0.39306059036768504</v>
      </c>
      <c r="T949">
        <v>4516</v>
      </c>
      <c r="U949">
        <v>57.59</v>
      </c>
      <c r="V949">
        <f t="shared" si="100"/>
        <v>0</v>
      </c>
      <c r="W949">
        <f t="shared" si="101"/>
        <v>0</v>
      </c>
      <c r="X949">
        <f t="shared" si="102"/>
        <v>1</v>
      </c>
    </row>
    <row r="950" spans="1:24" x14ac:dyDescent="0.3">
      <c r="A950" t="s">
        <v>983</v>
      </c>
      <c r="B950" t="str">
        <f t="shared" si="103"/>
        <v>'GAYAPROJ'</v>
      </c>
      <c r="C950" t="s">
        <v>41</v>
      </c>
      <c r="D950" t="s">
        <v>1677</v>
      </c>
      <c r="E950">
        <v>15.95</v>
      </c>
      <c r="F950">
        <v>15.9</v>
      </c>
      <c r="G950">
        <v>15.9</v>
      </c>
      <c r="H950">
        <v>15.35</v>
      </c>
      <c r="I950">
        <v>15.75</v>
      </c>
      <c r="J950">
        <v>15.45</v>
      </c>
      <c r="K950">
        <v>15.6</v>
      </c>
      <c r="L950">
        <v>148615</v>
      </c>
      <c r="M950" s="3">
        <v>23.19</v>
      </c>
      <c r="N950">
        <v>584</v>
      </c>
      <c r="O950" s="3">
        <f t="shared" si="99"/>
        <v>254.47773972602741</v>
      </c>
      <c r="P950" s="3">
        <f>VLOOKUP(A950,'27-7'!$A$2:$N$1650,14,FALSE)</f>
        <v>469.47747747747746</v>
      </c>
      <c r="Q950" s="6">
        <f t="shared" si="104"/>
        <v>-0.45795538245338802</v>
      </c>
      <c r="R950" s="5">
        <f>VLOOKUP(A950,'27-7'!$A$2:$L$1650,12,FALSE)</f>
        <v>24.74</v>
      </c>
      <c r="S950" s="7">
        <f t="shared" si="105"/>
        <v>-6.2651576394502723E-2</v>
      </c>
      <c r="T950" t="s">
        <v>42</v>
      </c>
      <c r="U950" t="s">
        <v>42</v>
      </c>
      <c r="V950">
        <f t="shared" si="100"/>
        <v>0</v>
      </c>
      <c r="W950">
        <f t="shared" si="101"/>
        <v>0</v>
      </c>
      <c r="X950">
        <f t="shared" si="102"/>
        <v>1</v>
      </c>
    </row>
    <row r="951" spans="1:24" x14ac:dyDescent="0.3">
      <c r="A951" t="s">
        <v>868</v>
      </c>
      <c r="B951" t="str">
        <f t="shared" si="103"/>
        <v>'TFCILTD'</v>
      </c>
      <c r="C951" t="s">
        <v>24</v>
      </c>
      <c r="D951" t="s">
        <v>1677</v>
      </c>
      <c r="E951">
        <v>35.6</v>
      </c>
      <c r="F951">
        <v>35.6</v>
      </c>
      <c r="G951">
        <v>36</v>
      </c>
      <c r="H951">
        <v>35.6</v>
      </c>
      <c r="I951">
        <v>35.700000000000003</v>
      </c>
      <c r="J951">
        <v>35.799999999999997</v>
      </c>
      <c r="K951">
        <v>35.85</v>
      </c>
      <c r="L951">
        <v>64694</v>
      </c>
      <c r="M951" s="3">
        <v>23.19</v>
      </c>
      <c r="N951">
        <v>442</v>
      </c>
      <c r="O951" s="3">
        <f t="shared" si="99"/>
        <v>146.36651583710406</v>
      </c>
      <c r="P951" s="3">
        <f>VLOOKUP(A951,'27-7'!$A$2:$N$1650,14,FALSE)</f>
        <v>199.29090909090908</v>
      </c>
      <c r="Q951" s="6">
        <f t="shared" si="104"/>
        <v>-0.26556350962131886</v>
      </c>
      <c r="R951" s="5">
        <f>VLOOKUP(A951,'27-7'!$A$2:$L$1650,12,FALSE)</f>
        <v>51.23</v>
      </c>
      <c r="S951" s="7">
        <f t="shared" si="105"/>
        <v>-0.54733554557876241</v>
      </c>
      <c r="T951">
        <v>37657</v>
      </c>
      <c r="U951">
        <v>58.21</v>
      </c>
      <c r="V951">
        <f t="shared" si="100"/>
        <v>0</v>
      </c>
      <c r="W951">
        <f t="shared" si="101"/>
        <v>0</v>
      </c>
      <c r="X951">
        <f t="shared" si="102"/>
        <v>1</v>
      </c>
    </row>
    <row r="952" spans="1:24" x14ac:dyDescent="0.3">
      <c r="A952" t="s">
        <v>962</v>
      </c>
      <c r="B952" t="str">
        <f t="shared" si="103"/>
        <v>'RHFL'</v>
      </c>
      <c r="C952" t="s">
        <v>41</v>
      </c>
      <c r="D952" t="s">
        <v>1677</v>
      </c>
      <c r="E952">
        <v>2.2999999999999998</v>
      </c>
      <c r="F952">
        <v>2.2999999999999998</v>
      </c>
      <c r="G952">
        <v>2.2999999999999998</v>
      </c>
      <c r="H952">
        <v>2.2000000000000002</v>
      </c>
      <c r="I952">
        <v>2.2000000000000002</v>
      </c>
      <c r="J952">
        <v>2.2000000000000002</v>
      </c>
      <c r="K952">
        <v>2.2000000000000002</v>
      </c>
      <c r="L952">
        <v>1050218</v>
      </c>
      <c r="M952" s="3">
        <v>23.13</v>
      </c>
      <c r="N952">
        <v>1009</v>
      </c>
      <c r="O952" s="3">
        <f t="shared" si="99"/>
        <v>1040.8503468780971</v>
      </c>
      <c r="P952" s="3">
        <f>VLOOKUP(A952,'27-7'!$A$2:$N$1650,14,FALSE)</f>
        <v>1174.7690114068441</v>
      </c>
      <c r="Q952" s="6">
        <f t="shared" si="104"/>
        <v>-0.1139957414848497</v>
      </c>
      <c r="R952" s="5">
        <f>VLOOKUP(A952,'27-7'!$A$2:$L$1650,12,FALSE)</f>
        <v>28.48</v>
      </c>
      <c r="S952" s="7">
        <f t="shared" si="105"/>
        <v>-0.18785112359550565</v>
      </c>
      <c r="T952" t="s">
        <v>42</v>
      </c>
      <c r="U952" t="s">
        <v>42</v>
      </c>
      <c r="V952">
        <f t="shared" si="100"/>
        <v>0</v>
      </c>
      <c r="W952">
        <f t="shared" si="101"/>
        <v>0</v>
      </c>
      <c r="X952">
        <f t="shared" si="102"/>
        <v>1</v>
      </c>
    </row>
    <row r="953" spans="1:24" x14ac:dyDescent="0.3">
      <c r="A953" t="s">
        <v>916</v>
      </c>
      <c r="B953" t="str">
        <f t="shared" si="103"/>
        <v>'ALPHAGEO'</v>
      </c>
      <c r="C953" t="s">
        <v>24</v>
      </c>
      <c r="D953" t="s">
        <v>1677</v>
      </c>
      <c r="E953">
        <v>166.2</v>
      </c>
      <c r="F953">
        <v>164.5</v>
      </c>
      <c r="G953">
        <v>167.7</v>
      </c>
      <c r="H953">
        <v>163.9</v>
      </c>
      <c r="I953">
        <v>164</v>
      </c>
      <c r="J953">
        <v>164.2</v>
      </c>
      <c r="K953">
        <v>165.16</v>
      </c>
      <c r="L953">
        <v>13825</v>
      </c>
      <c r="M953" s="3">
        <v>22.83</v>
      </c>
      <c r="N953">
        <v>634</v>
      </c>
      <c r="O953" s="3">
        <f t="shared" si="99"/>
        <v>21.805993690851736</v>
      </c>
      <c r="P953" s="3">
        <f>VLOOKUP(A953,'27-7'!$A$2:$N$1650,14,FALSE)</f>
        <v>30.737051792828684</v>
      </c>
      <c r="Q953" s="6">
        <f t="shared" si="104"/>
        <v>-0.29056326423800571</v>
      </c>
      <c r="R953" s="5">
        <f>VLOOKUP(A953,'27-7'!$A$2:$L$1650,12,FALSE)</f>
        <v>38.549999999999997</v>
      </c>
      <c r="S953" s="7">
        <f t="shared" si="105"/>
        <v>-0.40778210116731517</v>
      </c>
      <c r="T953">
        <v>8442</v>
      </c>
      <c r="U953">
        <v>61.06</v>
      </c>
      <c r="V953">
        <f t="shared" si="100"/>
        <v>0</v>
      </c>
      <c r="W953">
        <f t="shared" si="101"/>
        <v>0</v>
      </c>
      <c r="X953">
        <f t="shared" si="102"/>
        <v>1</v>
      </c>
    </row>
    <row r="954" spans="1:24" x14ac:dyDescent="0.3">
      <c r="A954" t="s">
        <v>986</v>
      </c>
      <c r="B954" t="str">
        <f t="shared" si="103"/>
        <v>'MONTECARLO'</v>
      </c>
      <c r="C954" t="s">
        <v>24</v>
      </c>
      <c r="D954" t="s">
        <v>1677</v>
      </c>
      <c r="E954">
        <v>157.44999999999999</v>
      </c>
      <c r="F954">
        <v>157.44999999999999</v>
      </c>
      <c r="G954">
        <v>159.75</v>
      </c>
      <c r="H954">
        <v>157.44999999999999</v>
      </c>
      <c r="I954">
        <v>159</v>
      </c>
      <c r="J954">
        <v>158.65</v>
      </c>
      <c r="K954">
        <v>158.33000000000001</v>
      </c>
      <c r="L954">
        <v>14324</v>
      </c>
      <c r="M954" s="3">
        <v>22.68</v>
      </c>
      <c r="N954">
        <v>396</v>
      </c>
      <c r="O954" s="3">
        <f t="shared" si="99"/>
        <v>36.171717171717169</v>
      </c>
      <c r="P954" s="3">
        <f>VLOOKUP(A954,'27-7'!$A$2:$N$1650,14,FALSE)</f>
        <v>25.350584307178632</v>
      </c>
      <c r="Q954" s="6">
        <f t="shared" si="104"/>
        <v>0.4268593075968774</v>
      </c>
      <c r="R954" s="5">
        <f>VLOOKUP(A954,'27-7'!$A$2:$L$1650,12,FALSE)</f>
        <v>24.02</v>
      </c>
      <c r="S954" s="7">
        <f t="shared" si="105"/>
        <v>-5.5786844296419648E-2</v>
      </c>
      <c r="T954">
        <v>10907</v>
      </c>
      <c r="U954">
        <v>76.14</v>
      </c>
      <c r="V954">
        <f t="shared" si="100"/>
        <v>0</v>
      </c>
      <c r="W954">
        <f t="shared" si="101"/>
        <v>0</v>
      </c>
      <c r="X954">
        <f t="shared" si="102"/>
        <v>1</v>
      </c>
    </row>
    <row r="955" spans="1:24" x14ac:dyDescent="0.3">
      <c r="A955" t="s">
        <v>1232</v>
      </c>
      <c r="B955" t="str">
        <f t="shared" si="103"/>
        <v>'MUNJALSHOW'</v>
      </c>
      <c r="C955" t="s">
        <v>24</v>
      </c>
      <c r="D955" t="s">
        <v>1677</v>
      </c>
      <c r="E955">
        <v>101.3</v>
      </c>
      <c r="F955">
        <v>102.8</v>
      </c>
      <c r="G955">
        <v>103.9</v>
      </c>
      <c r="H955">
        <v>100.9</v>
      </c>
      <c r="I955">
        <v>101.95</v>
      </c>
      <c r="J955">
        <v>101.65</v>
      </c>
      <c r="K955">
        <v>102.38</v>
      </c>
      <c r="L955">
        <v>22154</v>
      </c>
      <c r="M955" s="3">
        <v>22.68</v>
      </c>
      <c r="N955">
        <v>734</v>
      </c>
      <c r="O955" s="3">
        <f t="shared" si="99"/>
        <v>30.182561307901906</v>
      </c>
      <c r="P955" s="3">
        <f>VLOOKUP(A955,'27-7'!$A$2:$N$1650,14,FALSE)</f>
        <v>28.364963503649633</v>
      </c>
      <c r="Q955" s="6">
        <f t="shared" si="104"/>
        <v>6.4078975600247404E-2</v>
      </c>
      <c r="R955" s="5">
        <f>VLOOKUP(A955,'27-7'!$A$2:$L$1650,12,FALSE)</f>
        <v>11.88</v>
      </c>
      <c r="S955" s="7">
        <f t="shared" si="105"/>
        <v>0.90909090909090895</v>
      </c>
      <c r="T955">
        <v>11077</v>
      </c>
      <c r="U955">
        <v>50</v>
      </c>
      <c r="V955">
        <f t="shared" si="100"/>
        <v>0</v>
      </c>
      <c r="W955">
        <f t="shared" si="101"/>
        <v>0</v>
      </c>
      <c r="X955">
        <f t="shared" si="102"/>
        <v>1</v>
      </c>
    </row>
    <row r="956" spans="1:24" x14ac:dyDescent="0.3">
      <c r="A956" t="s">
        <v>1129</v>
      </c>
      <c r="B956" t="str">
        <f t="shared" si="103"/>
        <v>'AMBIKCO'</v>
      </c>
      <c r="C956" t="s">
        <v>24</v>
      </c>
      <c r="D956" t="s">
        <v>1677</v>
      </c>
      <c r="E956">
        <v>649.20000000000005</v>
      </c>
      <c r="F956">
        <v>665</v>
      </c>
      <c r="G956">
        <v>665.95</v>
      </c>
      <c r="H956">
        <v>645</v>
      </c>
      <c r="I956">
        <v>653.5</v>
      </c>
      <c r="J956">
        <v>649.04999999999995</v>
      </c>
      <c r="K956">
        <v>651.62</v>
      </c>
      <c r="L956">
        <v>3472</v>
      </c>
      <c r="M956" s="3">
        <v>22.62</v>
      </c>
      <c r="N956">
        <v>710</v>
      </c>
      <c r="O956" s="3">
        <f t="shared" si="99"/>
        <v>4.8901408450704222</v>
      </c>
      <c r="P956" s="3">
        <f>VLOOKUP(A956,'27-7'!$A$2:$N$1650,14,FALSE)</f>
        <v>7.1323877068557922</v>
      </c>
      <c r="Q956" s="6">
        <f t="shared" si="104"/>
        <v>-0.31437534721087551</v>
      </c>
      <c r="R956" s="5">
        <f>VLOOKUP(A956,'27-7'!$A$2:$L$1650,12,FALSE)</f>
        <v>19.79</v>
      </c>
      <c r="S956" s="7">
        <f t="shared" si="105"/>
        <v>0.14300151591712995</v>
      </c>
      <c r="T956">
        <v>2379</v>
      </c>
      <c r="U956">
        <v>68.52</v>
      </c>
      <c r="V956">
        <f t="shared" si="100"/>
        <v>0</v>
      </c>
      <c r="W956">
        <f t="shared" si="101"/>
        <v>0</v>
      </c>
      <c r="X956">
        <f t="shared" si="102"/>
        <v>1</v>
      </c>
    </row>
    <row r="957" spans="1:24" x14ac:dyDescent="0.3">
      <c r="A957" t="s">
        <v>47</v>
      </c>
      <c r="B957" t="str">
        <f t="shared" si="103"/>
        <v>'MAHESHWARI'</v>
      </c>
      <c r="C957" t="s">
        <v>24</v>
      </c>
      <c r="D957" t="s">
        <v>1677</v>
      </c>
      <c r="E957">
        <v>157.15</v>
      </c>
      <c r="F957">
        <v>156.05000000000001</v>
      </c>
      <c r="G957">
        <v>156.19999999999999</v>
      </c>
      <c r="H957">
        <v>153</v>
      </c>
      <c r="I957">
        <v>153.5</v>
      </c>
      <c r="J957">
        <v>153.1</v>
      </c>
      <c r="K957">
        <v>153.54</v>
      </c>
      <c r="L957">
        <v>14498</v>
      </c>
      <c r="M957" s="3">
        <v>22.26</v>
      </c>
      <c r="N957">
        <v>180</v>
      </c>
      <c r="O957" s="3">
        <f t="shared" si="99"/>
        <v>80.544444444444451</v>
      </c>
      <c r="P957" s="3">
        <f>VLOOKUP(A957,'27-7'!$A$2:$N$1650,14,FALSE)</f>
        <v>156.07001795332135</v>
      </c>
      <c r="Q957" s="6">
        <f t="shared" si="104"/>
        <v>-0.48392109195159883</v>
      </c>
      <c r="R957" s="5">
        <f>VLOOKUP(A957,'27-7'!$A$2:$L$1650,12,FALSE)</f>
        <v>136.26</v>
      </c>
      <c r="S957" s="7">
        <f t="shared" si="105"/>
        <v>-0.83663584324086304</v>
      </c>
      <c r="T957">
        <v>4469</v>
      </c>
      <c r="U957">
        <v>30.82</v>
      </c>
      <c r="V957">
        <f t="shared" si="100"/>
        <v>0</v>
      </c>
      <c r="W957">
        <f t="shared" si="101"/>
        <v>0</v>
      </c>
      <c r="X957">
        <f t="shared" si="102"/>
        <v>1</v>
      </c>
    </row>
    <row r="958" spans="1:24" x14ac:dyDescent="0.3">
      <c r="A958" t="s">
        <v>1139</v>
      </c>
      <c r="B958" t="str">
        <f t="shared" si="103"/>
        <v>'ADSL'</v>
      </c>
      <c r="C958" t="s">
        <v>24</v>
      </c>
      <c r="D958" t="s">
        <v>1677</v>
      </c>
      <c r="E958">
        <v>18.899999999999999</v>
      </c>
      <c r="F958">
        <v>19.3</v>
      </c>
      <c r="G958">
        <v>19.8</v>
      </c>
      <c r="H958">
        <v>19.3</v>
      </c>
      <c r="I958">
        <v>19.8</v>
      </c>
      <c r="J958">
        <v>19.8</v>
      </c>
      <c r="K958">
        <v>19.73</v>
      </c>
      <c r="L958">
        <v>112733</v>
      </c>
      <c r="M958" s="3">
        <v>22.24</v>
      </c>
      <c r="N958">
        <v>306</v>
      </c>
      <c r="O958" s="3">
        <f t="shared" si="99"/>
        <v>368.40849673202615</v>
      </c>
      <c r="P958" s="3">
        <f>VLOOKUP(A958,'27-7'!$A$2:$N$1650,14,FALSE)</f>
        <v>214.71794871794873</v>
      </c>
      <c r="Q958" s="6">
        <f t="shared" si="104"/>
        <v>0.71577876433592302</v>
      </c>
      <c r="R958" s="5">
        <f>VLOOKUP(A958,'27-7'!$A$2:$L$1650,12,FALSE)</f>
        <v>10.89</v>
      </c>
      <c r="S958" s="7">
        <f t="shared" si="105"/>
        <v>1.0422405876951328</v>
      </c>
      <c r="T958">
        <v>72678</v>
      </c>
      <c r="U958">
        <v>64.47</v>
      </c>
      <c r="V958">
        <f t="shared" si="100"/>
        <v>0</v>
      </c>
      <c r="W958">
        <f t="shared" si="101"/>
        <v>0</v>
      </c>
      <c r="X958">
        <f t="shared" si="102"/>
        <v>1</v>
      </c>
    </row>
    <row r="959" spans="1:24" x14ac:dyDescent="0.3">
      <c r="A959" t="s">
        <v>181</v>
      </c>
      <c r="B959" t="str">
        <f t="shared" si="103"/>
        <v>'EXPLEOSOL'</v>
      </c>
      <c r="C959" t="s">
        <v>24</v>
      </c>
      <c r="D959" t="s">
        <v>1677</v>
      </c>
      <c r="E959">
        <v>267.25</v>
      </c>
      <c r="F959">
        <v>279.5</v>
      </c>
      <c r="G959">
        <v>279.5</v>
      </c>
      <c r="H959">
        <v>267.25</v>
      </c>
      <c r="I959">
        <v>270</v>
      </c>
      <c r="J959">
        <v>270</v>
      </c>
      <c r="K959">
        <v>270.13</v>
      </c>
      <c r="L959">
        <v>8206</v>
      </c>
      <c r="M959" s="3">
        <v>22.17</v>
      </c>
      <c r="N959">
        <v>309</v>
      </c>
      <c r="O959" s="3">
        <f t="shared" si="99"/>
        <v>26.556634304207119</v>
      </c>
      <c r="P959" s="3">
        <f>VLOOKUP(A959,'27-7'!$A$2:$N$1650,14,FALSE)</f>
        <v>43.885217391304344</v>
      </c>
      <c r="Q959" s="6">
        <f t="shared" si="104"/>
        <v>-0.39486150729495545</v>
      </c>
      <c r="R959" s="5">
        <f>VLOOKUP(A959,'27-7'!$A$2:$L$1650,12,FALSE)</f>
        <v>68.48</v>
      </c>
      <c r="S959" s="7">
        <f t="shared" si="105"/>
        <v>-0.67625584112149528</v>
      </c>
      <c r="T959">
        <v>7130</v>
      </c>
      <c r="U959">
        <v>86.89</v>
      </c>
      <c r="V959">
        <f t="shared" si="100"/>
        <v>0</v>
      </c>
      <c r="W959">
        <f t="shared" si="101"/>
        <v>0</v>
      </c>
      <c r="X959">
        <f t="shared" si="102"/>
        <v>1</v>
      </c>
    </row>
    <row r="960" spans="1:24" x14ac:dyDescent="0.3">
      <c r="A960" t="s">
        <v>187</v>
      </c>
      <c r="B960" t="str">
        <f t="shared" si="103"/>
        <v>'SHANTIGEAR'</v>
      </c>
      <c r="C960" t="s">
        <v>24</v>
      </c>
      <c r="D960" t="s">
        <v>1677</v>
      </c>
      <c r="E960">
        <v>80.05</v>
      </c>
      <c r="F960">
        <v>79.599999999999994</v>
      </c>
      <c r="G960">
        <v>82.05</v>
      </c>
      <c r="H960">
        <v>79.05</v>
      </c>
      <c r="I960">
        <v>80.099999999999994</v>
      </c>
      <c r="J960">
        <v>80.8</v>
      </c>
      <c r="K960">
        <v>80.680000000000007</v>
      </c>
      <c r="L960">
        <v>27111</v>
      </c>
      <c r="M960" s="3">
        <v>21.87</v>
      </c>
      <c r="N960">
        <v>688</v>
      </c>
      <c r="O960" s="3">
        <f t="shared" si="99"/>
        <v>39.405523255813954</v>
      </c>
      <c r="P960" s="3">
        <f>VLOOKUP(A960,'27-7'!$A$2:$N$1650,14,FALSE)</f>
        <v>64.834862385321102</v>
      </c>
      <c r="Q960" s="6">
        <f t="shared" si="104"/>
        <v>-0.39221706029662928</v>
      </c>
      <c r="R960" s="5">
        <f>VLOOKUP(A960,'27-7'!$A$2:$L$1650,12,FALSE)</f>
        <v>33.799999999999997</v>
      </c>
      <c r="S960" s="7">
        <f t="shared" si="105"/>
        <v>-0.35295857988165674</v>
      </c>
      <c r="T960">
        <v>9901</v>
      </c>
      <c r="U960">
        <v>36.520000000000003</v>
      </c>
      <c r="V960">
        <f t="shared" si="100"/>
        <v>0</v>
      </c>
      <c r="W960">
        <f t="shared" si="101"/>
        <v>0</v>
      </c>
      <c r="X960">
        <f t="shared" si="102"/>
        <v>1</v>
      </c>
    </row>
    <row r="961" spans="1:24" x14ac:dyDescent="0.3">
      <c r="A961" t="s">
        <v>1203</v>
      </c>
      <c r="B961" t="str">
        <f t="shared" si="103"/>
        <v>'SHAKTIPUMP'</v>
      </c>
      <c r="C961" t="s">
        <v>41</v>
      </c>
      <c r="D961" t="s">
        <v>1677</v>
      </c>
      <c r="E961">
        <v>172.9</v>
      </c>
      <c r="F961">
        <v>171.1</v>
      </c>
      <c r="G961">
        <v>176</v>
      </c>
      <c r="H961">
        <v>171.1</v>
      </c>
      <c r="I961">
        <v>174.9</v>
      </c>
      <c r="J961">
        <v>173.9</v>
      </c>
      <c r="K961">
        <v>174.24</v>
      </c>
      <c r="L961">
        <v>12446</v>
      </c>
      <c r="M961" s="3">
        <v>21.69</v>
      </c>
      <c r="N961">
        <v>443</v>
      </c>
      <c r="O961" s="3">
        <f t="shared" si="99"/>
        <v>28.094808126410836</v>
      </c>
      <c r="P961" s="3">
        <f>VLOOKUP(A961,'27-7'!$A$2:$N$1650,14,FALSE)</f>
        <v>16.968063872255488</v>
      </c>
      <c r="Q961" s="6">
        <f t="shared" si="104"/>
        <v>0.65574625000962583</v>
      </c>
      <c r="R961" s="5">
        <f>VLOOKUP(A961,'27-7'!$A$2:$L$1650,12,FALSE)</f>
        <v>14.74</v>
      </c>
      <c r="S961" s="7">
        <f t="shared" si="105"/>
        <v>0.47150610583446412</v>
      </c>
      <c r="T961" t="s">
        <v>42</v>
      </c>
      <c r="U961" t="s">
        <v>42</v>
      </c>
      <c r="V961">
        <f t="shared" si="100"/>
        <v>0</v>
      </c>
      <c r="W961">
        <f t="shared" si="101"/>
        <v>0</v>
      </c>
      <c r="X961">
        <f t="shared" si="102"/>
        <v>1</v>
      </c>
    </row>
    <row r="962" spans="1:24" x14ac:dyDescent="0.3">
      <c r="A962" t="s">
        <v>876</v>
      </c>
      <c r="B962" t="str">
        <f t="shared" si="103"/>
        <v>'ORIENTBELL'</v>
      </c>
      <c r="C962" t="s">
        <v>24</v>
      </c>
      <c r="D962" t="s">
        <v>1677</v>
      </c>
      <c r="E962">
        <v>77.349999999999994</v>
      </c>
      <c r="F962">
        <v>77.3</v>
      </c>
      <c r="G962">
        <v>78.95</v>
      </c>
      <c r="H962">
        <v>75.099999999999994</v>
      </c>
      <c r="I962">
        <v>76.8</v>
      </c>
      <c r="J962">
        <v>77.150000000000006</v>
      </c>
      <c r="K962">
        <v>76.86</v>
      </c>
      <c r="L962">
        <v>28140</v>
      </c>
      <c r="M962" s="3">
        <v>21.63</v>
      </c>
      <c r="N962">
        <v>805</v>
      </c>
      <c r="O962" s="3">
        <f t="shared" ref="O962:O1025" si="106">L962/N962</f>
        <v>34.956521739130437</v>
      </c>
      <c r="P962" s="3">
        <f>VLOOKUP(A962,'27-7'!$A$2:$N$1650,14,FALSE)</f>
        <v>52.031014249790445</v>
      </c>
      <c r="Q962" s="6">
        <f t="shared" si="104"/>
        <v>-0.32815990149046104</v>
      </c>
      <c r="R962" s="5">
        <f>VLOOKUP(A962,'27-7'!$A$2:$L$1650,12,FALSE)</f>
        <v>48.86</v>
      </c>
      <c r="S962" s="7">
        <f t="shared" si="105"/>
        <v>-0.55730659025787965</v>
      </c>
      <c r="T962">
        <v>12504</v>
      </c>
      <c r="U962">
        <v>44.43</v>
      </c>
      <c r="V962">
        <f t="shared" ref="V962:V1025" si="107">IF(Q962&gt;100%,1,0)</f>
        <v>0</v>
      </c>
      <c r="W962">
        <f t="shared" ref="W962:W1025" si="108">IF(S962&gt;200%,1,0)</f>
        <v>0</v>
      </c>
      <c r="X962">
        <f t="shared" ref="X962:X1025" si="109">IF(M962&gt;20,1,0)</f>
        <v>1</v>
      </c>
    </row>
    <row r="963" spans="1:24" x14ac:dyDescent="0.3">
      <c r="A963" t="s">
        <v>973</v>
      </c>
      <c r="B963" t="str">
        <f t="shared" ref="B963:B1026" si="110">_xlfn.CONCAT("'",A963,"'")</f>
        <v>'V2RETAIL'</v>
      </c>
      <c r="C963" t="s">
        <v>24</v>
      </c>
      <c r="D963" t="s">
        <v>1677</v>
      </c>
      <c r="E963">
        <v>46.7</v>
      </c>
      <c r="F963">
        <v>45.1</v>
      </c>
      <c r="G963">
        <v>47.5</v>
      </c>
      <c r="H963">
        <v>45.1</v>
      </c>
      <c r="I963">
        <v>46.1</v>
      </c>
      <c r="J963">
        <v>45.85</v>
      </c>
      <c r="K963">
        <v>45.99</v>
      </c>
      <c r="L963">
        <v>46505</v>
      </c>
      <c r="M963" s="3">
        <v>21.39</v>
      </c>
      <c r="N963">
        <v>804</v>
      </c>
      <c r="O963" s="3">
        <f t="shared" si="106"/>
        <v>57.842039800995025</v>
      </c>
      <c r="P963" s="3">
        <f>VLOOKUP(A963,'27-7'!$A$2:$N$1650,14,FALSE)</f>
        <v>89.969889064976229</v>
      </c>
      <c r="Q963" s="6">
        <f t="shared" ref="Q963:Q1026" si="111">(O963-P963)/P963</f>
        <v>-0.3570955749515094</v>
      </c>
      <c r="R963" s="5">
        <f>VLOOKUP(A963,'27-7'!$A$2:$L$1650,12,FALSE)</f>
        <v>26.79</v>
      </c>
      <c r="S963" s="7">
        <f t="shared" ref="S963:S1026" si="112">(M963-R963)/R963</f>
        <v>-0.20156774916013434</v>
      </c>
      <c r="T963">
        <v>29521</v>
      </c>
      <c r="U963">
        <v>63.48</v>
      </c>
      <c r="V963">
        <f t="shared" si="107"/>
        <v>0</v>
      </c>
      <c r="W963">
        <f t="shared" si="108"/>
        <v>0</v>
      </c>
      <c r="X963">
        <f t="shared" si="109"/>
        <v>1</v>
      </c>
    </row>
    <row r="964" spans="1:24" x14ac:dyDescent="0.3">
      <c r="A964" t="s">
        <v>936</v>
      </c>
      <c r="B964" t="str">
        <f t="shared" si="110"/>
        <v>'VIDHIING'</v>
      </c>
      <c r="C964" t="s">
        <v>24</v>
      </c>
      <c r="D964" t="s">
        <v>1677</v>
      </c>
      <c r="E964">
        <v>70.349999999999994</v>
      </c>
      <c r="F964">
        <v>71.3</v>
      </c>
      <c r="G964">
        <v>71.900000000000006</v>
      </c>
      <c r="H964">
        <v>69.75</v>
      </c>
      <c r="I964">
        <v>69.849999999999994</v>
      </c>
      <c r="J964">
        <v>70.05</v>
      </c>
      <c r="K964">
        <v>70.64</v>
      </c>
      <c r="L964">
        <v>30071</v>
      </c>
      <c r="M964" s="3">
        <v>21.24</v>
      </c>
      <c r="N964">
        <v>585</v>
      </c>
      <c r="O964" s="3">
        <f t="shared" si="106"/>
        <v>51.403418803418802</v>
      </c>
      <c r="P964" s="3">
        <f>VLOOKUP(A964,'27-7'!$A$2:$N$1650,14,FALSE)</f>
        <v>52.668831168831169</v>
      </c>
      <c r="Q964" s="6">
        <f t="shared" si="111"/>
        <v>-2.4025829647824491E-2</v>
      </c>
      <c r="R964" s="5">
        <f>VLOOKUP(A964,'27-7'!$A$2:$L$1650,12,FALSE)</f>
        <v>34</v>
      </c>
      <c r="S964" s="7">
        <f t="shared" si="112"/>
        <v>-0.37529411764705889</v>
      </c>
      <c r="T964">
        <v>20202</v>
      </c>
      <c r="U964">
        <v>67.180000000000007</v>
      </c>
      <c r="V964">
        <f t="shared" si="107"/>
        <v>0</v>
      </c>
      <c r="W964">
        <f t="shared" si="108"/>
        <v>0</v>
      </c>
      <c r="X964">
        <f t="shared" si="109"/>
        <v>1</v>
      </c>
    </row>
    <row r="965" spans="1:24" x14ac:dyDescent="0.3">
      <c r="A965" t="s">
        <v>1145</v>
      </c>
      <c r="B965" t="str">
        <f t="shared" si="110"/>
        <v>'DHUNINV'</v>
      </c>
      <c r="C965" t="s">
        <v>24</v>
      </c>
      <c r="D965" t="s">
        <v>1677</v>
      </c>
      <c r="E965">
        <v>199.6</v>
      </c>
      <c r="F965">
        <v>199</v>
      </c>
      <c r="G965">
        <v>219.1</v>
      </c>
      <c r="H965">
        <v>195</v>
      </c>
      <c r="I965">
        <v>210</v>
      </c>
      <c r="J965">
        <v>210.1</v>
      </c>
      <c r="K965">
        <v>207.59</v>
      </c>
      <c r="L965">
        <v>10112</v>
      </c>
      <c r="M965" s="3">
        <v>20.99</v>
      </c>
      <c r="N965">
        <v>457</v>
      </c>
      <c r="O965" s="3">
        <f t="shared" si="106"/>
        <v>22.12691466083151</v>
      </c>
      <c r="P965" s="3">
        <f>VLOOKUP(A965,'27-7'!$A$2:$N$1650,14,FALSE)</f>
        <v>13.454545454545455</v>
      </c>
      <c r="Q965" s="6">
        <f t="shared" si="111"/>
        <v>0.64456798154828787</v>
      </c>
      <c r="R965" s="5">
        <f>VLOOKUP(A965,'27-7'!$A$2:$L$1650,12,FALSE)</f>
        <v>7.3</v>
      </c>
      <c r="S965" s="7">
        <f t="shared" si="112"/>
        <v>1.8753424657534243</v>
      </c>
      <c r="T965">
        <v>4866</v>
      </c>
      <c r="U965">
        <v>48.12</v>
      </c>
      <c r="V965">
        <f t="shared" si="107"/>
        <v>0</v>
      </c>
      <c r="W965">
        <f t="shared" si="108"/>
        <v>0</v>
      </c>
      <c r="X965">
        <f t="shared" si="109"/>
        <v>1</v>
      </c>
    </row>
    <row r="966" spans="1:24" x14ac:dyDescent="0.3">
      <c r="A966" t="s">
        <v>183</v>
      </c>
      <c r="B966" t="str">
        <f t="shared" si="110"/>
        <v>'NAVNETEDUL'</v>
      </c>
      <c r="C966" t="s">
        <v>24</v>
      </c>
      <c r="D966" t="s">
        <v>1677</v>
      </c>
      <c r="E966">
        <v>73.599999999999994</v>
      </c>
      <c r="F966">
        <v>74.8</v>
      </c>
      <c r="G966">
        <v>74.8</v>
      </c>
      <c r="H966">
        <v>73.349999999999994</v>
      </c>
      <c r="I966">
        <v>73.599999999999994</v>
      </c>
      <c r="J966">
        <v>73.8</v>
      </c>
      <c r="K966">
        <v>73.7</v>
      </c>
      <c r="L966">
        <v>28039</v>
      </c>
      <c r="M966" s="3">
        <v>20.67</v>
      </c>
      <c r="N966">
        <v>497</v>
      </c>
      <c r="O966" s="3">
        <f t="shared" si="106"/>
        <v>56.416498993963785</v>
      </c>
      <c r="P966" s="3">
        <f>VLOOKUP(A966,'27-7'!$A$2:$N$1650,14,FALSE)</f>
        <v>44.388690476190476</v>
      </c>
      <c r="Q966" s="6">
        <f t="shared" si="111"/>
        <v>0.27096560832820404</v>
      </c>
      <c r="R966" s="5">
        <f>VLOOKUP(A966,'27-7'!$A$2:$L$1650,12,FALSE)</f>
        <v>55.31</v>
      </c>
      <c r="S966" s="7">
        <f t="shared" si="112"/>
        <v>-0.62628819381666967</v>
      </c>
      <c r="T966">
        <v>16987</v>
      </c>
      <c r="U966">
        <v>60.58</v>
      </c>
      <c r="V966">
        <f t="shared" si="107"/>
        <v>0</v>
      </c>
      <c r="W966">
        <f t="shared" si="108"/>
        <v>0</v>
      </c>
      <c r="X966">
        <f t="shared" si="109"/>
        <v>1</v>
      </c>
    </row>
    <row r="967" spans="1:24" x14ac:dyDescent="0.3">
      <c r="A967" t="s">
        <v>1137</v>
      </c>
      <c r="B967" t="str">
        <f t="shared" si="110"/>
        <v>'JAGSNPHARM'</v>
      </c>
      <c r="C967" t="s">
        <v>24</v>
      </c>
      <c r="D967" t="s">
        <v>1677</v>
      </c>
      <c r="E967">
        <v>38.15</v>
      </c>
      <c r="F967">
        <v>38.75</v>
      </c>
      <c r="G967">
        <v>39.700000000000003</v>
      </c>
      <c r="H967">
        <v>36.549999999999997</v>
      </c>
      <c r="I967">
        <v>37.200000000000003</v>
      </c>
      <c r="J967">
        <v>37</v>
      </c>
      <c r="K967">
        <v>37.81</v>
      </c>
      <c r="L967">
        <v>54532</v>
      </c>
      <c r="M967" s="3">
        <v>20.62</v>
      </c>
      <c r="N967">
        <v>464</v>
      </c>
      <c r="O967" s="3">
        <f t="shared" si="106"/>
        <v>117.52586206896552</v>
      </c>
      <c r="P967" s="3">
        <f>VLOOKUP(A967,'27-7'!$A$2:$N$1650,14,FALSE)</f>
        <v>84.274456521739125</v>
      </c>
      <c r="Q967" s="6">
        <f t="shared" si="111"/>
        <v>0.39456090160188678</v>
      </c>
      <c r="R967" s="5">
        <f>VLOOKUP(A967,'27-7'!$A$2:$L$1650,12,FALSE)</f>
        <v>11.95</v>
      </c>
      <c r="S967" s="7">
        <f t="shared" si="112"/>
        <v>0.72552301255230145</v>
      </c>
      <c r="T967">
        <v>41802</v>
      </c>
      <c r="U967">
        <v>76.66</v>
      </c>
      <c r="V967">
        <f t="shared" si="107"/>
        <v>0</v>
      </c>
      <c r="W967">
        <f t="shared" si="108"/>
        <v>0</v>
      </c>
      <c r="X967">
        <f t="shared" si="109"/>
        <v>1</v>
      </c>
    </row>
    <row r="968" spans="1:24" x14ac:dyDescent="0.3">
      <c r="A968" t="s">
        <v>923</v>
      </c>
      <c r="B968" t="str">
        <f t="shared" si="110"/>
        <v>'CONTROLPR'</v>
      </c>
      <c r="C968" t="s">
        <v>24</v>
      </c>
      <c r="D968" t="s">
        <v>1677</v>
      </c>
      <c r="E968">
        <v>215.9</v>
      </c>
      <c r="F968">
        <v>215.85</v>
      </c>
      <c r="G968">
        <v>219.85</v>
      </c>
      <c r="H968">
        <v>211.1</v>
      </c>
      <c r="I968">
        <v>218</v>
      </c>
      <c r="J968">
        <v>215.8</v>
      </c>
      <c r="K968">
        <v>213.94</v>
      </c>
      <c r="L968">
        <v>9604</v>
      </c>
      <c r="M968" s="3">
        <v>20.55</v>
      </c>
      <c r="N968">
        <v>477</v>
      </c>
      <c r="O968" s="3">
        <f t="shared" si="106"/>
        <v>20.134171907756812</v>
      </c>
      <c r="P968" s="3">
        <f>VLOOKUP(A968,'27-7'!$A$2:$N$1650,14,FALSE)</f>
        <v>20.33372641509434</v>
      </c>
      <c r="Q968" s="6">
        <f t="shared" si="111"/>
        <v>-9.8139663760496067E-3</v>
      </c>
      <c r="R968" s="5">
        <f>VLOOKUP(A968,'27-7'!$A$2:$L$1650,12,FALSE)</f>
        <v>36.840000000000003</v>
      </c>
      <c r="S968" s="7">
        <f t="shared" si="112"/>
        <v>-0.4421824104234528</v>
      </c>
      <c r="T968">
        <v>4822</v>
      </c>
      <c r="U968">
        <v>50.21</v>
      </c>
      <c r="V968">
        <f t="shared" si="107"/>
        <v>0</v>
      </c>
      <c r="W968">
        <f t="shared" si="108"/>
        <v>0</v>
      </c>
      <c r="X968">
        <f t="shared" si="109"/>
        <v>1</v>
      </c>
    </row>
    <row r="969" spans="1:24" x14ac:dyDescent="0.3">
      <c r="A969" t="s">
        <v>974</v>
      </c>
      <c r="B969" t="str">
        <f t="shared" si="110"/>
        <v>'WELENT'</v>
      </c>
      <c r="C969" t="s">
        <v>24</v>
      </c>
      <c r="D969" t="s">
        <v>1677</v>
      </c>
      <c r="E969">
        <v>57.2</v>
      </c>
      <c r="F969">
        <v>57.3</v>
      </c>
      <c r="G969">
        <v>58.3</v>
      </c>
      <c r="H969">
        <v>56.65</v>
      </c>
      <c r="I969">
        <v>57.35</v>
      </c>
      <c r="J969">
        <v>57.55</v>
      </c>
      <c r="K969">
        <v>57.49</v>
      </c>
      <c r="L969">
        <v>35622</v>
      </c>
      <c r="M969" s="3">
        <v>20.48</v>
      </c>
      <c r="N969">
        <v>608</v>
      </c>
      <c r="O969" s="3">
        <f t="shared" si="106"/>
        <v>58.588815789473685</v>
      </c>
      <c r="P969" s="3">
        <f>VLOOKUP(A969,'27-7'!$A$2:$N$1650,14,FALSE)</f>
        <v>70.638719512195124</v>
      </c>
      <c r="Q969" s="6">
        <f t="shared" si="111"/>
        <v>-0.17058496821479238</v>
      </c>
      <c r="R969" s="5">
        <f>VLOOKUP(A969,'27-7'!$A$2:$L$1650,12,FALSE)</f>
        <v>26.75</v>
      </c>
      <c r="S969" s="7">
        <f t="shared" si="112"/>
        <v>-0.23439252336448596</v>
      </c>
      <c r="T969">
        <v>21709</v>
      </c>
      <c r="U969">
        <v>60.94</v>
      </c>
      <c r="V969">
        <f t="shared" si="107"/>
        <v>0</v>
      </c>
      <c r="W969">
        <f t="shared" si="108"/>
        <v>0</v>
      </c>
      <c r="X969">
        <f t="shared" si="109"/>
        <v>1</v>
      </c>
    </row>
    <row r="970" spans="1:24" x14ac:dyDescent="0.3">
      <c r="A970" t="s">
        <v>938</v>
      </c>
      <c r="B970" t="str">
        <f t="shared" si="110"/>
        <v>'TRITURBINE'</v>
      </c>
      <c r="C970" t="s">
        <v>24</v>
      </c>
      <c r="D970" t="s">
        <v>1677</v>
      </c>
      <c r="E970">
        <v>62.9</v>
      </c>
      <c r="F970">
        <v>62.95</v>
      </c>
      <c r="G970">
        <v>64</v>
      </c>
      <c r="H970">
        <v>62</v>
      </c>
      <c r="I970">
        <v>63.85</v>
      </c>
      <c r="J970">
        <v>63.45</v>
      </c>
      <c r="K970">
        <v>63</v>
      </c>
      <c r="L970">
        <v>32316</v>
      </c>
      <c r="M970" s="3">
        <v>20.36</v>
      </c>
      <c r="N970">
        <v>571</v>
      </c>
      <c r="O970" s="3">
        <f t="shared" si="106"/>
        <v>56.595446584938706</v>
      </c>
      <c r="P970" s="3">
        <f>VLOOKUP(A970,'27-7'!$A$2:$N$1650,14,FALSE)</f>
        <v>61.85180863477246</v>
      </c>
      <c r="Q970" s="6">
        <f t="shared" si="111"/>
        <v>-8.4983158388656735E-2</v>
      </c>
      <c r="R970" s="5">
        <f>VLOOKUP(A970,'27-7'!$A$2:$L$1650,12,FALSE)</f>
        <v>33.36</v>
      </c>
      <c r="S970" s="7">
        <f t="shared" si="112"/>
        <v>-0.38968824940047964</v>
      </c>
      <c r="T970">
        <v>18780</v>
      </c>
      <c r="U970">
        <v>58.11</v>
      </c>
      <c r="V970">
        <f t="shared" si="107"/>
        <v>0</v>
      </c>
      <c r="W970">
        <f t="shared" si="108"/>
        <v>0</v>
      </c>
      <c r="X970">
        <f t="shared" si="109"/>
        <v>1</v>
      </c>
    </row>
    <row r="971" spans="1:24" x14ac:dyDescent="0.3">
      <c r="A971" t="s">
        <v>1140</v>
      </c>
      <c r="B971" t="str">
        <f t="shared" si="110"/>
        <v>'GOKULAGRO'</v>
      </c>
      <c r="C971" t="s">
        <v>24</v>
      </c>
      <c r="D971" t="s">
        <v>1677</v>
      </c>
      <c r="E971">
        <v>16.600000000000001</v>
      </c>
      <c r="F971">
        <v>17.399999999999999</v>
      </c>
      <c r="G971">
        <v>17.399999999999999</v>
      </c>
      <c r="H971">
        <v>15.8</v>
      </c>
      <c r="I971">
        <v>16</v>
      </c>
      <c r="J971">
        <v>15.9</v>
      </c>
      <c r="K971">
        <v>16.399999999999999</v>
      </c>
      <c r="L971">
        <v>123011</v>
      </c>
      <c r="M971" s="3">
        <v>20.170000000000002</v>
      </c>
      <c r="N971">
        <v>718</v>
      </c>
      <c r="O971" s="3">
        <f t="shared" si="106"/>
        <v>171.32451253481895</v>
      </c>
      <c r="P971" s="3">
        <f>VLOOKUP(A971,'27-7'!$A$2:$N$1650,14,FALSE)</f>
        <v>279.16379310344826</v>
      </c>
      <c r="Q971" s="6">
        <f t="shared" si="111"/>
        <v>-0.38629393650869287</v>
      </c>
      <c r="R971" s="5">
        <f>VLOOKUP(A971,'27-7'!$A$2:$L$1650,12,FALSE)</f>
        <v>10.74</v>
      </c>
      <c r="S971" s="7">
        <f t="shared" si="112"/>
        <v>0.87802607076350103</v>
      </c>
      <c r="T971">
        <v>98184</v>
      </c>
      <c r="U971">
        <v>79.819999999999993</v>
      </c>
      <c r="V971">
        <f t="shared" si="107"/>
        <v>0</v>
      </c>
      <c r="W971">
        <f t="shared" si="108"/>
        <v>0</v>
      </c>
      <c r="X971">
        <f t="shared" si="109"/>
        <v>1</v>
      </c>
    </row>
    <row r="972" spans="1:24" x14ac:dyDescent="0.3">
      <c r="A972" t="s">
        <v>1678</v>
      </c>
      <c r="B972" t="str">
        <f t="shared" si="110"/>
        <v>'GROBTEA'</v>
      </c>
      <c r="C972" t="s">
        <v>24</v>
      </c>
      <c r="D972" t="s">
        <v>1677</v>
      </c>
      <c r="E972">
        <v>398.55</v>
      </c>
      <c r="F972">
        <v>411.9</v>
      </c>
      <c r="G972">
        <v>438.4</v>
      </c>
      <c r="H972">
        <v>374.55</v>
      </c>
      <c r="I972">
        <v>438.4</v>
      </c>
      <c r="J972">
        <v>428.4</v>
      </c>
      <c r="K972">
        <v>420.38</v>
      </c>
      <c r="L972">
        <v>2494</v>
      </c>
      <c r="M972" s="3">
        <v>10.48</v>
      </c>
      <c r="N972">
        <v>90</v>
      </c>
      <c r="O972" s="3">
        <f t="shared" si="106"/>
        <v>27.711111111111112</v>
      </c>
      <c r="P972" s="3" t="e">
        <f>VLOOKUP(A972,'27-7'!$A$2:$N$1650,14,FALSE)</f>
        <v>#N/A</v>
      </c>
      <c r="Q972" s="6" t="e">
        <f t="shared" si="111"/>
        <v>#N/A</v>
      </c>
      <c r="R972" s="5" t="e">
        <f>VLOOKUP(A972,'27-7'!$A$2:$L$1650,12,FALSE)</f>
        <v>#N/A</v>
      </c>
      <c r="S972" s="7" t="e">
        <f t="shared" si="112"/>
        <v>#N/A</v>
      </c>
      <c r="T972">
        <v>1122</v>
      </c>
      <c r="U972">
        <v>44.99</v>
      </c>
      <c r="V972" t="e">
        <f t="shared" si="107"/>
        <v>#N/A</v>
      </c>
      <c r="W972" t="e">
        <f t="shared" si="108"/>
        <v>#N/A</v>
      </c>
      <c r="X972">
        <f t="shared" si="109"/>
        <v>0</v>
      </c>
    </row>
    <row r="973" spans="1:24" x14ac:dyDescent="0.3">
      <c r="A973" t="s">
        <v>1679</v>
      </c>
      <c r="B973" t="str">
        <f t="shared" si="110"/>
        <v>'NIFTYEES'</v>
      </c>
      <c r="C973" t="s">
        <v>24</v>
      </c>
      <c r="D973" t="s">
        <v>1677</v>
      </c>
      <c r="E973">
        <v>14138</v>
      </c>
      <c r="F973">
        <v>14000</v>
      </c>
      <c r="G973">
        <v>14518</v>
      </c>
      <c r="H973">
        <v>14000</v>
      </c>
      <c r="I973">
        <v>14518</v>
      </c>
      <c r="J973">
        <v>14518</v>
      </c>
      <c r="K973">
        <v>14259</v>
      </c>
      <c r="L973">
        <v>4</v>
      </c>
      <c r="M973" s="3">
        <v>0.56999999999999995</v>
      </c>
      <c r="N973">
        <v>3</v>
      </c>
      <c r="O973" s="3">
        <f t="shared" si="106"/>
        <v>1.3333333333333333</v>
      </c>
      <c r="P973" s="3" t="e">
        <f>VLOOKUP(A973,'27-7'!$A$2:$N$1650,14,FALSE)</f>
        <v>#N/A</v>
      </c>
      <c r="Q973" s="6" t="e">
        <f t="shared" si="111"/>
        <v>#N/A</v>
      </c>
      <c r="R973" s="5" t="e">
        <f>VLOOKUP(A973,'27-7'!$A$2:$L$1650,12,FALSE)</f>
        <v>#N/A</v>
      </c>
      <c r="S973" s="7" t="e">
        <f t="shared" si="112"/>
        <v>#N/A</v>
      </c>
      <c r="T973">
        <v>2</v>
      </c>
      <c r="U973">
        <v>50</v>
      </c>
      <c r="V973" t="e">
        <f t="shared" si="107"/>
        <v>#N/A</v>
      </c>
      <c r="W973" t="e">
        <f t="shared" si="108"/>
        <v>#N/A</v>
      </c>
      <c r="X973">
        <f t="shared" si="109"/>
        <v>0</v>
      </c>
    </row>
    <row r="974" spans="1:24" x14ac:dyDescent="0.3">
      <c r="A974" t="s">
        <v>1680</v>
      </c>
      <c r="B974" t="str">
        <f t="shared" si="110"/>
        <v>'IVZINNIFTY'</v>
      </c>
      <c r="C974" t="s">
        <v>24</v>
      </c>
      <c r="D974" t="s">
        <v>1677</v>
      </c>
      <c r="E974">
        <v>1200.55</v>
      </c>
      <c r="F974">
        <v>1200</v>
      </c>
      <c r="G974">
        <v>1210.25</v>
      </c>
      <c r="H974">
        <v>1200</v>
      </c>
      <c r="I974">
        <v>1210.25</v>
      </c>
      <c r="J974">
        <v>1210.25</v>
      </c>
      <c r="K974">
        <v>1200.93</v>
      </c>
      <c r="L974">
        <v>11</v>
      </c>
      <c r="M974" s="3">
        <v>0.13</v>
      </c>
      <c r="N974">
        <v>2</v>
      </c>
      <c r="O974" s="3">
        <f t="shared" si="106"/>
        <v>5.5</v>
      </c>
      <c r="P974" s="3" t="e">
        <f>VLOOKUP(A974,'27-7'!$A$2:$N$1650,14,FALSE)</f>
        <v>#N/A</v>
      </c>
      <c r="Q974" s="6" t="e">
        <f t="shared" si="111"/>
        <v>#N/A</v>
      </c>
      <c r="R974" s="5" t="e">
        <f>VLOOKUP(A974,'27-7'!$A$2:$L$1650,12,FALSE)</f>
        <v>#N/A</v>
      </c>
      <c r="S974" s="7" t="e">
        <f t="shared" si="112"/>
        <v>#N/A</v>
      </c>
      <c r="T974">
        <v>10</v>
      </c>
      <c r="U974">
        <v>90.91</v>
      </c>
      <c r="V974" t="e">
        <f t="shared" si="107"/>
        <v>#N/A</v>
      </c>
      <c r="W974" t="e">
        <f t="shared" si="108"/>
        <v>#N/A</v>
      </c>
      <c r="X974">
        <f t="shared" si="109"/>
        <v>0</v>
      </c>
    </row>
    <row r="975" spans="1:24" x14ac:dyDescent="0.3">
      <c r="A975" t="s">
        <v>1681</v>
      </c>
      <c r="B975" t="str">
        <f t="shared" si="110"/>
        <v>'NATNLSTEEL'</v>
      </c>
      <c r="C975" t="s">
        <v>41</v>
      </c>
      <c r="D975" t="s">
        <v>1677</v>
      </c>
      <c r="E975">
        <v>2.4</v>
      </c>
      <c r="F975">
        <v>2.2999999999999998</v>
      </c>
      <c r="G975">
        <v>2.2999999999999998</v>
      </c>
      <c r="H975">
        <v>2.2999999999999998</v>
      </c>
      <c r="I975">
        <v>2.2999999999999998</v>
      </c>
      <c r="J975">
        <v>2.2999999999999998</v>
      </c>
      <c r="K975">
        <v>2.2999999999999998</v>
      </c>
      <c r="L975">
        <v>1000</v>
      </c>
      <c r="M975" s="3">
        <v>0.02</v>
      </c>
      <c r="N975">
        <v>1</v>
      </c>
      <c r="O975" s="3">
        <f t="shared" si="106"/>
        <v>1000</v>
      </c>
      <c r="P975" s="3" t="e">
        <f>VLOOKUP(A975,'27-7'!$A$2:$N$1650,14,FALSE)</f>
        <v>#N/A</v>
      </c>
      <c r="Q975" s="6" t="e">
        <f t="shared" si="111"/>
        <v>#N/A</v>
      </c>
      <c r="R975" s="5" t="e">
        <f>VLOOKUP(A975,'27-7'!$A$2:$L$1650,12,FALSE)</f>
        <v>#N/A</v>
      </c>
      <c r="S975" s="7" t="e">
        <f t="shared" si="112"/>
        <v>#N/A</v>
      </c>
      <c r="T975" t="s">
        <v>42</v>
      </c>
      <c r="U975" t="s">
        <v>42</v>
      </c>
      <c r="V975" t="e">
        <f t="shared" si="107"/>
        <v>#N/A</v>
      </c>
      <c r="W975" t="e">
        <f t="shared" si="108"/>
        <v>#N/A</v>
      </c>
      <c r="X975">
        <f t="shared" si="109"/>
        <v>0</v>
      </c>
    </row>
    <row r="976" spans="1:24" x14ac:dyDescent="0.3">
      <c r="A976" t="s">
        <v>1682</v>
      </c>
      <c r="B976" t="str">
        <f t="shared" si="110"/>
        <v>'THOMASCOTT'</v>
      </c>
      <c r="C976" t="s">
        <v>41</v>
      </c>
      <c r="D976" t="s">
        <v>1677</v>
      </c>
      <c r="E976">
        <v>6</v>
      </c>
      <c r="F976">
        <v>5.7</v>
      </c>
      <c r="G976">
        <v>5.7</v>
      </c>
      <c r="H976">
        <v>5.7</v>
      </c>
      <c r="I976">
        <v>5.7</v>
      </c>
      <c r="J976">
        <v>5.7</v>
      </c>
      <c r="K976">
        <v>5.7</v>
      </c>
      <c r="L976">
        <v>315</v>
      </c>
      <c r="M976" s="3">
        <v>0.02</v>
      </c>
      <c r="N976">
        <v>5</v>
      </c>
      <c r="O976" s="3">
        <f t="shared" si="106"/>
        <v>63</v>
      </c>
      <c r="P976" s="3" t="e">
        <f>VLOOKUP(A976,'27-7'!$A$2:$N$1650,14,FALSE)</f>
        <v>#N/A</v>
      </c>
      <c r="Q976" s="6" t="e">
        <f t="shared" si="111"/>
        <v>#N/A</v>
      </c>
      <c r="R976" s="5" t="e">
        <f>VLOOKUP(A976,'27-7'!$A$2:$L$1650,12,FALSE)</f>
        <v>#N/A</v>
      </c>
      <c r="S976" s="7" t="e">
        <f t="shared" si="112"/>
        <v>#N/A</v>
      </c>
      <c r="T976" t="s">
        <v>42</v>
      </c>
      <c r="U976" t="s">
        <v>42</v>
      </c>
      <c r="V976" t="e">
        <f t="shared" si="107"/>
        <v>#N/A</v>
      </c>
      <c r="W976" t="e">
        <f t="shared" si="108"/>
        <v>#N/A</v>
      </c>
      <c r="X976">
        <f t="shared" si="109"/>
        <v>0</v>
      </c>
    </row>
    <row r="977" spans="1:24" x14ac:dyDescent="0.3">
      <c r="A977" t="s">
        <v>1683</v>
      </c>
      <c r="B977" t="str">
        <f t="shared" si="110"/>
        <v>'STINDIA'</v>
      </c>
      <c r="C977" t="s">
        <v>41</v>
      </c>
      <c r="D977" t="s">
        <v>1677</v>
      </c>
      <c r="E977">
        <v>3.75</v>
      </c>
      <c r="F977">
        <v>3.75</v>
      </c>
      <c r="G977">
        <v>3.9</v>
      </c>
      <c r="H977">
        <v>3.75</v>
      </c>
      <c r="I977">
        <v>3.75</v>
      </c>
      <c r="J977">
        <v>3.75</v>
      </c>
      <c r="K977">
        <v>3.75</v>
      </c>
      <c r="L977">
        <v>309</v>
      </c>
      <c r="M977" s="3">
        <v>0.01</v>
      </c>
      <c r="N977">
        <v>4</v>
      </c>
      <c r="O977" s="3">
        <f t="shared" si="106"/>
        <v>77.25</v>
      </c>
      <c r="P977" s="3" t="e">
        <f>VLOOKUP(A977,'27-7'!$A$2:$N$1650,14,FALSE)</f>
        <v>#N/A</v>
      </c>
      <c r="Q977" s="6" t="e">
        <f t="shared" si="111"/>
        <v>#N/A</v>
      </c>
      <c r="R977" s="5" t="e">
        <f>VLOOKUP(A977,'27-7'!$A$2:$L$1650,12,FALSE)</f>
        <v>#N/A</v>
      </c>
      <c r="S977" s="7" t="e">
        <f t="shared" si="112"/>
        <v>#N/A</v>
      </c>
      <c r="T977" t="s">
        <v>42</v>
      </c>
      <c r="U977" t="s">
        <v>42</v>
      </c>
      <c r="V977" t="e">
        <f t="shared" si="107"/>
        <v>#N/A</v>
      </c>
      <c r="W977" t="e">
        <f t="shared" si="108"/>
        <v>#N/A</v>
      </c>
      <c r="X977">
        <f t="shared" si="109"/>
        <v>0</v>
      </c>
    </row>
    <row r="978" spans="1:24" x14ac:dyDescent="0.3">
      <c r="A978" t="s">
        <v>1037</v>
      </c>
      <c r="B978" t="str">
        <f t="shared" si="110"/>
        <v>'SALONA'</v>
      </c>
      <c r="C978" t="s">
        <v>24</v>
      </c>
      <c r="D978" t="s">
        <v>1677</v>
      </c>
      <c r="E978">
        <v>56.3</v>
      </c>
      <c r="F978">
        <v>53.6</v>
      </c>
      <c r="G978">
        <v>56.9</v>
      </c>
      <c r="H978">
        <v>53.6</v>
      </c>
      <c r="I978">
        <v>53.6</v>
      </c>
      <c r="J978">
        <v>53.65</v>
      </c>
      <c r="K978">
        <v>53.85</v>
      </c>
      <c r="L978">
        <v>327</v>
      </c>
      <c r="M978" s="3">
        <v>0.18</v>
      </c>
      <c r="N978">
        <v>11</v>
      </c>
      <c r="O978" s="3">
        <f t="shared" si="106"/>
        <v>29.727272727272727</v>
      </c>
      <c r="P978" s="3">
        <f>VLOOKUP(A978,'27-7'!$A$2:$N$1650,14,FALSE)</f>
        <v>1.5</v>
      </c>
      <c r="Q978" s="6">
        <f t="shared" si="111"/>
        <v>18.818181818181817</v>
      </c>
      <c r="R978" s="5">
        <f>VLOOKUP(A978,'27-7'!$A$2:$L$1650,12,FALSE)</f>
        <v>0</v>
      </c>
      <c r="S978" s="7" t="e">
        <f t="shared" si="112"/>
        <v>#DIV/0!</v>
      </c>
      <c r="T978">
        <v>216</v>
      </c>
      <c r="U978">
        <v>66.06</v>
      </c>
      <c r="V978">
        <f t="shared" si="107"/>
        <v>1</v>
      </c>
      <c r="W978" t="e">
        <f t="shared" si="108"/>
        <v>#DIV/0!</v>
      </c>
      <c r="X978">
        <f t="shared" si="109"/>
        <v>0</v>
      </c>
    </row>
    <row r="979" spans="1:24" x14ac:dyDescent="0.3">
      <c r="A979" t="s">
        <v>1672</v>
      </c>
      <c r="B979" t="str">
        <f t="shared" si="110"/>
        <v>'CREATIVEYE'</v>
      </c>
      <c r="C979" t="s">
        <v>41</v>
      </c>
      <c r="D979" t="s">
        <v>1677</v>
      </c>
      <c r="E979">
        <v>1.8</v>
      </c>
      <c r="F979">
        <v>1.8</v>
      </c>
      <c r="G979">
        <v>1.8</v>
      </c>
      <c r="H979">
        <v>1.75</v>
      </c>
      <c r="I979">
        <v>1.75</v>
      </c>
      <c r="J979">
        <v>1.75</v>
      </c>
      <c r="K979">
        <v>1.75</v>
      </c>
      <c r="L979">
        <v>3022</v>
      </c>
      <c r="M979" s="3">
        <v>0.05</v>
      </c>
      <c r="N979">
        <v>4</v>
      </c>
      <c r="O979" s="3">
        <f t="shared" si="106"/>
        <v>755.5</v>
      </c>
      <c r="P979" s="3">
        <f>VLOOKUP(A979,'27-7'!$A$2:$N$1650,14,FALSE)</f>
        <v>45.666666666666664</v>
      </c>
      <c r="Q979" s="6">
        <f t="shared" si="111"/>
        <v>15.543795620437958</v>
      </c>
      <c r="R979" s="5">
        <f>VLOOKUP(A979,'27-7'!$A$2:$L$1650,12,FALSE)</f>
        <v>0</v>
      </c>
      <c r="S979" s="7" t="e">
        <f t="shared" si="112"/>
        <v>#DIV/0!</v>
      </c>
      <c r="T979" t="s">
        <v>42</v>
      </c>
      <c r="U979" t="s">
        <v>42</v>
      </c>
      <c r="V979">
        <f t="shared" si="107"/>
        <v>1</v>
      </c>
      <c r="W979" t="e">
        <f t="shared" si="108"/>
        <v>#DIV/0!</v>
      </c>
      <c r="X979">
        <f t="shared" si="109"/>
        <v>0</v>
      </c>
    </row>
    <row r="980" spans="1:24" x14ac:dyDescent="0.3">
      <c r="A980" t="s">
        <v>1674</v>
      </c>
      <c r="B980" t="str">
        <f t="shared" si="110"/>
        <v>'KEYFINSERV'</v>
      </c>
      <c r="C980" t="s">
        <v>24</v>
      </c>
      <c r="D980" t="s">
        <v>1677</v>
      </c>
      <c r="E980">
        <v>36.549999999999997</v>
      </c>
      <c r="F980">
        <v>36.549999999999997</v>
      </c>
      <c r="G980">
        <v>36.549999999999997</v>
      </c>
      <c r="H980">
        <v>34.75</v>
      </c>
      <c r="I980">
        <v>36.5</v>
      </c>
      <c r="J980">
        <v>36.5</v>
      </c>
      <c r="K980">
        <v>35.159999999999997</v>
      </c>
      <c r="L980">
        <v>131</v>
      </c>
      <c r="M980" s="3">
        <v>0.05</v>
      </c>
      <c r="N980">
        <v>3</v>
      </c>
      <c r="O980" s="3">
        <f t="shared" si="106"/>
        <v>43.666666666666664</v>
      </c>
      <c r="P980" s="3">
        <f>VLOOKUP(A980,'27-7'!$A$2:$N$1650,14,FALSE)</f>
        <v>1</v>
      </c>
      <c r="Q980" s="6">
        <f t="shared" si="111"/>
        <v>42.666666666666664</v>
      </c>
      <c r="R980" s="5">
        <f>VLOOKUP(A980,'27-7'!$A$2:$L$1650,12,FALSE)</f>
        <v>0</v>
      </c>
      <c r="S980" s="7" t="e">
        <f t="shared" si="112"/>
        <v>#DIV/0!</v>
      </c>
      <c r="T980">
        <v>101</v>
      </c>
      <c r="U980">
        <v>77.099999999999994</v>
      </c>
      <c r="V980">
        <f t="shared" si="107"/>
        <v>1</v>
      </c>
      <c r="W980" t="e">
        <f t="shared" si="108"/>
        <v>#DIV/0!</v>
      </c>
      <c r="X980">
        <f t="shared" si="109"/>
        <v>0</v>
      </c>
    </row>
    <row r="981" spans="1:24" x14ac:dyDescent="0.3">
      <c r="A981" t="s">
        <v>1675</v>
      </c>
      <c r="B981" t="str">
        <f t="shared" si="110"/>
        <v>'PREMIER'</v>
      </c>
      <c r="C981" t="s">
        <v>41</v>
      </c>
      <c r="D981" t="s">
        <v>1677</v>
      </c>
      <c r="E981">
        <v>1.75</v>
      </c>
      <c r="F981">
        <v>1.8</v>
      </c>
      <c r="G981">
        <v>1.8</v>
      </c>
      <c r="H981">
        <v>1.75</v>
      </c>
      <c r="I981">
        <v>1.75</v>
      </c>
      <c r="J981">
        <v>1.75</v>
      </c>
      <c r="K981">
        <v>1.76</v>
      </c>
      <c r="L981">
        <v>1087</v>
      </c>
      <c r="M981" s="3">
        <v>0.02</v>
      </c>
      <c r="N981">
        <v>5</v>
      </c>
      <c r="O981" s="3">
        <f t="shared" si="106"/>
        <v>217.4</v>
      </c>
      <c r="P981" s="3">
        <f>VLOOKUP(A981,'27-7'!$A$2:$N$1650,14,FALSE)</f>
        <v>107</v>
      </c>
      <c r="Q981" s="6">
        <f t="shared" si="111"/>
        <v>1.0317757009345796</v>
      </c>
      <c r="R981" s="5">
        <f>VLOOKUP(A981,'27-7'!$A$2:$L$1650,12,FALSE)</f>
        <v>0</v>
      </c>
      <c r="S981" s="7" t="e">
        <f t="shared" si="112"/>
        <v>#DIV/0!</v>
      </c>
      <c r="T981" t="s">
        <v>42</v>
      </c>
      <c r="U981" t="s">
        <v>42</v>
      </c>
      <c r="V981">
        <f t="shared" si="107"/>
        <v>1</v>
      </c>
      <c r="W981" t="e">
        <f t="shared" si="108"/>
        <v>#DIV/0!</v>
      </c>
      <c r="X981">
        <f t="shared" si="109"/>
        <v>0</v>
      </c>
    </row>
    <row r="982" spans="1:24" x14ac:dyDescent="0.3">
      <c r="A982" t="s">
        <v>1035</v>
      </c>
      <c r="B982" t="str">
        <f t="shared" si="110"/>
        <v>'TNTELE'</v>
      </c>
      <c r="C982" t="s">
        <v>41</v>
      </c>
      <c r="D982" t="s">
        <v>1677</v>
      </c>
      <c r="E982">
        <v>1.75</v>
      </c>
      <c r="F982">
        <v>1.7</v>
      </c>
      <c r="G982">
        <v>1.7</v>
      </c>
      <c r="H982">
        <v>1.7</v>
      </c>
      <c r="I982">
        <v>1.7</v>
      </c>
      <c r="J982">
        <v>1.7</v>
      </c>
      <c r="K982">
        <v>1.7</v>
      </c>
      <c r="L982">
        <v>510</v>
      </c>
      <c r="M982" s="3">
        <v>0.01</v>
      </c>
      <c r="N982">
        <v>4</v>
      </c>
      <c r="O982" s="3">
        <f t="shared" si="106"/>
        <v>127.5</v>
      </c>
      <c r="P982" s="3">
        <f>VLOOKUP(A982,'27-7'!$A$2:$N$1650,14,FALSE)</f>
        <v>23.444444444444443</v>
      </c>
      <c r="Q982" s="6">
        <f t="shared" si="111"/>
        <v>4.4383886255924176</v>
      </c>
      <c r="R982" s="5">
        <f>VLOOKUP(A982,'27-7'!$A$2:$L$1650,12,FALSE)</f>
        <v>0</v>
      </c>
      <c r="S982" s="7" t="e">
        <f t="shared" si="112"/>
        <v>#DIV/0!</v>
      </c>
      <c r="T982" t="s">
        <v>42</v>
      </c>
      <c r="U982" t="s">
        <v>42</v>
      </c>
      <c r="V982">
        <f t="shared" si="107"/>
        <v>1</v>
      </c>
      <c r="W982" t="e">
        <f t="shared" si="108"/>
        <v>#DIV/0!</v>
      </c>
      <c r="X982">
        <f t="shared" si="109"/>
        <v>0</v>
      </c>
    </row>
    <row r="983" spans="1:24" x14ac:dyDescent="0.3">
      <c r="A983" t="s">
        <v>1034</v>
      </c>
      <c r="B983" t="str">
        <f t="shared" si="110"/>
        <v>'BLUECOAST'</v>
      </c>
      <c r="C983" t="s">
        <v>41</v>
      </c>
      <c r="D983" t="s">
        <v>1677</v>
      </c>
      <c r="E983">
        <v>3.8</v>
      </c>
      <c r="F983">
        <v>3.65</v>
      </c>
      <c r="G983">
        <v>3.65</v>
      </c>
      <c r="H983">
        <v>3.65</v>
      </c>
      <c r="I983">
        <v>3.65</v>
      </c>
      <c r="J983">
        <v>3.65</v>
      </c>
      <c r="K983">
        <v>3.65</v>
      </c>
      <c r="L983">
        <v>38</v>
      </c>
      <c r="M983" s="3">
        <v>0</v>
      </c>
      <c r="N983">
        <v>1</v>
      </c>
      <c r="O983" s="3">
        <f t="shared" si="106"/>
        <v>38</v>
      </c>
      <c r="P983" s="3">
        <f>VLOOKUP(A983,'27-7'!$A$2:$N$1650,14,FALSE)</f>
        <v>50</v>
      </c>
      <c r="Q983" s="6">
        <f t="shared" si="111"/>
        <v>-0.24</v>
      </c>
      <c r="R983" s="5">
        <f>VLOOKUP(A983,'27-7'!$A$2:$L$1650,12,FALSE)</f>
        <v>0</v>
      </c>
      <c r="S983" s="7" t="e">
        <f t="shared" si="112"/>
        <v>#DIV/0!</v>
      </c>
      <c r="T983" t="s">
        <v>42</v>
      </c>
      <c r="U983" t="s">
        <v>42</v>
      </c>
      <c r="V983">
        <f t="shared" si="107"/>
        <v>0</v>
      </c>
      <c r="W983" t="e">
        <f t="shared" si="108"/>
        <v>#DIV/0!</v>
      </c>
      <c r="X983">
        <f t="shared" si="109"/>
        <v>0</v>
      </c>
    </row>
    <row r="984" spans="1:24" x14ac:dyDescent="0.3">
      <c r="A984" t="s">
        <v>1673</v>
      </c>
      <c r="B984" t="str">
        <f t="shared" si="110"/>
        <v>'DBSTOCKBRO'</v>
      </c>
      <c r="C984" t="s">
        <v>24</v>
      </c>
      <c r="D984" t="s">
        <v>1677</v>
      </c>
      <c r="E984">
        <v>9.5500000000000007</v>
      </c>
      <c r="F984">
        <v>10</v>
      </c>
      <c r="G984">
        <v>10</v>
      </c>
      <c r="H984">
        <v>10</v>
      </c>
      <c r="I984">
        <v>10</v>
      </c>
      <c r="J984">
        <v>10</v>
      </c>
      <c r="K984">
        <v>10</v>
      </c>
      <c r="L984">
        <v>28</v>
      </c>
      <c r="M984" s="3">
        <v>0</v>
      </c>
      <c r="N984">
        <v>5</v>
      </c>
      <c r="O984" s="3">
        <f t="shared" si="106"/>
        <v>5.6</v>
      </c>
      <c r="P984" s="3">
        <f>VLOOKUP(A984,'27-7'!$A$2:$N$1650,14,FALSE)</f>
        <v>6.333333333333333</v>
      </c>
      <c r="Q984" s="6">
        <f t="shared" si="111"/>
        <v>-0.11578947368421054</v>
      </c>
      <c r="R984" s="5">
        <f>VLOOKUP(A984,'27-7'!$A$2:$L$1650,12,FALSE)</f>
        <v>0</v>
      </c>
      <c r="S984" s="7" t="e">
        <f t="shared" si="112"/>
        <v>#DIV/0!</v>
      </c>
      <c r="T984">
        <v>28</v>
      </c>
      <c r="U984">
        <v>100</v>
      </c>
      <c r="V984">
        <f t="shared" si="107"/>
        <v>0</v>
      </c>
      <c r="W984" t="e">
        <f t="shared" si="108"/>
        <v>#DIV/0!</v>
      </c>
      <c r="X984">
        <f t="shared" si="109"/>
        <v>0</v>
      </c>
    </row>
    <row r="985" spans="1:24" x14ac:dyDescent="0.3">
      <c r="A985" t="s">
        <v>1404</v>
      </c>
      <c r="B985" t="str">
        <f t="shared" si="110"/>
        <v>'PEARLPOLY'</v>
      </c>
      <c r="C985" t="s">
        <v>41</v>
      </c>
      <c r="D985" t="s">
        <v>1677</v>
      </c>
      <c r="E985">
        <v>21.05</v>
      </c>
      <c r="F985">
        <v>20</v>
      </c>
      <c r="G985">
        <v>22.1</v>
      </c>
      <c r="H985">
        <v>20</v>
      </c>
      <c r="I985">
        <v>22.1</v>
      </c>
      <c r="J985">
        <v>22.1</v>
      </c>
      <c r="K985">
        <v>21.92</v>
      </c>
      <c r="L985">
        <v>80808</v>
      </c>
      <c r="M985" s="3">
        <v>17.71</v>
      </c>
      <c r="N985">
        <v>124</v>
      </c>
      <c r="O985" s="3">
        <f t="shared" si="106"/>
        <v>651.67741935483866</v>
      </c>
      <c r="P985" s="3">
        <f>VLOOKUP(A985,'27-7'!$A$2:$N$1650,14,FALSE)</f>
        <v>233.53571428571428</v>
      </c>
      <c r="Q985" s="6">
        <f t="shared" si="111"/>
        <v>1.7904829089976271</v>
      </c>
      <c r="R985" s="5">
        <f>VLOOKUP(A985,'27-7'!$A$2:$L$1650,12,FALSE)</f>
        <v>2.77</v>
      </c>
      <c r="S985" s="7">
        <f t="shared" si="112"/>
        <v>5.3935018050541519</v>
      </c>
      <c r="T985" t="s">
        <v>42</v>
      </c>
      <c r="U985" t="s">
        <v>42</v>
      </c>
      <c r="V985">
        <f t="shared" si="107"/>
        <v>1</v>
      </c>
      <c r="W985">
        <f t="shared" si="108"/>
        <v>1</v>
      </c>
      <c r="X985">
        <f t="shared" si="109"/>
        <v>0</v>
      </c>
    </row>
    <row r="986" spans="1:24" x14ac:dyDescent="0.3">
      <c r="A986" t="s">
        <v>1599</v>
      </c>
      <c r="B986" t="str">
        <f t="shared" si="110"/>
        <v>'DPSCLTD'</v>
      </c>
      <c r="C986" t="s">
        <v>24</v>
      </c>
      <c r="D986" t="s">
        <v>1677</v>
      </c>
      <c r="E986">
        <v>7.7</v>
      </c>
      <c r="F986">
        <v>7.8</v>
      </c>
      <c r="G986">
        <v>9.1999999999999993</v>
      </c>
      <c r="H986">
        <v>7.8</v>
      </c>
      <c r="I986">
        <v>9.1999999999999993</v>
      </c>
      <c r="J986">
        <v>9.1999999999999993</v>
      </c>
      <c r="K986">
        <v>9.08</v>
      </c>
      <c r="L986">
        <v>178273</v>
      </c>
      <c r="M986" s="3">
        <v>16.18</v>
      </c>
      <c r="N986">
        <v>531</v>
      </c>
      <c r="O986" s="3">
        <f t="shared" si="106"/>
        <v>335.7306967984934</v>
      </c>
      <c r="P986" s="3">
        <f>VLOOKUP(A986,'27-7'!$A$2:$N$1650,14,FALSE)</f>
        <v>47.760563380281688</v>
      </c>
      <c r="Q986" s="6">
        <f t="shared" si="111"/>
        <v>6.029454282716908</v>
      </c>
      <c r="R986" s="5">
        <f>VLOOKUP(A986,'27-7'!$A$2:$L$1650,12,FALSE)</f>
        <v>0.26</v>
      </c>
      <c r="S986" s="7">
        <f t="shared" si="112"/>
        <v>61.230769230769226</v>
      </c>
      <c r="T986">
        <v>119109</v>
      </c>
      <c r="U986">
        <v>66.81</v>
      </c>
      <c r="V986">
        <f t="shared" si="107"/>
        <v>1</v>
      </c>
      <c r="W986">
        <f t="shared" si="108"/>
        <v>1</v>
      </c>
      <c r="X986">
        <f t="shared" si="109"/>
        <v>0</v>
      </c>
    </row>
    <row r="987" spans="1:24" x14ac:dyDescent="0.3">
      <c r="A987" t="s">
        <v>1508</v>
      </c>
      <c r="B987" t="str">
        <f t="shared" si="110"/>
        <v>'HINDCOMPOS'</v>
      </c>
      <c r="C987" t="s">
        <v>24</v>
      </c>
      <c r="D987" t="s">
        <v>1677</v>
      </c>
      <c r="E987">
        <v>165.8</v>
      </c>
      <c r="F987">
        <v>164.95</v>
      </c>
      <c r="G987">
        <v>179.9</v>
      </c>
      <c r="H987">
        <v>162.19999999999999</v>
      </c>
      <c r="I987">
        <v>169.85</v>
      </c>
      <c r="J987">
        <v>168.95</v>
      </c>
      <c r="K987">
        <v>171.56</v>
      </c>
      <c r="L987">
        <v>8880</v>
      </c>
      <c r="M987" s="3">
        <v>15.23</v>
      </c>
      <c r="N987">
        <v>394</v>
      </c>
      <c r="O987" s="3">
        <f t="shared" si="106"/>
        <v>22.538071065989847</v>
      </c>
      <c r="P987" s="3">
        <f>VLOOKUP(A987,'27-7'!$A$2:$N$1650,14,FALSE)</f>
        <v>6.1485148514851486</v>
      </c>
      <c r="Q987" s="6">
        <f t="shared" si="111"/>
        <v>2.6656122023590569</v>
      </c>
      <c r="R987" s="5">
        <f>VLOOKUP(A987,'27-7'!$A$2:$L$1650,12,FALSE)</f>
        <v>1.03</v>
      </c>
      <c r="S987" s="7">
        <f t="shared" si="112"/>
        <v>13.786407766990292</v>
      </c>
      <c r="T987">
        <v>3079</v>
      </c>
      <c r="U987">
        <v>34.67</v>
      </c>
      <c r="V987">
        <f t="shared" si="107"/>
        <v>1</v>
      </c>
      <c r="W987">
        <f t="shared" si="108"/>
        <v>1</v>
      </c>
      <c r="X987">
        <f t="shared" si="109"/>
        <v>0</v>
      </c>
    </row>
    <row r="988" spans="1:24" x14ac:dyDescent="0.3">
      <c r="A988" t="s">
        <v>1367</v>
      </c>
      <c r="B988" t="str">
        <f t="shared" si="110"/>
        <v>'INTENTECH'</v>
      </c>
      <c r="C988" t="s">
        <v>24</v>
      </c>
      <c r="D988" t="s">
        <v>1677</v>
      </c>
      <c r="E988">
        <v>33.200000000000003</v>
      </c>
      <c r="F988">
        <v>34.450000000000003</v>
      </c>
      <c r="G988">
        <v>34.85</v>
      </c>
      <c r="H988">
        <v>32.65</v>
      </c>
      <c r="I988">
        <v>34.85</v>
      </c>
      <c r="J988">
        <v>34.85</v>
      </c>
      <c r="K988">
        <v>34.76</v>
      </c>
      <c r="L988">
        <v>42933</v>
      </c>
      <c r="M988" s="3">
        <v>14.92</v>
      </c>
      <c r="N988">
        <v>109</v>
      </c>
      <c r="O988" s="3">
        <f t="shared" si="106"/>
        <v>393.8807339449541</v>
      </c>
      <c r="P988" s="3">
        <f>VLOOKUP(A988,'27-7'!$A$2:$N$1650,14,FALSE)</f>
        <v>92.552845528455279</v>
      </c>
      <c r="Q988" s="6">
        <f t="shared" si="111"/>
        <v>3.2557387803258395</v>
      </c>
      <c r="R988" s="5">
        <f>VLOOKUP(A988,'27-7'!$A$2:$L$1650,12,FALSE)</f>
        <v>3.75</v>
      </c>
      <c r="S988" s="7">
        <f t="shared" si="112"/>
        <v>2.9786666666666668</v>
      </c>
      <c r="T988">
        <v>39188</v>
      </c>
      <c r="U988">
        <v>91.28</v>
      </c>
      <c r="V988">
        <f t="shared" si="107"/>
        <v>1</v>
      </c>
      <c r="W988">
        <f t="shared" si="108"/>
        <v>1</v>
      </c>
      <c r="X988">
        <f t="shared" si="109"/>
        <v>0</v>
      </c>
    </row>
    <row r="989" spans="1:24" x14ac:dyDescent="0.3">
      <c r="A989" t="s">
        <v>1465</v>
      </c>
      <c r="B989" t="str">
        <f t="shared" si="110"/>
        <v>'ASPINWALL'</v>
      </c>
      <c r="C989" t="s">
        <v>24</v>
      </c>
      <c r="D989" t="s">
        <v>1677</v>
      </c>
      <c r="E989">
        <v>119.1</v>
      </c>
      <c r="F989">
        <v>123.45</v>
      </c>
      <c r="G989">
        <v>123.45</v>
      </c>
      <c r="H989">
        <v>113.75</v>
      </c>
      <c r="I989">
        <v>115.7</v>
      </c>
      <c r="J989">
        <v>116.95</v>
      </c>
      <c r="K989">
        <v>116.94</v>
      </c>
      <c r="L989">
        <v>11103</v>
      </c>
      <c r="M989" s="3">
        <v>12.98</v>
      </c>
      <c r="N989">
        <v>126</v>
      </c>
      <c r="O989" s="3">
        <f t="shared" si="106"/>
        <v>88.11904761904762</v>
      </c>
      <c r="P989" s="3">
        <f>VLOOKUP(A989,'27-7'!$A$2:$N$1650,14,FALSE)</f>
        <v>11.63063063063063</v>
      </c>
      <c r="Q989" s="6">
        <f t="shared" si="111"/>
        <v>6.5764634281288039</v>
      </c>
      <c r="R989" s="5">
        <f>VLOOKUP(A989,'27-7'!$A$2:$L$1650,12,FALSE)</f>
        <v>1.53</v>
      </c>
      <c r="S989" s="7">
        <f t="shared" si="112"/>
        <v>7.4836601307189552</v>
      </c>
      <c r="T989">
        <v>9553</v>
      </c>
      <c r="U989">
        <v>86.04</v>
      </c>
      <c r="V989">
        <f t="shared" si="107"/>
        <v>1</v>
      </c>
      <c r="W989">
        <f t="shared" si="108"/>
        <v>1</v>
      </c>
      <c r="X989">
        <f t="shared" si="109"/>
        <v>0</v>
      </c>
    </row>
    <row r="990" spans="1:24" x14ac:dyDescent="0.3">
      <c r="A990" t="s">
        <v>1463</v>
      </c>
      <c r="B990" t="str">
        <f t="shared" si="110"/>
        <v>'COMPUSOFT'</v>
      </c>
      <c r="C990" t="s">
        <v>41</v>
      </c>
      <c r="D990" t="s">
        <v>1677</v>
      </c>
      <c r="E990">
        <v>7.8</v>
      </c>
      <c r="F990">
        <v>7.8</v>
      </c>
      <c r="G990">
        <v>8</v>
      </c>
      <c r="H990">
        <v>7.55</v>
      </c>
      <c r="I990">
        <v>7.85</v>
      </c>
      <c r="J990">
        <v>7.85</v>
      </c>
      <c r="K990">
        <v>7.78</v>
      </c>
      <c r="L990">
        <v>156232</v>
      </c>
      <c r="M990" s="3">
        <v>12.15</v>
      </c>
      <c r="N990">
        <v>155</v>
      </c>
      <c r="O990" s="3">
        <f t="shared" si="106"/>
        <v>1007.9483870967742</v>
      </c>
      <c r="P990" s="3">
        <f>VLOOKUP(A990,'27-7'!$A$2:$N$1650,14,FALSE)</f>
        <v>122.70121951219512</v>
      </c>
      <c r="Q990" s="6">
        <f t="shared" si="111"/>
        <v>7.2146566358828688</v>
      </c>
      <c r="R990" s="5">
        <f>VLOOKUP(A990,'27-7'!$A$2:$L$1650,12,FALSE)</f>
        <v>1.57</v>
      </c>
      <c r="S990" s="7">
        <f t="shared" si="112"/>
        <v>6.7388535031847132</v>
      </c>
      <c r="T990" t="s">
        <v>42</v>
      </c>
      <c r="U990" t="s">
        <v>42</v>
      </c>
      <c r="V990">
        <f t="shared" si="107"/>
        <v>1</v>
      </c>
      <c r="W990">
        <f t="shared" si="108"/>
        <v>1</v>
      </c>
      <c r="X990">
        <f t="shared" si="109"/>
        <v>0</v>
      </c>
    </row>
    <row r="991" spans="1:24" x14ac:dyDescent="0.3">
      <c r="A991" t="s">
        <v>1550</v>
      </c>
      <c r="B991" t="str">
        <f t="shared" si="110"/>
        <v>'BLBLIMITED'</v>
      </c>
      <c r="C991" t="s">
        <v>41</v>
      </c>
      <c r="D991" t="s">
        <v>1677</v>
      </c>
      <c r="E991">
        <v>4.45</v>
      </c>
      <c r="F991">
        <v>4.25</v>
      </c>
      <c r="G991">
        <v>4.5999999999999996</v>
      </c>
      <c r="H991">
        <v>4.25</v>
      </c>
      <c r="I991">
        <v>4.5</v>
      </c>
      <c r="J991">
        <v>4.5</v>
      </c>
      <c r="K991">
        <v>4.5</v>
      </c>
      <c r="L991">
        <v>268277</v>
      </c>
      <c r="M991" s="3">
        <v>12.07</v>
      </c>
      <c r="N991">
        <v>85</v>
      </c>
      <c r="O991" s="3">
        <f t="shared" si="106"/>
        <v>3156.2</v>
      </c>
      <c r="P991" s="3">
        <f>VLOOKUP(A991,'27-7'!$A$2:$N$1650,14,FALSE)</f>
        <v>851.13333333333333</v>
      </c>
      <c r="Q991" s="6">
        <f t="shared" si="111"/>
        <v>2.7082321610401818</v>
      </c>
      <c r="R991" s="5">
        <f>VLOOKUP(A991,'27-7'!$A$2:$L$1650,12,FALSE)</f>
        <v>0.56999999999999995</v>
      </c>
      <c r="S991" s="7">
        <f t="shared" si="112"/>
        <v>20.17543859649123</v>
      </c>
      <c r="T991" t="s">
        <v>42</v>
      </c>
      <c r="U991" t="s">
        <v>42</v>
      </c>
      <c r="V991">
        <f t="shared" si="107"/>
        <v>1</v>
      </c>
      <c r="W991">
        <f t="shared" si="108"/>
        <v>1</v>
      </c>
      <c r="X991">
        <f t="shared" si="109"/>
        <v>0</v>
      </c>
    </row>
    <row r="992" spans="1:24" x14ac:dyDescent="0.3">
      <c r="A992" t="s">
        <v>1447</v>
      </c>
      <c r="B992" t="str">
        <f t="shared" si="110"/>
        <v>'TARMAT'</v>
      </c>
      <c r="C992" t="s">
        <v>24</v>
      </c>
      <c r="D992" t="s">
        <v>1677</v>
      </c>
      <c r="E992">
        <v>29.6</v>
      </c>
      <c r="F992">
        <v>32.549999999999997</v>
      </c>
      <c r="G992">
        <v>32.549999999999997</v>
      </c>
      <c r="H992">
        <v>32.549999999999997</v>
      </c>
      <c r="I992">
        <v>32.549999999999997</v>
      </c>
      <c r="J992">
        <v>32.549999999999997</v>
      </c>
      <c r="K992">
        <v>32.549999999999997</v>
      </c>
      <c r="L992">
        <v>32720</v>
      </c>
      <c r="M992" s="3">
        <v>10.65</v>
      </c>
      <c r="N992">
        <v>51</v>
      </c>
      <c r="O992" s="3">
        <f t="shared" si="106"/>
        <v>641.56862745098044</v>
      </c>
      <c r="P992" s="3">
        <f>VLOOKUP(A992,'27-7'!$A$2:$N$1650,14,FALSE)</f>
        <v>53.178571428571431</v>
      </c>
      <c r="Q992" s="6">
        <f t="shared" si="111"/>
        <v>11.064420126680625</v>
      </c>
      <c r="R992" s="5">
        <f>VLOOKUP(A992,'27-7'!$A$2:$L$1650,12,FALSE)</f>
        <v>1.8</v>
      </c>
      <c r="S992" s="7">
        <f t="shared" si="112"/>
        <v>4.9166666666666661</v>
      </c>
      <c r="T992">
        <v>30720</v>
      </c>
      <c r="U992">
        <v>93.89</v>
      </c>
      <c r="V992">
        <f t="shared" si="107"/>
        <v>1</v>
      </c>
      <c r="W992">
        <f t="shared" si="108"/>
        <v>1</v>
      </c>
      <c r="X992">
        <f t="shared" si="109"/>
        <v>0</v>
      </c>
    </row>
    <row r="993" spans="1:24" x14ac:dyDescent="0.3">
      <c r="A993" t="s">
        <v>1517</v>
      </c>
      <c r="B993" t="str">
        <f t="shared" si="110"/>
        <v>'RANEENGINE'</v>
      </c>
      <c r="C993" t="s">
        <v>24</v>
      </c>
      <c r="D993" t="s">
        <v>1677</v>
      </c>
      <c r="E993">
        <v>190</v>
      </c>
      <c r="F993">
        <v>191.6</v>
      </c>
      <c r="G993">
        <v>196.6</v>
      </c>
      <c r="H993">
        <v>185.25</v>
      </c>
      <c r="I993">
        <v>190.75</v>
      </c>
      <c r="J993">
        <v>192.35</v>
      </c>
      <c r="K993">
        <v>193.05</v>
      </c>
      <c r="L993">
        <v>4808</v>
      </c>
      <c r="M993" s="3">
        <v>9.2799999999999994</v>
      </c>
      <c r="N993">
        <v>312</v>
      </c>
      <c r="O993" s="3">
        <f t="shared" si="106"/>
        <v>15.410256410256411</v>
      </c>
      <c r="P993" s="3">
        <f>VLOOKUP(A993,'27-7'!$A$2:$N$1650,14,FALSE)</f>
        <v>6.7714285714285714</v>
      </c>
      <c r="Q993" s="6">
        <f t="shared" si="111"/>
        <v>1.2757762631180354</v>
      </c>
      <c r="R993" s="5">
        <f>VLOOKUP(A993,'27-7'!$A$2:$L$1650,12,FALSE)</f>
        <v>0.91</v>
      </c>
      <c r="S993" s="7">
        <f t="shared" si="112"/>
        <v>9.1978021978021971</v>
      </c>
      <c r="T993">
        <v>1931</v>
      </c>
      <c r="U993">
        <v>40.159999999999997</v>
      </c>
      <c r="V993">
        <f t="shared" si="107"/>
        <v>1</v>
      </c>
      <c r="W993">
        <f t="shared" si="108"/>
        <v>1</v>
      </c>
      <c r="X993">
        <f t="shared" si="109"/>
        <v>0</v>
      </c>
    </row>
    <row r="994" spans="1:24" x14ac:dyDescent="0.3">
      <c r="A994" t="s">
        <v>1418</v>
      </c>
      <c r="B994" t="str">
        <f t="shared" si="110"/>
        <v>'EIHAHOTELS'</v>
      </c>
      <c r="C994" t="s">
        <v>24</v>
      </c>
      <c r="D994" t="s">
        <v>1677</v>
      </c>
      <c r="E994">
        <v>243.65</v>
      </c>
      <c r="F994">
        <v>239.05</v>
      </c>
      <c r="G994">
        <v>243.95</v>
      </c>
      <c r="H994">
        <v>233.3</v>
      </c>
      <c r="I994">
        <v>238</v>
      </c>
      <c r="J994">
        <v>236.45</v>
      </c>
      <c r="K994">
        <v>237.87</v>
      </c>
      <c r="L994">
        <v>3065</v>
      </c>
      <c r="M994" s="3">
        <v>7.29</v>
      </c>
      <c r="N994">
        <v>197</v>
      </c>
      <c r="O994" s="3">
        <f t="shared" si="106"/>
        <v>15.558375634517766</v>
      </c>
      <c r="P994" s="3">
        <f>VLOOKUP(A994,'27-7'!$A$2:$N$1650,14,FALSE)</f>
        <v>5.666666666666667</v>
      </c>
      <c r="Q994" s="6">
        <f t="shared" si="111"/>
        <v>1.7455957002090172</v>
      </c>
      <c r="R994" s="5">
        <f>VLOOKUP(A994,'27-7'!$A$2:$L$1650,12,FALSE)</f>
        <v>2.3199999999999998</v>
      </c>
      <c r="S994" s="7">
        <f t="shared" si="112"/>
        <v>2.1422413793103452</v>
      </c>
      <c r="T994">
        <v>1533</v>
      </c>
      <c r="U994">
        <v>50.02</v>
      </c>
      <c r="V994">
        <f t="shared" si="107"/>
        <v>1</v>
      </c>
      <c r="W994">
        <f t="shared" si="108"/>
        <v>1</v>
      </c>
      <c r="X994">
        <f t="shared" si="109"/>
        <v>0</v>
      </c>
    </row>
    <row r="995" spans="1:24" x14ac:dyDescent="0.3">
      <c r="A995" t="s">
        <v>1490</v>
      </c>
      <c r="B995" t="str">
        <f t="shared" si="110"/>
        <v>'OMMETALS'</v>
      </c>
      <c r="C995" t="s">
        <v>41</v>
      </c>
      <c r="D995" t="s">
        <v>1677</v>
      </c>
      <c r="E995">
        <v>13.5</v>
      </c>
      <c r="F995">
        <v>13.9</v>
      </c>
      <c r="G995">
        <v>14.15</v>
      </c>
      <c r="H995">
        <v>12.9</v>
      </c>
      <c r="I995">
        <v>14</v>
      </c>
      <c r="J995">
        <v>14</v>
      </c>
      <c r="K995">
        <v>13.37</v>
      </c>
      <c r="L995">
        <v>44331</v>
      </c>
      <c r="M995" s="3">
        <v>5.93</v>
      </c>
      <c r="N995">
        <v>110</v>
      </c>
      <c r="O995" s="3">
        <f t="shared" si="106"/>
        <v>403.0090909090909</v>
      </c>
      <c r="P995" s="3">
        <f>VLOOKUP(A995,'27-7'!$A$2:$N$1650,14,FALSE)</f>
        <v>121.70422535211267</v>
      </c>
      <c r="Q995" s="6">
        <f t="shared" si="111"/>
        <v>2.3113812584822888</v>
      </c>
      <c r="R995" s="5">
        <f>VLOOKUP(A995,'27-7'!$A$2:$L$1650,12,FALSE)</f>
        <v>1.19</v>
      </c>
      <c r="S995" s="7">
        <f t="shared" si="112"/>
        <v>3.9831932773109249</v>
      </c>
      <c r="T995" t="s">
        <v>42</v>
      </c>
      <c r="U995" t="s">
        <v>42</v>
      </c>
      <c r="V995">
        <f t="shared" si="107"/>
        <v>1</v>
      </c>
      <c r="W995">
        <f t="shared" si="108"/>
        <v>1</v>
      </c>
      <c r="X995">
        <f t="shared" si="109"/>
        <v>0</v>
      </c>
    </row>
    <row r="996" spans="1:24" x14ac:dyDescent="0.3">
      <c r="A996" t="s">
        <v>1441</v>
      </c>
      <c r="B996" t="str">
        <f t="shared" si="110"/>
        <v>'KECL'</v>
      </c>
      <c r="C996" t="s">
        <v>24</v>
      </c>
      <c r="D996" t="s">
        <v>1677</v>
      </c>
      <c r="E996">
        <v>10.9</v>
      </c>
      <c r="F996">
        <v>10.8</v>
      </c>
      <c r="G996">
        <v>10.85</v>
      </c>
      <c r="H996">
        <v>10.4</v>
      </c>
      <c r="I996">
        <v>10.4</v>
      </c>
      <c r="J996">
        <v>10.4</v>
      </c>
      <c r="K996">
        <v>10.51</v>
      </c>
      <c r="L996">
        <v>53490</v>
      </c>
      <c r="M996" s="3">
        <v>5.62</v>
      </c>
      <c r="N996">
        <v>229</v>
      </c>
      <c r="O996" s="3">
        <f t="shared" si="106"/>
        <v>233.58078602620088</v>
      </c>
      <c r="P996" s="3">
        <f>VLOOKUP(A996,'27-7'!$A$2:$N$1650,14,FALSE)</f>
        <v>105.71069182389937</v>
      </c>
      <c r="Q996" s="6">
        <f t="shared" si="111"/>
        <v>1.2096230948456652</v>
      </c>
      <c r="R996" s="5">
        <f>VLOOKUP(A996,'27-7'!$A$2:$L$1650,12,FALSE)</f>
        <v>1.84</v>
      </c>
      <c r="S996" s="7">
        <f t="shared" si="112"/>
        <v>2.0543478260869565</v>
      </c>
      <c r="T996">
        <v>41548</v>
      </c>
      <c r="U996">
        <v>77.67</v>
      </c>
      <c r="V996">
        <f t="shared" si="107"/>
        <v>1</v>
      </c>
      <c r="W996">
        <f t="shared" si="108"/>
        <v>1</v>
      </c>
      <c r="X996">
        <f t="shared" si="109"/>
        <v>0</v>
      </c>
    </row>
    <row r="997" spans="1:24" x14ac:dyDescent="0.3">
      <c r="A997" t="s">
        <v>1451</v>
      </c>
      <c r="B997" t="str">
        <f t="shared" si="110"/>
        <v>'GANESHHOUC'</v>
      </c>
      <c r="C997" t="s">
        <v>41</v>
      </c>
      <c r="D997" t="s">
        <v>1677</v>
      </c>
      <c r="E997">
        <v>23.85</v>
      </c>
      <c r="F997">
        <v>23.5</v>
      </c>
      <c r="G997">
        <v>24.45</v>
      </c>
      <c r="H997">
        <v>22.95</v>
      </c>
      <c r="I997">
        <v>23.45</v>
      </c>
      <c r="J997">
        <v>23.6</v>
      </c>
      <c r="K997">
        <v>23.98</v>
      </c>
      <c r="L997">
        <v>22865</v>
      </c>
      <c r="M997" s="3">
        <v>5.48</v>
      </c>
      <c r="N997">
        <v>57</v>
      </c>
      <c r="O997" s="3">
        <f t="shared" si="106"/>
        <v>401.14035087719299</v>
      </c>
      <c r="P997" s="3">
        <f>VLOOKUP(A997,'27-7'!$A$2:$N$1650,14,FALSE)</f>
        <v>123.55932203389831</v>
      </c>
      <c r="Q997" s="6">
        <f t="shared" si="111"/>
        <v>2.2465405626549226</v>
      </c>
      <c r="R997" s="5">
        <f>VLOOKUP(A997,'27-7'!$A$2:$L$1650,12,FALSE)</f>
        <v>1.75</v>
      </c>
      <c r="S997" s="7">
        <f t="shared" si="112"/>
        <v>2.1314285714285717</v>
      </c>
      <c r="T997" t="s">
        <v>42</v>
      </c>
      <c r="U997" t="s">
        <v>42</v>
      </c>
      <c r="V997">
        <f t="shared" si="107"/>
        <v>1</v>
      </c>
      <c r="W997">
        <f t="shared" si="108"/>
        <v>1</v>
      </c>
      <c r="X997">
        <f t="shared" si="109"/>
        <v>0</v>
      </c>
    </row>
    <row r="998" spans="1:24" x14ac:dyDescent="0.3">
      <c r="A998" t="s">
        <v>1511</v>
      </c>
      <c r="B998" t="str">
        <f t="shared" si="110"/>
        <v>'INDOTECH'</v>
      </c>
      <c r="C998" t="s">
        <v>24</v>
      </c>
      <c r="D998" t="s">
        <v>1677</v>
      </c>
      <c r="E998">
        <v>93.45</v>
      </c>
      <c r="F998">
        <v>96.75</v>
      </c>
      <c r="G998">
        <v>96.75</v>
      </c>
      <c r="H998">
        <v>91.35</v>
      </c>
      <c r="I998">
        <v>93.3</v>
      </c>
      <c r="J998">
        <v>94.15</v>
      </c>
      <c r="K998">
        <v>92.97</v>
      </c>
      <c r="L998">
        <v>5786</v>
      </c>
      <c r="M998" s="3">
        <v>5.38</v>
      </c>
      <c r="N998">
        <v>205</v>
      </c>
      <c r="O998" s="3">
        <f t="shared" si="106"/>
        <v>28.224390243902437</v>
      </c>
      <c r="P998" s="3">
        <f>VLOOKUP(A998,'27-7'!$A$2:$N$1650,14,FALSE)</f>
        <v>9</v>
      </c>
      <c r="Q998" s="6">
        <f t="shared" si="111"/>
        <v>2.1360433604336042</v>
      </c>
      <c r="R998" s="5">
        <f>VLOOKUP(A998,'27-7'!$A$2:$L$1650,12,FALSE)</f>
        <v>0.99</v>
      </c>
      <c r="S998" s="7">
        <f t="shared" si="112"/>
        <v>4.4343434343434343</v>
      </c>
      <c r="T998">
        <v>4034</v>
      </c>
      <c r="U998">
        <v>69.72</v>
      </c>
      <c r="V998">
        <f t="shared" si="107"/>
        <v>1</v>
      </c>
      <c r="W998">
        <f t="shared" si="108"/>
        <v>1</v>
      </c>
      <c r="X998">
        <f t="shared" si="109"/>
        <v>0</v>
      </c>
    </row>
    <row r="999" spans="1:24" x14ac:dyDescent="0.3">
      <c r="A999" t="s">
        <v>1582</v>
      </c>
      <c r="B999" t="str">
        <f t="shared" si="110"/>
        <v>'KICL'</v>
      </c>
      <c r="C999" t="s">
        <v>24</v>
      </c>
      <c r="D999" t="s">
        <v>1677</v>
      </c>
      <c r="E999">
        <v>1280</v>
      </c>
      <c r="F999">
        <v>1299.95</v>
      </c>
      <c r="G999">
        <v>1299.95</v>
      </c>
      <c r="H999">
        <v>1254.1500000000001</v>
      </c>
      <c r="I999">
        <v>1284</v>
      </c>
      <c r="J999">
        <v>1270.5</v>
      </c>
      <c r="K999">
        <v>1266.9100000000001</v>
      </c>
      <c r="L999">
        <v>392</v>
      </c>
      <c r="M999" s="3">
        <v>4.97</v>
      </c>
      <c r="N999">
        <v>51</v>
      </c>
      <c r="O999" s="3">
        <f t="shared" si="106"/>
        <v>7.6862745098039218</v>
      </c>
      <c r="P999" s="3">
        <f>VLOOKUP(A999,'27-7'!$A$2:$N$1650,14,FALSE)</f>
        <v>2.3333333333333335</v>
      </c>
      <c r="Q999" s="6">
        <f t="shared" si="111"/>
        <v>2.2941176470588238</v>
      </c>
      <c r="R999" s="5">
        <f>VLOOKUP(A999,'27-7'!$A$2:$L$1650,12,FALSE)</f>
        <v>0.36</v>
      </c>
      <c r="S999" s="7">
        <f t="shared" si="112"/>
        <v>12.805555555555554</v>
      </c>
      <c r="T999">
        <v>340</v>
      </c>
      <c r="U999">
        <v>86.73</v>
      </c>
      <c r="V999">
        <f t="shared" si="107"/>
        <v>1</v>
      </c>
      <c r="W999">
        <f t="shared" si="108"/>
        <v>1</v>
      </c>
      <c r="X999">
        <f t="shared" si="109"/>
        <v>0</v>
      </c>
    </row>
    <row r="1000" spans="1:24" x14ac:dyDescent="0.3">
      <c r="A1000" t="s">
        <v>1530</v>
      </c>
      <c r="B1000" t="str">
        <f t="shared" si="110"/>
        <v>'PRAENG'</v>
      </c>
      <c r="C1000" t="s">
        <v>24</v>
      </c>
      <c r="D1000" t="s">
        <v>1677</v>
      </c>
      <c r="E1000">
        <v>5.6</v>
      </c>
      <c r="F1000">
        <v>5.85</v>
      </c>
      <c r="G1000">
        <v>5.85</v>
      </c>
      <c r="H1000">
        <v>5.4</v>
      </c>
      <c r="I1000">
        <v>5.85</v>
      </c>
      <c r="J1000">
        <v>5.85</v>
      </c>
      <c r="K1000">
        <v>5.63</v>
      </c>
      <c r="L1000">
        <v>79494</v>
      </c>
      <c r="M1000" s="3">
        <v>4.4800000000000004</v>
      </c>
      <c r="N1000">
        <v>57</v>
      </c>
      <c r="O1000" s="3">
        <f t="shared" si="106"/>
        <v>1394.6315789473683</v>
      </c>
      <c r="P1000" s="3">
        <f>VLOOKUP(A1000,'27-7'!$A$2:$N$1650,14,FALSE)</f>
        <v>501.75862068965517</v>
      </c>
      <c r="Q1000" s="6">
        <f t="shared" si="111"/>
        <v>1.7794870310957105</v>
      </c>
      <c r="R1000" s="5">
        <f>VLOOKUP(A1000,'27-7'!$A$2:$L$1650,12,FALSE)</f>
        <v>0.81</v>
      </c>
      <c r="S1000" s="7">
        <f t="shared" si="112"/>
        <v>4.5308641975308648</v>
      </c>
      <c r="T1000">
        <v>78460</v>
      </c>
      <c r="U1000">
        <v>98.7</v>
      </c>
      <c r="V1000">
        <f t="shared" si="107"/>
        <v>1</v>
      </c>
      <c r="W1000">
        <f t="shared" si="108"/>
        <v>1</v>
      </c>
      <c r="X1000">
        <f t="shared" si="109"/>
        <v>0</v>
      </c>
    </row>
    <row r="1001" spans="1:24" x14ac:dyDescent="0.3">
      <c r="A1001" t="s">
        <v>1538</v>
      </c>
      <c r="B1001" t="str">
        <f t="shared" si="110"/>
        <v>'MANAKALUCO'</v>
      </c>
      <c r="C1001" t="s">
        <v>24</v>
      </c>
      <c r="D1001" t="s">
        <v>1677</v>
      </c>
      <c r="E1001">
        <v>7.45</v>
      </c>
      <c r="F1001">
        <v>7.15</v>
      </c>
      <c r="G1001">
        <v>7.25</v>
      </c>
      <c r="H1001">
        <v>7.1</v>
      </c>
      <c r="I1001">
        <v>7.15</v>
      </c>
      <c r="J1001">
        <v>7.15</v>
      </c>
      <c r="K1001">
        <v>7.18</v>
      </c>
      <c r="L1001">
        <v>43050</v>
      </c>
      <c r="M1001" s="3">
        <v>3.09</v>
      </c>
      <c r="N1001">
        <v>89</v>
      </c>
      <c r="O1001" s="3">
        <f t="shared" si="106"/>
        <v>483.70786516853934</v>
      </c>
      <c r="P1001" s="3">
        <f>VLOOKUP(A1001,'27-7'!$A$2:$N$1650,14,FALSE)</f>
        <v>228.77500000000001</v>
      </c>
      <c r="Q1001" s="6">
        <f t="shared" si="111"/>
        <v>1.1143388270944785</v>
      </c>
      <c r="R1001" s="5">
        <f>VLOOKUP(A1001,'27-7'!$A$2:$L$1650,12,FALSE)</f>
        <v>0.69</v>
      </c>
      <c r="S1001" s="7">
        <f t="shared" si="112"/>
        <v>3.4782608695652177</v>
      </c>
      <c r="T1001">
        <v>26676</v>
      </c>
      <c r="U1001">
        <v>61.97</v>
      </c>
      <c r="V1001">
        <f t="shared" si="107"/>
        <v>1</v>
      </c>
      <c r="W1001">
        <f t="shared" si="108"/>
        <v>1</v>
      </c>
      <c r="X1001">
        <f t="shared" si="109"/>
        <v>0</v>
      </c>
    </row>
    <row r="1002" spans="1:24" x14ac:dyDescent="0.3">
      <c r="A1002" t="s">
        <v>1529</v>
      </c>
      <c r="B1002" t="str">
        <f t="shared" si="110"/>
        <v>'MANAKSTEEL'</v>
      </c>
      <c r="C1002" t="s">
        <v>24</v>
      </c>
      <c r="D1002" t="s">
        <v>1677</v>
      </c>
      <c r="E1002">
        <v>9.75</v>
      </c>
      <c r="F1002">
        <v>9.75</v>
      </c>
      <c r="G1002">
        <v>10.199999999999999</v>
      </c>
      <c r="H1002">
        <v>9.5500000000000007</v>
      </c>
      <c r="I1002">
        <v>9.8000000000000007</v>
      </c>
      <c r="J1002">
        <v>9.8000000000000007</v>
      </c>
      <c r="K1002">
        <v>9.86</v>
      </c>
      <c r="L1002">
        <v>29571</v>
      </c>
      <c r="M1002" s="3">
        <v>2.91</v>
      </c>
      <c r="N1002">
        <v>136</v>
      </c>
      <c r="O1002" s="3">
        <f t="shared" si="106"/>
        <v>217.43382352941177</v>
      </c>
      <c r="P1002" s="3">
        <f>VLOOKUP(A1002,'27-7'!$A$2:$N$1650,14,FALSE)</f>
        <v>93.908045977011497</v>
      </c>
      <c r="Q1002" s="6">
        <f t="shared" si="111"/>
        <v>1.3153907768737849</v>
      </c>
      <c r="R1002" s="5">
        <f>VLOOKUP(A1002,'27-7'!$A$2:$L$1650,12,FALSE)</f>
        <v>0.81</v>
      </c>
      <c r="S1002" s="7">
        <f t="shared" si="112"/>
        <v>2.5925925925925926</v>
      </c>
      <c r="T1002">
        <v>8742</v>
      </c>
      <c r="U1002">
        <v>29.56</v>
      </c>
      <c r="V1002">
        <f t="shared" si="107"/>
        <v>1</v>
      </c>
      <c r="W1002">
        <f t="shared" si="108"/>
        <v>1</v>
      </c>
      <c r="X1002">
        <f t="shared" si="109"/>
        <v>0</v>
      </c>
    </row>
    <row r="1003" spans="1:24" x14ac:dyDescent="0.3">
      <c r="A1003" t="s">
        <v>1596</v>
      </c>
      <c r="B1003" t="str">
        <f t="shared" si="110"/>
        <v>'RAMASTEEL'</v>
      </c>
      <c r="C1003" t="s">
        <v>24</v>
      </c>
      <c r="D1003" t="s">
        <v>1677</v>
      </c>
      <c r="E1003">
        <v>28.9</v>
      </c>
      <c r="F1003">
        <v>28.5</v>
      </c>
      <c r="G1003">
        <v>29.1</v>
      </c>
      <c r="H1003">
        <v>27.65</v>
      </c>
      <c r="I1003">
        <v>28.95</v>
      </c>
      <c r="J1003">
        <v>28.75</v>
      </c>
      <c r="K1003">
        <v>28.35</v>
      </c>
      <c r="L1003">
        <v>7805</v>
      </c>
      <c r="M1003" s="3">
        <v>2.21</v>
      </c>
      <c r="N1003">
        <v>117</v>
      </c>
      <c r="O1003" s="3">
        <f t="shared" si="106"/>
        <v>66.709401709401703</v>
      </c>
      <c r="P1003" s="3">
        <f>VLOOKUP(A1003,'27-7'!$A$2:$N$1650,14,FALSE)</f>
        <v>27.818181818181817</v>
      </c>
      <c r="Q1003" s="6">
        <f t="shared" si="111"/>
        <v>1.3980503882464668</v>
      </c>
      <c r="R1003" s="5">
        <f>VLOOKUP(A1003,'27-7'!$A$2:$L$1650,12,FALSE)</f>
        <v>0.27</v>
      </c>
      <c r="S1003" s="7">
        <f t="shared" si="112"/>
        <v>7.1851851851851842</v>
      </c>
      <c r="T1003">
        <v>1906</v>
      </c>
      <c r="U1003">
        <v>24.42</v>
      </c>
      <c r="V1003">
        <f t="shared" si="107"/>
        <v>1</v>
      </c>
      <c r="W1003">
        <f t="shared" si="108"/>
        <v>1</v>
      </c>
      <c r="X1003">
        <f t="shared" si="109"/>
        <v>0</v>
      </c>
    </row>
    <row r="1004" spans="1:24" x14ac:dyDescent="0.3">
      <c r="A1004" t="s">
        <v>1548</v>
      </c>
      <c r="B1004" t="str">
        <f t="shared" si="110"/>
        <v>'JAIBALAJI'</v>
      </c>
      <c r="C1004" t="s">
        <v>24</v>
      </c>
      <c r="D1004" t="s">
        <v>1677</v>
      </c>
      <c r="E1004">
        <v>19.2</v>
      </c>
      <c r="F1004">
        <v>18.7</v>
      </c>
      <c r="G1004">
        <v>19.850000000000001</v>
      </c>
      <c r="H1004">
        <v>18.7</v>
      </c>
      <c r="I1004">
        <v>18.75</v>
      </c>
      <c r="J1004">
        <v>18.75</v>
      </c>
      <c r="K1004">
        <v>18.88</v>
      </c>
      <c r="L1004">
        <v>10272</v>
      </c>
      <c r="M1004" s="3">
        <v>1.94</v>
      </c>
      <c r="N1004">
        <v>32</v>
      </c>
      <c r="O1004" s="3">
        <f t="shared" si="106"/>
        <v>321</v>
      </c>
      <c r="P1004" s="3">
        <f>VLOOKUP(A1004,'27-7'!$A$2:$N$1650,14,FALSE)</f>
        <v>94.71875</v>
      </c>
      <c r="Q1004" s="6">
        <f t="shared" si="111"/>
        <v>2.3889805344770703</v>
      </c>
      <c r="R1004" s="5">
        <f>VLOOKUP(A1004,'27-7'!$A$2:$L$1650,12,FALSE)</f>
        <v>0.59</v>
      </c>
      <c r="S1004" s="7">
        <f t="shared" si="112"/>
        <v>2.2881355932203391</v>
      </c>
      <c r="T1004">
        <v>6957</v>
      </c>
      <c r="U1004">
        <v>67.73</v>
      </c>
      <c r="V1004">
        <f t="shared" si="107"/>
        <v>1</v>
      </c>
      <c r="W1004">
        <f t="shared" si="108"/>
        <v>1</v>
      </c>
      <c r="X1004">
        <f t="shared" si="109"/>
        <v>0</v>
      </c>
    </row>
    <row r="1005" spans="1:24" x14ac:dyDescent="0.3">
      <c r="A1005" t="s">
        <v>1591</v>
      </c>
      <c r="B1005" t="str">
        <f t="shared" si="110"/>
        <v>'INDOWIND'</v>
      </c>
      <c r="C1005" t="s">
        <v>41</v>
      </c>
      <c r="D1005" t="s">
        <v>1677</v>
      </c>
      <c r="E1005">
        <v>3.15</v>
      </c>
      <c r="F1005">
        <v>3.15</v>
      </c>
      <c r="G1005">
        <v>3.25</v>
      </c>
      <c r="H1005">
        <v>3</v>
      </c>
      <c r="I1005">
        <v>3</v>
      </c>
      <c r="J1005">
        <v>3</v>
      </c>
      <c r="K1005">
        <v>3.03</v>
      </c>
      <c r="L1005">
        <v>62555</v>
      </c>
      <c r="M1005" s="3">
        <v>1.89</v>
      </c>
      <c r="N1005">
        <v>69</v>
      </c>
      <c r="O1005" s="3">
        <f t="shared" si="106"/>
        <v>906.59420289855075</v>
      </c>
      <c r="P1005" s="3">
        <f>VLOOKUP(A1005,'27-7'!$A$2:$N$1650,14,FALSE)</f>
        <v>171.71698113207546</v>
      </c>
      <c r="Q1005" s="6">
        <f t="shared" si="111"/>
        <v>4.2795838648086137</v>
      </c>
      <c r="R1005" s="5">
        <f>VLOOKUP(A1005,'27-7'!$A$2:$L$1650,12,FALSE)</f>
        <v>0.28999999999999998</v>
      </c>
      <c r="S1005" s="7">
        <f t="shared" si="112"/>
        <v>5.5172413793103443</v>
      </c>
      <c r="T1005" t="s">
        <v>42</v>
      </c>
      <c r="U1005" t="s">
        <v>42</v>
      </c>
      <c r="V1005">
        <f t="shared" si="107"/>
        <v>1</v>
      </c>
      <c r="W1005">
        <f t="shared" si="108"/>
        <v>1</v>
      </c>
      <c r="X1005">
        <f t="shared" si="109"/>
        <v>0</v>
      </c>
    </row>
    <row r="1006" spans="1:24" x14ac:dyDescent="0.3">
      <c r="A1006" t="s">
        <v>1593</v>
      </c>
      <c r="B1006" t="str">
        <f t="shared" si="110"/>
        <v>'NAGREEKEXP'</v>
      </c>
      <c r="C1006" t="s">
        <v>24</v>
      </c>
      <c r="D1006" t="s">
        <v>1677</v>
      </c>
      <c r="E1006">
        <v>12.6</v>
      </c>
      <c r="F1006">
        <v>12.25</v>
      </c>
      <c r="G1006">
        <v>12.3</v>
      </c>
      <c r="H1006">
        <v>11.35</v>
      </c>
      <c r="I1006">
        <v>11.75</v>
      </c>
      <c r="J1006">
        <v>11.95</v>
      </c>
      <c r="K1006">
        <v>11.84</v>
      </c>
      <c r="L1006">
        <v>13719</v>
      </c>
      <c r="M1006" s="3">
        <v>1.62</v>
      </c>
      <c r="N1006">
        <v>39</v>
      </c>
      <c r="O1006" s="3">
        <f t="shared" si="106"/>
        <v>351.76923076923077</v>
      </c>
      <c r="P1006" s="3">
        <f>VLOOKUP(A1006,'27-7'!$A$2:$N$1650,14,FALSE)</f>
        <v>71.645161290322577</v>
      </c>
      <c r="Q1006" s="6">
        <f t="shared" si="111"/>
        <v>3.9098812038929109</v>
      </c>
      <c r="R1006" s="5">
        <f>VLOOKUP(A1006,'27-7'!$A$2:$L$1650,12,FALSE)</f>
        <v>0.28000000000000003</v>
      </c>
      <c r="S1006" s="7">
        <f t="shared" si="112"/>
        <v>4.7857142857142856</v>
      </c>
      <c r="T1006">
        <v>10300</v>
      </c>
      <c r="U1006">
        <v>75.08</v>
      </c>
      <c r="V1006">
        <f t="shared" si="107"/>
        <v>1</v>
      </c>
      <c r="W1006">
        <f t="shared" si="108"/>
        <v>1</v>
      </c>
      <c r="X1006">
        <f t="shared" si="109"/>
        <v>0</v>
      </c>
    </row>
    <row r="1007" spans="1:24" x14ac:dyDescent="0.3">
      <c r="A1007" t="s">
        <v>1640</v>
      </c>
      <c r="B1007" t="str">
        <f t="shared" si="110"/>
        <v>'SHARIABEES'</v>
      </c>
      <c r="C1007" t="s">
        <v>24</v>
      </c>
      <c r="D1007" t="s">
        <v>1677</v>
      </c>
      <c r="E1007">
        <v>277.95</v>
      </c>
      <c r="F1007">
        <v>279.95</v>
      </c>
      <c r="G1007">
        <v>279.95</v>
      </c>
      <c r="H1007">
        <v>275</v>
      </c>
      <c r="I1007">
        <v>276</v>
      </c>
      <c r="J1007">
        <v>275.25</v>
      </c>
      <c r="K1007">
        <v>275.77999999999997</v>
      </c>
      <c r="L1007">
        <v>422</v>
      </c>
      <c r="M1007" s="3">
        <v>1.1599999999999999</v>
      </c>
      <c r="N1007">
        <v>10</v>
      </c>
      <c r="O1007" s="3">
        <f t="shared" si="106"/>
        <v>42.2</v>
      </c>
      <c r="P1007" s="3">
        <f>VLOOKUP(A1007,'27-7'!$A$2:$N$1650,14,FALSE)</f>
        <v>5</v>
      </c>
      <c r="Q1007" s="6">
        <f t="shared" si="111"/>
        <v>7.44</v>
      </c>
      <c r="R1007" s="5">
        <f>VLOOKUP(A1007,'27-7'!$A$2:$L$1650,12,FALSE)</f>
        <v>0.08</v>
      </c>
      <c r="S1007" s="7">
        <f t="shared" si="112"/>
        <v>13.499999999999998</v>
      </c>
      <c r="T1007">
        <v>422</v>
      </c>
      <c r="U1007">
        <v>100</v>
      </c>
      <c r="V1007">
        <f t="shared" si="107"/>
        <v>1</v>
      </c>
      <c r="W1007">
        <f t="shared" si="108"/>
        <v>1</v>
      </c>
      <c r="X1007">
        <f t="shared" si="109"/>
        <v>0</v>
      </c>
    </row>
    <row r="1008" spans="1:24" x14ac:dyDescent="0.3">
      <c r="A1008" t="s">
        <v>1598</v>
      </c>
      <c r="B1008" t="str">
        <f t="shared" si="110"/>
        <v>'WEIZMANIND'</v>
      </c>
      <c r="C1008" t="s">
        <v>24</v>
      </c>
      <c r="D1008" t="s">
        <v>1677</v>
      </c>
      <c r="E1008">
        <v>25.5</v>
      </c>
      <c r="F1008">
        <v>25.7</v>
      </c>
      <c r="G1008">
        <v>25.7</v>
      </c>
      <c r="H1008">
        <v>24.7</v>
      </c>
      <c r="I1008">
        <v>25.7</v>
      </c>
      <c r="J1008">
        <v>25.6</v>
      </c>
      <c r="K1008">
        <v>25.49</v>
      </c>
      <c r="L1008">
        <v>4542</v>
      </c>
      <c r="M1008" s="3">
        <v>1.1599999999999999</v>
      </c>
      <c r="N1008">
        <v>35</v>
      </c>
      <c r="O1008" s="3">
        <f t="shared" si="106"/>
        <v>129.77142857142857</v>
      </c>
      <c r="P1008" s="3">
        <f>VLOOKUP(A1008,'27-7'!$A$2:$N$1650,14,FALSE)</f>
        <v>50.428571428571431</v>
      </c>
      <c r="Q1008" s="6">
        <f t="shared" si="111"/>
        <v>1.5733711048158638</v>
      </c>
      <c r="R1008" s="5">
        <f>VLOOKUP(A1008,'27-7'!$A$2:$L$1650,12,FALSE)</f>
        <v>0.27</v>
      </c>
      <c r="S1008" s="7">
        <f t="shared" si="112"/>
        <v>3.2962962962962958</v>
      </c>
      <c r="T1008">
        <v>3192</v>
      </c>
      <c r="U1008">
        <v>70.28</v>
      </c>
      <c r="V1008">
        <f t="shared" si="107"/>
        <v>1</v>
      </c>
      <c r="W1008">
        <f t="shared" si="108"/>
        <v>1</v>
      </c>
      <c r="X1008">
        <f t="shared" si="109"/>
        <v>0</v>
      </c>
    </row>
    <row r="1009" spans="1:24" x14ac:dyDescent="0.3">
      <c r="A1009" t="s">
        <v>1600</v>
      </c>
      <c r="B1009" t="str">
        <f t="shared" si="110"/>
        <v>'GANGESSECU'</v>
      </c>
      <c r="C1009" t="s">
        <v>24</v>
      </c>
      <c r="D1009" t="s">
        <v>1677</v>
      </c>
      <c r="E1009">
        <v>31.7</v>
      </c>
      <c r="F1009">
        <v>30.65</v>
      </c>
      <c r="G1009">
        <v>31.6</v>
      </c>
      <c r="H1009">
        <v>30.1</v>
      </c>
      <c r="I1009">
        <v>30.75</v>
      </c>
      <c r="J1009">
        <v>30.75</v>
      </c>
      <c r="K1009">
        <v>30.46</v>
      </c>
      <c r="L1009">
        <v>3774</v>
      </c>
      <c r="M1009" s="3">
        <v>1.1499999999999999</v>
      </c>
      <c r="N1009">
        <v>64</v>
      </c>
      <c r="O1009" s="3">
        <f t="shared" si="106"/>
        <v>58.96875</v>
      </c>
      <c r="P1009" s="3">
        <f>VLOOKUP(A1009,'27-7'!$A$2:$N$1650,14,FALSE)</f>
        <v>21</v>
      </c>
      <c r="Q1009" s="6">
        <f t="shared" si="111"/>
        <v>1.8080357142857142</v>
      </c>
      <c r="R1009" s="5">
        <f>VLOOKUP(A1009,'27-7'!$A$2:$L$1650,12,FALSE)</f>
        <v>0.26</v>
      </c>
      <c r="S1009" s="7">
        <f t="shared" si="112"/>
        <v>3.4230769230769225</v>
      </c>
      <c r="T1009">
        <v>3077</v>
      </c>
      <c r="U1009">
        <v>81.53</v>
      </c>
      <c r="V1009">
        <f t="shared" si="107"/>
        <v>1</v>
      </c>
      <c r="W1009">
        <f t="shared" si="108"/>
        <v>1</v>
      </c>
      <c r="X1009">
        <f t="shared" si="109"/>
        <v>0</v>
      </c>
    </row>
    <row r="1010" spans="1:24" x14ac:dyDescent="0.3">
      <c r="A1010" t="s">
        <v>1622</v>
      </c>
      <c r="B1010" t="str">
        <f t="shared" si="110"/>
        <v>'DPWIRES'</v>
      </c>
      <c r="C1010" t="s">
        <v>41</v>
      </c>
      <c r="D1010" t="s">
        <v>1677</v>
      </c>
      <c r="E1010">
        <v>53.3</v>
      </c>
      <c r="F1010">
        <v>54</v>
      </c>
      <c r="G1010">
        <v>54</v>
      </c>
      <c r="H1010">
        <v>52</v>
      </c>
      <c r="I1010">
        <v>52</v>
      </c>
      <c r="J1010">
        <v>52.25</v>
      </c>
      <c r="K1010">
        <v>53.2</v>
      </c>
      <c r="L1010">
        <v>1889</v>
      </c>
      <c r="M1010" s="3">
        <v>1</v>
      </c>
      <c r="N1010">
        <v>11</v>
      </c>
      <c r="O1010" s="3">
        <f t="shared" si="106"/>
        <v>171.72727272727272</v>
      </c>
      <c r="P1010" s="3">
        <f>VLOOKUP(A1010,'27-7'!$A$2:$N$1650,14,FALSE)</f>
        <v>31.625</v>
      </c>
      <c r="Q1010" s="6">
        <f t="shared" si="111"/>
        <v>4.430111390585699</v>
      </c>
      <c r="R1010" s="5">
        <f>VLOOKUP(A1010,'27-7'!$A$2:$L$1650,12,FALSE)</f>
        <v>0.14000000000000001</v>
      </c>
      <c r="S1010" s="7">
        <f t="shared" si="112"/>
        <v>6.1428571428571423</v>
      </c>
      <c r="T1010" t="s">
        <v>42</v>
      </c>
      <c r="U1010" t="s">
        <v>42</v>
      </c>
      <c r="V1010">
        <f t="shared" si="107"/>
        <v>1</v>
      </c>
      <c r="W1010">
        <f t="shared" si="108"/>
        <v>1</v>
      </c>
      <c r="X1010">
        <f t="shared" si="109"/>
        <v>0</v>
      </c>
    </row>
    <row r="1011" spans="1:24" x14ac:dyDescent="0.3">
      <c r="A1011" t="s">
        <v>1097</v>
      </c>
      <c r="B1011" t="str">
        <f t="shared" si="110"/>
        <v>'TOUCHWOOD'</v>
      </c>
      <c r="C1011" t="s">
        <v>41</v>
      </c>
      <c r="D1011" t="s">
        <v>1677</v>
      </c>
      <c r="E1011">
        <v>39</v>
      </c>
      <c r="F1011">
        <v>37.1</v>
      </c>
      <c r="G1011">
        <v>40.85</v>
      </c>
      <c r="H1011">
        <v>37.1</v>
      </c>
      <c r="I1011">
        <v>39.9</v>
      </c>
      <c r="J1011">
        <v>39.9</v>
      </c>
      <c r="K1011">
        <v>37.64</v>
      </c>
      <c r="L1011">
        <v>2599</v>
      </c>
      <c r="M1011" s="3">
        <v>0.98</v>
      </c>
      <c r="N1011">
        <v>33</v>
      </c>
      <c r="O1011" s="3">
        <f t="shared" si="106"/>
        <v>78.757575757575751</v>
      </c>
      <c r="P1011" s="3">
        <f>VLOOKUP(A1011,'27-7'!$A$2:$N$1650,14,FALSE)</f>
        <v>29.92</v>
      </c>
      <c r="Q1011" s="6">
        <f t="shared" si="111"/>
        <v>1.6322719170312749</v>
      </c>
      <c r="R1011" s="5">
        <f>VLOOKUP(A1011,'27-7'!$A$2:$L$1650,12,FALSE)</f>
        <v>0.28999999999999998</v>
      </c>
      <c r="S1011" s="7">
        <f t="shared" si="112"/>
        <v>2.3793103448275863</v>
      </c>
      <c r="T1011" t="s">
        <v>42</v>
      </c>
      <c r="U1011" t="s">
        <v>42</v>
      </c>
      <c r="V1011">
        <f t="shared" si="107"/>
        <v>1</v>
      </c>
      <c r="W1011">
        <f t="shared" si="108"/>
        <v>1</v>
      </c>
      <c r="X1011">
        <f t="shared" si="109"/>
        <v>0</v>
      </c>
    </row>
    <row r="1012" spans="1:24" x14ac:dyDescent="0.3">
      <c r="A1012" t="s">
        <v>1630</v>
      </c>
      <c r="B1012" t="str">
        <f t="shared" si="110"/>
        <v>'HINDNATGLS'</v>
      </c>
      <c r="C1012" t="s">
        <v>41</v>
      </c>
      <c r="D1012" t="s">
        <v>1677</v>
      </c>
      <c r="E1012">
        <v>30.5</v>
      </c>
      <c r="F1012">
        <v>30.6</v>
      </c>
      <c r="G1012">
        <v>30.95</v>
      </c>
      <c r="H1012">
        <v>29.6</v>
      </c>
      <c r="I1012">
        <v>30.95</v>
      </c>
      <c r="J1012">
        <v>29.85</v>
      </c>
      <c r="K1012">
        <v>30.18</v>
      </c>
      <c r="L1012">
        <v>2537</v>
      </c>
      <c r="M1012" s="3">
        <v>0.77</v>
      </c>
      <c r="N1012">
        <v>25</v>
      </c>
      <c r="O1012" s="3">
        <f t="shared" si="106"/>
        <v>101.48</v>
      </c>
      <c r="P1012" s="3">
        <f>VLOOKUP(A1012,'27-7'!$A$2:$N$1650,14,FALSE)</f>
        <v>50.714285714285715</v>
      </c>
      <c r="Q1012" s="6">
        <f t="shared" si="111"/>
        <v>1.0010140845070423</v>
      </c>
      <c r="R1012" s="5">
        <f>VLOOKUP(A1012,'27-7'!$A$2:$L$1650,12,FALSE)</f>
        <v>0.11</v>
      </c>
      <c r="S1012" s="7">
        <f t="shared" si="112"/>
        <v>6</v>
      </c>
      <c r="T1012" t="s">
        <v>42</v>
      </c>
      <c r="U1012" t="s">
        <v>42</v>
      </c>
      <c r="V1012">
        <f t="shared" si="107"/>
        <v>1</v>
      </c>
      <c r="W1012">
        <f t="shared" si="108"/>
        <v>1</v>
      </c>
      <c r="X1012">
        <f t="shared" si="109"/>
        <v>0</v>
      </c>
    </row>
    <row r="1013" spans="1:24" x14ac:dyDescent="0.3">
      <c r="A1013" t="s">
        <v>1635</v>
      </c>
      <c r="B1013" t="str">
        <f t="shared" si="110"/>
        <v>'ASAL'</v>
      </c>
      <c r="C1013" t="s">
        <v>41</v>
      </c>
      <c r="D1013" t="s">
        <v>1677</v>
      </c>
      <c r="E1013">
        <v>19.25</v>
      </c>
      <c r="F1013">
        <v>19.3</v>
      </c>
      <c r="G1013">
        <v>19.399999999999999</v>
      </c>
      <c r="H1013">
        <v>18.600000000000001</v>
      </c>
      <c r="I1013">
        <v>18.649999999999999</v>
      </c>
      <c r="J1013">
        <v>18.649999999999999</v>
      </c>
      <c r="K1013">
        <v>19.04</v>
      </c>
      <c r="L1013">
        <v>3683</v>
      </c>
      <c r="M1013" s="3">
        <v>0.7</v>
      </c>
      <c r="N1013">
        <v>15</v>
      </c>
      <c r="O1013" s="3">
        <f t="shared" si="106"/>
        <v>245.53333333333333</v>
      </c>
      <c r="P1013" s="3">
        <f>VLOOKUP(A1013,'27-7'!$A$2:$N$1650,14,FALSE)</f>
        <v>64.428571428571431</v>
      </c>
      <c r="Q1013" s="6">
        <f t="shared" si="111"/>
        <v>2.810938654841094</v>
      </c>
      <c r="R1013" s="5">
        <f>VLOOKUP(A1013,'27-7'!$A$2:$L$1650,12,FALSE)</f>
        <v>0.09</v>
      </c>
      <c r="S1013" s="7">
        <f t="shared" si="112"/>
        <v>6.7777777777777777</v>
      </c>
      <c r="T1013" t="s">
        <v>42</v>
      </c>
      <c r="U1013" t="s">
        <v>42</v>
      </c>
      <c r="V1013">
        <f t="shared" si="107"/>
        <v>1</v>
      </c>
      <c r="W1013">
        <f t="shared" si="108"/>
        <v>1</v>
      </c>
      <c r="X1013">
        <f t="shared" si="109"/>
        <v>0</v>
      </c>
    </row>
    <row r="1014" spans="1:24" x14ac:dyDescent="0.3">
      <c r="A1014" t="s">
        <v>1161</v>
      </c>
      <c r="B1014" t="str">
        <f t="shared" si="110"/>
        <v>'SHYAMCENT'</v>
      </c>
      <c r="C1014" t="s">
        <v>41</v>
      </c>
      <c r="D1014" t="s">
        <v>1677</v>
      </c>
      <c r="E1014">
        <v>3.4</v>
      </c>
      <c r="F1014">
        <v>3.25</v>
      </c>
      <c r="G1014">
        <v>3.45</v>
      </c>
      <c r="H1014">
        <v>3.25</v>
      </c>
      <c r="I1014">
        <v>3.45</v>
      </c>
      <c r="J1014">
        <v>3.45</v>
      </c>
      <c r="K1014">
        <v>3.31</v>
      </c>
      <c r="L1014">
        <v>19262</v>
      </c>
      <c r="M1014" s="3">
        <v>0.64</v>
      </c>
      <c r="N1014">
        <v>28</v>
      </c>
      <c r="O1014" s="3">
        <f t="shared" si="106"/>
        <v>687.92857142857144</v>
      </c>
      <c r="P1014" s="3">
        <f>VLOOKUP(A1014,'27-7'!$A$2:$N$1650,14,FALSE)</f>
        <v>205.76666666666668</v>
      </c>
      <c r="Q1014" s="6">
        <f t="shared" si="111"/>
        <v>2.3432459327486055</v>
      </c>
      <c r="R1014" s="5">
        <f>VLOOKUP(A1014,'27-7'!$A$2:$L$1650,12,FALSE)</f>
        <v>0.2</v>
      </c>
      <c r="S1014" s="7">
        <f t="shared" si="112"/>
        <v>2.1999999999999997</v>
      </c>
      <c r="T1014" t="s">
        <v>42</v>
      </c>
      <c r="U1014" t="s">
        <v>42</v>
      </c>
      <c r="V1014">
        <f t="shared" si="107"/>
        <v>1</v>
      </c>
      <c r="W1014">
        <f t="shared" si="108"/>
        <v>1</v>
      </c>
      <c r="X1014">
        <f t="shared" si="109"/>
        <v>0</v>
      </c>
    </row>
    <row r="1015" spans="1:24" x14ac:dyDescent="0.3">
      <c r="A1015" t="s">
        <v>1656</v>
      </c>
      <c r="B1015" t="str">
        <f t="shared" si="110"/>
        <v>'MSPL'</v>
      </c>
      <c r="C1015" t="s">
        <v>41</v>
      </c>
      <c r="D1015" t="s">
        <v>1677</v>
      </c>
      <c r="E1015">
        <v>6.45</v>
      </c>
      <c r="F1015">
        <v>6.35</v>
      </c>
      <c r="G1015">
        <v>6.75</v>
      </c>
      <c r="H1015">
        <v>6.15</v>
      </c>
      <c r="I1015">
        <v>6.2</v>
      </c>
      <c r="J1015">
        <v>6.2</v>
      </c>
      <c r="K1015">
        <v>6.58</v>
      </c>
      <c r="L1015">
        <v>7782</v>
      </c>
      <c r="M1015" s="3">
        <v>0.51</v>
      </c>
      <c r="N1015">
        <v>30</v>
      </c>
      <c r="O1015" s="3">
        <f t="shared" si="106"/>
        <v>259.39999999999998</v>
      </c>
      <c r="P1015" s="3">
        <f>VLOOKUP(A1015,'27-7'!$A$2:$N$1650,14,FALSE)</f>
        <v>62</v>
      </c>
      <c r="Q1015" s="6">
        <f t="shared" si="111"/>
        <v>3.1838709677419352</v>
      </c>
      <c r="R1015" s="5">
        <f>VLOOKUP(A1015,'27-7'!$A$2:$L$1650,12,FALSE)</f>
        <v>0.03</v>
      </c>
      <c r="S1015" s="7">
        <f t="shared" si="112"/>
        <v>16</v>
      </c>
      <c r="T1015" t="s">
        <v>42</v>
      </c>
      <c r="U1015" t="s">
        <v>42</v>
      </c>
      <c r="V1015">
        <f t="shared" si="107"/>
        <v>1</v>
      </c>
      <c r="W1015">
        <f t="shared" si="108"/>
        <v>1</v>
      </c>
      <c r="X1015">
        <f t="shared" si="109"/>
        <v>0</v>
      </c>
    </row>
    <row r="1016" spans="1:24" x14ac:dyDescent="0.3">
      <c r="A1016" t="s">
        <v>1653</v>
      </c>
      <c r="B1016" t="str">
        <f t="shared" si="110"/>
        <v>'GILLANDERS'</v>
      </c>
      <c r="C1016" t="s">
        <v>41</v>
      </c>
      <c r="D1016" t="s">
        <v>1677</v>
      </c>
      <c r="E1016">
        <v>27.7</v>
      </c>
      <c r="F1016">
        <v>29.05</v>
      </c>
      <c r="G1016">
        <v>29.05</v>
      </c>
      <c r="H1016">
        <v>26.65</v>
      </c>
      <c r="I1016">
        <v>27.15</v>
      </c>
      <c r="J1016">
        <v>27.15</v>
      </c>
      <c r="K1016">
        <v>27.2</v>
      </c>
      <c r="L1016">
        <v>1790</v>
      </c>
      <c r="M1016" s="3">
        <v>0.49</v>
      </c>
      <c r="N1016">
        <v>12</v>
      </c>
      <c r="O1016" s="3">
        <f t="shared" si="106"/>
        <v>149.16666666666666</v>
      </c>
      <c r="P1016" s="3">
        <f>VLOOKUP(A1016,'27-7'!$A$2:$N$1650,14,FALSE)</f>
        <v>40.25</v>
      </c>
      <c r="Q1016" s="6">
        <f t="shared" si="111"/>
        <v>2.7060041407867494</v>
      </c>
      <c r="R1016" s="5">
        <f>VLOOKUP(A1016,'27-7'!$A$2:$L$1650,12,FALSE)</f>
        <v>0.04</v>
      </c>
      <c r="S1016" s="7">
        <f t="shared" si="112"/>
        <v>11.25</v>
      </c>
      <c r="T1016" t="s">
        <v>42</v>
      </c>
      <c r="U1016" t="s">
        <v>42</v>
      </c>
      <c r="V1016">
        <f t="shared" si="107"/>
        <v>1</v>
      </c>
      <c r="W1016">
        <f t="shared" si="108"/>
        <v>1</v>
      </c>
      <c r="X1016">
        <f t="shared" si="109"/>
        <v>0</v>
      </c>
    </row>
    <row r="1017" spans="1:24" x14ac:dyDescent="0.3">
      <c r="A1017" t="s">
        <v>1637</v>
      </c>
      <c r="B1017" t="str">
        <f t="shared" si="110"/>
        <v>'NTL'</v>
      </c>
      <c r="C1017" t="s">
        <v>41</v>
      </c>
      <c r="D1017" t="s">
        <v>1677</v>
      </c>
      <c r="E1017">
        <v>0.6</v>
      </c>
      <c r="F1017">
        <v>0.55000000000000004</v>
      </c>
      <c r="G1017">
        <v>0.55000000000000004</v>
      </c>
      <c r="H1017">
        <v>0.55000000000000004</v>
      </c>
      <c r="I1017">
        <v>0.55000000000000004</v>
      </c>
      <c r="J1017">
        <v>0.55000000000000004</v>
      </c>
      <c r="K1017">
        <v>0.55000000000000004</v>
      </c>
      <c r="L1017">
        <v>69750</v>
      </c>
      <c r="M1017" s="3">
        <v>0.38</v>
      </c>
      <c r="N1017">
        <v>36</v>
      </c>
      <c r="O1017" s="3">
        <f t="shared" si="106"/>
        <v>1937.5</v>
      </c>
      <c r="P1017" s="3">
        <f>VLOOKUP(A1017,'27-7'!$A$2:$N$1650,14,FALSE)</f>
        <v>839.44444444444446</v>
      </c>
      <c r="Q1017" s="6">
        <f t="shared" si="111"/>
        <v>1.3080741230972868</v>
      </c>
      <c r="R1017" s="5">
        <f>VLOOKUP(A1017,'27-7'!$A$2:$L$1650,12,FALSE)</f>
        <v>0.09</v>
      </c>
      <c r="S1017" s="7">
        <f t="shared" si="112"/>
        <v>3.2222222222222228</v>
      </c>
      <c r="T1017" t="s">
        <v>42</v>
      </c>
      <c r="U1017" t="s">
        <v>42</v>
      </c>
      <c r="V1017">
        <f t="shared" si="107"/>
        <v>1</v>
      </c>
      <c r="W1017">
        <f t="shared" si="108"/>
        <v>1</v>
      </c>
      <c r="X1017">
        <f t="shared" si="109"/>
        <v>0</v>
      </c>
    </row>
    <row r="1018" spans="1:24" x14ac:dyDescent="0.3">
      <c r="A1018" t="s">
        <v>1661</v>
      </c>
      <c r="B1018" t="str">
        <f t="shared" si="110"/>
        <v>'S&amp;SPOWER'</v>
      </c>
      <c r="C1018" t="s">
        <v>41</v>
      </c>
      <c r="D1018" t="s">
        <v>1677</v>
      </c>
      <c r="E1018">
        <v>15.15</v>
      </c>
      <c r="F1018">
        <v>15.05</v>
      </c>
      <c r="G1018">
        <v>15.9</v>
      </c>
      <c r="H1018">
        <v>14.4</v>
      </c>
      <c r="I1018">
        <v>15.8</v>
      </c>
      <c r="J1018">
        <v>15.8</v>
      </c>
      <c r="K1018">
        <v>14.5</v>
      </c>
      <c r="L1018">
        <v>2394</v>
      </c>
      <c r="M1018" s="3">
        <v>0.35</v>
      </c>
      <c r="N1018">
        <v>18</v>
      </c>
      <c r="O1018" s="3">
        <f t="shared" si="106"/>
        <v>133</v>
      </c>
      <c r="P1018" s="3">
        <f>VLOOKUP(A1018,'27-7'!$A$2:$N$1650,14,FALSE)</f>
        <v>16.5</v>
      </c>
      <c r="Q1018" s="6">
        <f t="shared" si="111"/>
        <v>7.0606060606060606</v>
      </c>
      <c r="R1018" s="5">
        <f>VLOOKUP(A1018,'27-7'!$A$2:$L$1650,12,FALSE)</f>
        <v>0.02</v>
      </c>
      <c r="S1018" s="7">
        <f t="shared" si="112"/>
        <v>16.499999999999996</v>
      </c>
      <c r="T1018" t="s">
        <v>42</v>
      </c>
      <c r="U1018" t="s">
        <v>42</v>
      </c>
      <c r="V1018">
        <f t="shared" si="107"/>
        <v>1</v>
      </c>
      <c r="W1018">
        <f t="shared" si="108"/>
        <v>1</v>
      </c>
      <c r="X1018">
        <f t="shared" si="109"/>
        <v>0</v>
      </c>
    </row>
    <row r="1019" spans="1:24" x14ac:dyDescent="0.3">
      <c r="A1019" t="s">
        <v>1639</v>
      </c>
      <c r="B1019" t="str">
        <f t="shared" si="110"/>
        <v>'AARVEEDEN'</v>
      </c>
      <c r="C1019" t="s">
        <v>41</v>
      </c>
      <c r="D1019" t="s">
        <v>1677</v>
      </c>
      <c r="E1019">
        <v>10.3</v>
      </c>
      <c r="F1019">
        <v>10.3</v>
      </c>
      <c r="G1019">
        <v>10.75</v>
      </c>
      <c r="H1019">
        <v>9.9</v>
      </c>
      <c r="I1019">
        <v>10.45</v>
      </c>
      <c r="J1019">
        <v>10.25</v>
      </c>
      <c r="K1019">
        <v>10.11</v>
      </c>
      <c r="L1019">
        <v>3228</v>
      </c>
      <c r="M1019" s="3">
        <v>0.33</v>
      </c>
      <c r="N1019">
        <v>21</v>
      </c>
      <c r="O1019" s="3">
        <f t="shared" si="106"/>
        <v>153.71428571428572</v>
      </c>
      <c r="P1019" s="3">
        <f>VLOOKUP(A1019,'27-7'!$A$2:$N$1650,14,FALSE)</f>
        <v>58.142857142857146</v>
      </c>
      <c r="Q1019" s="6">
        <f t="shared" si="111"/>
        <v>1.6437346437346438</v>
      </c>
      <c r="R1019" s="5">
        <f>VLOOKUP(A1019,'27-7'!$A$2:$L$1650,12,FALSE)</f>
        <v>0.08</v>
      </c>
      <c r="S1019" s="7">
        <f t="shared" si="112"/>
        <v>3.125</v>
      </c>
      <c r="T1019" t="s">
        <v>42</v>
      </c>
      <c r="U1019" t="s">
        <v>42</v>
      </c>
      <c r="V1019">
        <f t="shared" si="107"/>
        <v>1</v>
      </c>
      <c r="W1019">
        <f t="shared" si="108"/>
        <v>1</v>
      </c>
      <c r="X1019">
        <f t="shared" si="109"/>
        <v>0</v>
      </c>
    </row>
    <row r="1020" spans="1:24" x14ac:dyDescent="0.3">
      <c r="A1020" t="s">
        <v>1651</v>
      </c>
      <c r="B1020" t="str">
        <f t="shared" si="110"/>
        <v>'VASWANI'</v>
      </c>
      <c r="C1020" t="s">
        <v>41</v>
      </c>
      <c r="D1020" t="s">
        <v>1677</v>
      </c>
      <c r="E1020">
        <v>5.35</v>
      </c>
      <c r="F1020">
        <v>5.0999999999999996</v>
      </c>
      <c r="G1020">
        <v>5.5</v>
      </c>
      <c r="H1020">
        <v>5.0999999999999996</v>
      </c>
      <c r="I1020">
        <v>5.0999999999999996</v>
      </c>
      <c r="J1020">
        <v>5.0999999999999996</v>
      </c>
      <c r="K1020">
        <v>5.12</v>
      </c>
      <c r="L1020">
        <v>6501</v>
      </c>
      <c r="M1020" s="3">
        <v>0.33</v>
      </c>
      <c r="N1020">
        <v>16</v>
      </c>
      <c r="O1020" s="3">
        <f t="shared" si="106"/>
        <v>406.3125</v>
      </c>
      <c r="P1020" s="3">
        <f>VLOOKUP(A1020,'27-7'!$A$2:$N$1650,14,FALSE)</f>
        <v>78.307692307692307</v>
      </c>
      <c r="Q1020" s="6">
        <f t="shared" si="111"/>
        <v>4.1886665029469548</v>
      </c>
      <c r="R1020" s="5">
        <f>VLOOKUP(A1020,'27-7'!$A$2:$L$1650,12,FALSE)</f>
        <v>0.05</v>
      </c>
      <c r="S1020" s="7">
        <f t="shared" si="112"/>
        <v>5.6000000000000005</v>
      </c>
      <c r="T1020" t="s">
        <v>42</v>
      </c>
      <c r="U1020" t="s">
        <v>42</v>
      </c>
      <c r="V1020">
        <f t="shared" si="107"/>
        <v>1</v>
      </c>
      <c r="W1020">
        <f t="shared" si="108"/>
        <v>1</v>
      </c>
      <c r="X1020">
        <f t="shared" si="109"/>
        <v>0</v>
      </c>
    </row>
    <row r="1021" spans="1:24" x14ac:dyDescent="0.3">
      <c r="A1021" t="s">
        <v>1666</v>
      </c>
      <c r="B1021" t="str">
        <f t="shared" si="110"/>
        <v>'GTNIND'</v>
      </c>
      <c r="C1021" t="s">
        <v>41</v>
      </c>
      <c r="D1021" t="s">
        <v>1677</v>
      </c>
      <c r="E1021">
        <v>7.75</v>
      </c>
      <c r="F1021">
        <v>7.45</v>
      </c>
      <c r="G1021">
        <v>7.9</v>
      </c>
      <c r="H1021">
        <v>7.4</v>
      </c>
      <c r="I1021">
        <v>7.4</v>
      </c>
      <c r="J1021">
        <v>7.55</v>
      </c>
      <c r="K1021">
        <v>7.53</v>
      </c>
      <c r="L1021">
        <v>3439</v>
      </c>
      <c r="M1021" s="3">
        <v>0.26</v>
      </c>
      <c r="N1021">
        <v>27</v>
      </c>
      <c r="O1021" s="3">
        <f t="shared" si="106"/>
        <v>127.37037037037037</v>
      </c>
      <c r="P1021" s="3">
        <f>VLOOKUP(A1021,'27-7'!$A$2:$N$1650,14,FALSE)</f>
        <v>56.666666666666664</v>
      </c>
      <c r="Q1021" s="6">
        <f t="shared" si="111"/>
        <v>1.2477124183006536</v>
      </c>
      <c r="R1021" s="5">
        <f>VLOOKUP(A1021,'27-7'!$A$2:$L$1650,12,FALSE)</f>
        <v>0.01</v>
      </c>
      <c r="S1021" s="7">
        <f t="shared" si="112"/>
        <v>25</v>
      </c>
      <c r="T1021" t="s">
        <v>42</v>
      </c>
      <c r="U1021" t="s">
        <v>42</v>
      </c>
      <c r="V1021">
        <f t="shared" si="107"/>
        <v>1</v>
      </c>
      <c r="W1021">
        <f t="shared" si="108"/>
        <v>1</v>
      </c>
      <c r="X1021">
        <f t="shared" si="109"/>
        <v>0</v>
      </c>
    </row>
    <row r="1022" spans="1:24" x14ac:dyDescent="0.3">
      <c r="A1022" t="s">
        <v>1670</v>
      </c>
      <c r="B1022" t="str">
        <f t="shared" si="110"/>
        <v>'MANAKCOAT'</v>
      </c>
      <c r="C1022" t="s">
        <v>24</v>
      </c>
      <c r="D1022" t="s">
        <v>1677</v>
      </c>
      <c r="E1022">
        <v>4</v>
      </c>
      <c r="F1022">
        <v>3.8</v>
      </c>
      <c r="G1022">
        <v>4.2</v>
      </c>
      <c r="H1022">
        <v>3.8</v>
      </c>
      <c r="I1022">
        <v>4.2</v>
      </c>
      <c r="J1022">
        <v>4</v>
      </c>
      <c r="K1022">
        <v>3.86</v>
      </c>
      <c r="L1022">
        <v>5635</v>
      </c>
      <c r="M1022" s="3">
        <v>0.22</v>
      </c>
      <c r="N1022">
        <v>34</v>
      </c>
      <c r="O1022" s="3">
        <f t="shared" si="106"/>
        <v>165.73529411764707</v>
      </c>
      <c r="P1022" s="3">
        <f>VLOOKUP(A1022,'27-7'!$A$2:$N$1650,14,FALSE)</f>
        <v>42.428571428571431</v>
      </c>
      <c r="Q1022" s="6">
        <f t="shared" si="111"/>
        <v>2.9062190532778769</v>
      </c>
      <c r="R1022" s="5">
        <f>VLOOKUP(A1022,'27-7'!$A$2:$L$1650,12,FALSE)</f>
        <v>0.01</v>
      </c>
      <c r="S1022" s="7">
        <f t="shared" si="112"/>
        <v>21</v>
      </c>
      <c r="T1022">
        <v>5105</v>
      </c>
      <c r="U1022">
        <v>90.59</v>
      </c>
      <c r="V1022">
        <f t="shared" si="107"/>
        <v>1</v>
      </c>
      <c r="W1022">
        <f t="shared" si="108"/>
        <v>1</v>
      </c>
      <c r="X1022">
        <f t="shared" si="109"/>
        <v>0</v>
      </c>
    </row>
    <row r="1023" spans="1:24" x14ac:dyDescent="0.3">
      <c r="A1023" t="s">
        <v>1650</v>
      </c>
      <c r="B1023" t="str">
        <f t="shared" si="110"/>
        <v>'NORBTEAEXP'</v>
      </c>
      <c r="C1023" t="s">
        <v>24</v>
      </c>
      <c r="D1023" t="s">
        <v>1677</v>
      </c>
      <c r="E1023">
        <v>4.9000000000000004</v>
      </c>
      <c r="F1023">
        <v>5.0999999999999996</v>
      </c>
      <c r="G1023">
        <v>5.0999999999999996</v>
      </c>
      <c r="H1023">
        <v>5.0999999999999996</v>
      </c>
      <c r="I1023">
        <v>5.0999999999999996</v>
      </c>
      <c r="J1023">
        <v>5.0999999999999996</v>
      </c>
      <c r="K1023">
        <v>5.0999999999999996</v>
      </c>
      <c r="L1023">
        <v>4076</v>
      </c>
      <c r="M1023" s="3">
        <v>0.21</v>
      </c>
      <c r="N1023">
        <v>4</v>
      </c>
      <c r="O1023" s="3">
        <f t="shared" si="106"/>
        <v>1019</v>
      </c>
      <c r="P1023" s="3">
        <f>VLOOKUP(A1023,'27-7'!$A$2:$N$1650,14,FALSE)</f>
        <v>265</v>
      </c>
      <c r="Q1023" s="6">
        <f t="shared" si="111"/>
        <v>2.8452830188679243</v>
      </c>
      <c r="R1023" s="5">
        <f>VLOOKUP(A1023,'27-7'!$A$2:$L$1650,12,FALSE)</f>
        <v>0.05</v>
      </c>
      <c r="S1023" s="7">
        <f t="shared" si="112"/>
        <v>3.1999999999999993</v>
      </c>
      <c r="T1023">
        <v>4076</v>
      </c>
      <c r="U1023">
        <v>100</v>
      </c>
      <c r="V1023">
        <f t="shared" si="107"/>
        <v>1</v>
      </c>
      <c r="W1023">
        <f t="shared" si="108"/>
        <v>1</v>
      </c>
      <c r="X1023">
        <f t="shared" si="109"/>
        <v>0</v>
      </c>
    </row>
    <row r="1024" spans="1:24" x14ac:dyDescent="0.3">
      <c r="A1024" t="s">
        <v>1657</v>
      </c>
      <c r="B1024" t="str">
        <f t="shared" si="110"/>
        <v>'ADROITINFO'</v>
      </c>
      <c r="C1024" t="s">
        <v>41</v>
      </c>
      <c r="D1024" t="s">
        <v>1677</v>
      </c>
      <c r="E1024">
        <v>9.0500000000000007</v>
      </c>
      <c r="F1024">
        <v>8.6</v>
      </c>
      <c r="G1024">
        <v>8.6</v>
      </c>
      <c r="H1024">
        <v>8.6</v>
      </c>
      <c r="I1024">
        <v>8.6</v>
      </c>
      <c r="J1024">
        <v>8.6</v>
      </c>
      <c r="K1024">
        <v>8.6</v>
      </c>
      <c r="L1024">
        <v>1905</v>
      </c>
      <c r="M1024" s="3">
        <v>0.16</v>
      </c>
      <c r="N1024">
        <v>2</v>
      </c>
      <c r="O1024" s="3">
        <f t="shared" si="106"/>
        <v>952.5</v>
      </c>
      <c r="P1024" s="3">
        <f>VLOOKUP(A1024,'27-7'!$A$2:$N$1650,14,FALSE)</f>
        <v>28.571428571428573</v>
      </c>
      <c r="Q1024" s="6">
        <f t="shared" si="111"/>
        <v>32.337499999999999</v>
      </c>
      <c r="R1024" s="5">
        <f>VLOOKUP(A1024,'27-7'!$A$2:$L$1650,12,FALSE)</f>
        <v>0.02</v>
      </c>
      <c r="S1024" s="7">
        <f t="shared" si="112"/>
        <v>7.0000000000000009</v>
      </c>
      <c r="T1024" t="s">
        <v>42</v>
      </c>
      <c r="U1024" t="s">
        <v>42</v>
      </c>
      <c r="V1024">
        <f t="shared" si="107"/>
        <v>1</v>
      </c>
      <c r="W1024">
        <f t="shared" si="108"/>
        <v>1</v>
      </c>
      <c r="X1024">
        <f t="shared" si="109"/>
        <v>0</v>
      </c>
    </row>
    <row r="1025" spans="1:24" x14ac:dyDescent="0.3">
      <c r="A1025" t="s">
        <v>1652</v>
      </c>
      <c r="B1025" t="str">
        <f t="shared" si="110"/>
        <v>'GFSTEELS'</v>
      </c>
      <c r="C1025" t="s">
        <v>41</v>
      </c>
      <c r="D1025" t="s">
        <v>1677</v>
      </c>
      <c r="E1025">
        <v>2.8</v>
      </c>
      <c r="F1025">
        <v>2.7</v>
      </c>
      <c r="G1025">
        <v>2.9</v>
      </c>
      <c r="H1025">
        <v>2.7</v>
      </c>
      <c r="I1025">
        <v>2.8</v>
      </c>
      <c r="J1025">
        <v>2.8</v>
      </c>
      <c r="K1025">
        <v>2.71</v>
      </c>
      <c r="L1025">
        <v>5893</v>
      </c>
      <c r="M1025" s="3">
        <v>0.16</v>
      </c>
      <c r="N1025">
        <v>14</v>
      </c>
      <c r="O1025" s="3">
        <f t="shared" si="106"/>
        <v>420.92857142857144</v>
      </c>
      <c r="P1025" s="3">
        <f>VLOOKUP(A1025,'27-7'!$A$2:$N$1650,14,FALSE)</f>
        <v>136.66666666666666</v>
      </c>
      <c r="Q1025" s="6">
        <f t="shared" si="111"/>
        <v>2.0799651567944255</v>
      </c>
      <c r="R1025" s="5">
        <f>VLOOKUP(A1025,'27-7'!$A$2:$L$1650,12,FALSE)</f>
        <v>0.04</v>
      </c>
      <c r="S1025" s="7">
        <f t="shared" si="112"/>
        <v>3</v>
      </c>
      <c r="T1025" t="s">
        <v>42</v>
      </c>
      <c r="U1025" t="s">
        <v>42</v>
      </c>
      <c r="V1025">
        <f t="shared" si="107"/>
        <v>1</v>
      </c>
      <c r="W1025">
        <f t="shared" si="108"/>
        <v>1</v>
      </c>
      <c r="X1025">
        <f t="shared" si="109"/>
        <v>0</v>
      </c>
    </row>
    <row r="1026" spans="1:24" x14ac:dyDescent="0.3">
      <c r="A1026" t="s">
        <v>1671</v>
      </c>
      <c r="B1026" t="str">
        <f t="shared" si="110"/>
        <v>'UTISXN50'</v>
      </c>
      <c r="C1026" t="s">
        <v>24</v>
      </c>
      <c r="D1026" t="s">
        <v>1677</v>
      </c>
      <c r="E1026">
        <v>295</v>
      </c>
      <c r="F1026">
        <v>285.01</v>
      </c>
      <c r="G1026">
        <v>285.01</v>
      </c>
      <c r="H1026">
        <v>282.89999999999998</v>
      </c>
      <c r="I1026">
        <v>284.99</v>
      </c>
      <c r="J1026">
        <v>284.99</v>
      </c>
      <c r="K1026">
        <v>284.14999999999998</v>
      </c>
      <c r="L1026">
        <v>52</v>
      </c>
      <c r="M1026" s="3">
        <v>0.15</v>
      </c>
      <c r="N1026">
        <v>6</v>
      </c>
      <c r="O1026" s="3">
        <f t="shared" ref="O1026:O1089" si="113">L1026/N1026</f>
        <v>8.6666666666666661</v>
      </c>
      <c r="P1026" s="3">
        <f>VLOOKUP(A1026,'27-7'!$A$2:$N$1650,14,FALSE)</f>
        <v>1</v>
      </c>
      <c r="Q1026" s="6">
        <f t="shared" si="111"/>
        <v>7.6666666666666661</v>
      </c>
      <c r="R1026" s="5">
        <f>VLOOKUP(A1026,'27-7'!$A$2:$L$1650,12,FALSE)</f>
        <v>0.01</v>
      </c>
      <c r="S1026" s="7">
        <f t="shared" si="112"/>
        <v>13.999999999999998</v>
      </c>
      <c r="T1026">
        <v>26</v>
      </c>
      <c r="U1026">
        <v>50</v>
      </c>
      <c r="V1026">
        <f t="shared" ref="V1026:V1089" si="114">IF(Q1026&gt;100%,1,0)</f>
        <v>1</v>
      </c>
      <c r="W1026">
        <f t="shared" ref="W1026:W1089" si="115">IF(S1026&gt;200%,1,0)</f>
        <v>1</v>
      </c>
      <c r="X1026">
        <f t="shared" ref="X1026:X1089" si="116">IF(M1026&gt;20,1,0)</f>
        <v>0</v>
      </c>
    </row>
    <row r="1027" spans="1:24" x14ac:dyDescent="0.3">
      <c r="A1027" t="s">
        <v>1668</v>
      </c>
      <c r="B1027" t="str">
        <f t="shared" ref="B1027:B1090" si="117">_xlfn.CONCAT("'",A1027,"'")</f>
        <v>'LPDC'</v>
      </c>
      <c r="C1027" t="s">
        <v>41</v>
      </c>
      <c r="D1027" t="s">
        <v>1677</v>
      </c>
      <c r="E1027">
        <v>1.45</v>
      </c>
      <c r="F1027">
        <v>1.4</v>
      </c>
      <c r="G1027">
        <v>1.4</v>
      </c>
      <c r="H1027">
        <v>1.4</v>
      </c>
      <c r="I1027">
        <v>1.4</v>
      </c>
      <c r="J1027">
        <v>1.4</v>
      </c>
      <c r="K1027">
        <v>1.4</v>
      </c>
      <c r="L1027">
        <v>9906</v>
      </c>
      <c r="M1027" s="3">
        <v>0.14000000000000001</v>
      </c>
      <c r="N1027">
        <v>9</v>
      </c>
      <c r="O1027" s="3">
        <f t="shared" si="113"/>
        <v>1100.6666666666667</v>
      </c>
      <c r="P1027" s="3">
        <f>VLOOKUP(A1027,'27-7'!$A$2:$N$1650,14,FALSE)</f>
        <v>53</v>
      </c>
      <c r="Q1027" s="6">
        <f t="shared" ref="Q1027:Q1090" si="118">(O1027-P1027)/P1027</f>
        <v>19.767295597484278</v>
      </c>
      <c r="R1027" s="5">
        <f>VLOOKUP(A1027,'27-7'!$A$2:$L$1650,12,FALSE)</f>
        <v>0.01</v>
      </c>
      <c r="S1027" s="7">
        <f t="shared" ref="S1027:S1090" si="119">(M1027-R1027)/R1027</f>
        <v>13</v>
      </c>
      <c r="T1027" t="s">
        <v>42</v>
      </c>
      <c r="U1027" t="s">
        <v>42</v>
      </c>
      <c r="V1027">
        <f t="shared" si="114"/>
        <v>1</v>
      </c>
      <c r="W1027">
        <f t="shared" si="115"/>
        <v>1</v>
      </c>
      <c r="X1027">
        <f t="shared" si="116"/>
        <v>0</v>
      </c>
    </row>
    <row r="1028" spans="1:24" x14ac:dyDescent="0.3">
      <c r="A1028" t="s">
        <v>1664</v>
      </c>
      <c r="B1028" t="str">
        <f t="shared" si="117"/>
        <v>'BVCL'</v>
      </c>
      <c r="C1028" t="s">
        <v>41</v>
      </c>
      <c r="D1028" t="s">
        <v>1677</v>
      </c>
      <c r="E1028">
        <v>12.6</v>
      </c>
      <c r="F1028">
        <v>12.6</v>
      </c>
      <c r="G1028">
        <v>12.6</v>
      </c>
      <c r="H1028">
        <v>12.25</v>
      </c>
      <c r="I1028">
        <v>12.45</v>
      </c>
      <c r="J1028">
        <v>12.45</v>
      </c>
      <c r="K1028">
        <v>12.35</v>
      </c>
      <c r="L1028">
        <v>803</v>
      </c>
      <c r="M1028" s="3">
        <v>0.1</v>
      </c>
      <c r="N1028">
        <v>13</v>
      </c>
      <c r="O1028" s="3">
        <f t="shared" si="113"/>
        <v>61.769230769230766</v>
      </c>
      <c r="P1028" s="3">
        <f>VLOOKUP(A1028,'27-7'!$A$2:$N$1650,14,FALSE)</f>
        <v>14.25</v>
      </c>
      <c r="Q1028" s="6">
        <f t="shared" si="118"/>
        <v>3.3346828609986501</v>
      </c>
      <c r="R1028" s="5">
        <f>VLOOKUP(A1028,'27-7'!$A$2:$L$1650,12,FALSE)</f>
        <v>0.01</v>
      </c>
      <c r="S1028" s="7">
        <f t="shared" si="119"/>
        <v>9</v>
      </c>
      <c r="T1028" t="s">
        <v>42</v>
      </c>
      <c r="U1028" t="s">
        <v>42</v>
      </c>
      <c r="V1028">
        <f t="shared" si="114"/>
        <v>1</v>
      </c>
      <c r="W1028">
        <f t="shared" si="115"/>
        <v>1</v>
      </c>
      <c r="X1028">
        <f t="shared" si="116"/>
        <v>0</v>
      </c>
    </row>
    <row r="1029" spans="1:24" x14ac:dyDescent="0.3">
      <c r="A1029" t="s">
        <v>1663</v>
      </c>
      <c r="B1029" t="str">
        <f t="shared" si="117"/>
        <v>'TFL'</v>
      </c>
      <c r="C1029" t="s">
        <v>41</v>
      </c>
      <c r="D1029" t="s">
        <v>1677</v>
      </c>
      <c r="E1029">
        <v>2.85</v>
      </c>
      <c r="F1029">
        <v>2.85</v>
      </c>
      <c r="G1029">
        <v>2.85</v>
      </c>
      <c r="H1029">
        <v>2.85</v>
      </c>
      <c r="I1029">
        <v>2.85</v>
      </c>
      <c r="J1029">
        <v>2.85</v>
      </c>
      <c r="K1029">
        <v>2.85</v>
      </c>
      <c r="L1029">
        <v>2710</v>
      </c>
      <c r="M1029" s="3">
        <v>0.08</v>
      </c>
      <c r="N1029">
        <v>4</v>
      </c>
      <c r="O1029" s="3">
        <f t="shared" si="113"/>
        <v>677.5</v>
      </c>
      <c r="P1029" s="3">
        <f>VLOOKUP(A1029,'27-7'!$A$2:$N$1650,14,FALSE)</f>
        <v>108.33333333333333</v>
      </c>
      <c r="Q1029" s="6">
        <f t="shared" si="118"/>
        <v>5.2538461538461538</v>
      </c>
      <c r="R1029" s="5">
        <f>VLOOKUP(A1029,'27-7'!$A$2:$L$1650,12,FALSE)</f>
        <v>0.02</v>
      </c>
      <c r="S1029" s="7">
        <f t="shared" si="119"/>
        <v>3</v>
      </c>
      <c r="T1029" t="s">
        <v>42</v>
      </c>
      <c r="U1029" t="s">
        <v>42</v>
      </c>
      <c r="V1029">
        <f t="shared" si="114"/>
        <v>1</v>
      </c>
      <c r="W1029">
        <f t="shared" si="115"/>
        <v>1</v>
      </c>
      <c r="X1029">
        <f t="shared" si="116"/>
        <v>0</v>
      </c>
    </row>
    <row r="1030" spans="1:24" x14ac:dyDescent="0.3">
      <c r="A1030" t="s">
        <v>1050</v>
      </c>
      <c r="B1030" t="str">
        <f t="shared" si="117"/>
        <v>'TPLPLASTEH'</v>
      </c>
      <c r="C1030" t="s">
        <v>24</v>
      </c>
      <c r="D1030" t="s">
        <v>1677</v>
      </c>
      <c r="E1030">
        <v>105.6</v>
      </c>
      <c r="F1030">
        <v>102.95</v>
      </c>
      <c r="G1030">
        <v>107.05</v>
      </c>
      <c r="H1030">
        <v>100</v>
      </c>
      <c r="I1030">
        <v>101</v>
      </c>
      <c r="J1030">
        <v>101.35</v>
      </c>
      <c r="K1030">
        <v>101.86</v>
      </c>
      <c r="L1030">
        <v>17611</v>
      </c>
      <c r="M1030" s="3">
        <v>17.940000000000001</v>
      </c>
      <c r="N1030">
        <v>693</v>
      </c>
      <c r="O1030" s="3">
        <f t="shared" si="113"/>
        <v>25.412698412698411</v>
      </c>
      <c r="P1030" s="3">
        <f>VLOOKUP(A1030,'27-7'!$A$2:$N$1650,14,FALSE)</f>
        <v>20.014598540145986</v>
      </c>
      <c r="Q1030" s="6">
        <f t="shared" si="118"/>
        <v>0.26970812638208685</v>
      </c>
      <c r="R1030" s="5">
        <f>VLOOKUP(A1030,'27-7'!$A$2:$L$1650,12,FALSE)</f>
        <v>5.83</v>
      </c>
      <c r="S1030" s="7">
        <f t="shared" si="119"/>
        <v>2.0771869639794169</v>
      </c>
      <c r="T1030">
        <v>7500</v>
      </c>
      <c r="U1030">
        <v>42.59</v>
      </c>
      <c r="V1030">
        <f t="shared" si="114"/>
        <v>0</v>
      </c>
      <c r="W1030">
        <f t="shared" si="115"/>
        <v>1</v>
      </c>
      <c r="X1030">
        <f t="shared" si="116"/>
        <v>0</v>
      </c>
    </row>
    <row r="1031" spans="1:24" x14ac:dyDescent="0.3">
      <c r="A1031" t="s">
        <v>1361</v>
      </c>
      <c r="B1031" t="str">
        <f t="shared" si="117"/>
        <v>'AIONJSW'</v>
      </c>
      <c r="C1031" t="s">
        <v>24</v>
      </c>
      <c r="D1031" t="s">
        <v>1677</v>
      </c>
      <c r="E1031">
        <v>13.5</v>
      </c>
      <c r="F1031">
        <v>13.55</v>
      </c>
      <c r="G1031">
        <v>14</v>
      </c>
      <c r="H1031">
        <v>12.85</v>
      </c>
      <c r="I1031">
        <v>13.2</v>
      </c>
      <c r="J1031">
        <v>12.9</v>
      </c>
      <c r="K1031">
        <v>13.09</v>
      </c>
      <c r="L1031">
        <v>127155</v>
      </c>
      <c r="M1031" s="3">
        <v>16.649999999999999</v>
      </c>
      <c r="N1031">
        <v>372</v>
      </c>
      <c r="O1031" s="3">
        <f t="shared" si="113"/>
        <v>341.81451612903226</v>
      </c>
      <c r="P1031" s="3">
        <f>VLOOKUP(A1031,'27-7'!$A$2:$N$1650,14,FALSE)</f>
        <v>190.27922077922079</v>
      </c>
      <c r="Q1031" s="6">
        <f t="shared" si="118"/>
        <v>0.79638383386926126</v>
      </c>
      <c r="R1031" s="5">
        <f>VLOOKUP(A1031,'27-7'!$A$2:$L$1650,12,FALSE)</f>
        <v>4</v>
      </c>
      <c r="S1031" s="7">
        <f t="shared" si="119"/>
        <v>3.1624999999999996</v>
      </c>
      <c r="T1031">
        <v>79213</v>
      </c>
      <c r="U1031">
        <v>62.3</v>
      </c>
      <c r="V1031">
        <f t="shared" si="114"/>
        <v>0</v>
      </c>
      <c r="W1031">
        <f t="shared" si="115"/>
        <v>1</v>
      </c>
      <c r="X1031">
        <f t="shared" si="116"/>
        <v>0</v>
      </c>
    </row>
    <row r="1032" spans="1:24" x14ac:dyDescent="0.3">
      <c r="A1032" t="s">
        <v>1340</v>
      </c>
      <c r="B1032" t="str">
        <f t="shared" si="117"/>
        <v>'KILITCH'</v>
      </c>
      <c r="C1032" t="s">
        <v>41</v>
      </c>
      <c r="D1032" t="s">
        <v>1677</v>
      </c>
      <c r="E1032">
        <v>86.2</v>
      </c>
      <c r="F1032">
        <v>87.9</v>
      </c>
      <c r="G1032">
        <v>90.5</v>
      </c>
      <c r="H1032">
        <v>87.5</v>
      </c>
      <c r="I1032">
        <v>88.5</v>
      </c>
      <c r="J1032">
        <v>88</v>
      </c>
      <c r="K1032">
        <v>89.18</v>
      </c>
      <c r="L1032">
        <v>17331</v>
      </c>
      <c r="M1032" s="3">
        <v>15.46</v>
      </c>
      <c r="N1032">
        <v>179</v>
      </c>
      <c r="O1032" s="3">
        <f t="shared" si="113"/>
        <v>96.821229050279328</v>
      </c>
      <c r="P1032" s="3">
        <f>VLOOKUP(A1032,'27-7'!$A$2:$N$1650,14,FALSE)</f>
        <v>69.011764705882356</v>
      </c>
      <c r="Q1032" s="6">
        <f t="shared" si="118"/>
        <v>0.40296700805894009</v>
      </c>
      <c r="R1032" s="5">
        <f>VLOOKUP(A1032,'27-7'!$A$2:$L$1650,12,FALSE)</f>
        <v>5.0599999999999996</v>
      </c>
      <c r="S1032" s="7">
        <f t="shared" si="119"/>
        <v>2.0553359683794472</v>
      </c>
      <c r="T1032" t="s">
        <v>42</v>
      </c>
      <c r="U1032" t="s">
        <v>42</v>
      </c>
      <c r="V1032">
        <f t="shared" si="114"/>
        <v>0</v>
      </c>
      <c r="W1032">
        <f t="shared" si="115"/>
        <v>1</v>
      </c>
      <c r="X1032">
        <f t="shared" si="116"/>
        <v>0</v>
      </c>
    </row>
    <row r="1033" spans="1:24" x14ac:dyDescent="0.3">
      <c r="A1033" t="s">
        <v>1390</v>
      </c>
      <c r="B1033" t="str">
        <f t="shared" si="117"/>
        <v>'MERCATOR'</v>
      </c>
      <c r="C1033" t="s">
        <v>41</v>
      </c>
      <c r="D1033" t="s">
        <v>1677</v>
      </c>
      <c r="E1033">
        <v>0.9</v>
      </c>
      <c r="F1033">
        <v>0.85</v>
      </c>
      <c r="G1033">
        <v>0.9</v>
      </c>
      <c r="H1033">
        <v>0.85</v>
      </c>
      <c r="I1033">
        <v>0.85</v>
      </c>
      <c r="J1033">
        <v>0.85</v>
      </c>
      <c r="K1033">
        <v>0.85</v>
      </c>
      <c r="L1033">
        <v>1525322</v>
      </c>
      <c r="M1033" s="3">
        <v>13</v>
      </c>
      <c r="N1033">
        <v>497</v>
      </c>
      <c r="O1033" s="3">
        <f t="shared" si="113"/>
        <v>3069.0583501006035</v>
      </c>
      <c r="P1033" s="3">
        <f>VLOOKUP(A1033,'27-7'!$A$2:$N$1650,14,FALSE)</f>
        <v>1657.9190476190477</v>
      </c>
      <c r="Q1033" s="6">
        <f t="shared" si="118"/>
        <v>0.85115090782514724</v>
      </c>
      <c r="R1033" s="5">
        <f>VLOOKUP(A1033,'27-7'!$A$2:$L$1650,12,FALSE)</f>
        <v>3.13</v>
      </c>
      <c r="S1033" s="7">
        <f t="shared" si="119"/>
        <v>3.1533546325878596</v>
      </c>
      <c r="T1033" t="s">
        <v>42</v>
      </c>
      <c r="U1033" t="s">
        <v>42</v>
      </c>
      <c r="V1033">
        <f t="shared" si="114"/>
        <v>0</v>
      </c>
      <c r="W1033">
        <f t="shared" si="115"/>
        <v>1</v>
      </c>
      <c r="X1033">
        <f t="shared" si="116"/>
        <v>0</v>
      </c>
    </row>
    <row r="1034" spans="1:24" x14ac:dyDescent="0.3">
      <c r="A1034" t="s">
        <v>1376</v>
      </c>
      <c r="B1034" t="str">
        <f t="shared" si="117"/>
        <v>'CMICABLES'</v>
      </c>
      <c r="C1034" t="s">
        <v>24</v>
      </c>
      <c r="D1034" t="s">
        <v>1677</v>
      </c>
      <c r="E1034">
        <v>32.700000000000003</v>
      </c>
      <c r="F1034">
        <v>33</v>
      </c>
      <c r="G1034">
        <v>33.85</v>
      </c>
      <c r="H1034">
        <v>31.85</v>
      </c>
      <c r="I1034">
        <v>32.5</v>
      </c>
      <c r="J1034">
        <v>32.5</v>
      </c>
      <c r="K1034">
        <v>32.51</v>
      </c>
      <c r="L1034">
        <v>35137</v>
      </c>
      <c r="M1034" s="3">
        <v>11.42</v>
      </c>
      <c r="N1034">
        <v>449</v>
      </c>
      <c r="O1034" s="3">
        <f t="shared" si="113"/>
        <v>78.25612472160357</v>
      </c>
      <c r="P1034" s="3">
        <f>VLOOKUP(A1034,'27-7'!$A$2:$N$1650,14,FALSE)</f>
        <v>83.054263565891475</v>
      </c>
      <c r="Q1034" s="6">
        <f t="shared" si="118"/>
        <v>-5.7771132248753007E-2</v>
      </c>
      <c r="R1034" s="5">
        <f>VLOOKUP(A1034,'27-7'!$A$2:$L$1650,12,FALSE)</f>
        <v>3.49</v>
      </c>
      <c r="S1034" s="7">
        <f t="shared" si="119"/>
        <v>2.272206303724928</v>
      </c>
      <c r="T1034">
        <v>20884</v>
      </c>
      <c r="U1034">
        <v>59.44</v>
      </c>
      <c r="V1034">
        <f t="shared" si="114"/>
        <v>0</v>
      </c>
      <c r="W1034">
        <f t="shared" si="115"/>
        <v>1</v>
      </c>
      <c r="X1034">
        <f t="shared" si="116"/>
        <v>0</v>
      </c>
    </row>
    <row r="1035" spans="1:24" x14ac:dyDescent="0.3">
      <c r="A1035" t="s">
        <v>1506</v>
      </c>
      <c r="B1035" t="str">
        <f t="shared" si="117"/>
        <v>'LICNETFN50'</v>
      </c>
      <c r="C1035" t="s">
        <v>24</v>
      </c>
      <c r="D1035" t="s">
        <v>1677</v>
      </c>
      <c r="E1035">
        <v>115.55</v>
      </c>
      <c r="F1035">
        <v>116.99</v>
      </c>
      <c r="G1035">
        <v>117.47</v>
      </c>
      <c r="H1035">
        <v>114.31</v>
      </c>
      <c r="I1035">
        <v>117.47</v>
      </c>
      <c r="J1035">
        <v>116.83</v>
      </c>
      <c r="K1035">
        <v>116.47</v>
      </c>
      <c r="L1035">
        <v>8307</v>
      </c>
      <c r="M1035" s="3">
        <v>9.68</v>
      </c>
      <c r="N1035">
        <v>747</v>
      </c>
      <c r="O1035" s="3">
        <f t="shared" si="113"/>
        <v>11.120481927710843</v>
      </c>
      <c r="P1035" s="3">
        <f>VLOOKUP(A1035,'27-7'!$A$2:$N$1650,14,FALSE)</f>
        <v>7.8869565217391306</v>
      </c>
      <c r="Q1035" s="6">
        <f t="shared" si="118"/>
        <v>0.40998392688726232</v>
      </c>
      <c r="R1035" s="5">
        <f>VLOOKUP(A1035,'27-7'!$A$2:$L$1650,12,FALSE)</f>
        <v>1.05</v>
      </c>
      <c r="S1035" s="7">
        <f t="shared" si="119"/>
        <v>8.2190476190476183</v>
      </c>
      <c r="T1035">
        <v>1378</v>
      </c>
      <c r="U1035">
        <v>16.59</v>
      </c>
      <c r="V1035">
        <f t="shared" si="114"/>
        <v>0</v>
      </c>
      <c r="W1035">
        <f t="shared" si="115"/>
        <v>1</v>
      </c>
      <c r="X1035">
        <f t="shared" si="116"/>
        <v>0</v>
      </c>
    </row>
    <row r="1036" spans="1:24" x14ac:dyDescent="0.3">
      <c r="A1036" t="s">
        <v>1425</v>
      </c>
      <c r="B1036" t="str">
        <f t="shared" si="117"/>
        <v>'AUTOIND'</v>
      </c>
      <c r="C1036" t="s">
        <v>41</v>
      </c>
      <c r="D1036" t="s">
        <v>1677</v>
      </c>
      <c r="E1036">
        <v>24.5</v>
      </c>
      <c r="F1036">
        <v>25.7</v>
      </c>
      <c r="G1036">
        <v>25.7</v>
      </c>
      <c r="H1036">
        <v>25.7</v>
      </c>
      <c r="I1036">
        <v>25.7</v>
      </c>
      <c r="J1036">
        <v>25.7</v>
      </c>
      <c r="K1036">
        <v>25.7</v>
      </c>
      <c r="L1036">
        <v>33832</v>
      </c>
      <c r="M1036" s="3">
        <v>8.69</v>
      </c>
      <c r="N1036">
        <v>134</v>
      </c>
      <c r="O1036" s="3">
        <f t="shared" si="113"/>
        <v>252.47761194029852</v>
      </c>
      <c r="P1036" s="3">
        <f>VLOOKUP(A1036,'27-7'!$A$2:$N$1650,14,FALSE)</f>
        <v>141.046875</v>
      </c>
      <c r="Q1036" s="6">
        <f t="shared" si="118"/>
        <v>0.79002627275718451</v>
      </c>
      <c r="R1036" s="5">
        <f>VLOOKUP(A1036,'27-7'!$A$2:$L$1650,12,FALSE)</f>
        <v>2.21</v>
      </c>
      <c r="S1036" s="7">
        <f t="shared" si="119"/>
        <v>2.932126696832579</v>
      </c>
      <c r="T1036" t="s">
        <v>42</v>
      </c>
      <c r="U1036" t="s">
        <v>42</v>
      </c>
      <c r="V1036">
        <f t="shared" si="114"/>
        <v>0</v>
      </c>
      <c r="W1036">
        <f t="shared" si="115"/>
        <v>1</v>
      </c>
      <c r="X1036">
        <f t="shared" si="116"/>
        <v>0</v>
      </c>
    </row>
    <row r="1037" spans="1:24" x14ac:dyDescent="0.3">
      <c r="A1037" t="s">
        <v>1422</v>
      </c>
      <c r="B1037" t="str">
        <f t="shared" si="117"/>
        <v>'EMAMIPAP'</v>
      </c>
      <c r="C1037" t="s">
        <v>24</v>
      </c>
      <c r="D1037" t="s">
        <v>1677</v>
      </c>
      <c r="E1037">
        <v>70.150000000000006</v>
      </c>
      <c r="F1037">
        <v>70.150000000000006</v>
      </c>
      <c r="G1037">
        <v>73.650000000000006</v>
      </c>
      <c r="H1037">
        <v>69.900000000000006</v>
      </c>
      <c r="I1037">
        <v>73.650000000000006</v>
      </c>
      <c r="J1037">
        <v>73.650000000000006</v>
      </c>
      <c r="K1037">
        <v>71.8</v>
      </c>
      <c r="L1037">
        <v>10569</v>
      </c>
      <c r="M1037" s="3">
        <v>7.59</v>
      </c>
      <c r="N1037">
        <v>266</v>
      </c>
      <c r="O1037" s="3">
        <f t="shared" si="113"/>
        <v>39.733082706766915</v>
      </c>
      <c r="P1037" s="3">
        <f>VLOOKUP(A1037,'27-7'!$A$2:$N$1650,14,FALSE)</f>
        <v>20.070512820512821</v>
      </c>
      <c r="Q1037" s="6">
        <f t="shared" si="118"/>
        <v>0.97967451365558555</v>
      </c>
      <c r="R1037" s="5">
        <f>VLOOKUP(A1037,'27-7'!$A$2:$L$1650,12,FALSE)</f>
        <v>2.23</v>
      </c>
      <c r="S1037" s="7">
        <f t="shared" si="119"/>
        <v>2.4035874439461882</v>
      </c>
      <c r="T1037">
        <v>8789</v>
      </c>
      <c r="U1037">
        <v>83.16</v>
      </c>
      <c r="V1037">
        <f t="shared" si="114"/>
        <v>0</v>
      </c>
      <c r="W1037">
        <f t="shared" si="115"/>
        <v>1</v>
      </c>
      <c r="X1037">
        <f t="shared" si="116"/>
        <v>0</v>
      </c>
    </row>
    <row r="1038" spans="1:24" x14ac:dyDescent="0.3">
      <c r="A1038" t="s">
        <v>1456</v>
      </c>
      <c r="B1038" t="str">
        <f t="shared" si="117"/>
        <v>'SANCO'</v>
      </c>
      <c r="C1038" t="s">
        <v>24</v>
      </c>
      <c r="D1038" t="s">
        <v>1677</v>
      </c>
      <c r="E1038">
        <v>8.85</v>
      </c>
      <c r="F1038">
        <v>8.85</v>
      </c>
      <c r="G1038">
        <v>9.4499999999999993</v>
      </c>
      <c r="H1038">
        <v>8.5</v>
      </c>
      <c r="I1038">
        <v>9.3000000000000007</v>
      </c>
      <c r="J1038">
        <v>9.3000000000000007</v>
      </c>
      <c r="K1038">
        <v>9.24</v>
      </c>
      <c r="L1038">
        <v>65019</v>
      </c>
      <c r="M1038" s="3">
        <v>6.01</v>
      </c>
      <c r="N1038">
        <v>316</v>
      </c>
      <c r="O1038" s="3">
        <f t="shared" si="113"/>
        <v>205.75632911392404</v>
      </c>
      <c r="P1038" s="3">
        <f>VLOOKUP(A1038,'27-7'!$A$2:$N$1650,14,FALSE)</f>
        <v>114.27906976744185</v>
      </c>
      <c r="Q1038" s="6">
        <f t="shared" si="118"/>
        <v>0.80047255838395082</v>
      </c>
      <c r="R1038" s="5">
        <f>VLOOKUP(A1038,'27-7'!$A$2:$L$1650,12,FALSE)</f>
        <v>1.71</v>
      </c>
      <c r="S1038" s="7">
        <f t="shared" si="119"/>
        <v>2.5146198830409356</v>
      </c>
      <c r="T1038">
        <v>40436</v>
      </c>
      <c r="U1038">
        <v>62.19</v>
      </c>
      <c r="V1038">
        <f t="shared" si="114"/>
        <v>0</v>
      </c>
      <c r="W1038">
        <f t="shared" si="115"/>
        <v>1</v>
      </c>
      <c r="X1038">
        <f t="shared" si="116"/>
        <v>0</v>
      </c>
    </row>
    <row r="1039" spans="1:24" x14ac:dyDescent="0.3">
      <c r="A1039" t="s">
        <v>1554</v>
      </c>
      <c r="B1039" t="str">
        <f t="shared" si="117"/>
        <v>'CTE'</v>
      </c>
      <c r="C1039" t="s">
        <v>24</v>
      </c>
      <c r="D1039" t="s">
        <v>1677</v>
      </c>
      <c r="E1039">
        <v>16.8</v>
      </c>
      <c r="F1039">
        <v>17.45</v>
      </c>
      <c r="G1039">
        <v>17.45</v>
      </c>
      <c r="H1039">
        <v>16</v>
      </c>
      <c r="I1039">
        <v>16</v>
      </c>
      <c r="J1039">
        <v>16.2</v>
      </c>
      <c r="K1039">
        <v>16.149999999999999</v>
      </c>
      <c r="L1039">
        <v>23061</v>
      </c>
      <c r="M1039" s="3">
        <v>3.72</v>
      </c>
      <c r="N1039">
        <v>170</v>
      </c>
      <c r="O1039" s="3">
        <f t="shared" si="113"/>
        <v>135.65294117647059</v>
      </c>
      <c r="P1039" s="3">
        <f>VLOOKUP(A1039,'27-7'!$A$2:$N$1650,14,FALSE)</f>
        <v>73.795454545454547</v>
      </c>
      <c r="Q1039" s="6">
        <f t="shared" si="118"/>
        <v>0.83822895342306925</v>
      </c>
      <c r="R1039" s="5">
        <f>VLOOKUP(A1039,'27-7'!$A$2:$L$1650,12,FALSE)</f>
        <v>0.55000000000000004</v>
      </c>
      <c r="S1039" s="7">
        <f t="shared" si="119"/>
        <v>5.7636363636363628</v>
      </c>
      <c r="T1039">
        <v>10832</v>
      </c>
      <c r="U1039">
        <v>46.97</v>
      </c>
      <c r="V1039">
        <f t="shared" si="114"/>
        <v>0</v>
      </c>
      <c r="W1039">
        <f t="shared" si="115"/>
        <v>1</v>
      </c>
      <c r="X1039">
        <f t="shared" si="116"/>
        <v>0</v>
      </c>
    </row>
    <row r="1040" spans="1:24" x14ac:dyDescent="0.3">
      <c r="A1040" t="s">
        <v>1504</v>
      </c>
      <c r="B1040" t="str">
        <f t="shared" si="117"/>
        <v>'SUNDRMBRAK'</v>
      </c>
      <c r="C1040" t="s">
        <v>24</v>
      </c>
      <c r="D1040" t="s">
        <v>1677</v>
      </c>
      <c r="E1040">
        <v>218.7</v>
      </c>
      <c r="F1040">
        <v>218.55</v>
      </c>
      <c r="G1040">
        <v>224.4</v>
      </c>
      <c r="H1040">
        <v>215.25</v>
      </c>
      <c r="I1040">
        <v>215.25</v>
      </c>
      <c r="J1040">
        <v>216.95</v>
      </c>
      <c r="K1040">
        <v>220.2</v>
      </c>
      <c r="L1040">
        <v>1670</v>
      </c>
      <c r="M1040" s="3">
        <v>3.68</v>
      </c>
      <c r="N1040">
        <v>160</v>
      </c>
      <c r="O1040" s="3">
        <f t="shared" si="113"/>
        <v>10.4375</v>
      </c>
      <c r="P1040" s="3">
        <f>VLOOKUP(A1040,'27-7'!$A$2:$N$1650,14,FALSE)</f>
        <v>7.476923076923077</v>
      </c>
      <c r="Q1040" s="6">
        <f t="shared" si="118"/>
        <v>0.39596193415637859</v>
      </c>
      <c r="R1040" s="5">
        <f>VLOOKUP(A1040,'27-7'!$A$2:$L$1650,12,FALSE)</f>
        <v>1.06</v>
      </c>
      <c r="S1040" s="7">
        <f t="shared" si="119"/>
        <v>2.4716981132075473</v>
      </c>
      <c r="T1040">
        <v>974</v>
      </c>
      <c r="U1040">
        <v>58.32</v>
      </c>
      <c r="V1040">
        <f t="shared" si="114"/>
        <v>0</v>
      </c>
      <c r="W1040">
        <f t="shared" si="115"/>
        <v>1</v>
      </c>
      <c r="X1040">
        <f t="shared" si="116"/>
        <v>0</v>
      </c>
    </row>
    <row r="1041" spans="1:24" x14ac:dyDescent="0.3">
      <c r="A1041" t="s">
        <v>1564</v>
      </c>
      <c r="B1041" t="str">
        <f t="shared" si="117"/>
        <v>'SHIVAMILLS'</v>
      </c>
      <c r="C1041" t="s">
        <v>24</v>
      </c>
      <c r="D1041" t="s">
        <v>1677</v>
      </c>
      <c r="E1041">
        <v>23.25</v>
      </c>
      <c r="F1041">
        <v>23</v>
      </c>
      <c r="G1041">
        <v>23.85</v>
      </c>
      <c r="H1041">
        <v>22.3</v>
      </c>
      <c r="I1041">
        <v>23.6</v>
      </c>
      <c r="J1041">
        <v>23.6</v>
      </c>
      <c r="K1041">
        <v>23.17</v>
      </c>
      <c r="L1041">
        <v>9956</v>
      </c>
      <c r="M1041" s="3">
        <v>2.31</v>
      </c>
      <c r="N1041">
        <v>172</v>
      </c>
      <c r="O1041" s="3">
        <f t="shared" si="113"/>
        <v>57.883720930232556</v>
      </c>
      <c r="P1041" s="3">
        <f>VLOOKUP(A1041,'27-7'!$A$2:$N$1650,14,FALSE)</f>
        <v>102.14285714285714</v>
      </c>
      <c r="Q1041" s="6">
        <f t="shared" si="118"/>
        <v>-0.43330622865506585</v>
      </c>
      <c r="R1041" s="5">
        <f>VLOOKUP(A1041,'27-7'!$A$2:$L$1650,12,FALSE)</f>
        <v>0.5</v>
      </c>
      <c r="S1041" s="7">
        <f t="shared" si="119"/>
        <v>3.62</v>
      </c>
      <c r="T1041">
        <v>5015</v>
      </c>
      <c r="U1041">
        <v>50.37</v>
      </c>
      <c r="V1041">
        <f t="shared" si="114"/>
        <v>0</v>
      </c>
      <c r="W1041">
        <f t="shared" si="115"/>
        <v>1</v>
      </c>
      <c r="X1041">
        <f t="shared" si="116"/>
        <v>0</v>
      </c>
    </row>
    <row r="1042" spans="1:24" x14ac:dyDescent="0.3">
      <c r="A1042" t="s">
        <v>1577</v>
      </c>
      <c r="B1042" t="str">
        <f t="shared" si="117"/>
        <v>'TGBHOTELS'</v>
      </c>
      <c r="C1042" t="s">
        <v>41</v>
      </c>
      <c r="D1042" t="s">
        <v>1677</v>
      </c>
      <c r="E1042">
        <v>3.95</v>
      </c>
      <c r="F1042">
        <v>4.0999999999999996</v>
      </c>
      <c r="G1042">
        <v>4.0999999999999996</v>
      </c>
      <c r="H1042">
        <v>3.8</v>
      </c>
      <c r="I1042">
        <v>4.0999999999999996</v>
      </c>
      <c r="J1042">
        <v>4.0999999999999996</v>
      </c>
      <c r="K1042">
        <v>4.08</v>
      </c>
      <c r="L1042">
        <v>50050</v>
      </c>
      <c r="M1042" s="3">
        <v>2.04</v>
      </c>
      <c r="N1042">
        <v>64</v>
      </c>
      <c r="O1042" s="3">
        <f t="shared" si="113"/>
        <v>782.03125</v>
      </c>
      <c r="P1042" s="3">
        <f>VLOOKUP(A1042,'27-7'!$A$2:$N$1650,14,FALSE)</f>
        <v>701.07142857142856</v>
      </c>
      <c r="Q1042" s="6">
        <f t="shared" si="118"/>
        <v>0.11548013245033115</v>
      </c>
      <c r="R1042" s="5">
        <f>VLOOKUP(A1042,'27-7'!$A$2:$L$1650,12,FALSE)</f>
        <v>0.39</v>
      </c>
      <c r="S1042" s="7">
        <f t="shared" si="119"/>
        <v>4.2307692307692308</v>
      </c>
      <c r="T1042" t="s">
        <v>42</v>
      </c>
      <c r="U1042" t="s">
        <v>42</v>
      </c>
      <c r="V1042">
        <f t="shared" si="114"/>
        <v>0</v>
      </c>
      <c r="W1042">
        <f t="shared" si="115"/>
        <v>1</v>
      </c>
      <c r="X1042">
        <f t="shared" si="116"/>
        <v>0</v>
      </c>
    </row>
    <row r="1043" spans="1:24" x14ac:dyDescent="0.3">
      <c r="A1043" t="s">
        <v>1555</v>
      </c>
      <c r="B1043" t="str">
        <f t="shared" si="117"/>
        <v>'LYPSAGEMS'</v>
      </c>
      <c r="C1043" t="s">
        <v>24</v>
      </c>
      <c r="D1043" t="s">
        <v>1677</v>
      </c>
      <c r="E1043">
        <v>3</v>
      </c>
      <c r="F1043">
        <v>2.95</v>
      </c>
      <c r="G1043">
        <v>3.15</v>
      </c>
      <c r="H1043">
        <v>2.9</v>
      </c>
      <c r="I1043">
        <v>3.1</v>
      </c>
      <c r="J1043">
        <v>3.05</v>
      </c>
      <c r="K1043">
        <v>3.02</v>
      </c>
      <c r="L1043">
        <v>57287</v>
      </c>
      <c r="M1043" s="3">
        <v>1.73</v>
      </c>
      <c r="N1043">
        <v>103</v>
      </c>
      <c r="O1043" s="3">
        <f t="shared" si="113"/>
        <v>556.18446601941753</v>
      </c>
      <c r="P1043" s="3">
        <f>VLOOKUP(A1043,'27-7'!$A$2:$N$1650,14,FALSE)</f>
        <v>358.9019607843137</v>
      </c>
      <c r="Q1043" s="6">
        <f t="shared" si="118"/>
        <v>0.54968355370357824</v>
      </c>
      <c r="R1043" s="5">
        <f>VLOOKUP(A1043,'27-7'!$A$2:$L$1650,12,FALSE)</f>
        <v>0.55000000000000004</v>
      </c>
      <c r="S1043" s="7">
        <f t="shared" si="119"/>
        <v>2.1454545454545451</v>
      </c>
      <c r="T1043">
        <v>26956</v>
      </c>
      <c r="U1043">
        <v>47.05</v>
      </c>
      <c r="V1043">
        <f t="shared" si="114"/>
        <v>0</v>
      </c>
      <c r="W1043">
        <f t="shared" si="115"/>
        <v>1</v>
      </c>
      <c r="X1043">
        <f t="shared" si="116"/>
        <v>0</v>
      </c>
    </row>
    <row r="1044" spans="1:24" x14ac:dyDescent="0.3">
      <c r="A1044" t="s">
        <v>1623</v>
      </c>
      <c r="B1044" t="str">
        <f t="shared" si="117"/>
        <v>'SANDESH'</v>
      </c>
      <c r="C1044" t="s">
        <v>24</v>
      </c>
      <c r="D1044" t="s">
        <v>1677</v>
      </c>
      <c r="E1044">
        <v>482.3</v>
      </c>
      <c r="F1044">
        <v>488.05</v>
      </c>
      <c r="G1044">
        <v>490.55</v>
      </c>
      <c r="H1044">
        <v>463.6</v>
      </c>
      <c r="I1044">
        <v>478</v>
      </c>
      <c r="J1044">
        <v>478</v>
      </c>
      <c r="K1044">
        <v>471.2</v>
      </c>
      <c r="L1044">
        <v>264</v>
      </c>
      <c r="M1044" s="3">
        <v>1.24</v>
      </c>
      <c r="N1044">
        <v>60</v>
      </c>
      <c r="O1044" s="3">
        <f t="shared" si="113"/>
        <v>4.4000000000000004</v>
      </c>
      <c r="P1044" s="3">
        <f>VLOOKUP(A1044,'27-7'!$A$2:$N$1650,14,FALSE)</f>
        <v>3.3333333333333335</v>
      </c>
      <c r="Q1044" s="6">
        <f t="shared" si="118"/>
        <v>0.32000000000000006</v>
      </c>
      <c r="R1044" s="5">
        <f>VLOOKUP(A1044,'27-7'!$A$2:$L$1650,12,FALSE)</f>
        <v>0.14000000000000001</v>
      </c>
      <c r="S1044" s="7">
        <f t="shared" si="119"/>
        <v>7.8571428571428568</v>
      </c>
      <c r="T1044">
        <v>188</v>
      </c>
      <c r="U1044">
        <v>71.209999999999994</v>
      </c>
      <c r="V1044">
        <f t="shared" si="114"/>
        <v>0</v>
      </c>
      <c r="W1044">
        <f t="shared" si="115"/>
        <v>1</v>
      </c>
      <c r="X1044">
        <f t="shared" si="116"/>
        <v>0</v>
      </c>
    </row>
    <row r="1045" spans="1:24" x14ac:dyDescent="0.3">
      <c r="A1045" t="s">
        <v>1125</v>
      </c>
      <c r="B1045" t="str">
        <f t="shared" si="117"/>
        <v>'BSLNIFTY'</v>
      </c>
      <c r="C1045" t="s">
        <v>24</v>
      </c>
      <c r="D1045" t="s">
        <v>1677</v>
      </c>
      <c r="E1045">
        <v>121</v>
      </c>
      <c r="F1045">
        <v>120</v>
      </c>
      <c r="G1045">
        <v>122.98</v>
      </c>
      <c r="H1045">
        <v>120</v>
      </c>
      <c r="I1045">
        <v>122.88</v>
      </c>
      <c r="J1045">
        <v>122.32</v>
      </c>
      <c r="K1045">
        <v>121.35</v>
      </c>
      <c r="L1045">
        <v>650</v>
      </c>
      <c r="M1045" s="3">
        <v>0.79</v>
      </c>
      <c r="N1045">
        <v>19</v>
      </c>
      <c r="O1045" s="3">
        <f t="shared" si="113"/>
        <v>34.210526315789473</v>
      </c>
      <c r="P1045" s="3">
        <f>VLOOKUP(A1045,'27-7'!$A$2:$N$1650,14,FALSE)</f>
        <v>19.125</v>
      </c>
      <c r="Q1045" s="6">
        <f t="shared" si="118"/>
        <v>0.78878568971448226</v>
      </c>
      <c r="R1045" s="5">
        <f>VLOOKUP(A1045,'27-7'!$A$2:$L$1650,12,FALSE)</f>
        <v>0.19</v>
      </c>
      <c r="S1045" s="7">
        <f t="shared" si="119"/>
        <v>3.1578947368421058</v>
      </c>
      <c r="T1045">
        <v>332</v>
      </c>
      <c r="U1045">
        <v>51.08</v>
      </c>
      <c r="V1045">
        <f t="shared" si="114"/>
        <v>0</v>
      </c>
      <c r="W1045">
        <f t="shared" si="115"/>
        <v>1</v>
      </c>
      <c r="X1045">
        <f t="shared" si="116"/>
        <v>0</v>
      </c>
    </row>
    <row r="1046" spans="1:24" x14ac:dyDescent="0.3">
      <c r="A1046" t="s">
        <v>1628</v>
      </c>
      <c r="B1046" t="str">
        <f t="shared" si="117"/>
        <v>'MRO-TEK'</v>
      </c>
      <c r="C1046" t="s">
        <v>24</v>
      </c>
      <c r="D1046" t="s">
        <v>1677</v>
      </c>
      <c r="E1046">
        <v>25</v>
      </c>
      <c r="F1046">
        <v>25</v>
      </c>
      <c r="G1046">
        <v>26</v>
      </c>
      <c r="H1046">
        <v>24.15</v>
      </c>
      <c r="I1046">
        <v>25</v>
      </c>
      <c r="J1046">
        <v>24.7</v>
      </c>
      <c r="K1046">
        <v>24.52</v>
      </c>
      <c r="L1046">
        <v>2112</v>
      </c>
      <c r="M1046" s="3">
        <v>0.52</v>
      </c>
      <c r="N1046">
        <v>13</v>
      </c>
      <c r="O1046" s="3">
        <f t="shared" si="113"/>
        <v>162.46153846153845</v>
      </c>
      <c r="P1046" s="3">
        <f>VLOOKUP(A1046,'27-7'!$A$2:$N$1650,14,FALSE)</f>
        <v>83.333333333333329</v>
      </c>
      <c r="Q1046" s="6">
        <f t="shared" si="118"/>
        <v>0.94953846153846155</v>
      </c>
      <c r="R1046" s="5">
        <f>VLOOKUP(A1046,'27-7'!$A$2:$L$1650,12,FALSE)</f>
        <v>0.13</v>
      </c>
      <c r="S1046" s="7">
        <f t="shared" si="119"/>
        <v>3</v>
      </c>
      <c r="T1046">
        <v>2016</v>
      </c>
      <c r="U1046">
        <v>95.45</v>
      </c>
      <c r="V1046">
        <f t="shared" si="114"/>
        <v>0</v>
      </c>
      <c r="W1046">
        <f t="shared" si="115"/>
        <v>1</v>
      </c>
      <c r="X1046">
        <f t="shared" si="116"/>
        <v>0</v>
      </c>
    </row>
    <row r="1047" spans="1:24" x14ac:dyDescent="0.3">
      <c r="A1047" t="s">
        <v>1634</v>
      </c>
      <c r="B1047" t="str">
        <f t="shared" si="117"/>
        <v>'INDIANCARD'</v>
      </c>
      <c r="C1047" t="s">
        <v>24</v>
      </c>
      <c r="D1047" t="s">
        <v>1677</v>
      </c>
      <c r="E1047">
        <v>90.95</v>
      </c>
      <c r="F1047">
        <v>93.05</v>
      </c>
      <c r="G1047">
        <v>93.05</v>
      </c>
      <c r="H1047">
        <v>88.1</v>
      </c>
      <c r="I1047">
        <v>90.5</v>
      </c>
      <c r="J1047">
        <v>89</v>
      </c>
      <c r="K1047">
        <v>89.97</v>
      </c>
      <c r="L1047">
        <v>550</v>
      </c>
      <c r="M1047" s="3">
        <v>0.49</v>
      </c>
      <c r="N1047">
        <v>45</v>
      </c>
      <c r="O1047" s="3">
        <f t="shared" si="113"/>
        <v>12.222222222222221</v>
      </c>
      <c r="P1047" s="3">
        <f>VLOOKUP(A1047,'27-7'!$A$2:$N$1650,14,FALSE)</f>
        <v>6.3888888888888893</v>
      </c>
      <c r="Q1047" s="6">
        <f t="shared" si="118"/>
        <v>0.91304347826086929</v>
      </c>
      <c r="R1047" s="5">
        <f>VLOOKUP(A1047,'27-7'!$A$2:$L$1650,12,FALSE)</f>
        <v>0.1</v>
      </c>
      <c r="S1047" s="7">
        <f t="shared" si="119"/>
        <v>3.9</v>
      </c>
      <c r="T1047">
        <v>469</v>
      </c>
      <c r="U1047">
        <v>85.27</v>
      </c>
      <c r="V1047">
        <f t="shared" si="114"/>
        <v>0</v>
      </c>
      <c r="W1047">
        <f t="shared" si="115"/>
        <v>1</v>
      </c>
      <c r="X1047">
        <f t="shared" si="116"/>
        <v>0</v>
      </c>
    </row>
    <row r="1048" spans="1:24" x14ac:dyDescent="0.3">
      <c r="A1048" t="s">
        <v>1632</v>
      </c>
      <c r="B1048" t="str">
        <f t="shared" si="117"/>
        <v>'CCCL'</v>
      </c>
      <c r="C1048" t="s">
        <v>41</v>
      </c>
      <c r="D1048" t="s">
        <v>1677</v>
      </c>
      <c r="E1048">
        <v>0.25</v>
      </c>
      <c r="F1048">
        <v>0.25</v>
      </c>
      <c r="G1048">
        <v>0.25</v>
      </c>
      <c r="H1048">
        <v>0.2</v>
      </c>
      <c r="I1048">
        <v>0.2</v>
      </c>
      <c r="J1048">
        <v>0.2</v>
      </c>
      <c r="K1048">
        <v>0.25</v>
      </c>
      <c r="L1048">
        <v>129364</v>
      </c>
      <c r="M1048" s="3">
        <v>0.32</v>
      </c>
      <c r="N1048">
        <v>25</v>
      </c>
      <c r="O1048" s="3">
        <f t="shared" si="113"/>
        <v>5174.5600000000004</v>
      </c>
      <c r="P1048" s="3">
        <f>VLOOKUP(A1048,'27-7'!$A$2:$N$1650,14,FALSE)</f>
        <v>4317.8</v>
      </c>
      <c r="Q1048" s="6">
        <f t="shared" si="118"/>
        <v>0.19842512390569275</v>
      </c>
      <c r="R1048" s="5">
        <f>VLOOKUP(A1048,'27-7'!$A$2:$L$1650,12,FALSE)</f>
        <v>0.1</v>
      </c>
      <c r="S1048" s="7">
        <f t="shared" si="119"/>
        <v>2.1999999999999997</v>
      </c>
      <c r="T1048" t="s">
        <v>42</v>
      </c>
      <c r="U1048" t="s">
        <v>42</v>
      </c>
      <c r="V1048">
        <f t="shared" si="114"/>
        <v>0</v>
      </c>
      <c r="W1048">
        <f t="shared" si="115"/>
        <v>1</v>
      </c>
      <c r="X1048">
        <f t="shared" si="116"/>
        <v>0</v>
      </c>
    </row>
    <row r="1049" spans="1:24" x14ac:dyDescent="0.3">
      <c r="A1049" t="s">
        <v>1659</v>
      </c>
      <c r="B1049" t="str">
        <f t="shared" si="117"/>
        <v>'KHANDSE'</v>
      </c>
      <c r="C1049" t="s">
        <v>24</v>
      </c>
      <c r="D1049" t="s">
        <v>1677</v>
      </c>
      <c r="E1049">
        <v>9.5</v>
      </c>
      <c r="F1049">
        <v>9.1</v>
      </c>
      <c r="G1049">
        <v>9.15</v>
      </c>
      <c r="H1049">
        <v>9.0500000000000007</v>
      </c>
      <c r="I1049">
        <v>9.0500000000000007</v>
      </c>
      <c r="J1049">
        <v>9.0500000000000007</v>
      </c>
      <c r="K1049">
        <v>9.07</v>
      </c>
      <c r="L1049">
        <v>1473</v>
      </c>
      <c r="M1049" s="3">
        <v>0.13</v>
      </c>
      <c r="N1049">
        <v>59</v>
      </c>
      <c r="O1049" s="3">
        <f t="shared" si="113"/>
        <v>24.966101694915253</v>
      </c>
      <c r="P1049" s="3">
        <f>VLOOKUP(A1049,'27-7'!$A$2:$N$1650,14,FALSE)</f>
        <v>29</v>
      </c>
      <c r="Q1049" s="6">
        <f t="shared" si="118"/>
        <v>-0.13909994155464647</v>
      </c>
      <c r="R1049" s="5">
        <f>VLOOKUP(A1049,'27-7'!$A$2:$L$1650,12,FALSE)</f>
        <v>0.02</v>
      </c>
      <c r="S1049" s="7">
        <f t="shared" si="119"/>
        <v>5.5</v>
      </c>
      <c r="T1049">
        <v>1473</v>
      </c>
      <c r="U1049">
        <v>100</v>
      </c>
      <c r="V1049">
        <f t="shared" si="114"/>
        <v>0</v>
      </c>
      <c r="W1049">
        <f t="shared" si="115"/>
        <v>1</v>
      </c>
      <c r="X1049">
        <f t="shared" si="116"/>
        <v>0</v>
      </c>
    </row>
    <row r="1050" spans="1:24" x14ac:dyDescent="0.3">
      <c r="A1050" t="s">
        <v>1288</v>
      </c>
      <c r="B1050" t="str">
        <f t="shared" si="117"/>
        <v>'BILENERGY'</v>
      </c>
      <c r="C1050" t="s">
        <v>24</v>
      </c>
      <c r="D1050" t="s">
        <v>1677</v>
      </c>
      <c r="E1050">
        <v>0.95</v>
      </c>
      <c r="F1050">
        <v>1</v>
      </c>
      <c r="G1050">
        <v>1</v>
      </c>
      <c r="H1050">
        <v>0.9</v>
      </c>
      <c r="I1050">
        <v>0.95</v>
      </c>
      <c r="J1050">
        <v>0.9</v>
      </c>
      <c r="K1050">
        <v>0.91</v>
      </c>
      <c r="L1050">
        <v>1580943</v>
      </c>
      <c r="M1050" s="3">
        <v>14.45</v>
      </c>
      <c r="N1050">
        <v>433</v>
      </c>
      <c r="O1050" s="3">
        <f t="shared" si="113"/>
        <v>3651.1385681293305</v>
      </c>
      <c r="P1050" s="3">
        <f>VLOOKUP(A1050,'27-7'!$A$2:$N$1650,14,FALSE)</f>
        <v>1384.2873754152824</v>
      </c>
      <c r="Q1050" s="6">
        <f t="shared" si="118"/>
        <v>1.6375582360808563</v>
      </c>
      <c r="R1050" s="5">
        <f>VLOOKUP(A1050,'27-7'!$A$2:$L$1650,12,FALSE)</f>
        <v>7.94</v>
      </c>
      <c r="S1050" s="7">
        <f t="shared" si="119"/>
        <v>0.8198992443324935</v>
      </c>
      <c r="T1050">
        <v>604419</v>
      </c>
      <c r="U1050">
        <v>38.229999999999997</v>
      </c>
      <c r="V1050">
        <f t="shared" si="114"/>
        <v>1</v>
      </c>
      <c r="W1050">
        <f t="shared" si="115"/>
        <v>0</v>
      </c>
      <c r="X1050">
        <f t="shared" si="116"/>
        <v>0</v>
      </c>
    </row>
    <row r="1051" spans="1:24" x14ac:dyDescent="0.3">
      <c r="A1051" t="s">
        <v>1051</v>
      </c>
      <c r="B1051" t="str">
        <f t="shared" si="117"/>
        <v>'NETFNV20'</v>
      </c>
      <c r="C1051" t="s">
        <v>24</v>
      </c>
      <c r="D1051" t="s">
        <v>1677</v>
      </c>
      <c r="E1051">
        <v>58.3</v>
      </c>
      <c r="F1051">
        <v>58.5</v>
      </c>
      <c r="G1051">
        <v>58.99</v>
      </c>
      <c r="H1051">
        <v>57.51</v>
      </c>
      <c r="I1051">
        <v>58.17</v>
      </c>
      <c r="J1051">
        <v>58.3</v>
      </c>
      <c r="K1051">
        <v>58.77</v>
      </c>
      <c r="L1051">
        <v>19437</v>
      </c>
      <c r="M1051" s="3">
        <v>11.42</v>
      </c>
      <c r="N1051">
        <v>57</v>
      </c>
      <c r="O1051" s="3">
        <f t="shared" si="113"/>
        <v>341</v>
      </c>
      <c r="P1051" s="3">
        <f>VLOOKUP(A1051,'27-7'!$A$2:$N$1650,14,FALSE)</f>
        <v>103.58064516129032</v>
      </c>
      <c r="Q1051" s="6">
        <f t="shared" si="118"/>
        <v>2.2921208346309565</v>
      </c>
      <c r="R1051" s="5">
        <f>VLOOKUP(A1051,'27-7'!$A$2:$L$1650,12,FALSE)</f>
        <v>5.55</v>
      </c>
      <c r="S1051" s="7">
        <f t="shared" si="119"/>
        <v>1.0576576576576577</v>
      </c>
      <c r="T1051">
        <v>10284</v>
      </c>
      <c r="U1051">
        <v>52.91</v>
      </c>
      <c r="V1051">
        <f t="shared" si="114"/>
        <v>1</v>
      </c>
      <c r="W1051">
        <f t="shared" si="115"/>
        <v>0</v>
      </c>
      <c r="X1051">
        <f t="shared" si="116"/>
        <v>0</v>
      </c>
    </row>
    <row r="1052" spans="1:24" x14ac:dyDescent="0.3">
      <c r="A1052" t="s">
        <v>1346</v>
      </c>
      <c r="B1052" t="str">
        <f t="shared" si="117"/>
        <v>'MAANALU'</v>
      </c>
      <c r="C1052" t="s">
        <v>24</v>
      </c>
      <c r="D1052" t="s">
        <v>1677</v>
      </c>
      <c r="E1052">
        <v>52.65</v>
      </c>
      <c r="F1052">
        <v>52.6</v>
      </c>
      <c r="G1052">
        <v>53.75</v>
      </c>
      <c r="H1052">
        <v>50.75</v>
      </c>
      <c r="I1052">
        <v>51.1</v>
      </c>
      <c r="J1052">
        <v>51.25</v>
      </c>
      <c r="K1052">
        <v>52.19</v>
      </c>
      <c r="L1052">
        <v>16400</v>
      </c>
      <c r="M1052" s="3">
        <v>8.56</v>
      </c>
      <c r="N1052">
        <v>214</v>
      </c>
      <c r="O1052" s="3">
        <f t="shared" si="113"/>
        <v>76.635514018691595</v>
      </c>
      <c r="P1052" s="3">
        <f>VLOOKUP(A1052,'27-7'!$A$2:$N$1650,14,FALSE)</f>
        <v>30.557093425605537</v>
      </c>
      <c r="Q1052" s="6">
        <f t="shared" si="118"/>
        <v>1.5079451422717554</v>
      </c>
      <c r="R1052" s="5">
        <f>VLOOKUP(A1052,'27-7'!$A$2:$L$1650,12,FALSE)</f>
        <v>4.7</v>
      </c>
      <c r="S1052" s="7">
        <f t="shared" si="119"/>
        <v>0.82127659574468093</v>
      </c>
      <c r="T1052">
        <v>12417</v>
      </c>
      <c r="U1052">
        <v>75.709999999999994</v>
      </c>
      <c r="V1052">
        <f t="shared" si="114"/>
        <v>1</v>
      </c>
      <c r="W1052">
        <f t="shared" si="115"/>
        <v>0</v>
      </c>
      <c r="X1052">
        <f t="shared" si="116"/>
        <v>0</v>
      </c>
    </row>
    <row r="1053" spans="1:24" x14ac:dyDescent="0.3">
      <c r="A1053" t="s">
        <v>1391</v>
      </c>
      <c r="B1053" t="str">
        <f t="shared" si="117"/>
        <v>'UTINIFTETF'</v>
      </c>
      <c r="C1053" t="s">
        <v>24</v>
      </c>
      <c r="D1053" t="s">
        <v>1677</v>
      </c>
      <c r="E1053">
        <v>1186.25</v>
      </c>
      <c r="F1053">
        <v>1180</v>
      </c>
      <c r="G1053">
        <v>1203.4000000000001</v>
      </c>
      <c r="H1053">
        <v>1180</v>
      </c>
      <c r="I1053">
        <v>1199</v>
      </c>
      <c r="J1053">
        <v>1198.95</v>
      </c>
      <c r="K1053">
        <v>1194.03</v>
      </c>
      <c r="L1053">
        <v>646</v>
      </c>
      <c r="M1053" s="3">
        <v>7.71</v>
      </c>
      <c r="N1053">
        <v>37</v>
      </c>
      <c r="O1053" s="3">
        <f t="shared" si="113"/>
        <v>17.45945945945946</v>
      </c>
      <c r="P1053" s="3">
        <f>VLOOKUP(A1053,'27-7'!$A$2:$N$1650,14,FALSE)</f>
        <v>5.7777777777777777</v>
      </c>
      <c r="Q1053" s="6">
        <f t="shared" si="118"/>
        <v>2.0218295218295217</v>
      </c>
      <c r="R1053" s="5">
        <f>VLOOKUP(A1053,'27-7'!$A$2:$L$1650,12,FALSE)</f>
        <v>3.09</v>
      </c>
      <c r="S1053" s="7">
        <f t="shared" si="119"/>
        <v>1.4951456310679612</v>
      </c>
      <c r="T1053">
        <v>614</v>
      </c>
      <c r="U1053">
        <v>95.05</v>
      </c>
      <c r="V1053">
        <f t="shared" si="114"/>
        <v>1</v>
      </c>
      <c r="W1053">
        <f t="shared" si="115"/>
        <v>0</v>
      </c>
      <c r="X1053">
        <f t="shared" si="116"/>
        <v>0</v>
      </c>
    </row>
    <row r="1054" spans="1:24" x14ac:dyDescent="0.3">
      <c r="A1054" t="s">
        <v>1196</v>
      </c>
      <c r="B1054" t="str">
        <f t="shared" si="117"/>
        <v>'PGIL'</v>
      </c>
      <c r="C1054" t="s">
        <v>24</v>
      </c>
      <c r="D1054" t="s">
        <v>1677</v>
      </c>
      <c r="E1054">
        <v>107.3</v>
      </c>
      <c r="F1054">
        <v>111.7</v>
      </c>
      <c r="G1054">
        <v>111.7</v>
      </c>
      <c r="H1054">
        <v>106.2</v>
      </c>
      <c r="I1054">
        <v>108.9</v>
      </c>
      <c r="J1054">
        <v>107.1</v>
      </c>
      <c r="K1054">
        <v>108.36</v>
      </c>
      <c r="L1054">
        <v>6302</v>
      </c>
      <c r="M1054" s="3">
        <v>6.83</v>
      </c>
      <c r="N1054">
        <v>139</v>
      </c>
      <c r="O1054" s="3">
        <f t="shared" si="113"/>
        <v>45.338129496402878</v>
      </c>
      <c r="P1054" s="3">
        <f>VLOOKUP(A1054,'27-7'!$A$2:$N$1650,14,FALSE)</f>
        <v>13.026340545625589</v>
      </c>
      <c r="Q1054" s="6">
        <f t="shared" si="118"/>
        <v>2.4804962558443173</v>
      </c>
      <c r="R1054" s="5">
        <f>VLOOKUP(A1054,'27-7'!$A$2:$L$1650,12,FALSE)</f>
        <v>15.3</v>
      </c>
      <c r="S1054" s="7">
        <f t="shared" si="119"/>
        <v>-0.5535947712418301</v>
      </c>
      <c r="T1054">
        <v>1999</v>
      </c>
      <c r="U1054">
        <v>31.72</v>
      </c>
      <c r="V1054">
        <f t="shared" si="114"/>
        <v>1</v>
      </c>
      <c r="W1054">
        <f t="shared" si="115"/>
        <v>0</v>
      </c>
      <c r="X1054">
        <f t="shared" si="116"/>
        <v>0</v>
      </c>
    </row>
    <row r="1055" spans="1:24" x14ac:dyDescent="0.3">
      <c r="A1055" t="s">
        <v>1431</v>
      </c>
      <c r="B1055" t="str">
        <f t="shared" si="117"/>
        <v>'CIMMCO'</v>
      </c>
      <c r="C1055" t="s">
        <v>24</v>
      </c>
      <c r="D1055" t="s">
        <v>1677</v>
      </c>
      <c r="E1055">
        <v>19.55</v>
      </c>
      <c r="F1055">
        <v>19.25</v>
      </c>
      <c r="G1055">
        <v>19.899999999999999</v>
      </c>
      <c r="H1055">
        <v>19.100000000000001</v>
      </c>
      <c r="I1055">
        <v>19.25</v>
      </c>
      <c r="J1055">
        <v>19.3</v>
      </c>
      <c r="K1055">
        <v>19.329999999999998</v>
      </c>
      <c r="L1055">
        <v>31008</v>
      </c>
      <c r="M1055" s="3">
        <v>5.99</v>
      </c>
      <c r="N1055">
        <v>205</v>
      </c>
      <c r="O1055" s="3">
        <f t="shared" si="113"/>
        <v>151.25853658536585</v>
      </c>
      <c r="P1055" s="3">
        <f>VLOOKUP(A1055,'27-7'!$A$2:$N$1650,14,FALSE)</f>
        <v>72.611111111111114</v>
      </c>
      <c r="Q1055" s="6">
        <f t="shared" si="118"/>
        <v>1.0831321029354133</v>
      </c>
      <c r="R1055" s="5">
        <f>VLOOKUP(A1055,'27-7'!$A$2:$L$1650,12,FALSE)</f>
        <v>2.06</v>
      </c>
      <c r="S1055" s="7">
        <f t="shared" si="119"/>
        <v>1.9077669902912622</v>
      </c>
      <c r="T1055">
        <v>18377</v>
      </c>
      <c r="U1055">
        <v>59.27</v>
      </c>
      <c r="V1055">
        <f t="shared" si="114"/>
        <v>1</v>
      </c>
      <c r="W1055">
        <f t="shared" si="115"/>
        <v>0</v>
      </c>
      <c r="X1055">
        <f t="shared" si="116"/>
        <v>0</v>
      </c>
    </row>
    <row r="1056" spans="1:24" x14ac:dyDescent="0.3">
      <c r="A1056" t="s">
        <v>1352</v>
      </c>
      <c r="B1056" t="str">
        <f t="shared" si="117"/>
        <v>'GUJAPOLLO'</v>
      </c>
      <c r="C1056" t="s">
        <v>24</v>
      </c>
      <c r="D1056" t="s">
        <v>1677</v>
      </c>
      <c r="E1056">
        <v>170.1</v>
      </c>
      <c r="F1056">
        <v>172.95</v>
      </c>
      <c r="G1056">
        <v>172.95</v>
      </c>
      <c r="H1056">
        <v>166.35</v>
      </c>
      <c r="I1056">
        <v>171.5</v>
      </c>
      <c r="J1056">
        <v>170.25</v>
      </c>
      <c r="K1056">
        <v>169.96</v>
      </c>
      <c r="L1056">
        <v>3501</v>
      </c>
      <c r="M1056" s="3">
        <v>5.95</v>
      </c>
      <c r="N1056">
        <v>264</v>
      </c>
      <c r="O1056" s="3">
        <f t="shared" si="113"/>
        <v>13.261363636363637</v>
      </c>
      <c r="P1056" s="3">
        <f>VLOOKUP(A1056,'27-7'!$A$2:$N$1650,14,FALSE)</f>
        <v>6.2864077669902914</v>
      </c>
      <c r="Q1056" s="6">
        <f t="shared" si="118"/>
        <v>1.1095296595296595</v>
      </c>
      <c r="R1056" s="5">
        <f>VLOOKUP(A1056,'27-7'!$A$2:$L$1650,12,FALSE)</f>
        <v>4.43</v>
      </c>
      <c r="S1056" s="7">
        <f t="shared" si="119"/>
        <v>0.34311512415349898</v>
      </c>
      <c r="T1056">
        <v>2064</v>
      </c>
      <c r="U1056">
        <v>58.95</v>
      </c>
      <c r="V1056">
        <f t="shared" si="114"/>
        <v>1</v>
      </c>
      <c r="W1056">
        <f t="shared" si="115"/>
        <v>0</v>
      </c>
      <c r="X1056">
        <f t="shared" si="116"/>
        <v>0</v>
      </c>
    </row>
    <row r="1057" spans="1:24" x14ac:dyDescent="0.3">
      <c r="A1057" t="s">
        <v>1292</v>
      </c>
      <c r="B1057" t="str">
        <f t="shared" si="117"/>
        <v>'ELECTHERM'</v>
      </c>
      <c r="C1057" t="s">
        <v>24</v>
      </c>
      <c r="D1057" t="s">
        <v>1677</v>
      </c>
      <c r="E1057">
        <v>97.85</v>
      </c>
      <c r="F1057">
        <v>98.05</v>
      </c>
      <c r="G1057">
        <v>99.3</v>
      </c>
      <c r="H1057">
        <v>97.25</v>
      </c>
      <c r="I1057">
        <v>98</v>
      </c>
      <c r="J1057">
        <v>97.85</v>
      </c>
      <c r="K1057">
        <v>98.14</v>
      </c>
      <c r="L1057">
        <v>4108</v>
      </c>
      <c r="M1057" s="3">
        <v>4.03</v>
      </c>
      <c r="N1057">
        <v>69</v>
      </c>
      <c r="O1057" s="3">
        <f t="shared" si="113"/>
        <v>59.536231884057969</v>
      </c>
      <c r="P1057" s="3">
        <f>VLOOKUP(A1057,'27-7'!$A$2:$N$1650,14,FALSE)</f>
        <v>28.969811320754715</v>
      </c>
      <c r="Q1057" s="6">
        <f t="shared" si="118"/>
        <v>1.0551128630031734</v>
      </c>
      <c r="R1057" s="5">
        <f>VLOOKUP(A1057,'27-7'!$A$2:$L$1650,12,FALSE)</f>
        <v>7.54</v>
      </c>
      <c r="S1057" s="7">
        <f t="shared" si="119"/>
        <v>-0.46551724137931033</v>
      </c>
      <c r="T1057">
        <v>2801</v>
      </c>
      <c r="U1057">
        <v>68.180000000000007</v>
      </c>
      <c r="V1057">
        <f t="shared" si="114"/>
        <v>1</v>
      </c>
      <c r="W1057">
        <f t="shared" si="115"/>
        <v>0</v>
      </c>
      <c r="X1057">
        <f t="shared" si="116"/>
        <v>0</v>
      </c>
    </row>
    <row r="1058" spans="1:24" x14ac:dyDescent="0.3">
      <c r="A1058" t="s">
        <v>1434</v>
      </c>
      <c r="B1058" t="str">
        <f t="shared" si="117"/>
        <v>'PRAXIS'</v>
      </c>
      <c r="C1058" t="s">
        <v>41</v>
      </c>
      <c r="D1058" t="s">
        <v>1677</v>
      </c>
      <c r="E1058">
        <v>29.65</v>
      </c>
      <c r="F1058">
        <v>28.2</v>
      </c>
      <c r="G1058">
        <v>31.1</v>
      </c>
      <c r="H1058">
        <v>28.2</v>
      </c>
      <c r="I1058">
        <v>30.25</v>
      </c>
      <c r="J1058">
        <v>30.3</v>
      </c>
      <c r="K1058">
        <v>30.94</v>
      </c>
      <c r="L1058">
        <v>12596</v>
      </c>
      <c r="M1058" s="3">
        <v>3.9</v>
      </c>
      <c r="N1058">
        <v>64</v>
      </c>
      <c r="O1058" s="3">
        <f t="shared" si="113"/>
        <v>196.8125</v>
      </c>
      <c r="P1058" s="3">
        <f>VLOOKUP(A1058,'27-7'!$A$2:$N$1650,14,FALSE)</f>
        <v>91.333333333333329</v>
      </c>
      <c r="Q1058" s="6">
        <f t="shared" si="118"/>
        <v>1.1548813868613139</v>
      </c>
      <c r="R1058" s="5">
        <f>VLOOKUP(A1058,'27-7'!$A$2:$L$1650,12,FALSE)</f>
        <v>2.0499999999999998</v>
      </c>
      <c r="S1058" s="7">
        <f t="shared" si="119"/>
        <v>0.90243902439024404</v>
      </c>
      <c r="T1058" t="s">
        <v>42</v>
      </c>
      <c r="U1058" t="s">
        <v>42</v>
      </c>
      <c r="V1058">
        <f t="shared" si="114"/>
        <v>1</v>
      </c>
      <c r="W1058">
        <f t="shared" si="115"/>
        <v>0</v>
      </c>
      <c r="X1058">
        <f t="shared" si="116"/>
        <v>0</v>
      </c>
    </row>
    <row r="1059" spans="1:24" x14ac:dyDescent="0.3">
      <c r="A1059" t="s">
        <v>1393</v>
      </c>
      <c r="B1059" t="str">
        <f t="shared" si="117"/>
        <v>'IFGLEXPOR'</v>
      </c>
      <c r="C1059" t="s">
        <v>24</v>
      </c>
      <c r="D1059" t="s">
        <v>1677</v>
      </c>
      <c r="E1059">
        <v>113.8</v>
      </c>
      <c r="F1059">
        <v>112.55</v>
      </c>
      <c r="G1059">
        <v>118.3</v>
      </c>
      <c r="H1059">
        <v>106.55</v>
      </c>
      <c r="I1059">
        <v>113.6</v>
      </c>
      <c r="J1059">
        <v>109.3</v>
      </c>
      <c r="K1059">
        <v>112.64</v>
      </c>
      <c r="L1059">
        <v>3314</v>
      </c>
      <c r="M1059" s="3">
        <v>3.73</v>
      </c>
      <c r="N1059">
        <v>93</v>
      </c>
      <c r="O1059" s="3">
        <f t="shared" si="113"/>
        <v>35.634408602150536</v>
      </c>
      <c r="P1059" s="3">
        <f>VLOOKUP(A1059,'27-7'!$A$2:$N$1650,14,FALSE)</f>
        <v>12.411214953271028</v>
      </c>
      <c r="Q1059" s="6">
        <f t="shared" si="118"/>
        <v>1.8711458738178521</v>
      </c>
      <c r="R1059" s="5">
        <f>VLOOKUP(A1059,'27-7'!$A$2:$L$1650,12,FALSE)</f>
        <v>3.08</v>
      </c>
      <c r="S1059" s="7">
        <f t="shared" si="119"/>
        <v>0.211038961038961</v>
      </c>
      <c r="T1059">
        <v>2820</v>
      </c>
      <c r="U1059">
        <v>85.09</v>
      </c>
      <c r="V1059">
        <f t="shared" si="114"/>
        <v>1</v>
      </c>
      <c r="W1059">
        <f t="shared" si="115"/>
        <v>0</v>
      </c>
      <c r="X1059">
        <f t="shared" si="116"/>
        <v>0</v>
      </c>
    </row>
    <row r="1060" spans="1:24" x14ac:dyDescent="0.3">
      <c r="A1060" t="s">
        <v>1484</v>
      </c>
      <c r="B1060" t="str">
        <f t="shared" si="117"/>
        <v>'BHANDARI'</v>
      </c>
      <c r="C1060" t="s">
        <v>24</v>
      </c>
      <c r="D1060" t="s">
        <v>1677</v>
      </c>
      <c r="E1060">
        <v>1.1499999999999999</v>
      </c>
      <c r="F1060">
        <v>1.2</v>
      </c>
      <c r="G1060">
        <v>1.2</v>
      </c>
      <c r="H1060">
        <v>1.1000000000000001</v>
      </c>
      <c r="I1060">
        <v>1.2</v>
      </c>
      <c r="J1060">
        <v>1.1499999999999999</v>
      </c>
      <c r="K1060">
        <v>1.1499999999999999</v>
      </c>
      <c r="L1060">
        <v>298372</v>
      </c>
      <c r="M1060" s="3">
        <v>3.44</v>
      </c>
      <c r="N1060">
        <v>314</v>
      </c>
      <c r="O1060" s="3">
        <f t="shared" si="113"/>
        <v>950.22929936305729</v>
      </c>
      <c r="P1060" s="3">
        <f>VLOOKUP(A1060,'27-7'!$A$2:$N$1650,14,FALSE)</f>
        <v>464.94273127753303</v>
      </c>
      <c r="Q1060" s="6">
        <f t="shared" si="118"/>
        <v>1.0437555755567831</v>
      </c>
      <c r="R1060" s="5">
        <f>VLOOKUP(A1060,'27-7'!$A$2:$L$1650,12,FALSE)</f>
        <v>1.27</v>
      </c>
      <c r="S1060" s="7">
        <f t="shared" si="119"/>
        <v>1.7086614173228345</v>
      </c>
      <c r="T1060">
        <v>252137</v>
      </c>
      <c r="U1060">
        <v>84.5</v>
      </c>
      <c r="V1060">
        <f t="shared" si="114"/>
        <v>1</v>
      </c>
      <c r="W1060">
        <f t="shared" si="115"/>
        <v>0</v>
      </c>
      <c r="X1060">
        <f t="shared" si="116"/>
        <v>0</v>
      </c>
    </row>
    <row r="1061" spans="1:24" x14ac:dyDescent="0.3">
      <c r="A1061" t="s">
        <v>1062</v>
      </c>
      <c r="B1061" t="str">
        <f t="shared" si="117"/>
        <v>'INFRABEES'</v>
      </c>
      <c r="C1061" t="s">
        <v>24</v>
      </c>
      <c r="D1061" t="s">
        <v>1677</v>
      </c>
      <c r="E1061">
        <v>320.01</v>
      </c>
      <c r="F1061">
        <v>321</v>
      </c>
      <c r="G1061">
        <v>328.5</v>
      </c>
      <c r="H1061">
        <v>321</v>
      </c>
      <c r="I1061">
        <v>326</v>
      </c>
      <c r="J1061">
        <v>325.64999999999998</v>
      </c>
      <c r="K1061">
        <v>327.25</v>
      </c>
      <c r="L1061">
        <v>956</v>
      </c>
      <c r="M1061" s="3">
        <v>3.13</v>
      </c>
      <c r="N1061">
        <v>20</v>
      </c>
      <c r="O1061" s="3">
        <f t="shared" si="113"/>
        <v>47.8</v>
      </c>
      <c r="P1061" s="3">
        <f>VLOOKUP(A1061,'27-7'!$A$2:$N$1650,14,FALSE)</f>
        <v>10.933333333333334</v>
      </c>
      <c r="Q1061" s="6">
        <f t="shared" si="118"/>
        <v>3.3719512195121943</v>
      </c>
      <c r="R1061" s="5">
        <f>VLOOKUP(A1061,'27-7'!$A$2:$L$1650,12,FALSE)</f>
        <v>1.05</v>
      </c>
      <c r="S1061" s="7">
        <f t="shared" si="119"/>
        <v>1.980952380952381</v>
      </c>
      <c r="T1061">
        <v>563</v>
      </c>
      <c r="U1061">
        <v>58.89</v>
      </c>
      <c r="V1061">
        <f t="shared" si="114"/>
        <v>1</v>
      </c>
      <c r="W1061">
        <f t="shared" si="115"/>
        <v>0</v>
      </c>
      <c r="X1061">
        <f t="shared" si="116"/>
        <v>0</v>
      </c>
    </row>
    <row r="1062" spans="1:24" x14ac:dyDescent="0.3">
      <c r="A1062" t="s">
        <v>1387</v>
      </c>
      <c r="B1062" t="str">
        <f t="shared" si="117"/>
        <v>'LINCPEN'</v>
      </c>
      <c r="C1062" t="s">
        <v>24</v>
      </c>
      <c r="D1062" t="s">
        <v>1677</v>
      </c>
      <c r="E1062">
        <v>164.45</v>
      </c>
      <c r="F1062">
        <v>163</v>
      </c>
      <c r="G1062">
        <v>163</v>
      </c>
      <c r="H1062">
        <v>161</v>
      </c>
      <c r="I1062">
        <v>162.9</v>
      </c>
      <c r="J1062">
        <v>162.35</v>
      </c>
      <c r="K1062">
        <v>162.22999999999999</v>
      </c>
      <c r="L1062">
        <v>1814</v>
      </c>
      <c r="M1062" s="3">
        <v>2.94</v>
      </c>
      <c r="N1062">
        <v>73</v>
      </c>
      <c r="O1062" s="3">
        <f t="shared" si="113"/>
        <v>24.849315068493151</v>
      </c>
      <c r="P1062" s="3">
        <f>VLOOKUP(A1062,'27-7'!$A$2:$N$1650,14,FALSE)</f>
        <v>11.362573099415204</v>
      </c>
      <c r="Q1062" s="6">
        <f t="shared" si="118"/>
        <v>1.1869443523995518</v>
      </c>
      <c r="R1062" s="5">
        <f>VLOOKUP(A1062,'27-7'!$A$2:$L$1650,12,FALSE)</f>
        <v>3.2</v>
      </c>
      <c r="S1062" s="7">
        <f t="shared" si="119"/>
        <v>-8.1250000000000072E-2</v>
      </c>
      <c r="T1062">
        <v>1358</v>
      </c>
      <c r="U1062">
        <v>74.86</v>
      </c>
      <c r="V1062">
        <f t="shared" si="114"/>
        <v>1</v>
      </c>
      <c r="W1062">
        <f t="shared" si="115"/>
        <v>0</v>
      </c>
      <c r="X1062">
        <f t="shared" si="116"/>
        <v>0</v>
      </c>
    </row>
    <row r="1063" spans="1:24" x14ac:dyDescent="0.3">
      <c r="A1063" t="s">
        <v>1458</v>
      </c>
      <c r="B1063" t="str">
        <f t="shared" si="117"/>
        <v>'BINDALAGRO'</v>
      </c>
      <c r="C1063" t="s">
        <v>24</v>
      </c>
      <c r="D1063" t="s">
        <v>1677</v>
      </c>
      <c r="E1063">
        <v>10.25</v>
      </c>
      <c r="F1063">
        <v>10.25</v>
      </c>
      <c r="G1063">
        <v>10.45</v>
      </c>
      <c r="H1063">
        <v>9.9</v>
      </c>
      <c r="I1063">
        <v>10.15</v>
      </c>
      <c r="J1063">
        <v>10.1</v>
      </c>
      <c r="K1063">
        <v>10.08</v>
      </c>
      <c r="L1063">
        <v>26193</v>
      </c>
      <c r="M1063" s="3">
        <v>2.64</v>
      </c>
      <c r="N1063">
        <v>110</v>
      </c>
      <c r="O1063" s="3">
        <f t="shared" si="113"/>
        <v>238.11818181818182</v>
      </c>
      <c r="P1063" s="3">
        <f>VLOOKUP(A1063,'27-7'!$A$2:$N$1650,14,FALSE)</f>
        <v>90.802259887005647</v>
      </c>
      <c r="Q1063" s="6">
        <f t="shared" si="118"/>
        <v>1.6223816688537944</v>
      </c>
      <c r="R1063" s="5">
        <f>VLOOKUP(A1063,'27-7'!$A$2:$L$1650,12,FALSE)</f>
        <v>1.66</v>
      </c>
      <c r="S1063" s="7">
        <f t="shared" si="119"/>
        <v>0.59036144578313265</v>
      </c>
      <c r="T1063">
        <v>12798</v>
      </c>
      <c r="U1063">
        <v>48.86</v>
      </c>
      <c r="V1063">
        <f t="shared" si="114"/>
        <v>1</v>
      </c>
      <c r="W1063">
        <f t="shared" si="115"/>
        <v>0</v>
      </c>
      <c r="X1063">
        <f t="shared" si="116"/>
        <v>0</v>
      </c>
    </row>
    <row r="1064" spans="1:24" x14ac:dyDescent="0.3">
      <c r="A1064" t="s">
        <v>1522</v>
      </c>
      <c r="B1064" t="str">
        <f t="shared" si="117"/>
        <v>'NOIDATOLL'</v>
      </c>
      <c r="C1064" t="s">
        <v>41</v>
      </c>
      <c r="D1064" t="s">
        <v>1677</v>
      </c>
      <c r="E1064">
        <v>3.6</v>
      </c>
      <c r="F1064">
        <v>3.5</v>
      </c>
      <c r="G1064">
        <v>3.75</v>
      </c>
      <c r="H1064">
        <v>3.45</v>
      </c>
      <c r="I1064">
        <v>3.55</v>
      </c>
      <c r="J1064">
        <v>3.55</v>
      </c>
      <c r="K1064">
        <v>3.47</v>
      </c>
      <c r="L1064">
        <v>65248</v>
      </c>
      <c r="M1064" s="3">
        <v>2.27</v>
      </c>
      <c r="N1064">
        <v>82</v>
      </c>
      <c r="O1064" s="3">
        <f t="shared" si="113"/>
        <v>795.70731707317077</v>
      </c>
      <c r="P1064" s="3">
        <f>VLOOKUP(A1064,'27-7'!$A$2:$N$1650,14,FALSE)</f>
        <v>384.38709677419354</v>
      </c>
      <c r="Q1064" s="6">
        <f t="shared" si="118"/>
        <v>1.0700677097405418</v>
      </c>
      <c r="R1064" s="5">
        <f>VLOOKUP(A1064,'27-7'!$A$2:$L$1650,12,FALSE)</f>
        <v>0.88</v>
      </c>
      <c r="S1064" s="7">
        <f t="shared" si="119"/>
        <v>1.5795454545454546</v>
      </c>
      <c r="T1064" t="s">
        <v>42</v>
      </c>
      <c r="U1064" t="s">
        <v>42</v>
      </c>
      <c r="V1064">
        <f t="shared" si="114"/>
        <v>1</v>
      </c>
      <c r="W1064">
        <f t="shared" si="115"/>
        <v>0</v>
      </c>
      <c r="X1064">
        <f t="shared" si="116"/>
        <v>0</v>
      </c>
    </row>
    <row r="1065" spans="1:24" x14ac:dyDescent="0.3">
      <c r="A1065" t="s">
        <v>1499</v>
      </c>
      <c r="B1065" t="str">
        <f t="shared" si="117"/>
        <v>'AYMSYNTEX'</v>
      </c>
      <c r="C1065" t="s">
        <v>24</v>
      </c>
      <c r="D1065" t="s">
        <v>1677</v>
      </c>
      <c r="E1065">
        <v>21.5</v>
      </c>
      <c r="F1065">
        <v>22.25</v>
      </c>
      <c r="G1065">
        <v>22.25</v>
      </c>
      <c r="H1065">
        <v>21.05</v>
      </c>
      <c r="I1065">
        <v>21.65</v>
      </c>
      <c r="J1065">
        <v>21.55</v>
      </c>
      <c r="K1065">
        <v>21.34</v>
      </c>
      <c r="L1065">
        <v>10590</v>
      </c>
      <c r="M1065" s="3">
        <v>2.2599999999999998</v>
      </c>
      <c r="N1065">
        <v>50</v>
      </c>
      <c r="O1065" s="3">
        <f t="shared" si="113"/>
        <v>211.8</v>
      </c>
      <c r="P1065" s="3">
        <f>VLOOKUP(A1065,'27-7'!$A$2:$N$1650,14,FALSE)</f>
        <v>71.295774647887328</v>
      </c>
      <c r="Q1065" s="6">
        <f t="shared" si="118"/>
        <v>1.9707230343737654</v>
      </c>
      <c r="R1065" s="5">
        <f>VLOOKUP(A1065,'27-7'!$A$2:$L$1650,12,FALSE)</f>
        <v>1.07</v>
      </c>
      <c r="S1065" s="7">
        <f t="shared" si="119"/>
        <v>1.1121495327102799</v>
      </c>
      <c r="T1065">
        <v>9505</v>
      </c>
      <c r="U1065">
        <v>89.75</v>
      </c>
      <c r="V1065">
        <f t="shared" si="114"/>
        <v>1</v>
      </c>
      <c r="W1065">
        <f t="shared" si="115"/>
        <v>0</v>
      </c>
      <c r="X1065">
        <f t="shared" si="116"/>
        <v>0</v>
      </c>
    </row>
    <row r="1066" spans="1:24" x14ac:dyDescent="0.3">
      <c r="A1066" t="s">
        <v>1528</v>
      </c>
      <c r="B1066" t="str">
        <f t="shared" si="117"/>
        <v>'CELEBRITY'</v>
      </c>
      <c r="C1066" t="s">
        <v>24</v>
      </c>
      <c r="D1066" t="s">
        <v>1677</v>
      </c>
      <c r="E1066">
        <v>4.6500000000000004</v>
      </c>
      <c r="F1066">
        <v>4.8</v>
      </c>
      <c r="G1066">
        <v>4.8</v>
      </c>
      <c r="H1066">
        <v>4.5999999999999996</v>
      </c>
      <c r="I1066">
        <v>4.7</v>
      </c>
      <c r="J1066">
        <v>4.6500000000000004</v>
      </c>
      <c r="K1066">
        <v>4.7300000000000004</v>
      </c>
      <c r="L1066">
        <v>34592</v>
      </c>
      <c r="M1066" s="3">
        <v>1.64</v>
      </c>
      <c r="N1066">
        <v>65</v>
      </c>
      <c r="O1066" s="3">
        <f t="shared" si="113"/>
        <v>532.18461538461543</v>
      </c>
      <c r="P1066" s="3">
        <f>VLOOKUP(A1066,'27-7'!$A$2:$N$1650,14,FALSE)</f>
        <v>213.3170731707317</v>
      </c>
      <c r="Q1066" s="6">
        <f t="shared" si="118"/>
        <v>1.494805537476473</v>
      </c>
      <c r="R1066" s="5">
        <f>VLOOKUP(A1066,'27-7'!$A$2:$L$1650,12,FALSE)</f>
        <v>0.81</v>
      </c>
      <c r="S1066" s="7">
        <f t="shared" si="119"/>
        <v>1.024691358024691</v>
      </c>
      <c r="T1066">
        <v>29700</v>
      </c>
      <c r="U1066">
        <v>85.86</v>
      </c>
      <c r="V1066">
        <f t="shared" si="114"/>
        <v>1</v>
      </c>
      <c r="W1066">
        <f t="shared" si="115"/>
        <v>0</v>
      </c>
      <c r="X1066">
        <f t="shared" si="116"/>
        <v>0</v>
      </c>
    </row>
    <row r="1067" spans="1:24" x14ac:dyDescent="0.3">
      <c r="A1067" t="s">
        <v>1541</v>
      </c>
      <c r="B1067" t="str">
        <f t="shared" si="117"/>
        <v>'PRAKASHSTL'</v>
      </c>
      <c r="C1067" t="s">
        <v>41</v>
      </c>
      <c r="D1067" t="s">
        <v>1677</v>
      </c>
      <c r="E1067">
        <v>1.05</v>
      </c>
      <c r="F1067">
        <v>1</v>
      </c>
      <c r="G1067">
        <v>1</v>
      </c>
      <c r="H1067">
        <v>1</v>
      </c>
      <c r="I1067">
        <v>1</v>
      </c>
      <c r="J1067">
        <v>1</v>
      </c>
      <c r="K1067">
        <v>1</v>
      </c>
      <c r="L1067">
        <v>157056</v>
      </c>
      <c r="M1067" s="3">
        <v>1.57</v>
      </c>
      <c r="N1067">
        <v>59</v>
      </c>
      <c r="O1067" s="3">
        <f t="shared" si="113"/>
        <v>2661.9661016949153</v>
      </c>
      <c r="P1067" s="3">
        <f>VLOOKUP(A1067,'27-7'!$A$2:$N$1650,14,FALSE)</f>
        <v>1269.8431372549019</v>
      </c>
      <c r="Q1067" s="6">
        <f t="shared" si="118"/>
        <v>1.0962952222976543</v>
      </c>
      <c r="R1067" s="5">
        <f>VLOOKUP(A1067,'27-7'!$A$2:$L$1650,12,FALSE)</f>
        <v>0.68</v>
      </c>
      <c r="S1067" s="7">
        <f t="shared" si="119"/>
        <v>1.3088235294117647</v>
      </c>
      <c r="T1067" t="s">
        <v>42</v>
      </c>
      <c r="U1067" t="s">
        <v>42</v>
      </c>
      <c r="V1067">
        <f t="shared" si="114"/>
        <v>1</v>
      </c>
      <c r="W1067">
        <f t="shared" si="115"/>
        <v>0</v>
      </c>
      <c r="X1067">
        <f t="shared" si="116"/>
        <v>0</v>
      </c>
    </row>
    <row r="1068" spans="1:24" x14ac:dyDescent="0.3">
      <c r="A1068" t="s">
        <v>1546</v>
      </c>
      <c r="B1068" t="str">
        <f t="shared" si="117"/>
        <v>'NBIFIN'</v>
      </c>
      <c r="C1068" t="s">
        <v>24</v>
      </c>
      <c r="D1068" t="s">
        <v>1677</v>
      </c>
      <c r="E1068">
        <v>1563.3</v>
      </c>
      <c r="F1068">
        <v>1572</v>
      </c>
      <c r="G1068">
        <v>1575</v>
      </c>
      <c r="H1068">
        <v>1572</v>
      </c>
      <c r="I1068">
        <v>1575</v>
      </c>
      <c r="J1068">
        <v>1573.55</v>
      </c>
      <c r="K1068">
        <v>1573.56</v>
      </c>
      <c r="L1068">
        <v>96</v>
      </c>
      <c r="M1068" s="3">
        <v>1.51</v>
      </c>
      <c r="N1068">
        <v>6</v>
      </c>
      <c r="O1068" s="3">
        <f t="shared" si="113"/>
        <v>16</v>
      </c>
      <c r="P1068" s="3">
        <f>VLOOKUP(A1068,'27-7'!$A$2:$N$1650,14,FALSE)</f>
        <v>5</v>
      </c>
      <c r="Q1068" s="6">
        <f t="shared" si="118"/>
        <v>2.2000000000000002</v>
      </c>
      <c r="R1068" s="5">
        <f>VLOOKUP(A1068,'27-7'!$A$2:$L$1650,12,FALSE)</f>
        <v>0.62</v>
      </c>
      <c r="S1068" s="7">
        <f t="shared" si="119"/>
        <v>1.435483870967742</v>
      </c>
      <c r="T1068">
        <v>96</v>
      </c>
      <c r="U1068">
        <v>100</v>
      </c>
      <c r="V1068">
        <f t="shared" si="114"/>
        <v>1</v>
      </c>
      <c r="W1068">
        <f t="shared" si="115"/>
        <v>0</v>
      </c>
      <c r="X1068">
        <f t="shared" si="116"/>
        <v>0</v>
      </c>
    </row>
    <row r="1069" spans="1:24" x14ac:dyDescent="0.3">
      <c r="A1069" t="s">
        <v>1489</v>
      </c>
      <c r="B1069" t="str">
        <f t="shared" si="117"/>
        <v>'SHREERAMA'</v>
      </c>
      <c r="C1069" t="s">
        <v>24</v>
      </c>
      <c r="D1069" t="s">
        <v>1677</v>
      </c>
      <c r="E1069">
        <v>5.25</v>
      </c>
      <c r="F1069">
        <v>5.05</v>
      </c>
      <c r="G1069">
        <v>5.4</v>
      </c>
      <c r="H1069">
        <v>5</v>
      </c>
      <c r="I1069">
        <v>5.2</v>
      </c>
      <c r="J1069">
        <v>5.05</v>
      </c>
      <c r="K1069">
        <v>5.04</v>
      </c>
      <c r="L1069">
        <v>26552</v>
      </c>
      <c r="M1069" s="3">
        <v>1.34</v>
      </c>
      <c r="N1069">
        <v>26</v>
      </c>
      <c r="O1069" s="3">
        <f t="shared" si="113"/>
        <v>1021.2307692307693</v>
      </c>
      <c r="P1069" s="3">
        <f>VLOOKUP(A1069,'27-7'!$A$2:$N$1650,14,FALSE)</f>
        <v>488.04255319148939</v>
      </c>
      <c r="Q1069" s="6">
        <f t="shared" si="118"/>
        <v>1.0925035379652175</v>
      </c>
      <c r="R1069" s="5">
        <f>VLOOKUP(A1069,'27-7'!$A$2:$L$1650,12,FALSE)</f>
        <v>1.21</v>
      </c>
      <c r="S1069" s="7">
        <f t="shared" si="119"/>
        <v>0.10743801652892572</v>
      </c>
      <c r="T1069">
        <v>21249</v>
      </c>
      <c r="U1069">
        <v>80.03</v>
      </c>
      <c r="V1069">
        <f t="shared" si="114"/>
        <v>1</v>
      </c>
      <c r="W1069">
        <f t="shared" si="115"/>
        <v>0</v>
      </c>
      <c r="X1069">
        <f t="shared" si="116"/>
        <v>0</v>
      </c>
    </row>
    <row r="1070" spans="1:24" x14ac:dyDescent="0.3">
      <c r="A1070" t="s">
        <v>1549</v>
      </c>
      <c r="B1070" t="str">
        <f t="shared" si="117"/>
        <v>'IMPEXFERRO'</v>
      </c>
      <c r="C1070" t="s">
        <v>41</v>
      </c>
      <c r="D1070" t="s">
        <v>1677</v>
      </c>
      <c r="E1070">
        <v>1</v>
      </c>
      <c r="F1070">
        <v>1.05</v>
      </c>
      <c r="G1070">
        <v>1.05</v>
      </c>
      <c r="H1070">
        <v>1.05</v>
      </c>
      <c r="I1070">
        <v>1.05</v>
      </c>
      <c r="J1070">
        <v>1.05</v>
      </c>
      <c r="K1070">
        <v>1.05</v>
      </c>
      <c r="L1070">
        <v>116357</v>
      </c>
      <c r="M1070" s="3">
        <v>1.22</v>
      </c>
      <c r="N1070">
        <v>60</v>
      </c>
      <c r="O1070" s="3">
        <f t="shared" si="113"/>
        <v>1939.2833333333333</v>
      </c>
      <c r="P1070" s="3">
        <f>VLOOKUP(A1070,'27-7'!$A$2:$N$1650,14,FALSE)</f>
        <v>749.89743589743591</v>
      </c>
      <c r="Q1070" s="6">
        <f t="shared" si="118"/>
        <v>1.5860647609929561</v>
      </c>
      <c r="R1070" s="5">
        <f>VLOOKUP(A1070,'27-7'!$A$2:$L$1650,12,FALSE)</f>
        <v>0.57999999999999996</v>
      </c>
      <c r="S1070" s="7">
        <f t="shared" si="119"/>
        <v>1.1034482758620692</v>
      </c>
      <c r="T1070" t="s">
        <v>42</v>
      </c>
      <c r="U1070" t="s">
        <v>42</v>
      </c>
      <c r="V1070">
        <f t="shared" si="114"/>
        <v>1</v>
      </c>
      <c r="W1070">
        <f t="shared" si="115"/>
        <v>0</v>
      </c>
      <c r="X1070">
        <f t="shared" si="116"/>
        <v>0</v>
      </c>
    </row>
    <row r="1071" spans="1:24" x14ac:dyDescent="0.3">
      <c r="A1071" t="s">
        <v>1492</v>
      </c>
      <c r="B1071" t="str">
        <f t="shared" si="117"/>
        <v>'ANIKINDS'</v>
      </c>
      <c r="C1071" t="s">
        <v>24</v>
      </c>
      <c r="D1071" t="s">
        <v>1677</v>
      </c>
      <c r="E1071">
        <v>13.85</v>
      </c>
      <c r="F1071">
        <v>13.9</v>
      </c>
      <c r="G1071">
        <v>14.4</v>
      </c>
      <c r="H1071">
        <v>13.35</v>
      </c>
      <c r="I1071">
        <v>13.4</v>
      </c>
      <c r="J1071">
        <v>13.45</v>
      </c>
      <c r="K1071">
        <v>13.67</v>
      </c>
      <c r="L1071">
        <v>8702</v>
      </c>
      <c r="M1071" s="3">
        <v>1.19</v>
      </c>
      <c r="N1071">
        <v>80</v>
      </c>
      <c r="O1071" s="3">
        <f t="shared" si="113"/>
        <v>108.77500000000001</v>
      </c>
      <c r="P1071" s="3">
        <f>VLOOKUP(A1071,'27-7'!$A$2:$N$1650,14,FALSE)</f>
        <v>30.107011070110701</v>
      </c>
      <c r="Q1071" s="6">
        <f t="shared" si="118"/>
        <v>2.6129458266944479</v>
      </c>
      <c r="R1071" s="5">
        <f>VLOOKUP(A1071,'27-7'!$A$2:$L$1650,12,FALSE)</f>
        <v>1.1200000000000001</v>
      </c>
      <c r="S1071" s="7">
        <f t="shared" si="119"/>
        <v>6.2499999999999854E-2</v>
      </c>
      <c r="T1071">
        <v>6992</v>
      </c>
      <c r="U1071">
        <v>80.349999999999994</v>
      </c>
      <c r="V1071">
        <f t="shared" si="114"/>
        <v>1</v>
      </c>
      <c r="W1071">
        <f t="shared" si="115"/>
        <v>0</v>
      </c>
      <c r="X1071">
        <f t="shared" si="116"/>
        <v>0</v>
      </c>
    </row>
    <row r="1072" spans="1:24" x14ac:dyDescent="0.3">
      <c r="A1072" t="s">
        <v>1534</v>
      </c>
      <c r="B1072" t="str">
        <f t="shared" si="117"/>
        <v>'TCIDEVELOP'</v>
      </c>
      <c r="C1072" t="s">
        <v>24</v>
      </c>
      <c r="D1072" t="s">
        <v>1677</v>
      </c>
      <c r="E1072">
        <v>276.55</v>
      </c>
      <c r="F1072">
        <v>288.45</v>
      </c>
      <c r="G1072">
        <v>288.45</v>
      </c>
      <c r="H1072">
        <v>276.55</v>
      </c>
      <c r="I1072">
        <v>276.55</v>
      </c>
      <c r="J1072">
        <v>277.55</v>
      </c>
      <c r="K1072">
        <v>278.70999999999998</v>
      </c>
      <c r="L1072">
        <v>399</v>
      </c>
      <c r="M1072" s="3">
        <v>1.1100000000000001</v>
      </c>
      <c r="N1072">
        <v>38</v>
      </c>
      <c r="O1072" s="3">
        <f t="shared" si="113"/>
        <v>10.5</v>
      </c>
      <c r="P1072" s="3">
        <f>VLOOKUP(A1072,'27-7'!$A$2:$N$1650,14,FALSE)</f>
        <v>4.6607142857142856</v>
      </c>
      <c r="Q1072" s="6">
        <f t="shared" si="118"/>
        <v>1.2528735632183909</v>
      </c>
      <c r="R1072" s="5">
        <f>VLOOKUP(A1072,'27-7'!$A$2:$L$1650,12,FALSE)</f>
        <v>0.73</v>
      </c>
      <c r="S1072" s="7">
        <f t="shared" si="119"/>
        <v>0.52054794520547965</v>
      </c>
      <c r="T1072">
        <v>174</v>
      </c>
      <c r="U1072">
        <v>43.61</v>
      </c>
      <c r="V1072">
        <f t="shared" si="114"/>
        <v>1</v>
      </c>
      <c r="W1072">
        <f t="shared" si="115"/>
        <v>0</v>
      </c>
      <c r="X1072">
        <f t="shared" si="116"/>
        <v>0</v>
      </c>
    </row>
    <row r="1073" spans="1:24" x14ac:dyDescent="0.3">
      <c r="A1073" t="s">
        <v>1502</v>
      </c>
      <c r="B1073" t="str">
        <f t="shared" si="117"/>
        <v>'TIMESGTY'</v>
      </c>
      <c r="C1073" t="s">
        <v>24</v>
      </c>
      <c r="D1073" t="s">
        <v>1677</v>
      </c>
      <c r="E1073">
        <v>21.8</v>
      </c>
      <c r="F1073">
        <v>21.8</v>
      </c>
      <c r="G1073">
        <v>22.5</v>
      </c>
      <c r="H1073">
        <v>21.55</v>
      </c>
      <c r="I1073">
        <v>22.3</v>
      </c>
      <c r="J1073">
        <v>22.3</v>
      </c>
      <c r="K1073">
        <v>22.07</v>
      </c>
      <c r="L1073">
        <v>4045</v>
      </c>
      <c r="M1073" s="3">
        <v>0.89</v>
      </c>
      <c r="N1073">
        <v>15</v>
      </c>
      <c r="O1073" s="3">
        <f t="shared" si="113"/>
        <v>269.66666666666669</v>
      </c>
      <c r="P1073" s="3">
        <f>VLOOKUP(A1073,'27-7'!$A$2:$N$1650,14,FALSE)</f>
        <v>95.48</v>
      </c>
      <c r="Q1073" s="6">
        <f t="shared" si="118"/>
        <v>1.8243262114229855</v>
      </c>
      <c r="R1073" s="5">
        <f>VLOOKUP(A1073,'27-7'!$A$2:$L$1650,12,FALSE)</f>
        <v>1.07</v>
      </c>
      <c r="S1073" s="7">
        <f t="shared" si="119"/>
        <v>-0.16822429906542061</v>
      </c>
      <c r="T1073">
        <v>396</v>
      </c>
      <c r="U1073">
        <v>9.7899999999999991</v>
      </c>
      <c r="V1073">
        <f t="shared" si="114"/>
        <v>1</v>
      </c>
      <c r="W1073">
        <f t="shared" si="115"/>
        <v>0</v>
      </c>
      <c r="X1073">
        <f t="shared" si="116"/>
        <v>0</v>
      </c>
    </row>
    <row r="1074" spans="1:24" x14ac:dyDescent="0.3">
      <c r="A1074" t="s">
        <v>1552</v>
      </c>
      <c r="B1074" t="str">
        <f t="shared" si="117"/>
        <v>'BASML'</v>
      </c>
      <c r="C1074" t="s">
        <v>24</v>
      </c>
      <c r="D1074" t="s">
        <v>1677</v>
      </c>
      <c r="E1074">
        <v>85</v>
      </c>
      <c r="F1074">
        <v>85</v>
      </c>
      <c r="G1074">
        <v>85</v>
      </c>
      <c r="H1074">
        <v>83.95</v>
      </c>
      <c r="I1074">
        <v>85</v>
      </c>
      <c r="J1074">
        <v>85</v>
      </c>
      <c r="K1074">
        <v>84.34</v>
      </c>
      <c r="L1074">
        <v>915</v>
      </c>
      <c r="M1074" s="3">
        <v>0.77</v>
      </c>
      <c r="N1074">
        <v>15</v>
      </c>
      <c r="O1074" s="3">
        <f t="shared" si="113"/>
        <v>61</v>
      </c>
      <c r="P1074" s="3">
        <f>VLOOKUP(A1074,'27-7'!$A$2:$N$1650,14,FALSE)</f>
        <v>9.6865671641791042</v>
      </c>
      <c r="Q1074" s="6">
        <f t="shared" si="118"/>
        <v>5.2973805855161791</v>
      </c>
      <c r="R1074" s="5">
        <f>VLOOKUP(A1074,'27-7'!$A$2:$L$1650,12,FALSE)</f>
        <v>0.55000000000000004</v>
      </c>
      <c r="S1074" s="7">
        <f t="shared" si="119"/>
        <v>0.39999999999999991</v>
      </c>
      <c r="T1074">
        <v>815</v>
      </c>
      <c r="U1074">
        <v>89.07</v>
      </c>
      <c r="V1074">
        <f t="shared" si="114"/>
        <v>1</v>
      </c>
      <c r="W1074">
        <f t="shared" si="115"/>
        <v>0</v>
      </c>
      <c r="X1074">
        <f t="shared" si="116"/>
        <v>0</v>
      </c>
    </row>
    <row r="1075" spans="1:24" x14ac:dyDescent="0.3">
      <c r="A1075" t="s">
        <v>1576</v>
      </c>
      <c r="B1075" t="str">
        <f t="shared" si="117"/>
        <v>'GAL'</v>
      </c>
      <c r="C1075" t="s">
        <v>41</v>
      </c>
      <c r="D1075" t="s">
        <v>1677</v>
      </c>
      <c r="E1075">
        <v>2.85</v>
      </c>
      <c r="F1075">
        <v>2.85</v>
      </c>
      <c r="G1075">
        <v>2.95</v>
      </c>
      <c r="H1075">
        <v>2.75</v>
      </c>
      <c r="I1075">
        <v>2.85</v>
      </c>
      <c r="J1075">
        <v>2.85</v>
      </c>
      <c r="K1075">
        <v>2.89</v>
      </c>
      <c r="L1075">
        <v>25372</v>
      </c>
      <c r="M1075" s="3">
        <v>0.73</v>
      </c>
      <c r="N1075">
        <v>38</v>
      </c>
      <c r="O1075" s="3">
        <f t="shared" si="113"/>
        <v>667.68421052631584</v>
      </c>
      <c r="P1075" s="3">
        <f>VLOOKUP(A1075,'27-7'!$A$2:$N$1650,14,FALSE)</f>
        <v>302.45098039215685</v>
      </c>
      <c r="Q1075" s="6">
        <f t="shared" si="118"/>
        <v>1.2075782649492453</v>
      </c>
      <c r="R1075" s="5">
        <f>VLOOKUP(A1075,'27-7'!$A$2:$L$1650,12,FALSE)</f>
        <v>0.43</v>
      </c>
      <c r="S1075" s="7">
        <f t="shared" si="119"/>
        <v>0.69767441860465118</v>
      </c>
      <c r="T1075" t="s">
        <v>42</v>
      </c>
      <c r="U1075" t="s">
        <v>42</v>
      </c>
      <c r="V1075">
        <f t="shared" si="114"/>
        <v>1</v>
      </c>
      <c r="W1075">
        <f t="shared" si="115"/>
        <v>0</v>
      </c>
      <c r="X1075">
        <f t="shared" si="116"/>
        <v>0</v>
      </c>
    </row>
    <row r="1076" spans="1:24" x14ac:dyDescent="0.3">
      <c r="A1076" t="s">
        <v>1602</v>
      </c>
      <c r="B1076" t="str">
        <f t="shared" si="117"/>
        <v>'OISL'</v>
      </c>
      <c r="C1076" t="s">
        <v>41</v>
      </c>
      <c r="D1076" t="s">
        <v>1677</v>
      </c>
      <c r="E1076">
        <v>3.35</v>
      </c>
      <c r="F1076">
        <v>3.35</v>
      </c>
      <c r="G1076">
        <v>3.35</v>
      </c>
      <c r="H1076">
        <v>3.2</v>
      </c>
      <c r="I1076">
        <v>3.2</v>
      </c>
      <c r="J1076">
        <v>3.2</v>
      </c>
      <c r="K1076">
        <v>3.24</v>
      </c>
      <c r="L1076">
        <v>20485</v>
      </c>
      <c r="M1076" s="3">
        <v>0.66</v>
      </c>
      <c r="N1076">
        <v>29</v>
      </c>
      <c r="O1076" s="3">
        <f t="shared" si="113"/>
        <v>706.37931034482756</v>
      </c>
      <c r="P1076" s="3">
        <f>VLOOKUP(A1076,'27-7'!$A$2:$N$1650,14,FALSE)</f>
        <v>240</v>
      </c>
      <c r="Q1076" s="6">
        <f t="shared" si="118"/>
        <v>1.9432471264367814</v>
      </c>
      <c r="R1076" s="5">
        <f>VLOOKUP(A1076,'27-7'!$A$2:$L$1650,12,FALSE)</f>
        <v>0.26</v>
      </c>
      <c r="S1076" s="7">
        <f t="shared" si="119"/>
        <v>1.5384615384615385</v>
      </c>
      <c r="T1076" t="s">
        <v>42</v>
      </c>
      <c r="U1076" t="s">
        <v>42</v>
      </c>
      <c r="V1076">
        <f t="shared" si="114"/>
        <v>1</v>
      </c>
      <c r="W1076">
        <f t="shared" si="115"/>
        <v>0</v>
      </c>
      <c r="X1076">
        <f t="shared" si="116"/>
        <v>0</v>
      </c>
    </row>
    <row r="1077" spans="1:24" x14ac:dyDescent="0.3">
      <c r="A1077" t="s">
        <v>1560</v>
      </c>
      <c r="B1077" t="str">
        <f t="shared" si="117"/>
        <v>'SKIL'</v>
      </c>
      <c r="C1077" t="s">
        <v>41</v>
      </c>
      <c r="D1077" t="s">
        <v>1677</v>
      </c>
      <c r="E1077">
        <v>4.45</v>
      </c>
      <c r="F1077">
        <v>4.5999999999999996</v>
      </c>
      <c r="G1077">
        <v>4.5999999999999996</v>
      </c>
      <c r="H1077">
        <v>4.25</v>
      </c>
      <c r="I1077">
        <v>4.45</v>
      </c>
      <c r="J1077">
        <v>4.25</v>
      </c>
      <c r="K1077">
        <v>4.28</v>
      </c>
      <c r="L1077">
        <v>14549</v>
      </c>
      <c r="M1077" s="3">
        <v>0.62</v>
      </c>
      <c r="N1077">
        <v>31</v>
      </c>
      <c r="O1077" s="3">
        <f t="shared" si="113"/>
        <v>469.32258064516128</v>
      </c>
      <c r="P1077" s="3">
        <f>VLOOKUP(A1077,'27-7'!$A$2:$N$1650,14,FALSE)</f>
        <v>225.0566037735849</v>
      </c>
      <c r="Q1077" s="6">
        <f t="shared" si="118"/>
        <v>1.0853535189632419</v>
      </c>
      <c r="R1077" s="5">
        <f>VLOOKUP(A1077,'27-7'!$A$2:$L$1650,12,FALSE)</f>
        <v>0.53</v>
      </c>
      <c r="S1077" s="7">
        <f t="shared" si="119"/>
        <v>0.16981132075471692</v>
      </c>
      <c r="T1077" t="s">
        <v>42</v>
      </c>
      <c r="U1077" t="s">
        <v>42</v>
      </c>
      <c r="V1077">
        <f t="shared" si="114"/>
        <v>1</v>
      </c>
      <c r="W1077">
        <f t="shared" si="115"/>
        <v>0</v>
      </c>
      <c r="X1077">
        <f t="shared" si="116"/>
        <v>0</v>
      </c>
    </row>
    <row r="1078" spans="1:24" x14ac:dyDescent="0.3">
      <c r="A1078" t="s">
        <v>1611</v>
      </c>
      <c r="B1078" t="str">
        <f t="shared" si="117"/>
        <v>'EQ30'</v>
      </c>
      <c r="C1078" t="s">
        <v>24</v>
      </c>
      <c r="D1078" t="s">
        <v>1677</v>
      </c>
      <c r="E1078">
        <v>326</v>
      </c>
      <c r="F1078">
        <v>328</v>
      </c>
      <c r="G1078">
        <v>331</v>
      </c>
      <c r="H1078">
        <v>326</v>
      </c>
      <c r="I1078">
        <v>331</v>
      </c>
      <c r="J1078">
        <v>331</v>
      </c>
      <c r="K1078">
        <v>329.46</v>
      </c>
      <c r="L1078">
        <v>112</v>
      </c>
      <c r="M1078" s="3">
        <v>0.37</v>
      </c>
      <c r="N1078">
        <v>10</v>
      </c>
      <c r="O1078" s="3">
        <f t="shared" si="113"/>
        <v>11.2</v>
      </c>
      <c r="P1078" s="3">
        <f>VLOOKUP(A1078,'27-7'!$A$2:$N$1650,14,FALSE)</f>
        <v>4.916666666666667</v>
      </c>
      <c r="Q1078" s="6">
        <f t="shared" si="118"/>
        <v>1.2779661016949149</v>
      </c>
      <c r="R1078" s="5">
        <f>VLOOKUP(A1078,'27-7'!$A$2:$L$1650,12,FALSE)</f>
        <v>0.19</v>
      </c>
      <c r="S1078" s="7">
        <f t="shared" si="119"/>
        <v>0.94736842105263153</v>
      </c>
      <c r="T1078">
        <v>112</v>
      </c>
      <c r="U1078">
        <v>100</v>
      </c>
      <c r="V1078">
        <f t="shared" si="114"/>
        <v>1</v>
      </c>
      <c r="W1078">
        <f t="shared" si="115"/>
        <v>0</v>
      </c>
      <c r="X1078">
        <f t="shared" si="116"/>
        <v>0</v>
      </c>
    </row>
    <row r="1079" spans="1:24" x14ac:dyDescent="0.3">
      <c r="A1079" t="s">
        <v>1617</v>
      </c>
      <c r="B1079" t="str">
        <f t="shared" si="117"/>
        <v>'NETFDIVOPP'</v>
      </c>
      <c r="C1079" t="s">
        <v>24</v>
      </c>
      <c r="D1079" t="s">
        <v>1677</v>
      </c>
      <c r="E1079">
        <v>27.53</v>
      </c>
      <c r="F1079">
        <v>27.53</v>
      </c>
      <c r="G1079">
        <v>28.58</v>
      </c>
      <c r="H1079">
        <v>27</v>
      </c>
      <c r="I1079">
        <v>28.5</v>
      </c>
      <c r="J1079">
        <v>28.5</v>
      </c>
      <c r="K1079">
        <v>27.94</v>
      </c>
      <c r="L1079">
        <v>1312</v>
      </c>
      <c r="M1079" s="3">
        <v>0.37</v>
      </c>
      <c r="N1079">
        <v>19</v>
      </c>
      <c r="O1079" s="3">
        <f t="shared" si="113"/>
        <v>69.05263157894737</v>
      </c>
      <c r="P1079" s="3">
        <f>VLOOKUP(A1079,'27-7'!$A$2:$N$1650,14,FALSE)</f>
        <v>19.29032258064516</v>
      </c>
      <c r="Q1079" s="6">
        <f t="shared" si="118"/>
        <v>2.5796514698116533</v>
      </c>
      <c r="R1079" s="5">
        <f>VLOOKUP(A1079,'27-7'!$A$2:$L$1650,12,FALSE)</f>
        <v>0.17</v>
      </c>
      <c r="S1079" s="7">
        <f t="shared" si="119"/>
        <v>1.1764705882352939</v>
      </c>
      <c r="T1079">
        <v>980</v>
      </c>
      <c r="U1079">
        <v>74.7</v>
      </c>
      <c r="V1079">
        <f t="shared" si="114"/>
        <v>1</v>
      </c>
      <c r="W1079">
        <f t="shared" si="115"/>
        <v>0</v>
      </c>
      <c r="X1079">
        <f t="shared" si="116"/>
        <v>0</v>
      </c>
    </row>
    <row r="1080" spans="1:24" x14ac:dyDescent="0.3">
      <c r="A1080" t="s">
        <v>1624</v>
      </c>
      <c r="B1080" t="str">
        <f t="shared" si="117"/>
        <v>'SANGHVIFOR'</v>
      </c>
      <c r="C1080" t="s">
        <v>24</v>
      </c>
      <c r="D1080" t="s">
        <v>1677</v>
      </c>
      <c r="E1080">
        <v>15.2</v>
      </c>
      <c r="F1080">
        <v>15.2</v>
      </c>
      <c r="G1080">
        <v>15.2</v>
      </c>
      <c r="H1080">
        <v>14.65</v>
      </c>
      <c r="I1080">
        <v>14.65</v>
      </c>
      <c r="J1080">
        <v>14.95</v>
      </c>
      <c r="K1080">
        <v>14.87</v>
      </c>
      <c r="L1080">
        <v>1595</v>
      </c>
      <c r="M1080" s="3">
        <v>0.24</v>
      </c>
      <c r="N1080">
        <v>8</v>
      </c>
      <c r="O1080" s="3">
        <f t="shared" si="113"/>
        <v>199.375</v>
      </c>
      <c r="P1080" s="3">
        <f>VLOOKUP(A1080,'27-7'!$A$2:$N$1650,14,FALSE)</f>
        <v>49.944444444444443</v>
      </c>
      <c r="Q1080" s="6">
        <f t="shared" si="118"/>
        <v>2.9919354838709675</v>
      </c>
      <c r="R1080" s="5">
        <f>VLOOKUP(A1080,'27-7'!$A$2:$L$1650,12,FALSE)</f>
        <v>0.14000000000000001</v>
      </c>
      <c r="S1080" s="7">
        <f t="shared" si="119"/>
        <v>0.71428571428571408</v>
      </c>
      <c r="T1080">
        <v>1050</v>
      </c>
      <c r="U1080">
        <v>65.83</v>
      </c>
      <c r="V1080">
        <f t="shared" si="114"/>
        <v>1</v>
      </c>
      <c r="W1080">
        <f t="shared" si="115"/>
        <v>0</v>
      </c>
      <c r="X1080">
        <f t="shared" si="116"/>
        <v>0</v>
      </c>
    </row>
    <row r="1081" spans="1:24" x14ac:dyDescent="0.3">
      <c r="A1081" t="s">
        <v>1636</v>
      </c>
      <c r="B1081" t="str">
        <f t="shared" si="117"/>
        <v>'CONSOFINVT'</v>
      </c>
      <c r="C1081" t="s">
        <v>24</v>
      </c>
      <c r="D1081" t="s">
        <v>1677</v>
      </c>
      <c r="E1081">
        <v>26</v>
      </c>
      <c r="F1081">
        <v>25.5</v>
      </c>
      <c r="G1081">
        <v>26.75</v>
      </c>
      <c r="H1081">
        <v>24.3</v>
      </c>
      <c r="I1081">
        <v>24.85</v>
      </c>
      <c r="J1081">
        <v>24.85</v>
      </c>
      <c r="K1081">
        <v>24.49</v>
      </c>
      <c r="L1081">
        <v>677</v>
      </c>
      <c r="M1081" s="3">
        <v>0.17</v>
      </c>
      <c r="N1081">
        <v>7</v>
      </c>
      <c r="O1081" s="3">
        <f t="shared" si="113"/>
        <v>96.714285714285708</v>
      </c>
      <c r="P1081" s="3">
        <f>VLOOKUP(A1081,'27-7'!$A$2:$N$1650,14,FALSE)</f>
        <v>30.583333333333332</v>
      </c>
      <c r="Q1081" s="6">
        <f t="shared" si="118"/>
        <v>2.1623199688594785</v>
      </c>
      <c r="R1081" s="5">
        <f>VLOOKUP(A1081,'27-7'!$A$2:$L$1650,12,FALSE)</f>
        <v>0.09</v>
      </c>
      <c r="S1081" s="7">
        <f t="shared" si="119"/>
        <v>0.88888888888888906</v>
      </c>
      <c r="T1081">
        <v>637</v>
      </c>
      <c r="U1081">
        <v>94.09</v>
      </c>
      <c r="V1081">
        <f t="shared" si="114"/>
        <v>1</v>
      </c>
      <c r="W1081">
        <f t="shared" si="115"/>
        <v>0</v>
      </c>
      <c r="X1081">
        <f t="shared" si="116"/>
        <v>0</v>
      </c>
    </row>
    <row r="1082" spans="1:24" x14ac:dyDescent="0.3">
      <c r="A1082" t="s">
        <v>1631</v>
      </c>
      <c r="B1082" t="str">
        <f t="shared" si="117"/>
        <v>'ALPSINDUS'</v>
      </c>
      <c r="C1082" t="s">
        <v>41</v>
      </c>
      <c r="D1082" t="s">
        <v>1677</v>
      </c>
      <c r="E1082">
        <v>1.25</v>
      </c>
      <c r="F1082">
        <v>1.2</v>
      </c>
      <c r="G1082">
        <v>1.2</v>
      </c>
      <c r="H1082">
        <v>1.2</v>
      </c>
      <c r="I1082">
        <v>1.2</v>
      </c>
      <c r="J1082">
        <v>1.2</v>
      </c>
      <c r="K1082">
        <v>1.2</v>
      </c>
      <c r="L1082">
        <v>10500</v>
      </c>
      <c r="M1082" s="3">
        <v>0.13</v>
      </c>
      <c r="N1082">
        <v>14</v>
      </c>
      <c r="O1082" s="3">
        <f t="shared" si="113"/>
        <v>750</v>
      </c>
      <c r="P1082" s="3">
        <f>VLOOKUP(A1082,'27-7'!$A$2:$N$1650,14,FALSE)</f>
        <v>362.56521739130437</v>
      </c>
      <c r="Q1082" s="6">
        <f t="shared" si="118"/>
        <v>1.0685933565175678</v>
      </c>
      <c r="R1082" s="5">
        <f>VLOOKUP(A1082,'27-7'!$A$2:$L$1650,12,FALSE)</f>
        <v>0.1</v>
      </c>
      <c r="S1082" s="7">
        <f t="shared" si="119"/>
        <v>0.3</v>
      </c>
      <c r="T1082" t="s">
        <v>42</v>
      </c>
      <c r="U1082" t="s">
        <v>42</v>
      </c>
      <c r="V1082">
        <f t="shared" si="114"/>
        <v>1</v>
      </c>
      <c r="W1082">
        <f t="shared" si="115"/>
        <v>0</v>
      </c>
      <c r="X1082">
        <f t="shared" si="116"/>
        <v>0</v>
      </c>
    </row>
    <row r="1083" spans="1:24" x14ac:dyDescent="0.3">
      <c r="A1083" t="s">
        <v>1648</v>
      </c>
      <c r="B1083" t="str">
        <f t="shared" si="117"/>
        <v>'EUROMULTI'</v>
      </c>
      <c r="C1083" t="s">
        <v>41</v>
      </c>
      <c r="D1083" t="s">
        <v>1677</v>
      </c>
      <c r="E1083">
        <v>0.85</v>
      </c>
      <c r="F1083">
        <v>0.8</v>
      </c>
      <c r="G1083">
        <v>0.8</v>
      </c>
      <c r="H1083">
        <v>0.8</v>
      </c>
      <c r="I1083">
        <v>0.8</v>
      </c>
      <c r="J1083">
        <v>0.8</v>
      </c>
      <c r="K1083">
        <v>0.8</v>
      </c>
      <c r="L1083">
        <v>5284</v>
      </c>
      <c r="M1083" s="3">
        <v>0.04</v>
      </c>
      <c r="N1083">
        <v>9</v>
      </c>
      <c r="O1083" s="3">
        <f t="shared" si="113"/>
        <v>587.11111111111109</v>
      </c>
      <c r="P1083" s="3">
        <f>VLOOKUP(A1083,'27-7'!$A$2:$N$1650,14,FALSE)</f>
        <v>261.14999999999998</v>
      </c>
      <c r="Q1083" s="6">
        <f t="shared" si="118"/>
        <v>1.2481758036037187</v>
      </c>
      <c r="R1083" s="5">
        <f>VLOOKUP(A1083,'27-7'!$A$2:$L$1650,12,FALSE)</f>
        <v>0.05</v>
      </c>
      <c r="S1083" s="7">
        <f t="shared" si="119"/>
        <v>-0.20000000000000004</v>
      </c>
      <c r="T1083" t="s">
        <v>42</v>
      </c>
      <c r="U1083" t="s">
        <v>42</v>
      </c>
      <c r="V1083">
        <f t="shared" si="114"/>
        <v>1</v>
      </c>
      <c r="W1083">
        <f t="shared" si="115"/>
        <v>0</v>
      </c>
      <c r="X1083">
        <f t="shared" si="116"/>
        <v>0</v>
      </c>
    </row>
    <row r="1084" spans="1:24" x14ac:dyDescent="0.3">
      <c r="A1084" t="s">
        <v>1036</v>
      </c>
      <c r="B1084" t="str">
        <f t="shared" si="117"/>
        <v>'SUBCAPCITY'</v>
      </c>
      <c r="C1084" t="s">
        <v>41</v>
      </c>
      <c r="D1084" t="s">
        <v>1677</v>
      </c>
      <c r="E1084">
        <v>11.4</v>
      </c>
      <c r="F1084">
        <v>11.95</v>
      </c>
      <c r="G1084">
        <v>11.95</v>
      </c>
      <c r="H1084">
        <v>11.95</v>
      </c>
      <c r="I1084">
        <v>11.95</v>
      </c>
      <c r="J1084">
        <v>11.95</v>
      </c>
      <c r="K1084">
        <v>11.95</v>
      </c>
      <c r="L1084">
        <v>127</v>
      </c>
      <c r="M1084" s="3">
        <v>0.02</v>
      </c>
      <c r="N1084">
        <v>3</v>
      </c>
      <c r="O1084" s="3">
        <f t="shared" si="113"/>
        <v>42.333333333333336</v>
      </c>
      <c r="P1084" s="3">
        <f>VLOOKUP(A1084,'27-7'!$A$2:$N$1650,14,FALSE)</f>
        <v>16.444444444444443</v>
      </c>
      <c r="Q1084" s="6">
        <f t="shared" si="118"/>
        <v>1.5743243243243248</v>
      </c>
      <c r="R1084" s="5">
        <f>VLOOKUP(A1084,'27-7'!$A$2:$L$1650,12,FALSE)</f>
        <v>0.02</v>
      </c>
      <c r="S1084" s="7">
        <f t="shared" si="119"/>
        <v>0</v>
      </c>
      <c r="T1084" t="s">
        <v>42</v>
      </c>
      <c r="U1084" t="s">
        <v>42</v>
      </c>
      <c r="V1084">
        <f t="shared" si="114"/>
        <v>1</v>
      </c>
      <c r="W1084">
        <f t="shared" si="115"/>
        <v>0</v>
      </c>
      <c r="X1084">
        <f t="shared" si="116"/>
        <v>0</v>
      </c>
    </row>
    <row r="1085" spans="1:24" x14ac:dyDescent="0.3">
      <c r="A1085" t="s">
        <v>1191</v>
      </c>
      <c r="B1085" t="str">
        <f t="shared" si="117"/>
        <v>'BIRLACABLE'</v>
      </c>
      <c r="C1085" t="s">
        <v>24</v>
      </c>
      <c r="D1085" t="s">
        <v>1677</v>
      </c>
      <c r="E1085">
        <v>50.1</v>
      </c>
      <c r="F1085">
        <v>50.5</v>
      </c>
      <c r="G1085">
        <v>50.95</v>
      </c>
      <c r="H1085">
        <v>48</v>
      </c>
      <c r="I1085">
        <v>48.4</v>
      </c>
      <c r="J1085">
        <v>48.85</v>
      </c>
      <c r="K1085">
        <v>49.07</v>
      </c>
      <c r="L1085">
        <v>40697</v>
      </c>
      <c r="M1085" s="3">
        <v>19.97</v>
      </c>
      <c r="N1085">
        <v>770</v>
      </c>
      <c r="O1085" s="3">
        <f t="shared" si="113"/>
        <v>52.853246753246751</v>
      </c>
      <c r="P1085" s="3">
        <f>VLOOKUP(A1085,'27-7'!$A$2:$N$1650,14,FALSE)</f>
        <v>74.990430622009569</v>
      </c>
      <c r="Q1085" s="6">
        <f t="shared" si="118"/>
        <v>-0.29520011667016072</v>
      </c>
      <c r="R1085" s="5">
        <f>VLOOKUP(A1085,'27-7'!$A$2:$L$1650,12,FALSE)</f>
        <v>15.76</v>
      </c>
      <c r="S1085" s="7">
        <f t="shared" si="119"/>
        <v>0.2671319796954314</v>
      </c>
      <c r="T1085">
        <v>27410</v>
      </c>
      <c r="U1085">
        <v>67.349999999999994</v>
      </c>
      <c r="V1085">
        <f t="shared" si="114"/>
        <v>0</v>
      </c>
      <c r="W1085">
        <f t="shared" si="115"/>
        <v>0</v>
      </c>
      <c r="X1085">
        <f t="shared" si="116"/>
        <v>0</v>
      </c>
    </row>
    <row r="1086" spans="1:24" x14ac:dyDescent="0.3">
      <c r="A1086" t="s">
        <v>880</v>
      </c>
      <c r="B1086" t="str">
        <f t="shared" si="117"/>
        <v>'ICICILIQ'</v>
      </c>
      <c r="C1086" t="s">
        <v>24</v>
      </c>
      <c r="D1086" t="s">
        <v>1677</v>
      </c>
      <c r="E1086">
        <v>999.99</v>
      </c>
      <c r="F1086">
        <v>1000</v>
      </c>
      <c r="G1086">
        <v>1000</v>
      </c>
      <c r="H1086">
        <v>999.99</v>
      </c>
      <c r="I1086">
        <v>1000</v>
      </c>
      <c r="J1086">
        <v>999.99</v>
      </c>
      <c r="K1086">
        <v>1000</v>
      </c>
      <c r="L1086">
        <v>1991</v>
      </c>
      <c r="M1086" s="3">
        <v>19.91</v>
      </c>
      <c r="N1086">
        <v>32</v>
      </c>
      <c r="O1086" s="3">
        <f t="shared" si="113"/>
        <v>62.21875</v>
      </c>
      <c r="P1086" s="3">
        <f>VLOOKUP(A1086,'27-7'!$A$2:$N$1650,14,FALSE)</f>
        <v>136.45714285714286</v>
      </c>
      <c r="Q1086" s="6">
        <f t="shared" si="118"/>
        <v>-0.54404182370184251</v>
      </c>
      <c r="R1086" s="5">
        <f>VLOOKUP(A1086,'27-7'!$A$2:$L$1650,12,FALSE)</f>
        <v>47.76</v>
      </c>
      <c r="S1086" s="7">
        <f t="shared" si="119"/>
        <v>-0.58312395309882747</v>
      </c>
      <c r="T1086">
        <v>1490</v>
      </c>
      <c r="U1086">
        <v>74.84</v>
      </c>
      <c r="V1086">
        <f t="shared" si="114"/>
        <v>0</v>
      </c>
      <c r="W1086">
        <f t="shared" si="115"/>
        <v>0</v>
      </c>
      <c r="X1086">
        <f t="shared" si="116"/>
        <v>0</v>
      </c>
    </row>
    <row r="1087" spans="1:24" x14ac:dyDescent="0.3">
      <c r="A1087" t="s">
        <v>943</v>
      </c>
      <c r="B1087" t="str">
        <f t="shared" si="117"/>
        <v>'ARCHIDPLY'</v>
      </c>
      <c r="C1087" t="s">
        <v>24</v>
      </c>
      <c r="D1087" t="s">
        <v>1677</v>
      </c>
      <c r="E1087">
        <v>27.55</v>
      </c>
      <c r="F1087">
        <v>27.95</v>
      </c>
      <c r="G1087">
        <v>28.9</v>
      </c>
      <c r="H1087">
        <v>27</v>
      </c>
      <c r="I1087">
        <v>27.4</v>
      </c>
      <c r="J1087">
        <v>27.6</v>
      </c>
      <c r="K1087">
        <v>27.64</v>
      </c>
      <c r="L1087">
        <v>71042</v>
      </c>
      <c r="M1087" s="3">
        <v>19.64</v>
      </c>
      <c r="N1087">
        <v>665</v>
      </c>
      <c r="O1087" s="3">
        <f t="shared" si="113"/>
        <v>106.83007518796992</v>
      </c>
      <c r="P1087" s="3">
        <f>VLOOKUP(A1087,'27-7'!$A$2:$N$1650,14,FALSE)</f>
        <v>127.69154774972557</v>
      </c>
      <c r="Q1087" s="6">
        <f t="shared" si="118"/>
        <v>-0.16337395019006246</v>
      </c>
      <c r="R1087" s="5">
        <f>VLOOKUP(A1087,'27-7'!$A$2:$L$1650,12,FALSE)</f>
        <v>32.85</v>
      </c>
      <c r="S1087" s="7">
        <f t="shared" si="119"/>
        <v>-0.40213089802130897</v>
      </c>
      <c r="T1087">
        <v>33519</v>
      </c>
      <c r="U1087">
        <v>47.18</v>
      </c>
      <c r="V1087">
        <f t="shared" si="114"/>
        <v>0</v>
      </c>
      <c r="W1087">
        <f t="shared" si="115"/>
        <v>0</v>
      </c>
      <c r="X1087">
        <f t="shared" si="116"/>
        <v>0</v>
      </c>
    </row>
    <row r="1088" spans="1:24" x14ac:dyDescent="0.3">
      <c r="A1088" t="s">
        <v>1192</v>
      </c>
      <c r="B1088" t="str">
        <f t="shared" si="117"/>
        <v>'KSERASERA'</v>
      </c>
      <c r="C1088" t="s">
        <v>41</v>
      </c>
      <c r="D1088" t="s">
        <v>1677</v>
      </c>
      <c r="E1088">
        <v>0.3</v>
      </c>
      <c r="F1088">
        <v>0.3</v>
      </c>
      <c r="G1088">
        <v>0.35</v>
      </c>
      <c r="H1088">
        <v>0.3</v>
      </c>
      <c r="I1088">
        <v>0.35</v>
      </c>
      <c r="J1088">
        <v>0.3</v>
      </c>
      <c r="K1088">
        <v>0.31</v>
      </c>
      <c r="L1088">
        <v>6284611</v>
      </c>
      <c r="M1088" s="3">
        <v>19.61</v>
      </c>
      <c r="N1088">
        <v>834</v>
      </c>
      <c r="O1088" s="3">
        <f t="shared" si="113"/>
        <v>7535.5047961630698</v>
      </c>
      <c r="P1088" s="3">
        <f>VLOOKUP(A1088,'27-7'!$A$2:$N$1650,14,FALSE)</f>
        <v>5513.7317620650956</v>
      </c>
      <c r="Q1088" s="6">
        <f t="shared" si="118"/>
        <v>0.36667961397903509</v>
      </c>
      <c r="R1088" s="5">
        <f>VLOOKUP(A1088,'27-7'!$A$2:$L$1650,12,FALSE)</f>
        <v>15.53</v>
      </c>
      <c r="S1088" s="7">
        <f t="shared" si="119"/>
        <v>0.2627173213135866</v>
      </c>
      <c r="T1088" t="s">
        <v>42</v>
      </c>
      <c r="U1088" t="s">
        <v>42</v>
      </c>
      <c r="V1088">
        <f t="shared" si="114"/>
        <v>0</v>
      </c>
      <c r="W1088">
        <f t="shared" si="115"/>
        <v>0</v>
      </c>
      <c r="X1088">
        <f t="shared" si="116"/>
        <v>0</v>
      </c>
    </row>
    <row r="1089" spans="1:24" x14ac:dyDescent="0.3">
      <c r="A1089" t="s">
        <v>971</v>
      </c>
      <c r="B1089" t="str">
        <f t="shared" si="117"/>
        <v>'NACLIND'</v>
      </c>
      <c r="C1089" t="s">
        <v>24</v>
      </c>
      <c r="D1089" t="s">
        <v>1677</v>
      </c>
      <c r="E1089">
        <v>38.9</v>
      </c>
      <c r="F1089">
        <v>38.950000000000003</v>
      </c>
      <c r="G1089">
        <v>39.35</v>
      </c>
      <c r="H1089">
        <v>38.25</v>
      </c>
      <c r="I1089">
        <v>39.1</v>
      </c>
      <c r="J1089">
        <v>39</v>
      </c>
      <c r="K1089">
        <v>38.869999999999997</v>
      </c>
      <c r="L1089">
        <v>50263</v>
      </c>
      <c r="M1089" s="3">
        <v>19.54</v>
      </c>
      <c r="N1089">
        <v>272</v>
      </c>
      <c r="O1089" s="3">
        <f t="shared" si="113"/>
        <v>184.79044117647058</v>
      </c>
      <c r="P1089" s="3">
        <f>VLOOKUP(A1089,'27-7'!$A$2:$N$1650,14,FALSE)</f>
        <v>143.97083333333333</v>
      </c>
      <c r="Q1089" s="6">
        <f t="shared" si="118"/>
        <v>0.28352692623948544</v>
      </c>
      <c r="R1089" s="5">
        <f>VLOOKUP(A1089,'27-7'!$A$2:$L$1650,12,FALSE)</f>
        <v>26.94</v>
      </c>
      <c r="S1089" s="7">
        <f t="shared" si="119"/>
        <v>-0.27468448403860435</v>
      </c>
      <c r="T1089">
        <v>32010</v>
      </c>
      <c r="U1089">
        <v>63.69</v>
      </c>
      <c r="V1089">
        <f t="shared" si="114"/>
        <v>0</v>
      </c>
      <c r="W1089">
        <f t="shared" si="115"/>
        <v>0</v>
      </c>
      <c r="X1089">
        <f t="shared" si="116"/>
        <v>0</v>
      </c>
    </row>
    <row r="1090" spans="1:24" x14ac:dyDescent="0.3">
      <c r="A1090" t="s">
        <v>964</v>
      </c>
      <c r="B1090" t="str">
        <f t="shared" si="117"/>
        <v>'SEYAIND'</v>
      </c>
      <c r="C1090" t="s">
        <v>24</v>
      </c>
      <c r="D1090" t="s">
        <v>1677</v>
      </c>
      <c r="E1090">
        <v>83.35</v>
      </c>
      <c r="F1090">
        <v>79.900000000000006</v>
      </c>
      <c r="G1090">
        <v>81.45</v>
      </c>
      <c r="H1090">
        <v>79.2</v>
      </c>
      <c r="I1090">
        <v>79.45</v>
      </c>
      <c r="J1090">
        <v>80</v>
      </c>
      <c r="K1090">
        <v>79.569999999999993</v>
      </c>
      <c r="L1090">
        <v>24552</v>
      </c>
      <c r="M1090" s="3">
        <v>19.54</v>
      </c>
      <c r="N1090">
        <v>388</v>
      </c>
      <c r="O1090" s="3">
        <f t="shared" ref="O1090:O1153" si="120">L1090/N1090</f>
        <v>63.27835051546392</v>
      </c>
      <c r="P1090" s="3">
        <f>VLOOKUP(A1090,'27-7'!$A$2:$N$1650,14,FALSE)</f>
        <v>82.37560975609756</v>
      </c>
      <c r="Q1090" s="6">
        <f t="shared" si="118"/>
        <v>-0.23183147653993583</v>
      </c>
      <c r="R1090" s="5">
        <f>VLOOKUP(A1090,'27-7'!$A$2:$L$1650,12,FALSE)</f>
        <v>28.36</v>
      </c>
      <c r="S1090" s="7">
        <f t="shared" si="119"/>
        <v>-0.31100141043723556</v>
      </c>
      <c r="T1090">
        <v>12780</v>
      </c>
      <c r="U1090">
        <v>52.05</v>
      </c>
      <c r="V1090">
        <f t="shared" ref="V1090:V1153" si="121">IF(Q1090&gt;100%,1,0)</f>
        <v>0</v>
      </c>
      <c r="W1090">
        <f t="shared" ref="W1090:W1153" si="122">IF(S1090&gt;200%,1,0)</f>
        <v>0</v>
      </c>
      <c r="X1090">
        <f t="shared" ref="X1090:X1153" si="123">IF(M1090&gt;20,1,0)</f>
        <v>0</v>
      </c>
    </row>
    <row r="1091" spans="1:24" x14ac:dyDescent="0.3">
      <c r="A1091" t="s">
        <v>101</v>
      </c>
      <c r="B1091" t="str">
        <f t="shared" ref="B1091:B1154" si="124">_xlfn.CONCAT("'",A1091,"'")</f>
        <v>'ROHLTD'</v>
      </c>
      <c r="C1091" t="s">
        <v>24</v>
      </c>
      <c r="D1091" t="s">
        <v>1677</v>
      </c>
      <c r="E1091">
        <v>58</v>
      </c>
      <c r="F1091">
        <v>58</v>
      </c>
      <c r="G1091">
        <v>58</v>
      </c>
      <c r="H1091">
        <v>56.25</v>
      </c>
      <c r="I1091">
        <v>56.3</v>
      </c>
      <c r="J1091">
        <v>56.45</v>
      </c>
      <c r="K1091">
        <v>56.67</v>
      </c>
      <c r="L1091">
        <v>33961</v>
      </c>
      <c r="M1091" s="3">
        <v>19.25</v>
      </c>
      <c r="N1091">
        <v>521</v>
      </c>
      <c r="O1091" s="3">
        <f t="shared" si="120"/>
        <v>65.184261036468328</v>
      </c>
      <c r="P1091" s="3">
        <f>VLOOKUP(A1091,'27-7'!$A$2:$N$1650,14,FALSE)</f>
        <v>88.362916006339148</v>
      </c>
      <c r="Q1091" s="6">
        <f t="shared" ref="Q1091:Q1154" si="125">(O1091-P1091)/P1091</f>
        <v>-0.26231201976412805</v>
      </c>
      <c r="R1091" s="5">
        <f>VLOOKUP(A1091,'27-7'!$A$2:$L$1650,12,FALSE)</f>
        <v>64.650000000000006</v>
      </c>
      <c r="S1091" s="7">
        <f t="shared" ref="S1091:S1154" si="126">(M1091-R1091)/R1091</f>
        <v>-0.70224284609435428</v>
      </c>
      <c r="T1091">
        <v>20534</v>
      </c>
      <c r="U1091">
        <v>60.46</v>
      </c>
      <c r="V1091">
        <f t="shared" si="121"/>
        <v>0</v>
      </c>
      <c r="W1091">
        <f t="shared" si="122"/>
        <v>0</v>
      </c>
      <c r="X1091">
        <f t="shared" si="123"/>
        <v>0</v>
      </c>
    </row>
    <row r="1092" spans="1:24" x14ac:dyDescent="0.3">
      <c r="A1092" t="s">
        <v>1130</v>
      </c>
      <c r="B1092" t="str">
        <f t="shared" si="124"/>
        <v>'CREATIVE'</v>
      </c>
      <c r="C1092" t="s">
        <v>24</v>
      </c>
      <c r="D1092" t="s">
        <v>1677</v>
      </c>
      <c r="E1092">
        <v>92.5</v>
      </c>
      <c r="F1092">
        <v>96.35</v>
      </c>
      <c r="G1092">
        <v>96.35</v>
      </c>
      <c r="H1092">
        <v>88.5</v>
      </c>
      <c r="I1092">
        <v>88.75</v>
      </c>
      <c r="J1092">
        <v>88.8</v>
      </c>
      <c r="K1092">
        <v>91.54</v>
      </c>
      <c r="L1092">
        <v>21015</v>
      </c>
      <c r="M1092" s="3">
        <v>19.239999999999998</v>
      </c>
      <c r="N1092">
        <v>137</v>
      </c>
      <c r="O1092" s="3">
        <f t="shared" si="120"/>
        <v>153.39416058394161</v>
      </c>
      <c r="P1092" s="3">
        <f>VLOOKUP(A1092,'27-7'!$A$2:$N$1650,14,FALSE)</f>
        <v>101.33823529411765</v>
      </c>
      <c r="Q1092" s="6">
        <f t="shared" si="125"/>
        <v>0.51368493973415019</v>
      </c>
      <c r="R1092" s="5">
        <f>VLOOKUP(A1092,'27-7'!$A$2:$L$1650,12,FALSE)</f>
        <v>19.61</v>
      </c>
      <c r="S1092" s="7">
        <f t="shared" si="126"/>
        <v>-1.8867924528301938E-2</v>
      </c>
      <c r="T1092">
        <v>1661</v>
      </c>
      <c r="U1092">
        <v>7.9</v>
      </c>
      <c r="V1092">
        <f t="shared" si="121"/>
        <v>0</v>
      </c>
      <c r="W1092">
        <f t="shared" si="122"/>
        <v>0</v>
      </c>
      <c r="X1092">
        <f t="shared" si="123"/>
        <v>0</v>
      </c>
    </row>
    <row r="1093" spans="1:24" x14ac:dyDescent="0.3">
      <c r="A1093" t="s">
        <v>95</v>
      </c>
      <c r="B1093" t="str">
        <f t="shared" si="124"/>
        <v>'DIAMONDYD'</v>
      </c>
      <c r="C1093" t="s">
        <v>24</v>
      </c>
      <c r="D1093" t="s">
        <v>1677</v>
      </c>
      <c r="E1093">
        <v>544.9</v>
      </c>
      <c r="F1093">
        <v>548</v>
      </c>
      <c r="G1093">
        <v>550</v>
      </c>
      <c r="H1093">
        <v>537.95000000000005</v>
      </c>
      <c r="I1093">
        <v>545</v>
      </c>
      <c r="J1093">
        <v>541.85</v>
      </c>
      <c r="K1093">
        <v>542.62</v>
      </c>
      <c r="L1093">
        <v>3517</v>
      </c>
      <c r="M1093" s="3">
        <v>19.079999999999998</v>
      </c>
      <c r="N1093">
        <v>463</v>
      </c>
      <c r="O1093" s="3">
        <f t="shared" si="120"/>
        <v>7.5961123110151192</v>
      </c>
      <c r="P1093" s="3">
        <f>VLOOKUP(A1093,'27-7'!$A$2:$N$1650,14,FALSE)</f>
        <v>11.466544454628782</v>
      </c>
      <c r="Q1093" s="6">
        <f t="shared" si="125"/>
        <v>-0.3375412844670268</v>
      </c>
      <c r="R1093" s="5">
        <f>VLOOKUP(A1093,'27-7'!$A$2:$L$1650,12,FALSE)</f>
        <v>135.24</v>
      </c>
      <c r="S1093" s="7">
        <f t="shared" si="126"/>
        <v>-0.85891748003549251</v>
      </c>
      <c r="T1093">
        <v>2217</v>
      </c>
      <c r="U1093">
        <v>63.04</v>
      </c>
      <c r="V1093">
        <f t="shared" si="121"/>
        <v>0</v>
      </c>
      <c r="W1093">
        <f t="shared" si="122"/>
        <v>0</v>
      </c>
      <c r="X1093">
        <f t="shared" si="123"/>
        <v>0</v>
      </c>
    </row>
    <row r="1094" spans="1:24" x14ac:dyDescent="0.3">
      <c r="A1094" t="s">
        <v>888</v>
      </c>
      <c r="B1094" t="str">
        <f t="shared" si="124"/>
        <v>'ANANTRAJ'</v>
      </c>
      <c r="C1094" t="s">
        <v>24</v>
      </c>
      <c r="D1094" t="s">
        <v>1677</v>
      </c>
      <c r="E1094">
        <v>21.9</v>
      </c>
      <c r="F1094">
        <v>22</v>
      </c>
      <c r="G1094">
        <v>22.1</v>
      </c>
      <c r="H1094">
        <v>21.5</v>
      </c>
      <c r="I1094">
        <v>21.6</v>
      </c>
      <c r="J1094">
        <v>21.65</v>
      </c>
      <c r="K1094">
        <v>21.71</v>
      </c>
      <c r="L1094">
        <v>87846</v>
      </c>
      <c r="M1094" s="3">
        <v>19.07</v>
      </c>
      <c r="N1094">
        <v>409</v>
      </c>
      <c r="O1094" s="3">
        <f t="shared" si="120"/>
        <v>214.78239608801957</v>
      </c>
      <c r="P1094" s="3">
        <f>VLOOKUP(A1094,'27-7'!$A$2:$N$1650,14,FALSE)</f>
        <v>241.31882352941176</v>
      </c>
      <c r="Q1094" s="6">
        <f t="shared" si="125"/>
        <v>-0.10996418370222144</v>
      </c>
      <c r="R1094" s="5">
        <f>VLOOKUP(A1094,'27-7'!$A$2:$L$1650,12,FALSE)</f>
        <v>45.11</v>
      </c>
      <c r="S1094" s="7">
        <f t="shared" si="126"/>
        <v>-0.57725559742850807</v>
      </c>
      <c r="T1094">
        <v>60037</v>
      </c>
      <c r="U1094">
        <v>68.34</v>
      </c>
      <c r="V1094">
        <f t="shared" si="121"/>
        <v>0</v>
      </c>
      <c r="W1094">
        <f t="shared" si="122"/>
        <v>0</v>
      </c>
      <c r="X1094">
        <f t="shared" si="123"/>
        <v>0</v>
      </c>
    </row>
    <row r="1095" spans="1:24" x14ac:dyDescent="0.3">
      <c r="A1095" t="s">
        <v>1010</v>
      </c>
      <c r="B1095" t="str">
        <f t="shared" si="124"/>
        <v>'MAGADSUGAR'</v>
      </c>
      <c r="C1095" t="s">
        <v>24</v>
      </c>
      <c r="D1095" t="s">
        <v>1677</v>
      </c>
      <c r="E1095">
        <v>124.6</v>
      </c>
      <c r="F1095">
        <v>125.9</v>
      </c>
      <c r="G1095">
        <v>127.3</v>
      </c>
      <c r="H1095">
        <v>124.5</v>
      </c>
      <c r="I1095">
        <v>125.6</v>
      </c>
      <c r="J1095">
        <v>125.7</v>
      </c>
      <c r="K1095">
        <v>125.92</v>
      </c>
      <c r="L1095">
        <v>15070</v>
      </c>
      <c r="M1095" s="3">
        <v>18.98</v>
      </c>
      <c r="N1095">
        <v>462</v>
      </c>
      <c r="O1095" s="3">
        <f t="shared" si="120"/>
        <v>32.61904761904762</v>
      </c>
      <c r="P1095" s="3">
        <f>VLOOKUP(A1095,'27-7'!$A$2:$N$1650,14,FALSE)</f>
        <v>43.875661375661373</v>
      </c>
      <c r="Q1095" s="6">
        <f t="shared" si="125"/>
        <v>-0.25655712993668972</v>
      </c>
      <c r="R1095" s="5">
        <f>VLOOKUP(A1095,'27-7'!$A$2:$L$1650,12,FALSE)</f>
        <v>20.56</v>
      </c>
      <c r="S1095" s="7">
        <f t="shared" si="126"/>
        <v>-7.6848249027237275E-2</v>
      </c>
      <c r="T1095">
        <v>10985</v>
      </c>
      <c r="U1095">
        <v>72.89</v>
      </c>
      <c r="V1095">
        <f t="shared" si="121"/>
        <v>0</v>
      </c>
      <c r="W1095">
        <f t="shared" si="122"/>
        <v>0</v>
      </c>
      <c r="X1095">
        <f t="shared" si="123"/>
        <v>0</v>
      </c>
    </row>
    <row r="1096" spans="1:24" x14ac:dyDescent="0.3">
      <c r="A1096" t="s">
        <v>718</v>
      </c>
      <c r="B1096" t="str">
        <f t="shared" si="124"/>
        <v>'TCI'</v>
      </c>
      <c r="C1096" t="s">
        <v>24</v>
      </c>
      <c r="D1096" t="s">
        <v>1677</v>
      </c>
      <c r="E1096">
        <v>176.6</v>
      </c>
      <c r="F1096">
        <v>175.25</v>
      </c>
      <c r="G1096">
        <v>176.6</v>
      </c>
      <c r="H1096">
        <v>171.6</v>
      </c>
      <c r="I1096">
        <v>172.95</v>
      </c>
      <c r="J1096">
        <v>172.3</v>
      </c>
      <c r="K1096">
        <v>173.92</v>
      </c>
      <c r="L1096">
        <v>10852</v>
      </c>
      <c r="M1096" s="3">
        <v>18.87</v>
      </c>
      <c r="N1096">
        <v>657</v>
      </c>
      <c r="O1096" s="3">
        <f t="shared" si="120"/>
        <v>16.517503805175039</v>
      </c>
      <c r="P1096" s="3">
        <f>VLOOKUP(A1096,'27-7'!$A$2:$N$1650,14,FALSE)</f>
        <v>11.049155379698677</v>
      </c>
      <c r="Q1096" s="6">
        <f t="shared" si="125"/>
        <v>0.49491098980504067</v>
      </c>
      <c r="R1096" s="5">
        <f>VLOOKUP(A1096,'27-7'!$A$2:$L$1650,12,FALSE)</f>
        <v>127.82</v>
      </c>
      <c r="S1096" s="7">
        <f t="shared" si="126"/>
        <v>-0.85237052104521982</v>
      </c>
      <c r="T1096">
        <v>6515</v>
      </c>
      <c r="U1096">
        <v>60.04</v>
      </c>
      <c r="V1096">
        <f t="shared" si="121"/>
        <v>0</v>
      </c>
      <c r="W1096">
        <f t="shared" si="122"/>
        <v>0</v>
      </c>
      <c r="X1096">
        <f t="shared" si="123"/>
        <v>0</v>
      </c>
    </row>
    <row r="1097" spans="1:24" x14ac:dyDescent="0.3">
      <c r="A1097" t="s">
        <v>927</v>
      </c>
      <c r="B1097" t="str">
        <f t="shared" si="124"/>
        <v>'UCALFUEL'</v>
      </c>
      <c r="C1097" t="s">
        <v>24</v>
      </c>
      <c r="D1097" t="s">
        <v>1677</v>
      </c>
      <c r="E1097">
        <v>116.25</v>
      </c>
      <c r="F1097">
        <v>119</v>
      </c>
      <c r="G1097">
        <v>119.35</v>
      </c>
      <c r="H1097">
        <v>116.6</v>
      </c>
      <c r="I1097">
        <v>116.75</v>
      </c>
      <c r="J1097">
        <v>117.25</v>
      </c>
      <c r="K1097">
        <v>117.68</v>
      </c>
      <c r="L1097">
        <v>15962</v>
      </c>
      <c r="M1097" s="3">
        <v>18.78</v>
      </c>
      <c r="N1097">
        <v>632</v>
      </c>
      <c r="O1097" s="3">
        <f t="shared" si="120"/>
        <v>25.25632911392405</v>
      </c>
      <c r="P1097" s="3">
        <f>VLOOKUP(A1097,'27-7'!$A$2:$N$1650,14,FALSE)</f>
        <v>35.859857482185276</v>
      </c>
      <c r="Q1097" s="6">
        <f t="shared" si="125"/>
        <v>-0.29569354461402769</v>
      </c>
      <c r="R1097" s="5">
        <f>VLOOKUP(A1097,'27-7'!$A$2:$L$1650,12,FALSE)</f>
        <v>35.369999999999997</v>
      </c>
      <c r="S1097" s="7">
        <f t="shared" si="126"/>
        <v>-0.469041560644614</v>
      </c>
      <c r="T1097">
        <v>9647</v>
      </c>
      <c r="U1097">
        <v>60.44</v>
      </c>
      <c r="V1097">
        <f t="shared" si="121"/>
        <v>0</v>
      </c>
      <c r="W1097">
        <f t="shared" si="122"/>
        <v>0</v>
      </c>
      <c r="X1097">
        <f t="shared" si="123"/>
        <v>0</v>
      </c>
    </row>
    <row r="1098" spans="1:24" x14ac:dyDescent="0.3">
      <c r="A1098" t="s">
        <v>1224</v>
      </c>
      <c r="B1098" t="str">
        <f t="shared" si="124"/>
        <v>'CENTEXT'</v>
      </c>
      <c r="C1098" t="s">
        <v>24</v>
      </c>
      <c r="D1098" t="s">
        <v>1677</v>
      </c>
      <c r="E1098">
        <v>4.2</v>
      </c>
      <c r="F1098">
        <v>4.4000000000000004</v>
      </c>
      <c r="G1098">
        <v>4.4000000000000004</v>
      </c>
      <c r="H1098">
        <v>4.2</v>
      </c>
      <c r="I1098">
        <v>4.3</v>
      </c>
      <c r="J1098">
        <v>4.3</v>
      </c>
      <c r="K1098">
        <v>4.3499999999999996</v>
      </c>
      <c r="L1098">
        <v>431606</v>
      </c>
      <c r="M1098" s="3">
        <v>18.760000000000002</v>
      </c>
      <c r="N1098">
        <v>345</v>
      </c>
      <c r="O1098" s="3">
        <f t="shared" si="120"/>
        <v>1251.031884057971</v>
      </c>
      <c r="P1098" s="3">
        <f>VLOOKUP(A1098,'27-7'!$A$2:$N$1650,14,FALSE)</f>
        <v>1078.1754385964912</v>
      </c>
      <c r="Q1098" s="6">
        <f t="shared" si="125"/>
        <v>0.16032311558357765</v>
      </c>
      <c r="R1098" s="5">
        <f>VLOOKUP(A1098,'27-7'!$A$2:$L$1650,12,FALSE)</f>
        <v>12.68</v>
      </c>
      <c r="S1098" s="7">
        <f t="shared" si="126"/>
        <v>0.47949526813880144</v>
      </c>
      <c r="T1098">
        <v>215949</v>
      </c>
      <c r="U1098">
        <v>50.03</v>
      </c>
      <c r="V1098">
        <f t="shared" si="121"/>
        <v>0</v>
      </c>
      <c r="W1098">
        <f t="shared" si="122"/>
        <v>0</v>
      </c>
      <c r="X1098">
        <f t="shared" si="123"/>
        <v>0</v>
      </c>
    </row>
    <row r="1099" spans="1:24" x14ac:dyDescent="0.3">
      <c r="A1099" t="s">
        <v>1210</v>
      </c>
      <c r="B1099" t="str">
        <f t="shared" si="124"/>
        <v>'DATAMATICS'</v>
      </c>
      <c r="C1099" t="s">
        <v>24</v>
      </c>
      <c r="D1099" t="s">
        <v>1677</v>
      </c>
      <c r="E1099">
        <v>53.1</v>
      </c>
      <c r="F1099">
        <v>54.5</v>
      </c>
      <c r="G1099">
        <v>55</v>
      </c>
      <c r="H1099">
        <v>53.05</v>
      </c>
      <c r="I1099">
        <v>54.45</v>
      </c>
      <c r="J1099">
        <v>54.5</v>
      </c>
      <c r="K1099">
        <v>53.86</v>
      </c>
      <c r="L1099">
        <v>34654</v>
      </c>
      <c r="M1099" s="3">
        <v>18.66</v>
      </c>
      <c r="N1099">
        <v>394</v>
      </c>
      <c r="O1099" s="3">
        <f t="shared" si="120"/>
        <v>87.954314720812178</v>
      </c>
      <c r="P1099" s="3">
        <f>VLOOKUP(A1099,'27-7'!$A$2:$N$1650,14,FALSE)</f>
        <v>71.188010899182558</v>
      </c>
      <c r="Q1099" s="6">
        <f t="shared" si="125"/>
        <v>0.23552145382140668</v>
      </c>
      <c r="R1099" s="5">
        <f>VLOOKUP(A1099,'27-7'!$A$2:$L$1650,12,FALSE)</f>
        <v>13.86</v>
      </c>
      <c r="S1099" s="7">
        <f t="shared" si="126"/>
        <v>0.34632034632034636</v>
      </c>
      <c r="T1099">
        <v>22760</v>
      </c>
      <c r="U1099">
        <v>65.680000000000007</v>
      </c>
      <c r="V1099">
        <f t="shared" si="121"/>
        <v>0</v>
      </c>
      <c r="W1099">
        <f t="shared" si="122"/>
        <v>0</v>
      </c>
      <c r="X1099">
        <f t="shared" si="123"/>
        <v>0</v>
      </c>
    </row>
    <row r="1100" spans="1:24" x14ac:dyDescent="0.3">
      <c r="A1100" t="s">
        <v>952</v>
      </c>
      <c r="B1100" t="str">
        <f t="shared" si="124"/>
        <v>'MAJESCO'</v>
      </c>
      <c r="C1100" t="s">
        <v>24</v>
      </c>
      <c r="D1100" t="s">
        <v>1677</v>
      </c>
      <c r="E1100">
        <v>492.85</v>
      </c>
      <c r="F1100">
        <v>517.45000000000005</v>
      </c>
      <c r="G1100">
        <v>517.45000000000005</v>
      </c>
      <c r="H1100">
        <v>517.45000000000005</v>
      </c>
      <c r="I1100">
        <v>517.45000000000005</v>
      </c>
      <c r="J1100">
        <v>517.45000000000005</v>
      </c>
      <c r="K1100">
        <v>517.45000000000005</v>
      </c>
      <c r="L1100">
        <v>3598</v>
      </c>
      <c r="M1100" s="3">
        <v>18.62</v>
      </c>
      <c r="N1100">
        <v>122</v>
      </c>
      <c r="O1100" s="3">
        <f t="shared" si="120"/>
        <v>29.491803278688526</v>
      </c>
      <c r="P1100" s="3">
        <f>VLOOKUP(A1100,'27-7'!$A$2:$N$1650,14,FALSE)</f>
        <v>54.920353982300888</v>
      </c>
      <c r="Q1100" s="6">
        <f t="shared" si="125"/>
        <v>-0.46300777143219413</v>
      </c>
      <c r="R1100" s="5">
        <f>VLOOKUP(A1100,'27-7'!$A$2:$L$1650,12,FALSE)</f>
        <v>30.59</v>
      </c>
      <c r="S1100" s="7">
        <f t="shared" si="126"/>
        <v>-0.39130434782608692</v>
      </c>
      <c r="T1100">
        <v>3598</v>
      </c>
      <c r="U1100">
        <v>100</v>
      </c>
      <c r="V1100">
        <f t="shared" si="121"/>
        <v>0</v>
      </c>
      <c r="W1100">
        <f t="shared" si="122"/>
        <v>0</v>
      </c>
      <c r="X1100">
        <f t="shared" si="123"/>
        <v>0</v>
      </c>
    </row>
    <row r="1101" spans="1:24" x14ac:dyDescent="0.3">
      <c r="A1101" t="s">
        <v>188</v>
      </c>
      <c r="B1101" t="str">
        <f t="shared" si="124"/>
        <v>'SUNCLAYLTD'</v>
      </c>
      <c r="C1101" t="s">
        <v>24</v>
      </c>
      <c r="D1101" t="s">
        <v>1677</v>
      </c>
      <c r="E1101">
        <v>1578.85</v>
      </c>
      <c r="F1101">
        <v>1570.05</v>
      </c>
      <c r="G1101">
        <v>1595</v>
      </c>
      <c r="H1101">
        <v>1560</v>
      </c>
      <c r="I1101">
        <v>1585.1</v>
      </c>
      <c r="J1101">
        <v>1585.6</v>
      </c>
      <c r="K1101">
        <v>1586.06</v>
      </c>
      <c r="L1101">
        <v>1165</v>
      </c>
      <c r="M1101" s="3">
        <v>18.48</v>
      </c>
      <c r="N1101">
        <v>317</v>
      </c>
      <c r="O1101" s="3">
        <f t="shared" si="120"/>
        <v>3.6750788643533121</v>
      </c>
      <c r="P1101" s="3">
        <f>VLOOKUP(A1101,'27-7'!$A$2:$N$1650,14,FALSE)</f>
        <v>7.0993150684931505</v>
      </c>
      <c r="Q1101" s="6">
        <f t="shared" si="125"/>
        <v>-0.48233331963764248</v>
      </c>
      <c r="R1101" s="5">
        <f>VLOOKUP(A1101,'27-7'!$A$2:$L$1650,12,FALSE)</f>
        <v>32.78</v>
      </c>
      <c r="S1101" s="7">
        <f t="shared" si="126"/>
        <v>-0.43624161073825501</v>
      </c>
      <c r="T1101">
        <v>854</v>
      </c>
      <c r="U1101">
        <v>73.3</v>
      </c>
      <c r="V1101">
        <f t="shared" si="121"/>
        <v>0</v>
      </c>
      <c r="W1101">
        <f t="shared" si="122"/>
        <v>0</v>
      </c>
      <c r="X1101">
        <f t="shared" si="123"/>
        <v>0</v>
      </c>
    </row>
    <row r="1102" spans="1:24" x14ac:dyDescent="0.3">
      <c r="A1102" t="s">
        <v>1184</v>
      </c>
      <c r="B1102" t="str">
        <f t="shared" si="124"/>
        <v>'LIBAS'</v>
      </c>
      <c r="C1102" t="s">
        <v>24</v>
      </c>
      <c r="D1102" t="s">
        <v>1677</v>
      </c>
      <c r="E1102">
        <v>43.15</v>
      </c>
      <c r="F1102">
        <v>39.75</v>
      </c>
      <c r="G1102">
        <v>43.9</v>
      </c>
      <c r="H1102">
        <v>39.75</v>
      </c>
      <c r="I1102">
        <v>42.3</v>
      </c>
      <c r="J1102">
        <v>42.2</v>
      </c>
      <c r="K1102">
        <v>41.35</v>
      </c>
      <c r="L1102">
        <v>44553</v>
      </c>
      <c r="M1102" s="3">
        <v>18.420000000000002</v>
      </c>
      <c r="N1102">
        <v>308</v>
      </c>
      <c r="O1102" s="3">
        <f t="shared" si="120"/>
        <v>144.65259740259739</v>
      </c>
      <c r="P1102" s="3">
        <f>VLOOKUP(A1102,'27-7'!$A$2:$N$1650,14,FALSE)</f>
        <v>106.31179775280899</v>
      </c>
      <c r="Q1102" s="6">
        <f t="shared" si="125"/>
        <v>0.36064482456534663</v>
      </c>
      <c r="R1102" s="5">
        <f>VLOOKUP(A1102,'27-7'!$A$2:$L$1650,12,FALSE)</f>
        <v>16.489999999999998</v>
      </c>
      <c r="S1102" s="7">
        <f t="shared" si="126"/>
        <v>0.117040630685264</v>
      </c>
      <c r="T1102">
        <v>27580</v>
      </c>
      <c r="U1102">
        <v>61.9</v>
      </c>
      <c r="V1102">
        <f t="shared" si="121"/>
        <v>0</v>
      </c>
      <c r="W1102">
        <f t="shared" si="122"/>
        <v>0</v>
      </c>
      <c r="X1102">
        <f t="shared" si="123"/>
        <v>0</v>
      </c>
    </row>
    <row r="1103" spans="1:24" x14ac:dyDescent="0.3">
      <c r="A1103" t="s">
        <v>1229</v>
      </c>
      <c r="B1103" t="str">
        <f t="shared" si="124"/>
        <v>'REPRO'</v>
      </c>
      <c r="C1103" t="s">
        <v>24</v>
      </c>
      <c r="D1103" t="s">
        <v>1677</v>
      </c>
      <c r="E1103">
        <v>379.85</v>
      </c>
      <c r="F1103">
        <v>381.05</v>
      </c>
      <c r="G1103">
        <v>404.8</v>
      </c>
      <c r="H1103">
        <v>381</v>
      </c>
      <c r="I1103">
        <v>403.95</v>
      </c>
      <c r="J1103">
        <v>400.3</v>
      </c>
      <c r="K1103">
        <v>394.34</v>
      </c>
      <c r="L1103">
        <v>4644</v>
      </c>
      <c r="M1103" s="3">
        <v>18.309999999999999</v>
      </c>
      <c r="N1103">
        <v>510</v>
      </c>
      <c r="O1103" s="3">
        <f t="shared" si="120"/>
        <v>9.1058823529411761</v>
      </c>
      <c r="P1103" s="3">
        <f>VLOOKUP(A1103,'27-7'!$A$2:$N$1650,14,FALSE)</f>
        <v>11.020202020202021</v>
      </c>
      <c r="Q1103" s="6">
        <f t="shared" si="125"/>
        <v>-0.17371003396775767</v>
      </c>
      <c r="R1103" s="5">
        <f>VLOOKUP(A1103,'27-7'!$A$2:$L$1650,12,FALSE)</f>
        <v>12.32</v>
      </c>
      <c r="S1103" s="7">
        <f t="shared" si="126"/>
        <v>0.48620129870129858</v>
      </c>
      <c r="T1103">
        <v>2264</v>
      </c>
      <c r="U1103">
        <v>48.75</v>
      </c>
      <c r="V1103">
        <f t="shared" si="121"/>
        <v>0</v>
      </c>
      <c r="W1103">
        <f t="shared" si="122"/>
        <v>0</v>
      </c>
      <c r="X1103">
        <f t="shared" si="123"/>
        <v>0</v>
      </c>
    </row>
    <row r="1104" spans="1:24" x14ac:dyDescent="0.3">
      <c r="A1104" t="s">
        <v>1254</v>
      </c>
      <c r="B1104" t="str">
        <f t="shared" si="124"/>
        <v>'ASHIANA'</v>
      </c>
      <c r="C1104" t="s">
        <v>24</v>
      </c>
      <c r="D1104" t="s">
        <v>1677</v>
      </c>
      <c r="E1104">
        <v>59.95</v>
      </c>
      <c r="F1104">
        <v>59.6</v>
      </c>
      <c r="G1104">
        <v>62</v>
      </c>
      <c r="H1104">
        <v>58</v>
      </c>
      <c r="I1104">
        <v>62</v>
      </c>
      <c r="J1104">
        <v>61.35</v>
      </c>
      <c r="K1104">
        <v>59.69</v>
      </c>
      <c r="L1104">
        <v>30383</v>
      </c>
      <c r="M1104" s="3">
        <v>18.13</v>
      </c>
      <c r="N1104">
        <v>709</v>
      </c>
      <c r="O1104" s="3">
        <f t="shared" si="120"/>
        <v>42.853314527503528</v>
      </c>
      <c r="P1104" s="3">
        <f>VLOOKUP(A1104,'27-7'!$A$2:$N$1650,14,FALSE)</f>
        <v>44.37196765498652</v>
      </c>
      <c r="Q1104" s="6">
        <f t="shared" si="125"/>
        <v>-3.4225507854221238E-2</v>
      </c>
      <c r="R1104" s="5">
        <f>VLOOKUP(A1104,'27-7'!$A$2:$L$1650,12,FALSE)</f>
        <v>9.9700000000000006</v>
      </c>
      <c r="S1104" s="7">
        <f t="shared" si="126"/>
        <v>0.81845536609829472</v>
      </c>
      <c r="T1104">
        <v>19128</v>
      </c>
      <c r="U1104">
        <v>62.96</v>
      </c>
      <c r="V1104">
        <f t="shared" si="121"/>
        <v>0</v>
      </c>
      <c r="W1104">
        <f t="shared" si="122"/>
        <v>0</v>
      </c>
      <c r="X1104">
        <f t="shared" si="123"/>
        <v>0</v>
      </c>
    </row>
    <row r="1105" spans="1:24" x14ac:dyDescent="0.3">
      <c r="A1105" t="s">
        <v>193</v>
      </c>
      <c r="B1105" t="str">
        <f t="shared" si="124"/>
        <v>'ESABINDIA'</v>
      </c>
      <c r="C1105" t="s">
        <v>24</v>
      </c>
      <c r="D1105" t="s">
        <v>1677</v>
      </c>
      <c r="E1105">
        <v>1328.5</v>
      </c>
      <c r="F1105">
        <v>1332.25</v>
      </c>
      <c r="G1105">
        <v>1349.45</v>
      </c>
      <c r="H1105">
        <v>1327.75</v>
      </c>
      <c r="I1105">
        <v>1336.95</v>
      </c>
      <c r="J1105">
        <v>1334.6</v>
      </c>
      <c r="K1105">
        <v>1339.39</v>
      </c>
      <c r="L1105">
        <v>1352</v>
      </c>
      <c r="M1105" s="3">
        <v>18.11</v>
      </c>
      <c r="N1105">
        <v>380</v>
      </c>
      <c r="O1105" s="3">
        <f t="shared" si="120"/>
        <v>3.5578947368421052</v>
      </c>
      <c r="P1105" s="3">
        <f>VLOOKUP(A1105,'27-7'!$A$2:$N$1650,14,FALSE)</f>
        <v>4.2421259842519685</v>
      </c>
      <c r="Q1105" s="6">
        <f t="shared" si="125"/>
        <v>-0.16129441934302113</v>
      </c>
      <c r="R1105" s="5">
        <f>VLOOKUP(A1105,'27-7'!$A$2:$L$1650,12,FALSE)</f>
        <v>28.72</v>
      </c>
      <c r="S1105" s="7">
        <f t="shared" si="126"/>
        <v>-0.36942896935933145</v>
      </c>
      <c r="T1105">
        <v>783</v>
      </c>
      <c r="U1105">
        <v>57.91</v>
      </c>
      <c r="V1105">
        <f t="shared" si="121"/>
        <v>0</v>
      </c>
      <c r="W1105">
        <f t="shared" si="122"/>
        <v>0</v>
      </c>
      <c r="X1105">
        <f t="shared" si="123"/>
        <v>0</v>
      </c>
    </row>
    <row r="1106" spans="1:24" x14ac:dyDescent="0.3">
      <c r="A1106" t="s">
        <v>955</v>
      </c>
      <c r="B1106" t="str">
        <f t="shared" si="124"/>
        <v>'DBREALTY'</v>
      </c>
      <c r="C1106" t="s">
        <v>24</v>
      </c>
      <c r="D1106" t="s">
        <v>1677</v>
      </c>
      <c r="E1106">
        <v>7.3</v>
      </c>
      <c r="F1106">
        <v>7.3</v>
      </c>
      <c r="G1106">
        <v>7.4</v>
      </c>
      <c r="H1106">
        <v>6.95</v>
      </c>
      <c r="I1106">
        <v>7</v>
      </c>
      <c r="J1106">
        <v>7.05</v>
      </c>
      <c r="K1106">
        <v>7.1</v>
      </c>
      <c r="L1106">
        <v>255016</v>
      </c>
      <c r="M1106" s="3">
        <v>18.100000000000001</v>
      </c>
      <c r="N1106">
        <v>552</v>
      </c>
      <c r="O1106" s="3">
        <f t="shared" si="120"/>
        <v>461.98550724637681</v>
      </c>
      <c r="P1106" s="3">
        <f>VLOOKUP(A1106,'27-7'!$A$2:$N$1650,14,FALSE)</f>
        <v>503.71990171990171</v>
      </c>
      <c r="Q1106" s="6">
        <f t="shared" si="125"/>
        <v>-8.2852383499295829E-2</v>
      </c>
      <c r="R1106" s="5">
        <f>VLOOKUP(A1106,'27-7'!$A$2:$L$1650,12,FALSE)</f>
        <v>30.04</v>
      </c>
      <c r="S1106" s="7">
        <f t="shared" si="126"/>
        <v>-0.39747003994673763</v>
      </c>
      <c r="T1106">
        <v>156723</v>
      </c>
      <c r="U1106">
        <v>61.46</v>
      </c>
      <c r="V1106">
        <f t="shared" si="121"/>
        <v>0</v>
      </c>
      <c r="W1106">
        <f t="shared" si="122"/>
        <v>0</v>
      </c>
      <c r="X1106">
        <f t="shared" si="123"/>
        <v>0</v>
      </c>
    </row>
    <row r="1107" spans="1:24" x14ac:dyDescent="0.3">
      <c r="A1107" t="s">
        <v>1215</v>
      </c>
      <c r="B1107" t="str">
        <f t="shared" si="124"/>
        <v>'KAYA'</v>
      </c>
      <c r="C1107" t="s">
        <v>41</v>
      </c>
      <c r="D1107" t="s">
        <v>1677</v>
      </c>
      <c r="E1107">
        <v>198.3</v>
      </c>
      <c r="F1107">
        <v>201</v>
      </c>
      <c r="G1107">
        <v>205</v>
      </c>
      <c r="H1107">
        <v>196</v>
      </c>
      <c r="I1107">
        <v>199</v>
      </c>
      <c r="J1107">
        <v>201.2</v>
      </c>
      <c r="K1107">
        <v>200.33</v>
      </c>
      <c r="L1107">
        <v>8924</v>
      </c>
      <c r="M1107" s="3">
        <v>17.88</v>
      </c>
      <c r="N1107">
        <v>197</v>
      </c>
      <c r="O1107" s="3">
        <f t="shared" si="120"/>
        <v>45.299492385786799</v>
      </c>
      <c r="P1107" s="3">
        <f>VLOOKUP(A1107,'27-7'!$A$2:$N$1650,14,FALSE)</f>
        <v>28.367088607594937</v>
      </c>
      <c r="Q1107" s="6">
        <f t="shared" si="125"/>
        <v>0.59690312292599601</v>
      </c>
      <c r="R1107" s="5">
        <f>VLOOKUP(A1107,'27-7'!$A$2:$L$1650,12,FALSE)</f>
        <v>13.44</v>
      </c>
      <c r="S1107" s="7">
        <f t="shared" si="126"/>
        <v>0.33035714285714285</v>
      </c>
      <c r="T1107" t="s">
        <v>42</v>
      </c>
      <c r="U1107" t="s">
        <v>42</v>
      </c>
      <c r="V1107">
        <f t="shared" si="121"/>
        <v>0</v>
      </c>
      <c r="W1107">
        <f t="shared" si="122"/>
        <v>0</v>
      </c>
      <c r="X1107">
        <f t="shared" si="123"/>
        <v>0</v>
      </c>
    </row>
    <row r="1108" spans="1:24" x14ac:dyDescent="0.3">
      <c r="A1108" t="s">
        <v>949</v>
      </c>
      <c r="B1108" t="str">
        <f t="shared" si="124"/>
        <v>'DOLAT'</v>
      </c>
      <c r="C1108" t="s">
        <v>24</v>
      </c>
      <c r="D1108" t="s">
        <v>1677</v>
      </c>
      <c r="E1108">
        <v>49.4</v>
      </c>
      <c r="F1108">
        <v>50.45</v>
      </c>
      <c r="G1108">
        <v>50.45</v>
      </c>
      <c r="H1108">
        <v>48.25</v>
      </c>
      <c r="I1108">
        <v>49.75</v>
      </c>
      <c r="J1108">
        <v>49.7</v>
      </c>
      <c r="K1108">
        <v>49.35</v>
      </c>
      <c r="L1108">
        <v>35383</v>
      </c>
      <c r="M1108" s="3">
        <v>17.46</v>
      </c>
      <c r="N1108">
        <v>559</v>
      </c>
      <c r="O1108" s="3">
        <f t="shared" si="120"/>
        <v>63.296958855098389</v>
      </c>
      <c r="P1108" s="3">
        <f>VLOOKUP(A1108,'27-7'!$A$2:$N$1650,14,FALSE)</f>
        <v>98.012558869701721</v>
      </c>
      <c r="Q1108" s="6">
        <f t="shared" si="125"/>
        <v>-0.3541954257183958</v>
      </c>
      <c r="R1108" s="5">
        <f>VLOOKUP(A1108,'27-7'!$A$2:$L$1650,12,FALSE)</f>
        <v>31.22</v>
      </c>
      <c r="S1108" s="7">
        <f t="shared" si="126"/>
        <v>-0.44074311338885325</v>
      </c>
      <c r="T1108">
        <v>24967</v>
      </c>
      <c r="U1108">
        <v>70.56</v>
      </c>
      <c r="V1108">
        <f t="shared" si="121"/>
        <v>0</v>
      </c>
      <c r="W1108">
        <f t="shared" si="122"/>
        <v>0</v>
      </c>
      <c r="X1108">
        <f t="shared" si="123"/>
        <v>0</v>
      </c>
    </row>
    <row r="1109" spans="1:24" x14ac:dyDescent="0.3">
      <c r="A1109" t="s">
        <v>1170</v>
      </c>
      <c r="B1109" t="str">
        <f t="shared" si="124"/>
        <v>'KHADIM'</v>
      </c>
      <c r="C1109" t="s">
        <v>41</v>
      </c>
      <c r="D1109" t="s">
        <v>1677</v>
      </c>
      <c r="E1109">
        <v>111.55</v>
      </c>
      <c r="F1109">
        <v>111.4</v>
      </c>
      <c r="G1109">
        <v>114.45</v>
      </c>
      <c r="H1109">
        <v>111</v>
      </c>
      <c r="I1109">
        <v>112</v>
      </c>
      <c r="J1109">
        <v>112.8</v>
      </c>
      <c r="K1109">
        <v>112.13</v>
      </c>
      <c r="L1109">
        <v>15504</v>
      </c>
      <c r="M1109" s="3">
        <v>17.39</v>
      </c>
      <c r="N1109">
        <v>313</v>
      </c>
      <c r="O1109" s="3">
        <f t="shared" si="120"/>
        <v>49.533546325878596</v>
      </c>
      <c r="P1109" s="3">
        <f>VLOOKUP(A1109,'27-7'!$A$2:$N$1650,14,FALSE)</f>
        <v>47.896755162241888</v>
      </c>
      <c r="Q1109" s="6">
        <f t="shared" si="125"/>
        <v>3.4173320470089558E-2</v>
      </c>
      <c r="R1109" s="5">
        <f>VLOOKUP(A1109,'27-7'!$A$2:$L$1650,12,FALSE)</f>
        <v>18.22</v>
      </c>
      <c r="S1109" s="7">
        <f t="shared" si="126"/>
        <v>-4.5554335894621205E-2</v>
      </c>
      <c r="T1109" t="s">
        <v>42</v>
      </c>
      <c r="U1109" t="s">
        <v>42</v>
      </c>
      <c r="V1109">
        <f t="shared" si="121"/>
        <v>0</v>
      </c>
      <c r="W1109">
        <f t="shared" si="122"/>
        <v>0</v>
      </c>
      <c r="X1109">
        <f t="shared" si="123"/>
        <v>0</v>
      </c>
    </row>
    <row r="1110" spans="1:24" x14ac:dyDescent="0.3">
      <c r="A1110" t="s">
        <v>1112</v>
      </c>
      <c r="B1110" t="str">
        <f t="shared" si="124"/>
        <v>'KOTARISUG'</v>
      </c>
      <c r="C1110" t="s">
        <v>24</v>
      </c>
      <c r="D1110" t="s">
        <v>1677</v>
      </c>
      <c r="E1110">
        <v>13.45</v>
      </c>
      <c r="F1110">
        <v>13.55</v>
      </c>
      <c r="G1110">
        <v>13.55</v>
      </c>
      <c r="H1110">
        <v>12.95</v>
      </c>
      <c r="I1110">
        <v>13.45</v>
      </c>
      <c r="J1110">
        <v>13.4</v>
      </c>
      <c r="K1110">
        <v>13.35</v>
      </c>
      <c r="L1110">
        <v>129698</v>
      </c>
      <c r="M1110" s="3">
        <v>17.309999999999999</v>
      </c>
      <c r="N1110">
        <v>357</v>
      </c>
      <c r="O1110" s="3">
        <f t="shared" si="120"/>
        <v>363.29971988795518</v>
      </c>
      <c r="P1110" s="3">
        <f>VLOOKUP(A1110,'27-7'!$A$2:$N$1650,14,FALSE)</f>
        <v>310.05288461538464</v>
      </c>
      <c r="Q1110" s="6">
        <f t="shared" si="125"/>
        <v>0.17173468757957963</v>
      </c>
      <c r="R1110" s="5">
        <f>VLOOKUP(A1110,'27-7'!$A$2:$L$1650,12,FALSE)</f>
        <v>8.6300000000000008</v>
      </c>
      <c r="S1110" s="7">
        <f t="shared" si="126"/>
        <v>1.0057937427578212</v>
      </c>
      <c r="T1110">
        <v>63505</v>
      </c>
      <c r="U1110">
        <v>48.96</v>
      </c>
      <c r="V1110">
        <f t="shared" si="121"/>
        <v>0</v>
      </c>
      <c r="W1110">
        <f t="shared" si="122"/>
        <v>0</v>
      </c>
      <c r="X1110">
        <f t="shared" si="123"/>
        <v>0</v>
      </c>
    </row>
    <row r="1111" spans="1:24" x14ac:dyDescent="0.3">
      <c r="A1111" t="s">
        <v>1235</v>
      </c>
      <c r="B1111" t="str">
        <f t="shared" si="124"/>
        <v>'HMVL'</v>
      </c>
      <c r="C1111" t="s">
        <v>24</v>
      </c>
      <c r="D1111" t="s">
        <v>1677</v>
      </c>
      <c r="E1111">
        <v>48.1</v>
      </c>
      <c r="F1111">
        <v>48.1</v>
      </c>
      <c r="G1111">
        <v>48.1</v>
      </c>
      <c r="H1111">
        <v>45.8</v>
      </c>
      <c r="I1111">
        <v>46.5</v>
      </c>
      <c r="J1111">
        <v>46.4</v>
      </c>
      <c r="K1111">
        <v>46.62</v>
      </c>
      <c r="L1111">
        <v>36984</v>
      </c>
      <c r="M1111" s="3">
        <v>17.239999999999998</v>
      </c>
      <c r="N1111">
        <v>683</v>
      </c>
      <c r="O1111" s="3">
        <f t="shared" si="120"/>
        <v>54.149341142020496</v>
      </c>
      <c r="P1111" s="3">
        <f>VLOOKUP(A1111,'27-7'!$A$2:$N$1650,14,FALSE)</f>
        <v>66.766197183098598</v>
      </c>
      <c r="Q1111" s="6">
        <f t="shared" si="125"/>
        <v>-0.18897071532287257</v>
      </c>
      <c r="R1111" s="5">
        <f>VLOOKUP(A1111,'27-7'!$A$2:$L$1650,12,FALSE)</f>
        <v>11.51</v>
      </c>
      <c r="S1111" s="7">
        <f t="shared" si="126"/>
        <v>0.49782797567332743</v>
      </c>
      <c r="T1111">
        <v>19846</v>
      </c>
      <c r="U1111">
        <v>53.66</v>
      </c>
      <c r="V1111">
        <f t="shared" si="121"/>
        <v>0</v>
      </c>
      <c r="W1111">
        <f t="shared" si="122"/>
        <v>0</v>
      </c>
      <c r="X1111">
        <f t="shared" si="123"/>
        <v>0</v>
      </c>
    </row>
    <row r="1112" spans="1:24" x14ac:dyDescent="0.3">
      <c r="A1112" t="s">
        <v>935</v>
      </c>
      <c r="B1112" t="str">
        <f t="shared" si="124"/>
        <v>'SPAL'</v>
      </c>
      <c r="C1112" t="s">
        <v>24</v>
      </c>
      <c r="D1112" t="s">
        <v>1677</v>
      </c>
      <c r="E1112">
        <v>68.05</v>
      </c>
      <c r="F1112">
        <v>67.55</v>
      </c>
      <c r="G1112">
        <v>70.099999999999994</v>
      </c>
      <c r="H1112">
        <v>67.45</v>
      </c>
      <c r="I1112">
        <v>68.150000000000006</v>
      </c>
      <c r="J1112">
        <v>68.8</v>
      </c>
      <c r="K1112">
        <v>68.73</v>
      </c>
      <c r="L1112">
        <v>25078</v>
      </c>
      <c r="M1112" s="3">
        <v>17.239999999999998</v>
      </c>
      <c r="N1112">
        <v>386</v>
      </c>
      <c r="O1112" s="3">
        <f t="shared" si="120"/>
        <v>64.968911917098453</v>
      </c>
      <c r="P1112" s="3">
        <f>VLOOKUP(A1112,'27-7'!$A$2:$N$1650,14,FALSE)</f>
        <v>65.687083888149132</v>
      </c>
      <c r="Q1112" s="6">
        <f t="shared" si="125"/>
        <v>-1.0933229617462863E-2</v>
      </c>
      <c r="R1112" s="5">
        <f>VLOOKUP(A1112,'27-7'!$A$2:$L$1650,12,FALSE)</f>
        <v>34.15</v>
      </c>
      <c r="S1112" s="7">
        <f t="shared" si="126"/>
        <v>-0.49516837481698389</v>
      </c>
      <c r="T1112">
        <v>21315</v>
      </c>
      <c r="U1112">
        <v>84.99</v>
      </c>
      <c r="V1112">
        <f t="shared" si="121"/>
        <v>0</v>
      </c>
      <c r="W1112">
        <f t="shared" si="122"/>
        <v>0</v>
      </c>
      <c r="X1112">
        <f t="shared" si="123"/>
        <v>0</v>
      </c>
    </row>
    <row r="1113" spans="1:24" x14ac:dyDescent="0.3">
      <c r="A1113" t="s">
        <v>995</v>
      </c>
      <c r="B1113" t="str">
        <f t="shared" si="124"/>
        <v>'JMCPROJECT'</v>
      </c>
      <c r="C1113" t="s">
        <v>24</v>
      </c>
      <c r="D1113" t="s">
        <v>1677</v>
      </c>
      <c r="E1113">
        <v>46.7</v>
      </c>
      <c r="F1113">
        <v>47.55</v>
      </c>
      <c r="G1113">
        <v>47.6</v>
      </c>
      <c r="H1113">
        <v>45.9</v>
      </c>
      <c r="I1113">
        <v>46.25</v>
      </c>
      <c r="J1113">
        <v>46.1</v>
      </c>
      <c r="K1113">
        <v>46.36</v>
      </c>
      <c r="L1113">
        <v>36974</v>
      </c>
      <c r="M1113" s="3">
        <v>17.14</v>
      </c>
      <c r="N1113">
        <v>515</v>
      </c>
      <c r="O1113" s="3">
        <f t="shared" si="120"/>
        <v>71.794174757281553</v>
      </c>
      <c r="P1113" s="3">
        <f>VLOOKUP(A1113,'27-7'!$A$2:$N$1650,14,FALSE)</f>
        <v>67.887381275440973</v>
      </c>
      <c r="Q1113" s="6">
        <f t="shared" si="125"/>
        <v>5.7548154140597364E-2</v>
      </c>
      <c r="R1113" s="5">
        <f>VLOOKUP(A1113,'27-7'!$A$2:$L$1650,12,FALSE)</f>
        <v>23.49</v>
      </c>
      <c r="S1113" s="7">
        <f t="shared" si="126"/>
        <v>-0.27032779906343118</v>
      </c>
      <c r="T1113">
        <v>23759</v>
      </c>
      <c r="U1113">
        <v>64.260000000000005</v>
      </c>
      <c r="V1113">
        <f t="shared" si="121"/>
        <v>0</v>
      </c>
      <c r="W1113">
        <f t="shared" si="122"/>
        <v>0</v>
      </c>
      <c r="X1113">
        <f t="shared" si="123"/>
        <v>0</v>
      </c>
    </row>
    <row r="1114" spans="1:24" x14ac:dyDescent="0.3">
      <c r="A1114" t="s">
        <v>109</v>
      </c>
      <c r="B1114" t="str">
        <f t="shared" si="124"/>
        <v>'ALICON'</v>
      </c>
      <c r="C1114" t="s">
        <v>24</v>
      </c>
      <c r="D1114" t="s">
        <v>1677</v>
      </c>
      <c r="E1114">
        <v>257.60000000000002</v>
      </c>
      <c r="F1114">
        <v>251.25</v>
      </c>
      <c r="G1114">
        <v>254.35</v>
      </c>
      <c r="H1114">
        <v>244.5</v>
      </c>
      <c r="I1114">
        <v>252.95</v>
      </c>
      <c r="J1114">
        <v>248.55</v>
      </c>
      <c r="K1114">
        <v>248.35</v>
      </c>
      <c r="L1114">
        <v>6834</v>
      </c>
      <c r="M1114" s="3">
        <v>16.97</v>
      </c>
      <c r="N1114">
        <v>540</v>
      </c>
      <c r="O1114" s="3">
        <f t="shared" si="120"/>
        <v>12.655555555555555</v>
      </c>
      <c r="P1114" s="3">
        <f>VLOOKUP(A1114,'27-7'!$A$2:$N$1650,14,FALSE)</f>
        <v>12.423255813953489</v>
      </c>
      <c r="Q1114" s="6">
        <f t="shared" si="125"/>
        <v>1.8698781147302224E-2</v>
      </c>
      <c r="R1114" s="5">
        <f>VLOOKUP(A1114,'27-7'!$A$2:$L$1650,12,FALSE)</f>
        <v>21.01</v>
      </c>
      <c r="S1114" s="7">
        <f t="shared" si="126"/>
        <v>-0.19228938600666362</v>
      </c>
      <c r="T1114">
        <v>4008</v>
      </c>
      <c r="U1114">
        <v>58.65</v>
      </c>
      <c r="V1114">
        <f t="shared" si="121"/>
        <v>0</v>
      </c>
      <c r="W1114">
        <f t="shared" si="122"/>
        <v>0</v>
      </c>
      <c r="X1114">
        <f t="shared" si="123"/>
        <v>0</v>
      </c>
    </row>
    <row r="1115" spans="1:24" x14ac:dyDescent="0.3">
      <c r="A1115" t="s">
        <v>940</v>
      </c>
      <c r="B1115" t="str">
        <f t="shared" si="124"/>
        <v>'NETFMID150'</v>
      </c>
      <c r="C1115" t="s">
        <v>24</v>
      </c>
      <c r="D1115" t="s">
        <v>1677</v>
      </c>
      <c r="E1115">
        <v>58.4</v>
      </c>
      <c r="F1115">
        <v>58.87</v>
      </c>
      <c r="G1115">
        <v>58.9</v>
      </c>
      <c r="H1115">
        <v>58.04</v>
      </c>
      <c r="I1115">
        <v>58.6</v>
      </c>
      <c r="J1115">
        <v>58.48</v>
      </c>
      <c r="K1115">
        <v>58.64</v>
      </c>
      <c r="L1115">
        <v>28627</v>
      </c>
      <c r="M1115" s="3">
        <v>16.79</v>
      </c>
      <c r="N1115">
        <v>349</v>
      </c>
      <c r="O1115" s="3">
        <f t="shared" si="120"/>
        <v>82.025787965616047</v>
      </c>
      <c r="P1115" s="3">
        <f>VLOOKUP(A1115,'27-7'!$A$2:$N$1650,14,FALSE)</f>
        <v>178.89341692789969</v>
      </c>
      <c r="Q1115" s="6">
        <f t="shared" si="125"/>
        <v>-0.5414823565102157</v>
      </c>
      <c r="R1115" s="5">
        <f>VLOOKUP(A1115,'27-7'!$A$2:$L$1650,12,FALSE)</f>
        <v>33.25</v>
      </c>
      <c r="S1115" s="7">
        <f t="shared" si="126"/>
        <v>-0.49503759398496244</v>
      </c>
      <c r="T1115">
        <v>16112</v>
      </c>
      <c r="U1115">
        <v>56.28</v>
      </c>
      <c r="V1115">
        <f t="shared" si="121"/>
        <v>0</v>
      </c>
      <c r="W1115">
        <f t="shared" si="122"/>
        <v>0</v>
      </c>
      <c r="X1115">
        <f t="shared" si="123"/>
        <v>0</v>
      </c>
    </row>
    <row r="1116" spans="1:24" x14ac:dyDescent="0.3">
      <c r="A1116" t="s">
        <v>1164</v>
      </c>
      <c r="B1116" t="str">
        <f t="shared" si="124"/>
        <v>'RUPA'</v>
      </c>
      <c r="C1116" t="s">
        <v>24</v>
      </c>
      <c r="D1116" t="s">
        <v>1677</v>
      </c>
      <c r="E1116">
        <v>155.1</v>
      </c>
      <c r="F1116">
        <v>155.4</v>
      </c>
      <c r="G1116">
        <v>156.19999999999999</v>
      </c>
      <c r="H1116">
        <v>153</v>
      </c>
      <c r="I1116">
        <v>155.80000000000001</v>
      </c>
      <c r="J1116">
        <v>155.1</v>
      </c>
      <c r="K1116">
        <v>154.72</v>
      </c>
      <c r="L1116">
        <v>10646</v>
      </c>
      <c r="M1116" s="3">
        <v>16.47</v>
      </c>
      <c r="N1116">
        <v>510</v>
      </c>
      <c r="O1116" s="3">
        <f t="shared" si="120"/>
        <v>20.874509803921569</v>
      </c>
      <c r="P1116" s="3">
        <f>VLOOKUP(A1116,'27-7'!$A$2:$N$1650,14,FALSE)</f>
        <v>29.43287037037037</v>
      </c>
      <c r="Q1116" s="6">
        <f t="shared" si="125"/>
        <v>-0.29077560084198839</v>
      </c>
      <c r="R1116" s="5">
        <f>VLOOKUP(A1116,'27-7'!$A$2:$L$1650,12,FALSE)</f>
        <v>19.760000000000002</v>
      </c>
      <c r="S1116" s="7">
        <f t="shared" si="126"/>
        <v>-0.16649797570850214</v>
      </c>
      <c r="T1116">
        <v>6476</v>
      </c>
      <c r="U1116">
        <v>60.83</v>
      </c>
      <c r="V1116">
        <f t="shared" si="121"/>
        <v>0</v>
      </c>
      <c r="W1116">
        <f t="shared" si="122"/>
        <v>0</v>
      </c>
      <c r="X1116">
        <f t="shared" si="123"/>
        <v>0</v>
      </c>
    </row>
    <row r="1117" spans="1:24" x14ac:dyDescent="0.3">
      <c r="A1117" t="s">
        <v>1177</v>
      </c>
      <c r="B1117" t="str">
        <f t="shared" si="124"/>
        <v>'UTTAMSUGAR'</v>
      </c>
      <c r="C1117" t="s">
        <v>24</v>
      </c>
      <c r="D1117" t="s">
        <v>1677</v>
      </c>
      <c r="E1117">
        <v>73.099999999999994</v>
      </c>
      <c r="F1117">
        <v>74.5</v>
      </c>
      <c r="G1117">
        <v>74.95</v>
      </c>
      <c r="H1117">
        <v>73.55</v>
      </c>
      <c r="I1117">
        <v>74.05</v>
      </c>
      <c r="J1117">
        <v>73.900000000000006</v>
      </c>
      <c r="K1117">
        <v>74.260000000000005</v>
      </c>
      <c r="L1117">
        <v>22129</v>
      </c>
      <c r="M1117" s="3">
        <v>16.43</v>
      </c>
      <c r="N1117">
        <v>611</v>
      </c>
      <c r="O1117" s="3">
        <f t="shared" si="120"/>
        <v>36.217675941080195</v>
      </c>
      <c r="P1117" s="3">
        <f>VLOOKUP(A1117,'27-7'!$A$2:$N$1650,14,FALSE)</f>
        <v>42.906810035842291</v>
      </c>
      <c r="Q1117" s="6">
        <f t="shared" si="125"/>
        <v>-0.1558991239193572</v>
      </c>
      <c r="R1117" s="5">
        <f>VLOOKUP(A1117,'27-7'!$A$2:$L$1650,12,FALSE)</f>
        <v>17.59</v>
      </c>
      <c r="S1117" s="7">
        <f t="shared" si="126"/>
        <v>-6.5946560545764643E-2</v>
      </c>
      <c r="T1117">
        <v>9956</v>
      </c>
      <c r="U1117">
        <v>44.99</v>
      </c>
      <c r="V1117">
        <f t="shared" si="121"/>
        <v>0</v>
      </c>
      <c r="W1117">
        <f t="shared" si="122"/>
        <v>0</v>
      </c>
      <c r="X1117">
        <f t="shared" si="123"/>
        <v>0</v>
      </c>
    </row>
    <row r="1118" spans="1:24" x14ac:dyDescent="0.3">
      <c r="A1118" t="s">
        <v>1193</v>
      </c>
      <c r="B1118" t="str">
        <f t="shared" si="124"/>
        <v>'STERTOOLS'</v>
      </c>
      <c r="C1118" t="s">
        <v>24</v>
      </c>
      <c r="D1118" t="s">
        <v>1677</v>
      </c>
      <c r="E1118">
        <v>177.9</v>
      </c>
      <c r="F1118">
        <v>176.15</v>
      </c>
      <c r="G1118">
        <v>180</v>
      </c>
      <c r="H1118">
        <v>176.1</v>
      </c>
      <c r="I1118">
        <v>176.6</v>
      </c>
      <c r="J1118">
        <v>178.2</v>
      </c>
      <c r="K1118">
        <v>178.54</v>
      </c>
      <c r="L1118">
        <v>9091</v>
      </c>
      <c r="M1118" s="3">
        <v>16.23</v>
      </c>
      <c r="N1118">
        <v>308</v>
      </c>
      <c r="O1118" s="3">
        <f t="shared" si="120"/>
        <v>29.516233766233768</v>
      </c>
      <c r="P1118" s="3">
        <f>VLOOKUP(A1118,'27-7'!$A$2:$N$1650,14,FALSE)</f>
        <v>26.153614457831324</v>
      </c>
      <c r="Q1118" s="6">
        <f t="shared" si="125"/>
        <v>0.12857187727624222</v>
      </c>
      <c r="R1118" s="5">
        <f>VLOOKUP(A1118,'27-7'!$A$2:$L$1650,12,FALSE)</f>
        <v>15.49</v>
      </c>
      <c r="S1118" s="7">
        <f t="shared" si="126"/>
        <v>4.7772756617172382E-2</v>
      </c>
      <c r="T1118">
        <v>5567</v>
      </c>
      <c r="U1118">
        <v>61.24</v>
      </c>
      <c r="V1118">
        <f t="shared" si="121"/>
        <v>0</v>
      </c>
      <c r="W1118">
        <f t="shared" si="122"/>
        <v>0</v>
      </c>
      <c r="X1118">
        <f t="shared" si="123"/>
        <v>0</v>
      </c>
    </row>
    <row r="1119" spans="1:24" x14ac:dyDescent="0.3">
      <c r="A1119" t="s">
        <v>1216</v>
      </c>
      <c r="B1119" t="str">
        <f t="shared" si="124"/>
        <v>'MANINFRA'</v>
      </c>
      <c r="C1119" t="s">
        <v>24</v>
      </c>
      <c r="D1119" t="s">
        <v>1677</v>
      </c>
      <c r="E1119">
        <v>17.399999999999999</v>
      </c>
      <c r="F1119">
        <v>17.600000000000001</v>
      </c>
      <c r="G1119">
        <v>17.8</v>
      </c>
      <c r="H1119">
        <v>17.2</v>
      </c>
      <c r="I1119">
        <v>17.45</v>
      </c>
      <c r="J1119">
        <v>17.3</v>
      </c>
      <c r="K1119">
        <v>17.329999999999998</v>
      </c>
      <c r="L1119">
        <v>93616</v>
      </c>
      <c r="M1119" s="3">
        <v>16.22</v>
      </c>
      <c r="N1119">
        <v>516</v>
      </c>
      <c r="O1119" s="3">
        <f t="shared" si="120"/>
        <v>181.42635658914728</v>
      </c>
      <c r="P1119" s="3">
        <f>VLOOKUP(A1119,'27-7'!$A$2:$N$1650,14,FALSE)</f>
        <v>129.21959459459458</v>
      </c>
      <c r="Q1119" s="6">
        <f t="shared" si="125"/>
        <v>0.40401583179658551</v>
      </c>
      <c r="R1119" s="5">
        <f>VLOOKUP(A1119,'27-7'!$A$2:$L$1650,12,FALSE)</f>
        <v>13.38</v>
      </c>
      <c r="S1119" s="7">
        <f t="shared" si="126"/>
        <v>0.21225710014947669</v>
      </c>
      <c r="T1119">
        <v>62773</v>
      </c>
      <c r="U1119">
        <v>67.05</v>
      </c>
      <c r="V1119">
        <f t="shared" si="121"/>
        <v>0</v>
      </c>
      <c r="W1119">
        <f t="shared" si="122"/>
        <v>0</v>
      </c>
      <c r="X1119">
        <f t="shared" si="123"/>
        <v>0</v>
      </c>
    </row>
    <row r="1120" spans="1:24" x14ac:dyDescent="0.3">
      <c r="A1120" t="s">
        <v>1231</v>
      </c>
      <c r="B1120" t="str">
        <f t="shared" si="124"/>
        <v>'JSWHL'</v>
      </c>
      <c r="C1120" t="s">
        <v>24</v>
      </c>
      <c r="D1120" t="s">
        <v>1677</v>
      </c>
      <c r="E1120">
        <v>1878.95</v>
      </c>
      <c r="F1120">
        <v>1917.95</v>
      </c>
      <c r="G1120">
        <v>1918</v>
      </c>
      <c r="H1120">
        <v>1566.2</v>
      </c>
      <c r="I1120">
        <v>1841</v>
      </c>
      <c r="J1120">
        <v>1849.45</v>
      </c>
      <c r="K1120">
        <v>1819.65</v>
      </c>
      <c r="L1120">
        <v>890</v>
      </c>
      <c r="M1120" s="3">
        <v>16.190000000000001</v>
      </c>
      <c r="N1120">
        <v>131</v>
      </c>
      <c r="O1120" s="3">
        <f t="shared" si="120"/>
        <v>6.7938931297709928</v>
      </c>
      <c r="P1120" s="3">
        <f>VLOOKUP(A1120,'27-7'!$A$2:$N$1650,14,FALSE)</f>
        <v>3.6497175141242937</v>
      </c>
      <c r="Q1120" s="6">
        <f t="shared" si="125"/>
        <v>0.86148465010753217</v>
      </c>
      <c r="R1120" s="5">
        <f>VLOOKUP(A1120,'27-7'!$A$2:$L$1650,12,FALSE)</f>
        <v>12.3</v>
      </c>
      <c r="S1120" s="7">
        <f t="shared" si="126"/>
        <v>0.31626016260162604</v>
      </c>
      <c r="T1120">
        <v>570</v>
      </c>
      <c r="U1120">
        <v>64.040000000000006</v>
      </c>
      <c r="V1120">
        <f t="shared" si="121"/>
        <v>0</v>
      </c>
      <c r="W1120">
        <f t="shared" si="122"/>
        <v>0</v>
      </c>
      <c r="X1120">
        <f t="shared" si="123"/>
        <v>0</v>
      </c>
    </row>
    <row r="1121" spans="1:24" x14ac:dyDescent="0.3">
      <c r="A1121" t="s">
        <v>1172</v>
      </c>
      <c r="B1121" t="str">
        <f t="shared" si="124"/>
        <v>'VLSFINANCE'</v>
      </c>
      <c r="C1121" t="s">
        <v>24</v>
      </c>
      <c r="D1121" t="s">
        <v>1677</v>
      </c>
      <c r="E1121">
        <v>52.75</v>
      </c>
      <c r="F1121">
        <v>52.6</v>
      </c>
      <c r="G1121">
        <v>53.05</v>
      </c>
      <c r="H1121">
        <v>51</v>
      </c>
      <c r="I1121">
        <v>52.05</v>
      </c>
      <c r="J1121">
        <v>52.15</v>
      </c>
      <c r="K1121">
        <v>51.75</v>
      </c>
      <c r="L1121">
        <v>30693</v>
      </c>
      <c r="M1121" s="3">
        <v>15.88</v>
      </c>
      <c r="N1121">
        <v>475</v>
      </c>
      <c r="O1121" s="3">
        <f t="shared" si="120"/>
        <v>64.61684210526316</v>
      </c>
      <c r="P1121" s="3">
        <f>VLOOKUP(A1121,'27-7'!$A$2:$N$1650,14,FALSE)</f>
        <v>101.45180722891567</v>
      </c>
      <c r="Q1121" s="6">
        <f t="shared" si="125"/>
        <v>-0.36307845202341404</v>
      </c>
      <c r="R1121" s="5">
        <f>VLOOKUP(A1121,'27-7'!$A$2:$L$1650,12,FALSE)</f>
        <v>18.04</v>
      </c>
      <c r="S1121" s="7">
        <f t="shared" si="126"/>
        <v>-0.11973392461197331</v>
      </c>
      <c r="T1121">
        <v>18295</v>
      </c>
      <c r="U1121">
        <v>59.61</v>
      </c>
      <c r="V1121">
        <f t="shared" si="121"/>
        <v>0</v>
      </c>
      <c r="W1121">
        <f t="shared" si="122"/>
        <v>0</v>
      </c>
      <c r="X1121">
        <f t="shared" si="123"/>
        <v>0</v>
      </c>
    </row>
    <row r="1122" spans="1:24" x14ac:dyDescent="0.3">
      <c r="A1122" t="s">
        <v>991</v>
      </c>
      <c r="B1122" t="str">
        <f t="shared" si="124"/>
        <v>'INDOSTAR'</v>
      </c>
      <c r="C1122" t="s">
        <v>24</v>
      </c>
      <c r="D1122" t="s">
        <v>1677</v>
      </c>
      <c r="E1122">
        <v>260.89999999999998</v>
      </c>
      <c r="F1122">
        <v>260</v>
      </c>
      <c r="G1122">
        <v>264.2</v>
      </c>
      <c r="H1122">
        <v>258.35000000000002</v>
      </c>
      <c r="I1122">
        <v>260.39999999999998</v>
      </c>
      <c r="J1122">
        <v>260.2</v>
      </c>
      <c r="K1122">
        <v>260.51</v>
      </c>
      <c r="L1122">
        <v>6083</v>
      </c>
      <c r="M1122" s="3">
        <v>15.85</v>
      </c>
      <c r="N1122">
        <v>670</v>
      </c>
      <c r="O1122" s="3">
        <f t="shared" si="120"/>
        <v>9.0791044776119403</v>
      </c>
      <c r="P1122" s="3">
        <f>VLOOKUP(A1122,'27-7'!$A$2:$N$1650,14,FALSE)</f>
        <v>6.4928057553956835</v>
      </c>
      <c r="Q1122" s="6">
        <f t="shared" si="125"/>
        <v>0.398332988795634</v>
      </c>
      <c r="R1122" s="5">
        <f>VLOOKUP(A1122,'27-7'!$A$2:$L$1650,12,FALSE)</f>
        <v>23.67</v>
      </c>
      <c r="S1122" s="7">
        <f t="shared" si="126"/>
        <v>-0.33037600337980572</v>
      </c>
      <c r="T1122">
        <v>4081</v>
      </c>
      <c r="U1122">
        <v>67.09</v>
      </c>
      <c r="V1122">
        <f t="shared" si="121"/>
        <v>0</v>
      </c>
      <c r="W1122">
        <f t="shared" si="122"/>
        <v>0</v>
      </c>
      <c r="X1122">
        <f t="shared" si="123"/>
        <v>0</v>
      </c>
    </row>
    <row r="1123" spans="1:24" x14ac:dyDescent="0.3">
      <c r="A1123" t="s">
        <v>1242</v>
      </c>
      <c r="B1123" t="str">
        <f t="shared" si="124"/>
        <v>'LASA'</v>
      </c>
      <c r="C1123" t="s">
        <v>41</v>
      </c>
      <c r="D1123" t="s">
        <v>1677</v>
      </c>
      <c r="E1123">
        <v>41.65</v>
      </c>
      <c r="F1123">
        <v>43.3</v>
      </c>
      <c r="G1123">
        <v>43.7</v>
      </c>
      <c r="H1123">
        <v>41.8</v>
      </c>
      <c r="I1123">
        <v>43.7</v>
      </c>
      <c r="J1123">
        <v>43.7</v>
      </c>
      <c r="K1123">
        <v>42.97</v>
      </c>
      <c r="L1123">
        <v>36674</v>
      </c>
      <c r="M1123" s="3">
        <v>15.76</v>
      </c>
      <c r="N1123">
        <v>200</v>
      </c>
      <c r="O1123" s="3">
        <f t="shared" si="120"/>
        <v>183.37</v>
      </c>
      <c r="P1123" s="3">
        <f>VLOOKUP(A1123,'27-7'!$A$2:$N$1650,14,FALSE)</f>
        <v>153.49411764705883</v>
      </c>
      <c r="Q1123" s="6">
        <f t="shared" si="125"/>
        <v>0.19463861424082163</v>
      </c>
      <c r="R1123" s="5">
        <f>VLOOKUP(A1123,'27-7'!$A$2:$L$1650,12,FALSE)</f>
        <v>10.93</v>
      </c>
      <c r="S1123" s="7">
        <f t="shared" si="126"/>
        <v>0.44190301921317476</v>
      </c>
      <c r="T1123" t="s">
        <v>42</v>
      </c>
      <c r="U1123" t="s">
        <v>42</v>
      </c>
      <c r="V1123">
        <f t="shared" si="121"/>
        <v>0</v>
      </c>
      <c r="W1123">
        <f t="shared" si="122"/>
        <v>0</v>
      </c>
      <c r="X1123">
        <f t="shared" si="123"/>
        <v>0</v>
      </c>
    </row>
    <row r="1124" spans="1:24" x14ac:dyDescent="0.3">
      <c r="A1124" t="s">
        <v>1190</v>
      </c>
      <c r="B1124" t="str">
        <f t="shared" si="124"/>
        <v>'PRABHAT'</v>
      </c>
      <c r="C1124" t="s">
        <v>24</v>
      </c>
      <c r="D1124" t="s">
        <v>1677</v>
      </c>
      <c r="E1124">
        <v>61.9</v>
      </c>
      <c r="F1124">
        <v>61.9</v>
      </c>
      <c r="G1124">
        <v>62.7</v>
      </c>
      <c r="H1124">
        <v>61</v>
      </c>
      <c r="I1124">
        <v>62.45</v>
      </c>
      <c r="J1124">
        <v>61.8</v>
      </c>
      <c r="K1124">
        <v>61.8</v>
      </c>
      <c r="L1124">
        <v>25488</v>
      </c>
      <c r="M1124" s="3">
        <v>15.75</v>
      </c>
      <c r="N1124">
        <v>422</v>
      </c>
      <c r="O1124" s="3">
        <f t="shared" si="120"/>
        <v>60.398104265402843</v>
      </c>
      <c r="P1124" s="3">
        <f>VLOOKUP(A1124,'27-7'!$A$2:$N$1650,14,FALSE)</f>
        <v>54.545454545454547</v>
      </c>
      <c r="Q1124" s="6">
        <f t="shared" si="125"/>
        <v>0.10729857819905209</v>
      </c>
      <c r="R1124" s="5">
        <f>VLOOKUP(A1124,'27-7'!$A$2:$L$1650,12,FALSE)</f>
        <v>15.78</v>
      </c>
      <c r="S1124" s="7">
        <f t="shared" si="126"/>
        <v>-1.901140684410606E-3</v>
      </c>
      <c r="T1124">
        <v>19134</v>
      </c>
      <c r="U1124">
        <v>75.069999999999993</v>
      </c>
      <c r="V1124">
        <f t="shared" si="121"/>
        <v>0</v>
      </c>
      <c r="W1124">
        <f t="shared" si="122"/>
        <v>0</v>
      </c>
      <c r="X1124">
        <f t="shared" si="123"/>
        <v>0</v>
      </c>
    </row>
    <row r="1125" spans="1:24" x14ac:dyDescent="0.3">
      <c r="A1125" t="s">
        <v>1294</v>
      </c>
      <c r="B1125" t="str">
        <f t="shared" si="124"/>
        <v>'FOSECOIND'</v>
      </c>
      <c r="C1125" t="s">
        <v>24</v>
      </c>
      <c r="D1125" t="s">
        <v>1677</v>
      </c>
      <c r="E1125">
        <v>1039.8499999999999</v>
      </c>
      <c r="F1125">
        <v>1045.05</v>
      </c>
      <c r="G1125">
        <v>1081.95</v>
      </c>
      <c r="H1125">
        <v>1025</v>
      </c>
      <c r="I1125">
        <v>1060</v>
      </c>
      <c r="J1125">
        <v>1066.45</v>
      </c>
      <c r="K1125">
        <v>1071.52</v>
      </c>
      <c r="L1125">
        <v>1465</v>
      </c>
      <c r="M1125" s="3">
        <v>15.7</v>
      </c>
      <c r="N1125">
        <v>173</v>
      </c>
      <c r="O1125" s="3">
        <f t="shared" si="120"/>
        <v>8.4682080924855487</v>
      </c>
      <c r="P1125" s="3">
        <f>VLOOKUP(A1125,'27-7'!$A$2:$N$1650,14,FALSE)</f>
        <v>5.3923076923076927</v>
      </c>
      <c r="Q1125" s="6">
        <f t="shared" si="125"/>
        <v>0.57042375466921724</v>
      </c>
      <c r="R1125" s="5">
        <f>VLOOKUP(A1125,'27-7'!$A$2:$L$1650,12,FALSE)</f>
        <v>7.3</v>
      </c>
      <c r="S1125" s="7">
        <f t="shared" si="126"/>
        <v>1.1506849315068493</v>
      </c>
      <c r="T1125">
        <v>891</v>
      </c>
      <c r="U1125">
        <v>60.82</v>
      </c>
      <c r="V1125">
        <f t="shared" si="121"/>
        <v>0</v>
      </c>
      <c r="W1125">
        <f t="shared" si="122"/>
        <v>0</v>
      </c>
      <c r="X1125">
        <f t="shared" si="123"/>
        <v>0</v>
      </c>
    </row>
    <row r="1126" spans="1:24" x14ac:dyDescent="0.3">
      <c r="A1126" t="s">
        <v>1296</v>
      </c>
      <c r="B1126" t="str">
        <f t="shared" si="124"/>
        <v>'IVP'</v>
      </c>
      <c r="C1126" t="s">
        <v>24</v>
      </c>
      <c r="D1126" t="s">
        <v>1677</v>
      </c>
      <c r="E1126">
        <v>46.75</v>
      </c>
      <c r="F1126">
        <v>51.4</v>
      </c>
      <c r="G1126">
        <v>51.4</v>
      </c>
      <c r="H1126">
        <v>48.55</v>
      </c>
      <c r="I1126">
        <v>51.4</v>
      </c>
      <c r="J1126">
        <v>51.4</v>
      </c>
      <c r="K1126">
        <v>51.16</v>
      </c>
      <c r="L1126">
        <v>30636</v>
      </c>
      <c r="M1126" s="3">
        <v>15.67</v>
      </c>
      <c r="N1126">
        <v>351</v>
      </c>
      <c r="O1126" s="3">
        <f t="shared" si="120"/>
        <v>87.282051282051285</v>
      </c>
      <c r="P1126" s="3">
        <f>VLOOKUP(A1126,'27-7'!$A$2:$N$1650,14,FALSE)</f>
        <v>62.612648221343875</v>
      </c>
      <c r="Q1126" s="6">
        <f t="shared" si="125"/>
        <v>0.39400031401798968</v>
      </c>
      <c r="R1126" s="5">
        <f>VLOOKUP(A1126,'27-7'!$A$2:$L$1650,12,FALSE)</f>
        <v>7.19</v>
      </c>
      <c r="S1126" s="7">
        <f t="shared" si="126"/>
        <v>1.1794158553546592</v>
      </c>
      <c r="T1126">
        <v>21563</v>
      </c>
      <c r="U1126">
        <v>70.38</v>
      </c>
      <c r="V1126">
        <f t="shared" si="121"/>
        <v>0</v>
      </c>
      <c r="W1126">
        <f t="shared" si="122"/>
        <v>0</v>
      </c>
      <c r="X1126">
        <f t="shared" si="123"/>
        <v>0</v>
      </c>
    </row>
    <row r="1127" spans="1:24" x14ac:dyDescent="0.3">
      <c r="A1127" t="s">
        <v>925</v>
      </c>
      <c r="B1127" t="str">
        <f t="shared" si="124"/>
        <v>'OCCL'</v>
      </c>
      <c r="C1127" t="s">
        <v>24</v>
      </c>
      <c r="D1127" t="s">
        <v>1677</v>
      </c>
      <c r="E1127">
        <v>778.75</v>
      </c>
      <c r="F1127">
        <v>797</v>
      </c>
      <c r="G1127">
        <v>797</v>
      </c>
      <c r="H1127">
        <v>776</v>
      </c>
      <c r="I1127">
        <v>782</v>
      </c>
      <c r="J1127">
        <v>782.85</v>
      </c>
      <c r="K1127">
        <v>783.61</v>
      </c>
      <c r="L1127">
        <v>1995</v>
      </c>
      <c r="M1127" s="3">
        <v>15.63</v>
      </c>
      <c r="N1127">
        <v>333</v>
      </c>
      <c r="O1127" s="3">
        <f t="shared" si="120"/>
        <v>5.9909909909909906</v>
      </c>
      <c r="P1127" s="3">
        <f>VLOOKUP(A1127,'27-7'!$A$2:$N$1650,14,FALSE)</f>
        <v>9.609603340292276</v>
      </c>
      <c r="Q1127" s="6">
        <f t="shared" si="125"/>
        <v>-0.37656209326858908</v>
      </c>
      <c r="R1127" s="5">
        <f>VLOOKUP(A1127,'27-7'!$A$2:$L$1650,12,FALSE)</f>
        <v>36</v>
      </c>
      <c r="S1127" s="7">
        <f t="shared" si="126"/>
        <v>-0.5658333333333333</v>
      </c>
      <c r="T1127">
        <v>1137</v>
      </c>
      <c r="U1127">
        <v>56.99</v>
      </c>
      <c r="V1127">
        <f t="shared" si="121"/>
        <v>0</v>
      </c>
      <c r="W1127">
        <f t="shared" si="122"/>
        <v>0</v>
      </c>
      <c r="X1127">
        <f t="shared" si="123"/>
        <v>0</v>
      </c>
    </row>
    <row r="1128" spans="1:24" x14ac:dyDescent="0.3">
      <c r="A1128" t="s">
        <v>956</v>
      </c>
      <c r="B1128" t="str">
        <f t="shared" si="124"/>
        <v>'PPAP'</v>
      </c>
      <c r="C1128" t="s">
        <v>24</v>
      </c>
      <c r="D1128" t="s">
        <v>1677</v>
      </c>
      <c r="E1128">
        <v>161.19999999999999</v>
      </c>
      <c r="F1128">
        <v>161.19999999999999</v>
      </c>
      <c r="G1128">
        <v>163.80000000000001</v>
      </c>
      <c r="H1128">
        <v>160</v>
      </c>
      <c r="I1128">
        <v>160.25</v>
      </c>
      <c r="J1128">
        <v>162.1</v>
      </c>
      <c r="K1128">
        <v>161.83000000000001</v>
      </c>
      <c r="L1128">
        <v>9626</v>
      </c>
      <c r="M1128" s="3">
        <v>15.58</v>
      </c>
      <c r="N1128">
        <v>339</v>
      </c>
      <c r="O1128" s="3">
        <f t="shared" si="120"/>
        <v>28.395280235988199</v>
      </c>
      <c r="P1128" s="3">
        <f>VLOOKUP(A1128,'27-7'!$A$2:$N$1650,14,FALSE)</f>
        <v>33.040998217468804</v>
      </c>
      <c r="Q1128" s="6">
        <f t="shared" si="125"/>
        <v>-0.14060464974161735</v>
      </c>
      <c r="R1128" s="5">
        <f>VLOOKUP(A1128,'27-7'!$A$2:$L$1650,12,FALSE)</f>
        <v>29.86</v>
      </c>
      <c r="S1128" s="7">
        <f t="shared" si="126"/>
        <v>-0.47823174815807101</v>
      </c>
      <c r="T1128">
        <v>7396</v>
      </c>
      <c r="U1128">
        <v>76.83</v>
      </c>
      <c r="V1128">
        <f t="shared" si="121"/>
        <v>0</v>
      </c>
      <c r="W1128">
        <f t="shared" si="122"/>
        <v>0</v>
      </c>
      <c r="X1128">
        <f t="shared" si="123"/>
        <v>0</v>
      </c>
    </row>
    <row r="1129" spans="1:24" x14ac:dyDescent="0.3">
      <c r="A1129" t="s">
        <v>992</v>
      </c>
      <c r="B1129" t="str">
        <f t="shared" si="124"/>
        <v>'A2ZINFRA'</v>
      </c>
      <c r="C1129" t="s">
        <v>24</v>
      </c>
      <c r="D1129" t="s">
        <v>1677</v>
      </c>
      <c r="E1129">
        <v>4.3</v>
      </c>
      <c r="F1129">
        <v>4.3</v>
      </c>
      <c r="G1129">
        <v>4.3</v>
      </c>
      <c r="H1129">
        <v>4.0999999999999996</v>
      </c>
      <c r="I1129">
        <v>4.1500000000000004</v>
      </c>
      <c r="J1129">
        <v>4.0999999999999996</v>
      </c>
      <c r="K1129">
        <v>4.1100000000000003</v>
      </c>
      <c r="L1129">
        <v>378600</v>
      </c>
      <c r="M1129" s="3">
        <v>15.55</v>
      </c>
      <c r="N1129">
        <v>304</v>
      </c>
      <c r="O1129" s="3">
        <f t="shared" si="120"/>
        <v>1245.3947368421052</v>
      </c>
      <c r="P1129" s="3">
        <f>VLOOKUP(A1129,'27-7'!$A$2:$N$1650,14,FALSE)</f>
        <v>1998.5145985401459</v>
      </c>
      <c r="Q1129" s="6">
        <f t="shared" si="125"/>
        <v>-0.3768398100510108</v>
      </c>
      <c r="R1129" s="5">
        <f>VLOOKUP(A1129,'27-7'!$A$2:$L$1650,12,FALSE)</f>
        <v>23.65</v>
      </c>
      <c r="S1129" s="7">
        <f t="shared" si="126"/>
        <v>-0.34249471458773778</v>
      </c>
      <c r="T1129">
        <v>234642</v>
      </c>
      <c r="U1129">
        <v>61.98</v>
      </c>
      <c r="V1129">
        <f t="shared" si="121"/>
        <v>0</v>
      </c>
      <c r="W1129">
        <f t="shared" si="122"/>
        <v>0</v>
      </c>
      <c r="X1129">
        <f t="shared" si="123"/>
        <v>0</v>
      </c>
    </row>
    <row r="1130" spans="1:24" x14ac:dyDescent="0.3">
      <c r="A1130" t="s">
        <v>1167</v>
      </c>
      <c r="B1130" t="str">
        <f t="shared" si="124"/>
        <v>'VIKASECO'</v>
      </c>
      <c r="C1130" t="s">
        <v>24</v>
      </c>
      <c r="D1130" t="s">
        <v>1677</v>
      </c>
      <c r="E1130">
        <v>6</v>
      </c>
      <c r="F1130">
        <v>6.3</v>
      </c>
      <c r="G1130">
        <v>6.3</v>
      </c>
      <c r="H1130">
        <v>6.3</v>
      </c>
      <c r="I1130">
        <v>6.3</v>
      </c>
      <c r="J1130">
        <v>6.3</v>
      </c>
      <c r="K1130">
        <v>6.3</v>
      </c>
      <c r="L1130">
        <v>245736</v>
      </c>
      <c r="M1130" s="3">
        <v>15.48</v>
      </c>
      <c r="N1130">
        <v>110</v>
      </c>
      <c r="O1130" s="3">
        <f t="shared" si="120"/>
        <v>2233.9636363636364</v>
      </c>
      <c r="P1130" s="3">
        <f>VLOOKUP(A1130,'27-7'!$A$2:$N$1650,14,FALSE)</f>
        <v>2052.1533333333332</v>
      </c>
      <c r="Q1130" s="6">
        <f t="shared" si="125"/>
        <v>8.85948920468759E-2</v>
      </c>
      <c r="R1130" s="5">
        <f>VLOOKUP(A1130,'27-7'!$A$2:$L$1650,12,FALSE)</f>
        <v>18.47</v>
      </c>
      <c r="S1130" s="7">
        <f t="shared" si="126"/>
        <v>-0.16188413643746608</v>
      </c>
      <c r="T1130">
        <v>245736</v>
      </c>
      <c r="U1130">
        <v>100</v>
      </c>
      <c r="V1130">
        <f t="shared" si="121"/>
        <v>0</v>
      </c>
      <c r="W1130">
        <f t="shared" si="122"/>
        <v>0</v>
      </c>
      <c r="X1130">
        <f t="shared" si="123"/>
        <v>0</v>
      </c>
    </row>
    <row r="1131" spans="1:24" x14ac:dyDescent="0.3">
      <c r="A1131" t="s">
        <v>1194</v>
      </c>
      <c r="B1131" t="str">
        <f t="shared" si="124"/>
        <v>'SKIPPER'</v>
      </c>
      <c r="C1131" t="s">
        <v>24</v>
      </c>
      <c r="D1131" t="s">
        <v>1677</v>
      </c>
      <c r="E1131">
        <v>34.4</v>
      </c>
      <c r="F1131">
        <v>34.4</v>
      </c>
      <c r="G1131">
        <v>34.950000000000003</v>
      </c>
      <c r="H1131">
        <v>33.799999999999997</v>
      </c>
      <c r="I1131">
        <v>33.85</v>
      </c>
      <c r="J1131">
        <v>33.9</v>
      </c>
      <c r="K1131">
        <v>34.24</v>
      </c>
      <c r="L1131">
        <v>45108</v>
      </c>
      <c r="M1131" s="3">
        <v>15.44</v>
      </c>
      <c r="N1131">
        <v>854</v>
      </c>
      <c r="O1131" s="3">
        <f t="shared" si="120"/>
        <v>52.819672131147541</v>
      </c>
      <c r="P1131" s="3">
        <f>VLOOKUP(A1131,'27-7'!$A$2:$N$1650,14,FALSE)</f>
        <v>92.442148760330582</v>
      </c>
      <c r="Q1131" s="6">
        <f t="shared" si="125"/>
        <v>-0.42861916518091708</v>
      </c>
      <c r="R1131" s="5">
        <f>VLOOKUP(A1131,'27-7'!$A$2:$L$1650,12,FALSE)</f>
        <v>15.45</v>
      </c>
      <c r="S1131" s="7">
        <f t="shared" si="126"/>
        <v>-6.4724919093849757E-4</v>
      </c>
      <c r="T1131">
        <v>33209</v>
      </c>
      <c r="U1131">
        <v>73.62</v>
      </c>
      <c r="V1131">
        <f t="shared" si="121"/>
        <v>0</v>
      </c>
      <c r="W1131">
        <f t="shared" si="122"/>
        <v>0</v>
      </c>
      <c r="X1131">
        <f t="shared" si="123"/>
        <v>0</v>
      </c>
    </row>
    <row r="1132" spans="1:24" x14ac:dyDescent="0.3">
      <c r="A1132" t="s">
        <v>958</v>
      </c>
      <c r="B1132" t="str">
        <f t="shared" si="124"/>
        <v>'BROOKS'</v>
      </c>
      <c r="C1132" t="s">
        <v>41</v>
      </c>
      <c r="D1132" t="s">
        <v>1677</v>
      </c>
      <c r="E1132">
        <v>36.35</v>
      </c>
      <c r="F1132">
        <v>36.65</v>
      </c>
      <c r="G1132">
        <v>36.75</v>
      </c>
      <c r="H1132">
        <v>34.549999999999997</v>
      </c>
      <c r="I1132">
        <v>34.549999999999997</v>
      </c>
      <c r="J1132">
        <v>34.549999999999997</v>
      </c>
      <c r="K1132">
        <v>35.25</v>
      </c>
      <c r="L1132">
        <v>43435</v>
      </c>
      <c r="M1132" s="3">
        <v>15.31</v>
      </c>
      <c r="N1132">
        <v>192</v>
      </c>
      <c r="O1132" s="3">
        <f t="shared" si="120"/>
        <v>226.22395833333334</v>
      </c>
      <c r="P1132" s="3">
        <f>VLOOKUP(A1132,'27-7'!$A$2:$N$1650,14,FALSE)</f>
        <v>213.70789473684209</v>
      </c>
      <c r="Q1132" s="6">
        <f t="shared" si="125"/>
        <v>5.8566220082339089E-2</v>
      </c>
      <c r="R1132" s="5">
        <f>VLOOKUP(A1132,'27-7'!$A$2:$L$1650,12,FALSE)</f>
        <v>29.64</v>
      </c>
      <c r="S1132" s="7">
        <f t="shared" si="126"/>
        <v>-0.48346828609986503</v>
      </c>
      <c r="T1132" t="s">
        <v>42</v>
      </c>
      <c r="U1132" t="s">
        <v>42</v>
      </c>
      <c r="V1132">
        <f t="shared" si="121"/>
        <v>0</v>
      </c>
      <c r="W1132">
        <f t="shared" si="122"/>
        <v>0</v>
      </c>
      <c r="X1132">
        <f t="shared" si="123"/>
        <v>0</v>
      </c>
    </row>
    <row r="1133" spans="1:24" x14ac:dyDescent="0.3">
      <c r="A1133" t="s">
        <v>979</v>
      </c>
      <c r="B1133" t="str">
        <f t="shared" si="124"/>
        <v>'FEL'</v>
      </c>
      <c r="C1133" t="s">
        <v>24</v>
      </c>
      <c r="D1133" t="s">
        <v>1677</v>
      </c>
      <c r="E1133">
        <v>13.45</v>
      </c>
      <c r="F1133">
        <v>14.1</v>
      </c>
      <c r="G1133">
        <v>14.1</v>
      </c>
      <c r="H1133">
        <v>14.1</v>
      </c>
      <c r="I1133">
        <v>14.1</v>
      </c>
      <c r="J1133">
        <v>14.1</v>
      </c>
      <c r="K1133">
        <v>14.1</v>
      </c>
      <c r="L1133">
        <v>107749</v>
      </c>
      <c r="M1133" s="3">
        <v>15.19</v>
      </c>
      <c r="N1133">
        <v>147</v>
      </c>
      <c r="O1133" s="3">
        <f t="shared" si="120"/>
        <v>732.98639455782313</v>
      </c>
      <c r="P1133" s="3">
        <f>VLOOKUP(A1133,'27-7'!$A$2:$N$1650,14,FALSE)</f>
        <v>873.0046082949309</v>
      </c>
      <c r="Q1133" s="6">
        <f t="shared" si="125"/>
        <v>-0.16038656887571071</v>
      </c>
      <c r="R1133" s="5">
        <f>VLOOKUP(A1133,'27-7'!$A$2:$L$1650,12,FALSE)</f>
        <v>25.48</v>
      </c>
      <c r="S1133" s="7">
        <f t="shared" si="126"/>
        <v>-0.40384615384615385</v>
      </c>
      <c r="T1133">
        <v>107749</v>
      </c>
      <c r="U1133">
        <v>100</v>
      </c>
      <c r="V1133">
        <f t="shared" si="121"/>
        <v>0</v>
      </c>
      <c r="W1133">
        <f t="shared" si="122"/>
        <v>0</v>
      </c>
      <c r="X1133">
        <f t="shared" si="123"/>
        <v>0</v>
      </c>
    </row>
    <row r="1134" spans="1:24" x14ac:dyDescent="0.3">
      <c r="A1134" t="s">
        <v>960</v>
      </c>
      <c r="B1134" t="str">
        <f t="shared" si="124"/>
        <v>'SUPERHOUSE'</v>
      </c>
      <c r="C1134" t="s">
        <v>24</v>
      </c>
      <c r="D1134" t="s">
        <v>1677</v>
      </c>
      <c r="E1134">
        <v>84.9</v>
      </c>
      <c r="F1134">
        <v>83.8</v>
      </c>
      <c r="G1134">
        <v>87.4</v>
      </c>
      <c r="H1134">
        <v>83.75</v>
      </c>
      <c r="I1134">
        <v>86.8</v>
      </c>
      <c r="J1134">
        <v>86.4</v>
      </c>
      <c r="K1134">
        <v>85.88</v>
      </c>
      <c r="L1134">
        <v>17600</v>
      </c>
      <c r="M1134" s="3">
        <v>15.12</v>
      </c>
      <c r="N1134">
        <v>335</v>
      </c>
      <c r="O1134" s="3">
        <f t="shared" si="120"/>
        <v>52.537313432835823</v>
      </c>
      <c r="P1134" s="3">
        <f>VLOOKUP(A1134,'27-7'!$A$2:$N$1650,14,FALSE)</f>
        <v>48.002857142857145</v>
      </c>
      <c r="Q1134" s="6">
        <f t="shared" si="125"/>
        <v>9.4462216623566284E-2</v>
      </c>
      <c r="R1134" s="5">
        <f>VLOOKUP(A1134,'27-7'!$A$2:$L$1650,12,FALSE)</f>
        <v>28.88</v>
      </c>
      <c r="S1134" s="7">
        <f t="shared" si="126"/>
        <v>-0.47645429362880887</v>
      </c>
      <c r="T1134">
        <v>10150</v>
      </c>
      <c r="U1134">
        <v>57.67</v>
      </c>
      <c r="V1134">
        <f t="shared" si="121"/>
        <v>0</v>
      </c>
      <c r="W1134">
        <f t="shared" si="122"/>
        <v>0</v>
      </c>
      <c r="X1134">
        <f t="shared" si="123"/>
        <v>0</v>
      </c>
    </row>
    <row r="1135" spans="1:24" x14ac:dyDescent="0.3">
      <c r="A1135" t="s">
        <v>194</v>
      </c>
      <c r="B1135" t="str">
        <f t="shared" si="124"/>
        <v>'ASHAPURMIN'</v>
      </c>
      <c r="C1135" t="s">
        <v>24</v>
      </c>
      <c r="D1135" t="s">
        <v>1677</v>
      </c>
      <c r="E1135">
        <v>38.450000000000003</v>
      </c>
      <c r="F1135">
        <v>38.4</v>
      </c>
      <c r="G1135">
        <v>38.5</v>
      </c>
      <c r="H1135">
        <v>36.75</v>
      </c>
      <c r="I1135">
        <v>37.5</v>
      </c>
      <c r="J1135">
        <v>37.799999999999997</v>
      </c>
      <c r="K1135">
        <v>37.51</v>
      </c>
      <c r="L1135">
        <v>40042</v>
      </c>
      <c r="M1135" s="3">
        <v>15.02</v>
      </c>
      <c r="N1135">
        <v>392</v>
      </c>
      <c r="O1135" s="3">
        <f t="shared" si="120"/>
        <v>102.14795918367346</v>
      </c>
      <c r="P1135" s="3">
        <f>VLOOKUP(A1135,'27-7'!$A$2:$N$1650,14,FALSE)</f>
        <v>135.1647331786543</v>
      </c>
      <c r="Q1135" s="6">
        <f t="shared" si="125"/>
        <v>-0.2442706260614656</v>
      </c>
      <c r="R1135" s="5">
        <f>VLOOKUP(A1135,'27-7'!$A$2:$L$1650,12,FALSE)</f>
        <v>22.43</v>
      </c>
      <c r="S1135" s="7">
        <f t="shared" si="126"/>
        <v>-0.33036112349531876</v>
      </c>
      <c r="T1135">
        <v>27370</v>
      </c>
      <c r="U1135">
        <v>68.349999999999994</v>
      </c>
      <c r="V1135">
        <f t="shared" si="121"/>
        <v>0</v>
      </c>
      <c r="W1135">
        <f t="shared" si="122"/>
        <v>0</v>
      </c>
      <c r="X1135">
        <f t="shared" si="123"/>
        <v>0</v>
      </c>
    </row>
    <row r="1136" spans="1:24" x14ac:dyDescent="0.3">
      <c r="A1136" t="s">
        <v>1314</v>
      </c>
      <c r="B1136" t="str">
        <f t="shared" si="124"/>
        <v>'SREEL'</v>
      </c>
      <c r="C1136" t="s">
        <v>24</v>
      </c>
      <c r="D1136" t="s">
        <v>1677</v>
      </c>
      <c r="E1136">
        <v>127.45</v>
      </c>
      <c r="F1136">
        <v>126.05</v>
      </c>
      <c r="G1136">
        <v>129</v>
      </c>
      <c r="H1136">
        <v>124</v>
      </c>
      <c r="I1136">
        <v>126.85</v>
      </c>
      <c r="J1136">
        <v>126.1</v>
      </c>
      <c r="K1136">
        <v>126.2</v>
      </c>
      <c r="L1136">
        <v>11872</v>
      </c>
      <c r="M1136" s="3">
        <v>14.98</v>
      </c>
      <c r="N1136">
        <v>512</v>
      </c>
      <c r="O1136" s="3">
        <f t="shared" si="120"/>
        <v>23.1875</v>
      </c>
      <c r="P1136" s="3">
        <f>VLOOKUP(A1136,'27-7'!$A$2:$N$1650,14,FALSE)</f>
        <v>27.370786516853933</v>
      </c>
      <c r="Q1136" s="6">
        <f t="shared" si="125"/>
        <v>-0.15283764367816094</v>
      </c>
      <c r="R1136" s="5">
        <f>VLOOKUP(A1136,'27-7'!$A$2:$L$1650,12,FALSE)</f>
        <v>6.18</v>
      </c>
      <c r="S1136" s="7">
        <f t="shared" si="126"/>
        <v>1.4239482200647251</v>
      </c>
      <c r="T1136">
        <v>4471</v>
      </c>
      <c r="U1136">
        <v>37.659999999999997</v>
      </c>
      <c r="V1136">
        <f t="shared" si="121"/>
        <v>0</v>
      </c>
      <c r="W1136">
        <f t="shared" si="122"/>
        <v>0</v>
      </c>
      <c r="X1136">
        <f t="shared" si="123"/>
        <v>0</v>
      </c>
    </row>
    <row r="1137" spans="1:24" x14ac:dyDescent="0.3">
      <c r="A1137" t="s">
        <v>957</v>
      </c>
      <c r="B1137" t="str">
        <f t="shared" si="124"/>
        <v>'20MICRONS'</v>
      </c>
      <c r="C1137" t="s">
        <v>24</v>
      </c>
      <c r="D1137" t="s">
        <v>1677</v>
      </c>
      <c r="E1137">
        <v>30.3</v>
      </c>
      <c r="F1137">
        <v>30.4</v>
      </c>
      <c r="G1137">
        <v>31.35</v>
      </c>
      <c r="H1137">
        <v>29.5</v>
      </c>
      <c r="I1137">
        <v>30.3</v>
      </c>
      <c r="J1137">
        <v>30.35</v>
      </c>
      <c r="K1137">
        <v>30.35</v>
      </c>
      <c r="L1137">
        <v>48987</v>
      </c>
      <c r="M1137" s="3">
        <v>14.87</v>
      </c>
      <c r="N1137">
        <v>718</v>
      </c>
      <c r="O1137" s="3">
        <f t="shared" si="120"/>
        <v>68.227019498607248</v>
      </c>
      <c r="P1137" s="3">
        <f>VLOOKUP(A1137,'27-7'!$A$2:$N$1650,14,FALSE)</f>
        <v>82.989157631359461</v>
      </c>
      <c r="Q1137" s="6">
        <f t="shared" si="125"/>
        <v>-0.17788032261185385</v>
      </c>
      <c r="R1137" s="5">
        <f>VLOOKUP(A1137,'27-7'!$A$2:$L$1650,12,FALSE)</f>
        <v>29.68</v>
      </c>
      <c r="S1137" s="7">
        <f t="shared" si="126"/>
        <v>-0.49898921832884097</v>
      </c>
      <c r="T1137">
        <v>26018</v>
      </c>
      <c r="U1137">
        <v>53.11</v>
      </c>
      <c r="V1137">
        <f t="shared" si="121"/>
        <v>0</v>
      </c>
      <c r="W1137">
        <f t="shared" si="122"/>
        <v>0</v>
      </c>
      <c r="X1137">
        <f t="shared" si="123"/>
        <v>0</v>
      </c>
    </row>
    <row r="1138" spans="1:24" x14ac:dyDescent="0.3">
      <c r="A1138" t="s">
        <v>1286</v>
      </c>
      <c r="B1138" t="str">
        <f t="shared" si="124"/>
        <v>'ALKALI'</v>
      </c>
      <c r="C1138" t="s">
        <v>24</v>
      </c>
      <c r="D1138" t="s">
        <v>1677</v>
      </c>
      <c r="E1138">
        <v>45.25</v>
      </c>
      <c r="F1138">
        <v>44.5</v>
      </c>
      <c r="G1138">
        <v>46.45</v>
      </c>
      <c r="H1138">
        <v>44</v>
      </c>
      <c r="I1138">
        <v>44.5</v>
      </c>
      <c r="J1138">
        <v>44.3</v>
      </c>
      <c r="K1138">
        <v>45.33</v>
      </c>
      <c r="L1138">
        <v>32782</v>
      </c>
      <c r="M1138" s="3">
        <v>14.86</v>
      </c>
      <c r="N1138">
        <v>710</v>
      </c>
      <c r="O1138" s="3">
        <f t="shared" si="120"/>
        <v>46.171830985915491</v>
      </c>
      <c r="P1138" s="3">
        <f>VLOOKUP(A1138,'27-7'!$A$2:$N$1650,14,FALSE)</f>
        <v>38.190170940170937</v>
      </c>
      <c r="Q1138" s="6">
        <f t="shared" si="125"/>
        <v>0.20899775647112695</v>
      </c>
      <c r="R1138" s="5">
        <f>VLOOKUP(A1138,'27-7'!$A$2:$L$1650,12,FALSE)</f>
        <v>7.98</v>
      </c>
      <c r="S1138" s="7">
        <f t="shared" si="126"/>
        <v>0.86215538847117779</v>
      </c>
      <c r="T1138">
        <v>8971</v>
      </c>
      <c r="U1138">
        <v>27.37</v>
      </c>
      <c r="V1138">
        <f t="shared" si="121"/>
        <v>0</v>
      </c>
      <c r="W1138">
        <f t="shared" si="122"/>
        <v>0</v>
      </c>
      <c r="X1138">
        <f t="shared" si="123"/>
        <v>0</v>
      </c>
    </row>
    <row r="1139" spans="1:24" x14ac:dyDescent="0.3">
      <c r="A1139" t="s">
        <v>100</v>
      </c>
      <c r="B1139" t="str">
        <f t="shared" si="124"/>
        <v>'CHEMBOND'</v>
      </c>
      <c r="C1139" t="s">
        <v>24</v>
      </c>
      <c r="D1139" t="s">
        <v>1677</v>
      </c>
      <c r="E1139">
        <v>152.4</v>
      </c>
      <c r="F1139">
        <v>151</v>
      </c>
      <c r="G1139">
        <v>153.5</v>
      </c>
      <c r="H1139">
        <v>148.30000000000001</v>
      </c>
      <c r="I1139">
        <v>149.1</v>
      </c>
      <c r="J1139">
        <v>150.55000000000001</v>
      </c>
      <c r="K1139">
        <v>150.55000000000001</v>
      </c>
      <c r="L1139">
        <v>9703</v>
      </c>
      <c r="M1139" s="3">
        <v>14.61</v>
      </c>
      <c r="N1139">
        <v>664</v>
      </c>
      <c r="O1139" s="3">
        <f t="shared" si="120"/>
        <v>14.612951807228916</v>
      </c>
      <c r="P1139" s="3">
        <f>VLOOKUP(A1139,'27-7'!$A$2:$N$1650,14,FALSE)</f>
        <v>25.618010594467332</v>
      </c>
      <c r="Q1139" s="6">
        <f t="shared" si="125"/>
        <v>-0.42958288063223599</v>
      </c>
      <c r="R1139" s="5">
        <f>VLOOKUP(A1139,'27-7'!$A$2:$L$1650,12,FALSE)</f>
        <v>65.87</v>
      </c>
      <c r="S1139" s="7">
        <f t="shared" si="126"/>
        <v>-0.77819948383178994</v>
      </c>
      <c r="T1139">
        <v>5601</v>
      </c>
      <c r="U1139">
        <v>57.72</v>
      </c>
      <c r="V1139">
        <f t="shared" si="121"/>
        <v>0</v>
      </c>
      <c r="W1139">
        <f t="shared" si="122"/>
        <v>0</v>
      </c>
      <c r="X1139">
        <f t="shared" si="123"/>
        <v>0</v>
      </c>
    </row>
    <row r="1140" spans="1:24" x14ac:dyDescent="0.3">
      <c r="A1140" t="s">
        <v>115</v>
      </c>
      <c r="B1140" t="str">
        <f t="shared" si="124"/>
        <v>'INDSWFTLAB'</v>
      </c>
      <c r="C1140" t="s">
        <v>24</v>
      </c>
      <c r="D1140" t="s">
        <v>1677</v>
      </c>
      <c r="E1140">
        <v>34.25</v>
      </c>
      <c r="F1140">
        <v>34.5</v>
      </c>
      <c r="G1140">
        <v>35.799999999999997</v>
      </c>
      <c r="H1140">
        <v>32.65</v>
      </c>
      <c r="I1140">
        <v>35.1</v>
      </c>
      <c r="J1140">
        <v>35.15</v>
      </c>
      <c r="K1140">
        <v>34.799999999999997</v>
      </c>
      <c r="L1140">
        <v>41919</v>
      </c>
      <c r="M1140" s="3">
        <v>14.59</v>
      </c>
      <c r="N1140">
        <v>351</v>
      </c>
      <c r="O1140" s="3">
        <f t="shared" si="120"/>
        <v>119.42735042735043</v>
      </c>
      <c r="P1140" s="3">
        <f>VLOOKUP(A1140,'27-7'!$A$2:$N$1650,14,FALSE)</f>
        <v>269.6793349168646</v>
      </c>
      <c r="Q1140" s="6">
        <f t="shared" si="125"/>
        <v>-0.55715053040987772</v>
      </c>
      <c r="R1140" s="5">
        <f>VLOOKUP(A1140,'27-7'!$A$2:$L$1650,12,FALSE)</f>
        <v>40.54</v>
      </c>
      <c r="S1140" s="7">
        <f t="shared" si="126"/>
        <v>-0.6401085347804637</v>
      </c>
      <c r="T1140">
        <v>30910</v>
      </c>
      <c r="U1140">
        <v>73.739999999999995</v>
      </c>
      <c r="V1140">
        <f t="shared" si="121"/>
        <v>0</v>
      </c>
      <c r="W1140">
        <f t="shared" si="122"/>
        <v>0</v>
      </c>
      <c r="X1140">
        <f t="shared" si="123"/>
        <v>0</v>
      </c>
    </row>
    <row r="1141" spans="1:24" x14ac:dyDescent="0.3">
      <c r="A1141" t="s">
        <v>961</v>
      </c>
      <c r="B1141" t="str">
        <f t="shared" si="124"/>
        <v>'PATELENG'</v>
      </c>
      <c r="C1141" t="s">
        <v>24</v>
      </c>
      <c r="D1141" t="s">
        <v>1677</v>
      </c>
      <c r="E1141">
        <v>13.75</v>
      </c>
      <c r="F1141">
        <v>13.9</v>
      </c>
      <c r="G1141">
        <v>13.95</v>
      </c>
      <c r="H1141">
        <v>13.45</v>
      </c>
      <c r="I1141">
        <v>13.5</v>
      </c>
      <c r="J1141">
        <v>13.55</v>
      </c>
      <c r="K1141">
        <v>13.58</v>
      </c>
      <c r="L1141">
        <v>106552</v>
      </c>
      <c r="M1141" s="3">
        <v>14.47</v>
      </c>
      <c r="N1141">
        <v>479</v>
      </c>
      <c r="O1141" s="3">
        <f t="shared" si="120"/>
        <v>222.44676409185803</v>
      </c>
      <c r="P1141" s="3">
        <f>VLOOKUP(A1141,'27-7'!$A$2:$N$1650,14,FALSE)</f>
        <v>303.33428981348635</v>
      </c>
      <c r="Q1141" s="6">
        <f t="shared" si="125"/>
        <v>-0.26666133186381369</v>
      </c>
      <c r="R1141" s="5">
        <f>VLOOKUP(A1141,'27-7'!$A$2:$L$1650,12,FALSE)</f>
        <v>28.85</v>
      </c>
      <c r="S1141" s="7">
        <f t="shared" si="126"/>
        <v>-0.49844020797227034</v>
      </c>
      <c r="T1141">
        <v>77166</v>
      </c>
      <c r="U1141">
        <v>72.42</v>
      </c>
      <c r="V1141">
        <f t="shared" si="121"/>
        <v>0</v>
      </c>
      <c r="W1141">
        <f t="shared" si="122"/>
        <v>0</v>
      </c>
      <c r="X1141">
        <f t="shared" si="123"/>
        <v>0</v>
      </c>
    </row>
    <row r="1142" spans="1:24" x14ac:dyDescent="0.3">
      <c r="A1142" t="s">
        <v>1198</v>
      </c>
      <c r="B1142" t="str">
        <f t="shared" si="124"/>
        <v>'TDPOWERSYS'</v>
      </c>
      <c r="C1142" t="s">
        <v>24</v>
      </c>
      <c r="D1142" t="s">
        <v>1677</v>
      </c>
      <c r="E1142">
        <v>101.4</v>
      </c>
      <c r="F1142">
        <v>100.35</v>
      </c>
      <c r="G1142">
        <v>102.9</v>
      </c>
      <c r="H1142">
        <v>100.2</v>
      </c>
      <c r="I1142">
        <v>100.95</v>
      </c>
      <c r="J1142">
        <v>101.1</v>
      </c>
      <c r="K1142">
        <v>101.5</v>
      </c>
      <c r="L1142">
        <v>14222</v>
      </c>
      <c r="M1142" s="3">
        <v>14.43</v>
      </c>
      <c r="N1142">
        <v>580</v>
      </c>
      <c r="O1142" s="3">
        <f t="shared" si="120"/>
        <v>24.520689655172415</v>
      </c>
      <c r="P1142" s="3">
        <f>VLOOKUP(A1142,'27-7'!$A$2:$N$1650,14,FALSE)</f>
        <v>22.509833585476549</v>
      </c>
      <c r="Q1142" s="6">
        <f t="shared" si="125"/>
        <v>8.9332338333823993E-2</v>
      </c>
      <c r="R1142" s="5">
        <f>VLOOKUP(A1142,'27-7'!$A$2:$L$1650,12,FALSE)</f>
        <v>15.19</v>
      </c>
      <c r="S1142" s="7">
        <f t="shared" si="126"/>
        <v>-5.0032916392363382E-2</v>
      </c>
      <c r="T1142">
        <v>11116</v>
      </c>
      <c r="U1142">
        <v>78.16</v>
      </c>
      <c r="V1142">
        <f t="shared" si="121"/>
        <v>0</v>
      </c>
      <c r="W1142">
        <f t="shared" si="122"/>
        <v>0</v>
      </c>
      <c r="X1142">
        <f t="shared" si="123"/>
        <v>0</v>
      </c>
    </row>
    <row r="1143" spans="1:24" x14ac:dyDescent="0.3">
      <c r="A1143" t="s">
        <v>895</v>
      </c>
      <c r="B1143" t="str">
        <f t="shared" si="124"/>
        <v>'DCW'</v>
      </c>
      <c r="C1143" t="s">
        <v>24</v>
      </c>
      <c r="D1143" t="s">
        <v>1677</v>
      </c>
      <c r="E1143">
        <v>11.2</v>
      </c>
      <c r="F1143">
        <v>11.2</v>
      </c>
      <c r="G1143">
        <v>11.55</v>
      </c>
      <c r="H1143">
        <v>11.15</v>
      </c>
      <c r="I1143">
        <v>11.2</v>
      </c>
      <c r="J1143">
        <v>11.2</v>
      </c>
      <c r="K1143">
        <v>11.26</v>
      </c>
      <c r="L1143">
        <v>128097</v>
      </c>
      <c r="M1143" s="3">
        <v>14.42</v>
      </c>
      <c r="N1143">
        <v>496</v>
      </c>
      <c r="O1143" s="3">
        <f t="shared" si="120"/>
        <v>258.26008064516128</v>
      </c>
      <c r="P1143" s="3">
        <f>VLOOKUP(A1143,'27-7'!$A$2:$N$1650,14,FALSE)</f>
        <v>384.4875124875125</v>
      </c>
      <c r="Q1143" s="6">
        <f t="shared" si="125"/>
        <v>-0.32830047203795953</v>
      </c>
      <c r="R1143" s="5">
        <f>VLOOKUP(A1143,'27-7'!$A$2:$L$1650,12,FALSE)</f>
        <v>43.71</v>
      </c>
      <c r="S1143" s="7">
        <f t="shared" si="126"/>
        <v>-0.67009837565774422</v>
      </c>
      <c r="T1143">
        <v>79545</v>
      </c>
      <c r="U1143">
        <v>62.1</v>
      </c>
      <c r="V1143">
        <f t="shared" si="121"/>
        <v>0</v>
      </c>
      <c r="W1143">
        <f t="shared" si="122"/>
        <v>0</v>
      </c>
      <c r="X1143">
        <f t="shared" si="123"/>
        <v>0</v>
      </c>
    </row>
    <row r="1144" spans="1:24" x14ac:dyDescent="0.3">
      <c r="A1144" t="s">
        <v>981</v>
      </c>
      <c r="B1144" t="str">
        <f t="shared" si="124"/>
        <v>'KAMATHOTEL'</v>
      </c>
      <c r="C1144" t="s">
        <v>24</v>
      </c>
      <c r="D1144" t="s">
        <v>1677</v>
      </c>
      <c r="E1144">
        <v>28.2</v>
      </c>
      <c r="F1144">
        <v>28.75</v>
      </c>
      <c r="G1144">
        <v>28.9</v>
      </c>
      <c r="H1144">
        <v>27.6</v>
      </c>
      <c r="I1144">
        <v>28</v>
      </c>
      <c r="J1144">
        <v>28</v>
      </c>
      <c r="K1144">
        <v>28.03</v>
      </c>
      <c r="L1144">
        <v>51388</v>
      </c>
      <c r="M1144" s="3">
        <v>14.41</v>
      </c>
      <c r="N1144">
        <v>528</v>
      </c>
      <c r="O1144" s="3">
        <f t="shared" si="120"/>
        <v>97.325757575757578</v>
      </c>
      <c r="P1144" s="3">
        <f>VLOOKUP(A1144,'27-7'!$A$2:$N$1650,14,FALSE)</f>
        <v>114.42762284196547</v>
      </c>
      <c r="Q1144" s="6">
        <f t="shared" si="125"/>
        <v>-0.14945574190444438</v>
      </c>
      <c r="R1144" s="5">
        <f>VLOOKUP(A1144,'27-7'!$A$2:$L$1650,12,FALSE)</f>
        <v>24.84</v>
      </c>
      <c r="S1144" s="7">
        <f t="shared" si="126"/>
        <v>-0.41988727858293073</v>
      </c>
      <c r="T1144">
        <v>27100</v>
      </c>
      <c r="U1144">
        <v>52.74</v>
      </c>
      <c r="V1144">
        <f t="shared" si="121"/>
        <v>0</v>
      </c>
      <c r="W1144">
        <f t="shared" si="122"/>
        <v>0</v>
      </c>
      <c r="X1144">
        <f t="shared" si="123"/>
        <v>0</v>
      </c>
    </row>
    <row r="1145" spans="1:24" x14ac:dyDescent="0.3">
      <c r="A1145" t="s">
        <v>1272</v>
      </c>
      <c r="B1145" t="str">
        <f t="shared" si="124"/>
        <v>'MTEDUCARE'</v>
      </c>
      <c r="C1145" t="s">
        <v>24</v>
      </c>
      <c r="D1145" t="s">
        <v>1677</v>
      </c>
      <c r="E1145">
        <v>12.65</v>
      </c>
      <c r="F1145">
        <v>13.2</v>
      </c>
      <c r="G1145">
        <v>13.2</v>
      </c>
      <c r="H1145">
        <v>12.5</v>
      </c>
      <c r="I1145">
        <v>13.2</v>
      </c>
      <c r="J1145">
        <v>13.2</v>
      </c>
      <c r="K1145">
        <v>13.01</v>
      </c>
      <c r="L1145">
        <v>110723</v>
      </c>
      <c r="M1145" s="3">
        <v>14.41</v>
      </c>
      <c r="N1145">
        <v>384</v>
      </c>
      <c r="O1145" s="3">
        <f t="shared" si="120"/>
        <v>288.34114583333331</v>
      </c>
      <c r="P1145" s="3">
        <f>VLOOKUP(A1145,'27-7'!$A$2:$N$1650,14,FALSE)</f>
        <v>223.64353312302839</v>
      </c>
      <c r="Q1145" s="6">
        <f t="shared" si="125"/>
        <v>0.28928899399346442</v>
      </c>
      <c r="R1145" s="5">
        <f>VLOOKUP(A1145,'27-7'!$A$2:$L$1650,12,FALSE)</f>
        <v>9.01</v>
      </c>
      <c r="S1145" s="7">
        <f t="shared" si="126"/>
        <v>0.59933407325194232</v>
      </c>
      <c r="T1145">
        <v>82704</v>
      </c>
      <c r="U1145">
        <v>74.69</v>
      </c>
      <c r="V1145">
        <f t="shared" si="121"/>
        <v>0</v>
      </c>
      <c r="W1145">
        <f t="shared" si="122"/>
        <v>0</v>
      </c>
      <c r="X1145">
        <f t="shared" si="123"/>
        <v>0</v>
      </c>
    </row>
    <row r="1146" spans="1:24" x14ac:dyDescent="0.3">
      <c r="A1146" t="s">
        <v>1001</v>
      </c>
      <c r="B1146" t="str">
        <f t="shared" si="124"/>
        <v>'TRIL'</v>
      </c>
      <c r="C1146" t="s">
        <v>24</v>
      </c>
      <c r="D1146" t="s">
        <v>1677</v>
      </c>
      <c r="E1146">
        <v>10.95</v>
      </c>
      <c r="F1146">
        <v>10.95</v>
      </c>
      <c r="G1146">
        <v>11.3</v>
      </c>
      <c r="H1146">
        <v>10.5</v>
      </c>
      <c r="I1146">
        <v>10.65</v>
      </c>
      <c r="J1146">
        <v>10.7</v>
      </c>
      <c r="K1146">
        <v>10.87</v>
      </c>
      <c r="L1146">
        <v>130991</v>
      </c>
      <c r="M1146" s="3">
        <v>14.24</v>
      </c>
      <c r="N1146">
        <v>426</v>
      </c>
      <c r="O1146" s="3">
        <f t="shared" si="120"/>
        <v>307.49061032863852</v>
      </c>
      <c r="P1146" s="3">
        <f>VLOOKUP(A1146,'27-7'!$A$2:$N$1650,14,FALSE)</f>
        <v>319.38178913738017</v>
      </c>
      <c r="Q1146" s="6">
        <f t="shared" si="125"/>
        <v>-3.7231862345247002E-2</v>
      </c>
      <c r="R1146" s="5">
        <f>VLOOKUP(A1146,'27-7'!$A$2:$L$1650,12,FALSE)</f>
        <v>22.43</v>
      </c>
      <c r="S1146" s="7">
        <f t="shared" si="126"/>
        <v>-0.36513597860008917</v>
      </c>
      <c r="T1146">
        <v>69089</v>
      </c>
      <c r="U1146">
        <v>52.74</v>
      </c>
      <c r="V1146">
        <f t="shared" si="121"/>
        <v>0</v>
      </c>
      <c r="W1146">
        <f t="shared" si="122"/>
        <v>0</v>
      </c>
      <c r="X1146">
        <f t="shared" si="123"/>
        <v>0</v>
      </c>
    </row>
    <row r="1147" spans="1:24" x14ac:dyDescent="0.3">
      <c r="A1147" t="s">
        <v>103</v>
      </c>
      <c r="B1147" t="str">
        <f t="shared" si="124"/>
        <v>'SARLAPOLY'</v>
      </c>
      <c r="C1147" t="s">
        <v>24</v>
      </c>
      <c r="D1147" t="s">
        <v>1677</v>
      </c>
      <c r="E1147">
        <v>16.45</v>
      </c>
      <c r="F1147">
        <v>16.850000000000001</v>
      </c>
      <c r="G1147">
        <v>16.899999999999999</v>
      </c>
      <c r="H1147">
        <v>16.3</v>
      </c>
      <c r="I1147">
        <v>16.899999999999999</v>
      </c>
      <c r="J1147">
        <v>16.8</v>
      </c>
      <c r="K1147">
        <v>16.52</v>
      </c>
      <c r="L1147">
        <v>85367</v>
      </c>
      <c r="M1147" s="3">
        <v>14.1</v>
      </c>
      <c r="N1147">
        <v>384</v>
      </c>
      <c r="O1147" s="3">
        <f t="shared" si="120"/>
        <v>222.30989583333334</v>
      </c>
      <c r="P1147" s="3">
        <f>VLOOKUP(A1147,'27-7'!$A$2:$N$1650,14,FALSE)</f>
        <v>238.63854266538831</v>
      </c>
      <c r="Q1147" s="6">
        <f t="shared" si="125"/>
        <v>-6.842418097964377E-2</v>
      </c>
      <c r="R1147" s="5">
        <f>VLOOKUP(A1147,'27-7'!$A$2:$L$1650,12,FALSE)</f>
        <v>41.54</v>
      </c>
      <c r="S1147" s="7">
        <f t="shared" si="126"/>
        <v>-0.66056812710640345</v>
      </c>
      <c r="T1147">
        <v>66148</v>
      </c>
      <c r="U1147">
        <v>77.489999999999995</v>
      </c>
      <c r="V1147">
        <f t="shared" si="121"/>
        <v>0</v>
      </c>
      <c r="W1147">
        <f t="shared" si="122"/>
        <v>0</v>
      </c>
      <c r="X1147">
        <f t="shared" si="123"/>
        <v>0</v>
      </c>
    </row>
    <row r="1148" spans="1:24" x14ac:dyDescent="0.3">
      <c r="A1148" t="s">
        <v>1246</v>
      </c>
      <c r="B1148" t="str">
        <f t="shared" si="124"/>
        <v>'ABAN'</v>
      </c>
      <c r="C1148" t="s">
        <v>24</v>
      </c>
      <c r="D1148" t="s">
        <v>1677</v>
      </c>
      <c r="E1148">
        <v>24.25</v>
      </c>
      <c r="F1148">
        <v>24.9</v>
      </c>
      <c r="G1148">
        <v>24.9</v>
      </c>
      <c r="H1148">
        <v>24</v>
      </c>
      <c r="I1148">
        <v>24.2</v>
      </c>
      <c r="J1148">
        <v>24.2</v>
      </c>
      <c r="K1148">
        <v>24.36</v>
      </c>
      <c r="L1148">
        <v>57664</v>
      </c>
      <c r="M1148" s="3">
        <v>14.05</v>
      </c>
      <c r="N1148">
        <v>390</v>
      </c>
      <c r="O1148" s="3">
        <f t="shared" si="120"/>
        <v>147.85641025641024</v>
      </c>
      <c r="P1148" s="3">
        <f>VLOOKUP(A1148,'27-7'!$A$2:$N$1650,14,FALSE)</f>
        <v>96.057777777777773</v>
      </c>
      <c r="Q1148" s="6">
        <f t="shared" si="125"/>
        <v>0.5392445429922873</v>
      </c>
      <c r="R1148" s="5">
        <f>VLOOKUP(A1148,'27-7'!$A$2:$L$1650,12,FALSE)</f>
        <v>10.58</v>
      </c>
      <c r="S1148" s="7">
        <f t="shared" si="126"/>
        <v>0.32797731568998117</v>
      </c>
      <c r="T1148">
        <v>35681</v>
      </c>
      <c r="U1148">
        <v>61.88</v>
      </c>
      <c r="V1148">
        <f t="shared" si="121"/>
        <v>0</v>
      </c>
      <c r="W1148">
        <f t="shared" si="122"/>
        <v>0</v>
      </c>
      <c r="X1148">
        <f t="shared" si="123"/>
        <v>0</v>
      </c>
    </row>
    <row r="1149" spans="1:24" x14ac:dyDescent="0.3">
      <c r="A1149" t="s">
        <v>195</v>
      </c>
      <c r="B1149" t="str">
        <f t="shared" si="124"/>
        <v>'DCMNVL'</v>
      </c>
      <c r="C1149" t="s">
        <v>24</v>
      </c>
      <c r="D1149" t="s">
        <v>1677</v>
      </c>
      <c r="E1149">
        <v>28.65</v>
      </c>
      <c r="F1149">
        <v>29.95</v>
      </c>
      <c r="G1149">
        <v>29.95</v>
      </c>
      <c r="H1149">
        <v>26.6</v>
      </c>
      <c r="I1149">
        <v>27.3</v>
      </c>
      <c r="J1149">
        <v>27.15</v>
      </c>
      <c r="K1149">
        <v>27.59</v>
      </c>
      <c r="L1149">
        <v>50613</v>
      </c>
      <c r="M1149" s="3">
        <v>13.96</v>
      </c>
      <c r="N1149">
        <v>340</v>
      </c>
      <c r="O1149" s="3">
        <f t="shared" si="120"/>
        <v>148.86176470588236</v>
      </c>
      <c r="P1149" s="3">
        <f>VLOOKUP(A1149,'27-7'!$A$2:$N$1650,14,FALSE)</f>
        <v>125.41848739495798</v>
      </c>
      <c r="Q1149" s="6">
        <f t="shared" si="125"/>
        <v>0.18692042774442552</v>
      </c>
      <c r="R1149" s="5">
        <f>VLOOKUP(A1149,'27-7'!$A$2:$L$1650,12,FALSE)</f>
        <v>21.68</v>
      </c>
      <c r="S1149" s="7">
        <f t="shared" si="126"/>
        <v>-0.35608856088560881</v>
      </c>
      <c r="T1149">
        <v>33030</v>
      </c>
      <c r="U1149">
        <v>65.260000000000005</v>
      </c>
      <c r="V1149">
        <f t="shared" si="121"/>
        <v>0</v>
      </c>
      <c r="W1149">
        <f t="shared" si="122"/>
        <v>0</v>
      </c>
      <c r="X1149">
        <f t="shared" si="123"/>
        <v>0</v>
      </c>
    </row>
    <row r="1150" spans="1:24" x14ac:dyDescent="0.3">
      <c r="A1150" t="s">
        <v>1042</v>
      </c>
      <c r="B1150" t="str">
        <f t="shared" si="124"/>
        <v>'SOUTHWEST'</v>
      </c>
      <c r="C1150" t="s">
        <v>41</v>
      </c>
      <c r="D1150" t="s">
        <v>1677</v>
      </c>
      <c r="E1150">
        <v>21.5</v>
      </c>
      <c r="F1150">
        <v>21</v>
      </c>
      <c r="G1150">
        <v>21.95</v>
      </c>
      <c r="H1150">
        <v>20.45</v>
      </c>
      <c r="I1150">
        <v>20.45</v>
      </c>
      <c r="J1150">
        <v>20.45</v>
      </c>
      <c r="K1150">
        <v>20.49</v>
      </c>
      <c r="L1150">
        <v>67766</v>
      </c>
      <c r="M1150" s="3">
        <v>13.88</v>
      </c>
      <c r="N1150">
        <v>68</v>
      </c>
      <c r="O1150" s="3">
        <f t="shared" si="120"/>
        <v>996.55882352941171</v>
      </c>
      <c r="P1150" s="3">
        <f>VLOOKUP(A1150,'27-7'!$A$2:$N$1650,14,FALSE)</f>
        <v>1159.7083333333333</v>
      </c>
      <c r="Q1150" s="6">
        <f t="shared" si="125"/>
        <v>-0.14068150164531734</v>
      </c>
      <c r="R1150" s="5">
        <f>VLOOKUP(A1150,'27-7'!$A$2:$L$1650,12,FALSE)</f>
        <v>11.3</v>
      </c>
      <c r="S1150" s="7">
        <f t="shared" si="126"/>
        <v>0.22831858407079644</v>
      </c>
      <c r="T1150" t="s">
        <v>42</v>
      </c>
      <c r="U1150" t="s">
        <v>42</v>
      </c>
      <c r="V1150">
        <f t="shared" si="121"/>
        <v>0</v>
      </c>
      <c r="W1150">
        <f t="shared" si="122"/>
        <v>0</v>
      </c>
      <c r="X1150">
        <f t="shared" si="123"/>
        <v>0</v>
      </c>
    </row>
    <row r="1151" spans="1:24" x14ac:dyDescent="0.3">
      <c r="A1151" t="s">
        <v>1258</v>
      </c>
      <c r="B1151" t="str">
        <f t="shared" si="124"/>
        <v>'VHL'</v>
      </c>
      <c r="C1151" t="s">
        <v>24</v>
      </c>
      <c r="D1151" t="s">
        <v>1677</v>
      </c>
      <c r="E1151">
        <v>1274.0999999999999</v>
      </c>
      <c r="F1151">
        <v>1334.7</v>
      </c>
      <c r="G1151">
        <v>1334.7</v>
      </c>
      <c r="H1151">
        <v>1256</v>
      </c>
      <c r="I1151">
        <v>1300</v>
      </c>
      <c r="J1151">
        <v>1287.5999999999999</v>
      </c>
      <c r="K1151">
        <v>1284.28</v>
      </c>
      <c r="L1151">
        <v>1081</v>
      </c>
      <c r="M1151" s="3">
        <v>13.88</v>
      </c>
      <c r="N1151">
        <v>127</v>
      </c>
      <c r="O1151" s="3">
        <f t="shared" si="120"/>
        <v>8.5118110236220481</v>
      </c>
      <c r="P1151" s="3">
        <f>VLOOKUP(A1151,'27-7'!$A$2:$N$1650,14,FALSE)</f>
        <v>6.6101694915254239</v>
      </c>
      <c r="Q1151" s="6">
        <f t="shared" si="125"/>
        <v>0.28768423177872005</v>
      </c>
      <c r="R1151" s="5">
        <f>VLOOKUP(A1151,'27-7'!$A$2:$L$1650,12,FALSE)</f>
        <v>9.8800000000000008</v>
      </c>
      <c r="S1151" s="7">
        <f t="shared" si="126"/>
        <v>0.40485829959514169</v>
      </c>
      <c r="T1151">
        <v>887</v>
      </c>
      <c r="U1151">
        <v>82.05</v>
      </c>
      <c r="V1151">
        <f t="shared" si="121"/>
        <v>0</v>
      </c>
      <c r="W1151">
        <f t="shared" si="122"/>
        <v>0</v>
      </c>
      <c r="X1151">
        <f t="shared" si="123"/>
        <v>0</v>
      </c>
    </row>
    <row r="1152" spans="1:24" x14ac:dyDescent="0.3">
      <c r="A1152" t="s">
        <v>1250</v>
      </c>
      <c r="B1152" t="str">
        <f t="shared" si="124"/>
        <v>'GOODLUCK'</v>
      </c>
      <c r="C1152" t="s">
        <v>24</v>
      </c>
      <c r="D1152" t="s">
        <v>1677</v>
      </c>
      <c r="E1152">
        <v>37.5</v>
      </c>
      <c r="F1152">
        <v>38.200000000000003</v>
      </c>
      <c r="G1152">
        <v>38.75</v>
      </c>
      <c r="H1152">
        <v>37.299999999999997</v>
      </c>
      <c r="I1152">
        <v>37.75</v>
      </c>
      <c r="J1152">
        <v>37.799999999999997</v>
      </c>
      <c r="K1152">
        <v>37.76</v>
      </c>
      <c r="L1152">
        <v>36569</v>
      </c>
      <c r="M1152" s="3">
        <v>13.81</v>
      </c>
      <c r="N1152">
        <v>486</v>
      </c>
      <c r="O1152" s="3">
        <f t="shared" si="120"/>
        <v>75.244855967078195</v>
      </c>
      <c r="P1152" s="3">
        <f>VLOOKUP(A1152,'27-7'!$A$2:$N$1650,14,FALSE)</f>
        <v>78.385507246376818</v>
      </c>
      <c r="Q1152" s="6">
        <f t="shared" si="125"/>
        <v>-4.0066734140369965E-2</v>
      </c>
      <c r="R1152" s="5">
        <f>VLOOKUP(A1152,'27-7'!$A$2:$L$1650,12,FALSE)</f>
        <v>10.210000000000001</v>
      </c>
      <c r="S1152" s="7">
        <f t="shared" si="126"/>
        <v>0.35259549461312434</v>
      </c>
      <c r="T1152">
        <v>22518</v>
      </c>
      <c r="U1152">
        <v>61.58</v>
      </c>
      <c r="V1152">
        <f t="shared" si="121"/>
        <v>0</v>
      </c>
      <c r="W1152">
        <f t="shared" si="122"/>
        <v>0</v>
      </c>
      <c r="X1152">
        <f t="shared" si="123"/>
        <v>0</v>
      </c>
    </row>
    <row r="1153" spans="1:24" x14ac:dyDescent="0.3">
      <c r="A1153" t="s">
        <v>1303</v>
      </c>
      <c r="B1153" t="str">
        <f t="shared" si="124"/>
        <v>'BANSWRAS'</v>
      </c>
      <c r="C1153" t="s">
        <v>24</v>
      </c>
      <c r="D1153" t="s">
        <v>1677</v>
      </c>
      <c r="E1153">
        <v>63.65</v>
      </c>
      <c r="F1153">
        <v>63.65</v>
      </c>
      <c r="G1153">
        <v>65</v>
      </c>
      <c r="H1153">
        <v>62.85</v>
      </c>
      <c r="I1153">
        <v>62.95</v>
      </c>
      <c r="J1153">
        <v>63.7</v>
      </c>
      <c r="K1153">
        <v>63.6</v>
      </c>
      <c r="L1153">
        <v>21688</v>
      </c>
      <c r="M1153" s="3">
        <v>13.79</v>
      </c>
      <c r="N1153">
        <v>279</v>
      </c>
      <c r="O1153" s="3">
        <f t="shared" si="120"/>
        <v>77.73476702508961</v>
      </c>
      <c r="P1153" s="3">
        <f>VLOOKUP(A1153,'27-7'!$A$2:$N$1650,14,FALSE)</f>
        <v>58.85</v>
      </c>
      <c r="Q1153" s="6">
        <f t="shared" si="125"/>
        <v>0.32089663594035017</v>
      </c>
      <c r="R1153" s="5">
        <f>VLOOKUP(A1153,'27-7'!$A$2:$L$1650,12,FALSE)</f>
        <v>6.85</v>
      </c>
      <c r="S1153" s="7">
        <f t="shared" si="126"/>
        <v>1.0131386861313869</v>
      </c>
      <c r="T1153">
        <v>5892</v>
      </c>
      <c r="U1153">
        <v>27.17</v>
      </c>
      <c r="V1153">
        <f t="shared" si="121"/>
        <v>0</v>
      </c>
      <c r="W1153">
        <f t="shared" si="122"/>
        <v>0</v>
      </c>
      <c r="X1153">
        <f t="shared" si="123"/>
        <v>0</v>
      </c>
    </row>
    <row r="1154" spans="1:24" x14ac:dyDescent="0.3">
      <c r="A1154" t="s">
        <v>789</v>
      </c>
      <c r="B1154" t="str">
        <f t="shared" si="124"/>
        <v>'OPTOCIRCUI'</v>
      </c>
      <c r="C1154" t="s">
        <v>41</v>
      </c>
      <c r="D1154" t="s">
        <v>1677</v>
      </c>
      <c r="E1154">
        <v>8.9</v>
      </c>
      <c r="F1154">
        <v>8.5</v>
      </c>
      <c r="G1154">
        <v>8.5</v>
      </c>
      <c r="H1154">
        <v>8.5</v>
      </c>
      <c r="I1154">
        <v>8.5</v>
      </c>
      <c r="J1154">
        <v>8.5</v>
      </c>
      <c r="K1154">
        <v>8.5</v>
      </c>
      <c r="L1154">
        <v>159862</v>
      </c>
      <c r="M1154" s="3">
        <v>13.59</v>
      </c>
      <c r="N1154">
        <v>322</v>
      </c>
      <c r="O1154" s="3">
        <f t="shared" ref="O1154:O1217" si="127">L1154/N1154</f>
        <v>496.46583850931677</v>
      </c>
      <c r="P1154" s="3">
        <f>VLOOKUP(A1154,'27-7'!$A$2:$N$1650,14,FALSE)</f>
        <v>913.17867435158496</v>
      </c>
      <c r="Q1154" s="6">
        <f t="shared" si="125"/>
        <v>-0.45633220260882773</v>
      </c>
      <c r="R1154" s="5">
        <f>VLOOKUP(A1154,'27-7'!$A$2:$L$1650,12,FALSE)</f>
        <v>88.9</v>
      </c>
      <c r="S1154" s="7">
        <f t="shared" si="126"/>
        <v>-0.84713160854893133</v>
      </c>
      <c r="T1154" t="s">
        <v>42</v>
      </c>
      <c r="U1154" t="s">
        <v>42</v>
      </c>
      <c r="V1154">
        <f t="shared" ref="V1154:V1217" si="128">IF(Q1154&gt;100%,1,0)</f>
        <v>0</v>
      </c>
      <c r="W1154">
        <f t="shared" ref="W1154:W1217" si="129">IF(S1154&gt;200%,1,0)</f>
        <v>0</v>
      </c>
      <c r="X1154">
        <f t="shared" ref="X1154:X1217" si="130">IF(M1154&gt;20,1,0)</f>
        <v>0</v>
      </c>
    </row>
    <row r="1155" spans="1:24" x14ac:dyDescent="0.3">
      <c r="A1155" t="s">
        <v>914</v>
      </c>
      <c r="B1155" t="str">
        <f t="shared" ref="B1155:B1218" si="131">_xlfn.CONCAT("'",A1155,"'")</f>
        <v>'MMFL'</v>
      </c>
      <c r="C1155" t="s">
        <v>24</v>
      </c>
      <c r="D1155" t="s">
        <v>1677</v>
      </c>
      <c r="E1155">
        <v>197</v>
      </c>
      <c r="F1155">
        <v>199.8</v>
      </c>
      <c r="G1155">
        <v>200</v>
      </c>
      <c r="H1155">
        <v>191.45</v>
      </c>
      <c r="I1155">
        <v>192.55</v>
      </c>
      <c r="J1155">
        <v>193.2</v>
      </c>
      <c r="K1155">
        <v>194.4</v>
      </c>
      <c r="L1155">
        <v>6898</v>
      </c>
      <c r="M1155" s="3">
        <v>13.41</v>
      </c>
      <c r="N1155">
        <v>423</v>
      </c>
      <c r="O1155" s="3">
        <f t="shared" si="127"/>
        <v>16.307328605200947</v>
      </c>
      <c r="P1155" s="3">
        <f>VLOOKUP(A1155,'27-7'!$A$2:$N$1650,14,FALSE)</f>
        <v>23.469194312796208</v>
      </c>
      <c r="Q1155" s="6">
        <f t="shared" ref="Q1155:Q1218" si="132">(O1155-P1155)/P1155</f>
        <v>-0.30516027146659935</v>
      </c>
      <c r="R1155" s="5">
        <f>VLOOKUP(A1155,'27-7'!$A$2:$L$1650,12,FALSE)</f>
        <v>38.840000000000003</v>
      </c>
      <c r="S1155" s="7">
        <f t="shared" ref="S1155:S1218" si="133">(M1155-R1155)/R1155</f>
        <v>-0.65473738414006177</v>
      </c>
      <c r="T1155">
        <v>2752</v>
      </c>
      <c r="U1155">
        <v>39.9</v>
      </c>
      <c r="V1155">
        <f t="shared" si="128"/>
        <v>0</v>
      </c>
      <c r="W1155">
        <f t="shared" si="129"/>
        <v>0</v>
      </c>
      <c r="X1155">
        <f t="shared" si="130"/>
        <v>0</v>
      </c>
    </row>
    <row r="1156" spans="1:24" x14ac:dyDescent="0.3">
      <c r="A1156" t="s">
        <v>1205</v>
      </c>
      <c r="B1156" t="str">
        <f t="shared" si="131"/>
        <v>'PENIND'</v>
      </c>
      <c r="C1156" t="s">
        <v>24</v>
      </c>
      <c r="D1156" t="s">
        <v>1677</v>
      </c>
      <c r="E1156">
        <v>15.45</v>
      </c>
      <c r="F1156">
        <v>15.45</v>
      </c>
      <c r="G1156">
        <v>15.7</v>
      </c>
      <c r="H1156">
        <v>15.1</v>
      </c>
      <c r="I1156">
        <v>15.45</v>
      </c>
      <c r="J1156">
        <v>15.5</v>
      </c>
      <c r="K1156">
        <v>15.4</v>
      </c>
      <c r="L1156">
        <v>86551</v>
      </c>
      <c r="M1156" s="3">
        <v>13.33</v>
      </c>
      <c r="N1156">
        <v>437</v>
      </c>
      <c r="O1156" s="3">
        <f t="shared" si="127"/>
        <v>198.05720823798626</v>
      </c>
      <c r="P1156" s="3">
        <f>VLOOKUP(A1156,'27-7'!$A$2:$N$1650,14,FALSE)</f>
        <v>198.43803418803418</v>
      </c>
      <c r="Q1156" s="6">
        <f t="shared" si="132"/>
        <v>-1.9191177316696317E-3</v>
      </c>
      <c r="R1156" s="5">
        <f>VLOOKUP(A1156,'27-7'!$A$2:$L$1650,12,FALSE)</f>
        <v>14.48</v>
      </c>
      <c r="S1156" s="7">
        <f t="shared" si="133"/>
        <v>-7.941988950276245E-2</v>
      </c>
      <c r="T1156">
        <v>47935</v>
      </c>
      <c r="U1156">
        <v>55.38</v>
      </c>
      <c r="V1156">
        <f t="shared" si="128"/>
        <v>0</v>
      </c>
      <c r="W1156">
        <f t="shared" si="129"/>
        <v>0</v>
      </c>
      <c r="X1156">
        <f t="shared" si="130"/>
        <v>0</v>
      </c>
    </row>
    <row r="1157" spans="1:24" x14ac:dyDescent="0.3">
      <c r="A1157" t="s">
        <v>1081</v>
      </c>
      <c r="B1157" t="str">
        <f t="shared" si="131"/>
        <v>'PFOCUS'</v>
      </c>
      <c r="C1157" t="s">
        <v>24</v>
      </c>
      <c r="D1157" t="s">
        <v>1677</v>
      </c>
      <c r="E1157">
        <v>25.95</v>
      </c>
      <c r="F1157">
        <v>26</v>
      </c>
      <c r="G1157">
        <v>26.8</v>
      </c>
      <c r="H1157">
        <v>25.25</v>
      </c>
      <c r="I1157">
        <v>26</v>
      </c>
      <c r="J1157">
        <v>25.95</v>
      </c>
      <c r="K1157">
        <v>26.09</v>
      </c>
      <c r="L1157">
        <v>50598</v>
      </c>
      <c r="M1157" s="3">
        <v>13.2</v>
      </c>
      <c r="N1157">
        <v>259</v>
      </c>
      <c r="O1157" s="3">
        <f t="shared" si="127"/>
        <v>195.35907335907336</v>
      </c>
      <c r="P1157" s="3">
        <f>VLOOKUP(A1157,'27-7'!$A$2:$N$1650,14,FALSE)</f>
        <v>205.16155988857938</v>
      </c>
      <c r="Q1157" s="6">
        <f t="shared" si="132"/>
        <v>-4.7779352695649313E-2</v>
      </c>
      <c r="R1157" s="5">
        <f>VLOOKUP(A1157,'27-7'!$A$2:$L$1650,12,FALSE)</f>
        <v>19.03</v>
      </c>
      <c r="S1157" s="7">
        <f t="shared" si="133"/>
        <v>-0.30635838150289024</v>
      </c>
      <c r="T1157">
        <v>32651</v>
      </c>
      <c r="U1157">
        <v>64.53</v>
      </c>
      <c r="V1157">
        <f t="shared" si="128"/>
        <v>0</v>
      </c>
      <c r="W1157">
        <f t="shared" si="129"/>
        <v>0</v>
      </c>
      <c r="X1157">
        <f t="shared" si="130"/>
        <v>0</v>
      </c>
    </row>
    <row r="1158" spans="1:24" x14ac:dyDescent="0.3">
      <c r="A1158" t="s">
        <v>1008</v>
      </c>
      <c r="B1158" t="str">
        <f t="shared" si="131"/>
        <v>'APOLSINHOT'</v>
      </c>
      <c r="C1158" t="s">
        <v>24</v>
      </c>
      <c r="D1158" t="s">
        <v>1677</v>
      </c>
      <c r="E1158">
        <v>543.70000000000005</v>
      </c>
      <c r="F1158">
        <v>541.04999999999995</v>
      </c>
      <c r="G1158">
        <v>560</v>
      </c>
      <c r="H1158">
        <v>532.1</v>
      </c>
      <c r="I1158">
        <v>537</v>
      </c>
      <c r="J1158">
        <v>540.95000000000005</v>
      </c>
      <c r="K1158">
        <v>549.32000000000005</v>
      </c>
      <c r="L1158">
        <v>2399</v>
      </c>
      <c r="M1158" s="3">
        <v>13.18</v>
      </c>
      <c r="N1158">
        <v>298</v>
      </c>
      <c r="O1158" s="3">
        <f t="shared" si="127"/>
        <v>8.0503355704697981</v>
      </c>
      <c r="P1158" s="3">
        <f>VLOOKUP(A1158,'27-7'!$A$2:$N$1650,14,FALSE)</f>
        <v>9.28169014084507</v>
      </c>
      <c r="Q1158" s="6">
        <f t="shared" si="132"/>
        <v>-0.13266490818914159</v>
      </c>
      <c r="R1158" s="5">
        <f>VLOOKUP(A1158,'27-7'!$A$2:$L$1650,12,FALSE)</f>
        <v>21.03</v>
      </c>
      <c r="S1158" s="7">
        <f t="shared" si="133"/>
        <v>-0.37327627199239188</v>
      </c>
      <c r="T1158">
        <v>1745</v>
      </c>
      <c r="U1158">
        <v>72.739999999999995</v>
      </c>
      <c r="V1158">
        <f t="shared" si="128"/>
        <v>0</v>
      </c>
      <c r="W1158">
        <f t="shared" si="129"/>
        <v>0</v>
      </c>
      <c r="X1158">
        <f t="shared" si="130"/>
        <v>0</v>
      </c>
    </row>
    <row r="1159" spans="1:24" x14ac:dyDescent="0.3">
      <c r="A1159" t="s">
        <v>1349</v>
      </c>
      <c r="B1159" t="str">
        <f t="shared" si="131"/>
        <v>'VASCONEQ'</v>
      </c>
      <c r="C1159" t="s">
        <v>24</v>
      </c>
      <c r="D1159" t="s">
        <v>1677</v>
      </c>
      <c r="E1159">
        <v>8.4</v>
      </c>
      <c r="F1159">
        <v>8.65</v>
      </c>
      <c r="G1159">
        <v>8.75</v>
      </c>
      <c r="H1159">
        <v>7.85</v>
      </c>
      <c r="I1159">
        <v>8.3000000000000007</v>
      </c>
      <c r="J1159">
        <v>8.25</v>
      </c>
      <c r="K1159">
        <v>8.3800000000000008</v>
      </c>
      <c r="L1159">
        <v>156544</v>
      </c>
      <c r="M1159" s="3">
        <v>13.12</v>
      </c>
      <c r="N1159">
        <v>384</v>
      </c>
      <c r="O1159" s="3">
        <f t="shared" si="127"/>
        <v>407.66666666666669</v>
      </c>
      <c r="P1159" s="3">
        <f>VLOOKUP(A1159,'27-7'!$A$2:$N$1650,14,FALSE)</f>
        <v>286.6476683937824</v>
      </c>
      <c r="Q1159" s="6">
        <f t="shared" si="132"/>
        <v>0.42218727593707261</v>
      </c>
      <c r="R1159" s="5">
        <f>VLOOKUP(A1159,'27-7'!$A$2:$L$1650,12,FALSE)</f>
        <v>4.55</v>
      </c>
      <c r="S1159" s="7">
        <f t="shared" si="133"/>
        <v>1.8835164835164837</v>
      </c>
      <c r="T1159">
        <v>95742</v>
      </c>
      <c r="U1159">
        <v>61.16</v>
      </c>
      <c r="V1159">
        <f t="shared" si="128"/>
        <v>0</v>
      </c>
      <c r="W1159">
        <f t="shared" si="129"/>
        <v>0</v>
      </c>
      <c r="X1159">
        <f t="shared" si="130"/>
        <v>0</v>
      </c>
    </row>
    <row r="1160" spans="1:24" x14ac:dyDescent="0.3">
      <c r="A1160" t="s">
        <v>1244</v>
      </c>
      <c r="B1160" t="str">
        <f t="shared" si="131"/>
        <v>'GULFPETRO'</v>
      </c>
      <c r="C1160" t="s">
        <v>24</v>
      </c>
      <c r="D1160" t="s">
        <v>1677</v>
      </c>
      <c r="E1160">
        <v>42.2</v>
      </c>
      <c r="F1160">
        <v>43.2</v>
      </c>
      <c r="G1160">
        <v>43.2</v>
      </c>
      <c r="H1160">
        <v>41.1</v>
      </c>
      <c r="I1160">
        <v>41.3</v>
      </c>
      <c r="J1160">
        <v>41.75</v>
      </c>
      <c r="K1160">
        <v>41.91</v>
      </c>
      <c r="L1160">
        <v>31181</v>
      </c>
      <c r="M1160" s="3">
        <v>13.07</v>
      </c>
      <c r="N1160">
        <v>494</v>
      </c>
      <c r="O1160" s="3">
        <f t="shared" si="127"/>
        <v>63.11943319838057</v>
      </c>
      <c r="P1160" s="3">
        <f>VLOOKUP(A1160,'27-7'!$A$2:$N$1650,14,FALSE)</f>
        <v>58.933962264150942</v>
      </c>
      <c r="Q1160" s="6">
        <f t="shared" si="132"/>
        <v>7.1019676489249325E-2</v>
      </c>
      <c r="R1160" s="5">
        <f>VLOOKUP(A1160,'27-7'!$A$2:$L$1650,12,FALSE)</f>
        <v>10.66</v>
      </c>
      <c r="S1160" s="7">
        <f t="shared" si="133"/>
        <v>0.22607879924953098</v>
      </c>
      <c r="T1160">
        <v>22550</v>
      </c>
      <c r="U1160">
        <v>72.319999999999993</v>
      </c>
      <c r="V1160">
        <f t="shared" si="128"/>
        <v>0</v>
      </c>
      <c r="W1160">
        <f t="shared" si="129"/>
        <v>0</v>
      </c>
      <c r="X1160">
        <f t="shared" si="130"/>
        <v>0</v>
      </c>
    </row>
    <row r="1161" spans="1:24" x14ac:dyDescent="0.3">
      <c r="A1161" t="s">
        <v>1004</v>
      </c>
      <c r="B1161" t="str">
        <f t="shared" si="131"/>
        <v>'ELECON'</v>
      </c>
      <c r="C1161" t="s">
        <v>24</v>
      </c>
      <c r="D1161" t="s">
        <v>1677</v>
      </c>
      <c r="E1161">
        <v>24.4</v>
      </c>
      <c r="F1161">
        <v>24.6</v>
      </c>
      <c r="G1161">
        <v>25.4</v>
      </c>
      <c r="H1161">
        <v>24.55</v>
      </c>
      <c r="I1161">
        <v>24.7</v>
      </c>
      <c r="J1161">
        <v>24.75</v>
      </c>
      <c r="K1161">
        <v>24.95</v>
      </c>
      <c r="L1161">
        <v>51449</v>
      </c>
      <c r="M1161" s="3">
        <v>12.84</v>
      </c>
      <c r="N1161">
        <v>683</v>
      </c>
      <c r="O1161" s="3">
        <f t="shared" si="127"/>
        <v>75.327964860907755</v>
      </c>
      <c r="P1161" s="3">
        <f>VLOOKUP(A1161,'27-7'!$A$2:$N$1650,14,FALSE)</f>
        <v>81.113494191242182</v>
      </c>
      <c r="Q1161" s="6">
        <f t="shared" si="132"/>
        <v>-7.1326348199151929E-2</v>
      </c>
      <c r="R1161" s="5">
        <f>VLOOKUP(A1161,'27-7'!$A$2:$L$1650,12,FALSE)</f>
        <v>22.15</v>
      </c>
      <c r="S1161" s="7">
        <f t="shared" si="133"/>
        <v>-0.42031602708803606</v>
      </c>
      <c r="T1161">
        <v>22935</v>
      </c>
      <c r="U1161">
        <v>44.58</v>
      </c>
      <c r="V1161">
        <f t="shared" si="128"/>
        <v>0</v>
      </c>
      <c r="W1161">
        <f t="shared" si="129"/>
        <v>0</v>
      </c>
      <c r="X1161">
        <f t="shared" si="130"/>
        <v>0</v>
      </c>
    </row>
    <row r="1162" spans="1:24" x14ac:dyDescent="0.3">
      <c r="A1162" t="s">
        <v>1006</v>
      </c>
      <c r="B1162" t="str">
        <f t="shared" si="131"/>
        <v>'DYNAMATECH'</v>
      </c>
      <c r="C1162" t="s">
        <v>24</v>
      </c>
      <c r="D1162" t="s">
        <v>1677</v>
      </c>
      <c r="E1162">
        <v>512.29999999999995</v>
      </c>
      <c r="F1162">
        <v>517.95000000000005</v>
      </c>
      <c r="G1162">
        <v>517.95000000000005</v>
      </c>
      <c r="H1162">
        <v>499.95</v>
      </c>
      <c r="I1162">
        <v>505.55</v>
      </c>
      <c r="J1162">
        <v>507.7</v>
      </c>
      <c r="K1162">
        <v>507.3</v>
      </c>
      <c r="L1162">
        <v>2478</v>
      </c>
      <c r="M1162" s="3">
        <v>12.57</v>
      </c>
      <c r="N1162">
        <v>315</v>
      </c>
      <c r="O1162" s="3">
        <f t="shared" si="127"/>
        <v>7.8666666666666663</v>
      </c>
      <c r="P1162" s="3">
        <f>VLOOKUP(A1162,'27-7'!$A$2:$N$1650,14,FALSE)</f>
        <v>5.9132290184921761</v>
      </c>
      <c r="Q1162" s="6">
        <f t="shared" si="132"/>
        <v>0.33035041295806272</v>
      </c>
      <c r="R1162" s="5">
        <f>VLOOKUP(A1162,'27-7'!$A$2:$L$1650,12,FALSE)</f>
        <v>21.43</v>
      </c>
      <c r="S1162" s="7">
        <f t="shared" si="133"/>
        <v>-0.41343910405972933</v>
      </c>
      <c r="T1162">
        <v>1450</v>
      </c>
      <c r="U1162">
        <v>58.51</v>
      </c>
      <c r="V1162">
        <f t="shared" si="128"/>
        <v>0</v>
      </c>
      <c r="W1162">
        <f t="shared" si="129"/>
        <v>0</v>
      </c>
      <c r="X1162">
        <f t="shared" si="130"/>
        <v>0</v>
      </c>
    </row>
    <row r="1163" spans="1:24" x14ac:dyDescent="0.3">
      <c r="A1163" t="s">
        <v>1273</v>
      </c>
      <c r="B1163" t="str">
        <f t="shared" si="131"/>
        <v>'SHRIRAMEPC'</v>
      </c>
      <c r="C1163" t="s">
        <v>24</v>
      </c>
      <c r="D1163" t="s">
        <v>1677</v>
      </c>
      <c r="E1163">
        <v>3.85</v>
      </c>
      <c r="F1163">
        <v>3.85</v>
      </c>
      <c r="G1163">
        <v>4</v>
      </c>
      <c r="H1163">
        <v>3.7</v>
      </c>
      <c r="I1163">
        <v>3.9</v>
      </c>
      <c r="J1163">
        <v>3.85</v>
      </c>
      <c r="K1163">
        <v>3.74</v>
      </c>
      <c r="L1163">
        <v>332309</v>
      </c>
      <c r="M1163" s="3">
        <v>12.43</v>
      </c>
      <c r="N1163">
        <v>288</v>
      </c>
      <c r="O1163" s="3">
        <f t="shared" si="127"/>
        <v>1153.8506944444443</v>
      </c>
      <c r="P1163" s="3">
        <f>VLOOKUP(A1163,'27-7'!$A$2:$N$1650,14,FALSE)</f>
        <v>1246.5721925133689</v>
      </c>
      <c r="Q1163" s="6">
        <f t="shared" si="132"/>
        <v>-7.4381169920032672E-2</v>
      </c>
      <c r="R1163" s="5">
        <f>VLOOKUP(A1163,'27-7'!$A$2:$L$1650,12,FALSE)</f>
        <v>9.01</v>
      </c>
      <c r="S1163" s="7">
        <f t="shared" si="133"/>
        <v>0.37957824639289678</v>
      </c>
      <c r="T1163">
        <v>191992</v>
      </c>
      <c r="U1163">
        <v>57.78</v>
      </c>
      <c r="V1163">
        <f t="shared" si="128"/>
        <v>0</v>
      </c>
      <c r="W1163">
        <f t="shared" si="129"/>
        <v>0</v>
      </c>
      <c r="X1163">
        <f t="shared" si="130"/>
        <v>0</v>
      </c>
    </row>
    <row r="1164" spans="1:24" x14ac:dyDescent="0.3">
      <c r="A1164" t="s">
        <v>1179</v>
      </c>
      <c r="B1164" t="str">
        <f t="shared" si="131"/>
        <v>'URJA'</v>
      </c>
      <c r="C1164" t="s">
        <v>41</v>
      </c>
      <c r="D1164" t="s">
        <v>1677</v>
      </c>
      <c r="E1164">
        <v>2.65</v>
      </c>
      <c r="F1164">
        <v>2.5499999999999998</v>
      </c>
      <c r="G1164">
        <v>2.5499999999999998</v>
      </c>
      <c r="H1164">
        <v>2.5499999999999998</v>
      </c>
      <c r="I1164">
        <v>2.5499999999999998</v>
      </c>
      <c r="J1164">
        <v>2.5499999999999998</v>
      </c>
      <c r="K1164">
        <v>2.5499999999999998</v>
      </c>
      <c r="L1164">
        <v>484197</v>
      </c>
      <c r="M1164" s="3">
        <v>12.35</v>
      </c>
      <c r="N1164">
        <v>1524</v>
      </c>
      <c r="O1164" s="3">
        <f t="shared" si="127"/>
        <v>317.71456692913387</v>
      </c>
      <c r="P1164" s="3">
        <f>VLOOKUP(A1164,'27-7'!$A$2:$N$1650,14,FALSE)</f>
        <v>310.46035559827004</v>
      </c>
      <c r="Q1164" s="6">
        <f t="shared" si="132"/>
        <v>2.3365982806032214E-2</v>
      </c>
      <c r="R1164" s="5">
        <f>VLOOKUP(A1164,'27-7'!$A$2:$L$1650,12,FALSE)</f>
        <v>17.12</v>
      </c>
      <c r="S1164" s="7">
        <f t="shared" si="133"/>
        <v>-0.27862149532710284</v>
      </c>
      <c r="T1164" t="s">
        <v>42</v>
      </c>
      <c r="U1164" t="s">
        <v>42</v>
      </c>
      <c r="V1164">
        <f t="shared" si="128"/>
        <v>0</v>
      </c>
      <c r="W1164">
        <f t="shared" si="129"/>
        <v>0</v>
      </c>
      <c r="X1164">
        <f t="shared" si="130"/>
        <v>0</v>
      </c>
    </row>
    <row r="1165" spans="1:24" x14ac:dyDescent="0.3">
      <c r="A1165" t="s">
        <v>1230</v>
      </c>
      <c r="B1165" t="str">
        <f t="shared" si="131"/>
        <v>'ADORWELD'</v>
      </c>
      <c r="C1165" t="s">
        <v>24</v>
      </c>
      <c r="D1165" t="s">
        <v>1677</v>
      </c>
      <c r="E1165">
        <v>251.65</v>
      </c>
      <c r="F1165">
        <v>251.65</v>
      </c>
      <c r="G1165">
        <v>254.95</v>
      </c>
      <c r="H1165">
        <v>250.1</v>
      </c>
      <c r="I1165">
        <v>251.1</v>
      </c>
      <c r="J1165">
        <v>252.2</v>
      </c>
      <c r="K1165">
        <v>252.08</v>
      </c>
      <c r="L1165">
        <v>4846</v>
      </c>
      <c r="M1165" s="3">
        <v>12.22</v>
      </c>
      <c r="N1165">
        <v>434</v>
      </c>
      <c r="O1165" s="3">
        <f t="shared" si="127"/>
        <v>11.165898617511521</v>
      </c>
      <c r="P1165" s="3">
        <f>VLOOKUP(A1165,'27-7'!$A$2:$N$1650,14,FALSE)</f>
        <v>7.65</v>
      </c>
      <c r="Q1165" s="6">
        <f t="shared" si="132"/>
        <v>0.45959459052438179</v>
      </c>
      <c r="R1165" s="5">
        <f>VLOOKUP(A1165,'27-7'!$A$2:$L$1650,12,FALSE)</f>
        <v>12.31</v>
      </c>
      <c r="S1165" s="7">
        <f t="shared" si="133"/>
        <v>-7.3111291632818728E-3</v>
      </c>
      <c r="T1165">
        <v>2838</v>
      </c>
      <c r="U1165">
        <v>58.56</v>
      </c>
      <c r="V1165">
        <f t="shared" si="128"/>
        <v>0</v>
      </c>
      <c r="W1165">
        <f t="shared" si="129"/>
        <v>0</v>
      </c>
      <c r="X1165">
        <f t="shared" si="130"/>
        <v>0</v>
      </c>
    </row>
    <row r="1166" spans="1:24" x14ac:dyDescent="0.3">
      <c r="A1166" t="s">
        <v>1260</v>
      </c>
      <c r="B1166" t="str">
        <f t="shared" si="131"/>
        <v>'ROSSELLIND'</v>
      </c>
      <c r="C1166" t="s">
        <v>24</v>
      </c>
      <c r="D1166" t="s">
        <v>1677</v>
      </c>
      <c r="E1166">
        <v>73.599999999999994</v>
      </c>
      <c r="F1166">
        <v>73.3</v>
      </c>
      <c r="G1166">
        <v>77.2</v>
      </c>
      <c r="H1166">
        <v>73.25</v>
      </c>
      <c r="I1166">
        <v>74.5</v>
      </c>
      <c r="J1166">
        <v>74.95</v>
      </c>
      <c r="K1166">
        <v>75.12</v>
      </c>
      <c r="L1166">
        <v>16226</v>
      </c>
      <c r="M1166" s="3">
        <v>12.19</v>
      </c>
      <c r="N1166">
        <v>204</v>
      </c>
      <c r="O1166" s="3">
        <f t="shared" si="127"/>
        <v>79.539215686274517</v>
      </c>
      <c r="P1166" s="3">
        <f>VLOOKUP(A1166,'27-7'!$A$2:$N$1650,14,FALSE)</f>
        <v>40.074303405572756</v>
      </c>
      <c r="Q1166" s="6">
        <f t="shared" si="132"/>
        <v>0.98479346930366718</v>
      </c>
      <c r="R1166" s="5">
        <f>VLOOKUP(A1166,'27-7'!$A$2:$L$1650,12,FALSE)</f>
        <v>9.7200000000000006</v>
      </c>
      <c r="S1166" s="7">
        <f t="shared" si="133"/>
        <v>0.25411522633744843</v>
      </c>
      <c r="T1166">
        <v>13308</v>
      </c>
      <c r="U1166">
        <v>82.02</v>
      </c>
      <c r="V1166">
        <f t="shared" si="128"/>
        <v>0</v>
      </c>
      <c r="W1166">
        <f t="shared" si="129"/>
        <v>0</v>
      </c>
      <c r="X1166">
        <f t="shared" si="130"/>
        <v>0</v>
      </c>
    </row>
    <row r="1167" spans="1:24" x14ac:dyDescent="0.3">
      <c r="A1167" t="s">
        <v>996</v>
      </c>
      <c r="B1167" t="str">
        <f t="shared" si="131"/>
        <v>'PPL'</v>
      </c>
      <c r="C1167" t="s">
        <v>24</v>
      </c>
      <c r="D1167" t="s">
        <v>1677</v>
      </c>
      <c r="E1167">
        <v>60.05</v>
      </c>
      <c r="F1167">
        <v>61</v>
      </c>
      <c r="G1167">
        <v>61</v>
      </c>
      <c r="H1167">
        <v>58.3</v>
      </c>
      <c r="I1167">
        <v>58.5</v>
      </c>
      <c r="J1167">
        <v>58.55</v>
      </c>
      <c r="K1167">
        <v>58.79</v>
      </c>
      <c r="L1167">
        <v>20679</v>
      </c>
      <c r="M1167" s="3">
        <v>12.16</v>
      </c>
      <c r="N1167">
        <v>351</v>
      </c>
      <c r="O1167" s="3">
        <f t="shared" si="127"/>
        <v>58.914529914529915</v>
      </c>
      <c r="P1167" s="3">
        <f>VLOOKUP(A1167,'27-7'!$A$2:$N$1650,14,FALSE)</f>
        <v>63.444264943457192</v>
      </c>
      <c r="Q1167" s="6">
        <f t="shared" si="132"/>
        <v>-7.1397076362446132E-2</v>
      </c>
      <c r="R1167" s="5">
        <f>VLOOKUP(A1167,'27-7'!$A$2:$L$1650,12,FALSE)</f>
        <v>23.03</v>
      </c>
      <c r="S1167" s="7">
        <f t="shared" si="133"/>
        <v>-0.47199305254016505</v>
      </c>
      <c r="T1167">
        <v>16594</v>
      </c>
      <c r="U1167">
        <v>80.25</v>
      </c>
      <c r="V1167">
        <f t="shared" si="128"/>
        <v>0</v>
      </c>
      <c r="W1167">
        <f t="shared" si="129"/>
        <v>0</v>
      </c>
      <c r="X1167">
        <f t="shared" si="130"/>
        <v>0</v>
      </c>
    </row>
    <row r="1168" spans="1:24" x14ac:dyDescent="0.3">
      <c r="A1168" t="s">
        <v>1220</v>
      </c>
      <c r="B1168" t="str">
        <f t="shared" si="131"/>
        <v>'SANGHVIMOV'</v>
      </c>
      <c r="C1168" t="s">
        <v>24</v>
      </c>
      <c r="D1168" t="s">
        <v>1677</v>
      </c>
      <c r="E1168">
        <v>68</v>
      </c>
      <c r="F1168">
        <v>68.05</v>
      </c>
      <c r="G1168">
        <v>70.900000000000006</v>
      </c>
      <c r="H1168">
        <v>64.75</v>
      </c>
      <c r="I1168">
        <v>66.2</v>
      </c>
      <c r="J1168">
        <v>65.900000000000006</v>
      </c>
      <c r="K1168">
        <v>66.62</v>
      </c>
      <c r="L1168">
        <v>18239</v>
      </c>
      <c r="M1168" s="3">
        <v>12.15</v>
      </c>
      <c r="N1168">
        <v>580</v>
      </c>
      <c r="O1168" s="3">
        <f t="shared" si="127"/>
        <v>31.44655172413793</v>
      </c>
      <c r="P1168" s="3">
        <f>VLOOKUP(A1168,'27-7'!$A$2:$N$1650,14,FALSE)</f>
        <v>27.940915805022158</v>
      </c>
      <c r="Q1168" s="6">
        <f t="shared" si="132"/>
        <v>0.12546603495672326</v>
      </c>
      <c r="R1168" s="5">
        <f>VLOOKUP(A1168,'27-7'!$A$2:$L$1650,12,FALSE)</f>
        <v>13.05</v>
      </c>
      <c r="S1168" s="7">
        <f t="shared" si="133"/>
        <v>-6.8965517241379337E-2</v>
      </c>
      <c r="T1168">
        <v>8707</v>
      </c>
      <c r="U1168">
        <v>47.74</v>
      </c>
      <c r="V1168">
        <f t="shared" si="128"/>
        <v>0</v>
      </c>
      <c r="W1168">
        <f t="shared" si="129"/>
        <v>0</v>
      </c>
      <c r="X1168">
        <f t="shared" si="130"/>
        <v>0</v>
      </c>
    </row>
    <row r="1169" spans="1:24" x14ac:dyDescent="0.3">
      <c r="A1169" t="s">
        <v>953</v>
      </c>
      <c r="B1169" t="str">
        <f t="shared" si="131"/>
        <v>'LOKESHMACH'</v>
      </c>
      <c r="C1169" t="s">
        <v>24</v>
      </c>
      <c r="D1169" t="s">
        <v>1677</v>
      </c>
      <c r="E1169">
        <v>23.6</v>
      </c>
      <c r="F1169">
        <v>23.3</v>
      </c>
      <c r="G1169">
        <v>24</v>
      </c>
      <c r="H1169">
        <v>22.65</v>
      </c>
      <c r="I1169">
        <v>23</v>
      </c>
      <c r="J1169">
        <v>22.85</v>
      </c>
      <c r="K1169">
        <v>22.99</v>
      </c>
      <c r="L1169">
        <v>51917</v>
      </c>
      <c r="M1169" s="3">
        <v>11.94</v>
      </c>
      <c r="N1169">
        <v>403</v>
      </c>
      <c r="O1169" s="3">
        <f t="shared" si="127"/>
        <v>128.82630272952855</v>
      </c>
      <c r="P1169" s="3">
        <f>VLOOKUP(A1169,'27-7'!$A$2:$N$1650,14,FALSE)</f>
        <v>124.08797653958945</v>
      </c>
      <c r="Q1169" s="6">
        <f t="shared" si="132"/>
        <v>3.8185216022338556E-2</v>
      </c>
      <c r="R1169" s="5">
        <f>VLOOKUP(A1169,'27-7'!$A$2:$L$1650,12,FALSE)</f>
        <v>30.49</v>
      </c>
      <c r="S1169" s="7">
        <f t="shared" si="133"/>
        <v>-0.60839619547392576</v>
      </c>
      <c r="T1169">
        <v>34986</v>
      </c>
      <c r="U1169">
        <v>67.39</v>
      </c>
      <c r="V1169">
        <f t="shared" si="128"/>
        <v>0</v>
      </c>
      <c r="W1169">
        <f t="shared" si="129"/>
        <v>0</v>
      </c>
      <c r="X1169">
        <f t="shared" si="130"/>
        <v>0</v>
      </c>
    </row>
    <row r="1170" spans="1:24" x14ac:dyDescent="0.3">
      <c r="A1170" t="s">
        <v>1201</v>
      </c>
      <c r="B1170" t="str">
        <f t="shared" si="131"/>
        <v>'TALBROAUTO'</v>
      </c>
      <c r="C1170" t="s">
        <v>24</v>
      </c>
      <c r="D1170" t="s">
        <v>1677</v>
      </c>
      <c r="E1170">
        <v>98.3</v>
      </c>
      <c r="F1170">
        <v>99</v>
      </c>
      <c r="G1170">
        <v>100.5</v>
      </c>
      <c r="H1170">
        <v>96.25</v>
      </c>
      <c r="I1170">
        <v>96.25</v>
      </c>
      <c r="J1170">
        <v>97.1</v>
      </c>
      <c r="K1170">
        <v>98.22</v>
      </c>
      <c r="L1170">
        <v>11928</v>
      </c>
      <c r="M1170" s="3">
        <v>11.72</v>
      </c>
      <c r="N1170">
        <v>495</v>
      </c>
      <c r="O1170" s="3">
        <f t="shared" si="127"/>
        <v>24.096969696969698</v>
      </c>
      <c r="P1170" s="3">
        <f>VLOOKUP(A1170,'27-7'!$A$2:$N$1650,14,FALSE)</f>
        <v>16.57</v>
      </c>
      <c r="Q1170" s="6">
        <f t="shared" si="132"/>
        <v>0.4542528483385454</v>
      </c>
      <c r="R1170" s="5">
        <f>VLOOKUP(A1170,'27-7'!$A$2:$L$1650,12,FALSE)</f>
        <v>14.8</v>
      </c>
      <c r="S1170" s="7">
        <f t="shared" si="133"/>
        <v>-0.20810810810810809</v>
      </c>
      <c r="T1170">
        <v>6995</v>
      </c>
      <c r="U1170">
        <v>58.64</v>
      </c>
      <c r="V1170">
        <f t="shared" si="128"/>
        <v>0</v>
      </c>
      <c r="W1170">
        <f t="shared" si="129"/>
        <v>0</v>
      </c>
      <c r="X1170">
        <f t="shared" si="130"/>
        <v>0</v>
      </c>
    </row>
    <row r="1171" spans="1:24" x14ac:dyDescent="0.3">
      <c r="A1171" t="s">
        <v>49</v>
      </c>
      <c r="B1171" t="str">
        <f t="shared" si="131"/>
        <v>'VIKASPROP'</v>
      </c>
      <c r="C1171" t="s">
        <v>24</v>
      </c>
      <c r="D1171" t="s">
        <v>1677</v>
      </c>
      <c r="E1171">
        <v>3.2</v>
      </c>
      <c r="F1171">
        <v>3.15</v>
      </c>
      <c r="G1171">
        <v>3.15</v>
      </c>
      <c r="H1171">
        <v>3.15</v>
      </c>
      <c r="I1171">
        <v>3.15</v>
      </c>
      <c r="J1171">
        <v>3.15</v>
      </c>
      <c r="K1171">
        <v>3.15</v>
      </c>
      <c r="L1171">
        <v>369777</v>
      </c>
      <c r="M1171" s="3">
        <v>11.65</v>
      </c>
      <c r="N1171">
        <v>872</v>
      </c>
      <c r="O1171" s="3">
        <f t="shared" si="127"/>
        <v>424.05619266055044</v>
      </c>
      <c r="P1171" s="3">
        <f>VLOOKUP(A1171,'27-7'!$A$2:$N$1650,14,FALSE)</f>
        <v>2134.4320987654319</v>
      </c>
      <c r="Q1171" s="6">
        <f t="shared" si="132"/>
        <v>-0.80132598600544513</v>
      </c>
      <c r="R1171" s="5">
        <f>VLOOKUP(A1171,'27-7'!$A$2:$L$1650,12,FALSE)</f>
        <v>110.85</v>
      </c>
      <c r="S1171" s="7">
        <f t="shared" si="133"/>
        <v>-0.8949030221019395</v>
      </c>
      <c r="T1171">
        <v>369772</v>
      </c>
      <c r="U1171">
        <v>100</v>
      </c>
      <c r="V1171">
        <f t="shared" si="128"/>
        <v>0</v>
      </c>
      <c r="W1171">
        <f t="shared" si="129"/>
        <v>0</v>
      </c>
      <c r="X1171">
        <f t="shared" si="130"/>
        <v>0</v>
      </c>
    </row>
    <row r="1172" spans="1:24" x14ac:dyDescent="0.3">
      <c r="A1172" t="s">
        <v>1280</v>
      </c>
      <c r="B1172" t="str">
        <f t="shared" si="131"/>
        <v>'PRIMESECU'</v>
      </c>
      <c r="C1172" t="s">
        <v>24</v>
      </c>
      <c r="D1172" t="s">
        <v>1677</v>
      </c>
      <c r="E1172">
        <v>48.5</v>
      </c>
      <c r="F1172">
        <v>48.05</v>
      </c>
      <c r="G1172">
        <v>49</v>
      </c>
      <c r="H1172">
        <v>47.1</v>
      </c>
      <c r="I1172">
        <v>48.2</v>
      </c>
      <c r="J1172">
        <v>47.7</v>
      </c>
      <c r="K1172">
        <v>47.85</v>
      </c>
      <c r="L1172">
        <v>24209</v>
      </c>
      <c r="M1172" s="3">
        <v>11.58</v>
      </c>
      <c r="N1172">
        <v>374</v>
      </c>
      <c r="O1172" s="3">
        <f t="shared" si="127"/>
        <v>64.729946524064175</v>
      </c>
      <c r="P1172" s="3">
        <f>VLOOKUP(A1172,'27-7'!$A$2:$N$1650,14,FALSE)</f>
        <v>57.567114093959731</v>
      </c>
      <c r="Q1172" s="6">
        <f t="shared" si="132"/>
        <v>0.12442576882373212</v>
      </c>
      <c r="R1172" s="5">
        <f>VLOOKUP(A1172,'27-7'!$A$2:$L$1650,12,FALSE)</f>
        <v>8.34</v>
      </c>
      <c r="S1172" s="7">
        <f t="shared" si="133"/>
        <v>0.38848920863309355</v>
      </c>
      <c r="T1172">
        <v>16508</v>
      </c>
      <c r="U1172">
        <v>68.19</v>
      </c>
      <c r="V1172">
        <f t="shared" si="128"/>
        <v>0</v>
      </c>
      <c r="W1172">
        <f t="shared" si="129"/>
        <v>0</v>
      </c>
      <c r="X1172">
        <f t="shared" si="130"/>
        <v>0</v>
      </c>
    </row>
    <row r="1173" spans="1:24" x14ac:dyDescent="0.3">
      <c r="A1173" t="s">
        <v>1276</v>
      </c>
      <c r="B1173" t="str">
        <f t="shared" si="131"/>
        <v>'TIIL'</v>
      </c>
      <c r="C1173" t="s">
        <v>24</v>
      </c>
      <c r="D1173" t="s">
        <v>1677</v>
      </c>
      <c r="E1173">
        <v>222.45</v>
      </c>
      <c r="F1173">
        <v>211</v>
      </c>
      <c r="G1173">
        <v>223.85</v>
      </c>
      <c r="H1173">
        <v>211</v>
      </c>
      <c r="I1173">
        <v>221.75</v>
      </c>
      <c r="J1173">
        <v>217.1</v>
      </c>
      <c r="K1173">
        <v>215.12</v>
      </c>
      <c r="L1173">
        <v>5382</v>
      </c>
      <c r="M1173" s="3">
        <v>11.58</v>
      </c>
      <c r="N1173">
        <v>293</v>
      </c>
      <c r="O1173" s="3">
        <f t="shared" si="127"/>
        <v>18.368600682593858</v>
      </c>
      <c r="P1173" s="3">
        <f>VLOOKUP(A1173,'27-7'!$A$2:$N$1650,14,FALSE)</f>
        <v>10.007751937984496</v>
      </c>
      <c r="Q1173" s="6">
        <f t="shared" si="132"/>
        <v>0.83543724868676039</v>
      </c>
      <c r="R1173" s="5">
        <f>VLOOKUP(A1173,'27-7'!$A$2:$L$1650,12,FALSE)</f>
        <v>8.73</v>
      </c>
      <c r="S1173" s="7">
        <f t="shared" si="133"/>
        <v>0.32646048109965631</v>
      </c>
      <c r="T1173">
        <v>2828</v>
      </c>
      <c r="U1173">
        <v>52.55</v>
      </c>
      <c r="V1173">
        <f t="shared" si="128"/>
        <v>0</v>
      </c>
      <c r="W1173">
        <f t="shared" si="129"/>
        <v>0</v>
      </c>
      <c r="X1173">
        <f t="shared" si="130"/>
        <v>0</v>
      </c>
    </row>
    <row r="1174" spans="1:24" x14ac:dyDescent="0.3">
      <c r="A1174" t="s">
        <v>1333</v>
      </c>
      <c r="B1174" t="str">
        <f t="shared" si="131"/>
        <v>'PIONDIST'</v>
      </c>
      <c r="C1174" t="s">
        <v>24</v>
      </c>
      <c r="D1174" t="s">
        <v>1677</v>
      </c>
      <c r="E1174">
        <v>113</v>
      </c>
      <c r="F1174">
        <v>112.7</v>
      </c>
      <c r="G1174">
        <v>113.05</v>
      </c>
      <c r="H1174">
        <v>109.45</v>
      </c>
      <c r="I1174">
        <v>112</v>
      </c>
      <c r="J1174">
        <v>113</v>
      </c>
      <c r="K1174">
        <v>111.71</v>
      </c>
      <c r="L1174">
        <v>10292</v>
      </c>
      <c r="M1174" s="3">
        <v>11.5</v>
      </c>
      <c r="N1174">
        <v>111</v>
      </c>
      <c r="O1174" s="3">
        <f t="shared" si="127"/>
        <v>92.72072072072072</v>
      </c>
      <c r="P1174" s="3">
        <f>VLOOKUP(A1174,'27-7'!$A$2:$N$1650,14,FALSE)</f>
        <v>57.178571428571431</v>
      </c>
      <c r="Q1174" s="6">
        <f t="shared" si="132"/>
        <v>0.62159911316688321</v>
      </c>
      <c r="R1174" s="5">
        <f>VLOOKUP(A1174,'27-7'!$A$2:$L$1650,12,FALSE)</f>
        <v>5.43</v>
      </c>
      <c r="S1174" s="7">
        <f t="shared" si="133"/>
        <v>1.117863720073665</v>
      </c>
      <c r="T1174">
        <v>8684</v>
      </c>
      <c r="U1174">
        <v>84.38</v>
      </c>
      <c r="V1174">
        <f t="shared" si="128"/>
        <v>0</v>
      </c>
      <c r="W1174">
        <f t="shared" si="129"/>
        <v>0</v>
      </c>
      <c r="X1174">
        <f t="shared" si="130"/>
        <v>0</v>
      </c>
    </row>
    <row r="1175" spans="1:24" x14ac:dyDescent="0.3">
      <c r="A1175" t="s">
        <v>1241</v>
      </c>
      <c r="B1175" t="str">
        <f t="shared" si="131"/>
        <v>'PLASTIBLEN'</v>
      </c>
      <c r="C1175" t="s">
        <v>24</v>
      </c>
      <c r="D1175" t="s">
        <v>1677</v>
      </c>
      <c r="E1175">
        <v>158.94999999999999</v>
      </c>
      <c r="F1175">
        <v>159.9</v>
      </c>
      <c r="G1175">
        <v>163</v>
      </c>
      <c r="H1175">
        <v>156.1</v>
      </c>
      <c r="I1175">
        <v>162.44999999999999</v>
      </c>
      <c r="J1175">
        <v>161.75</v>
      </c>
      <c r="K1175">
        <v>159.21</v>
      </c>
      <c r="L1175">
        <v>7210</v>
      </c>
      <c r="M1175" s="3">
        <v>11.48</v>
      </c>
      <c r="N1175">
        <v>391</v>
      </c>
      <c r="O1175" s="3">
        <f t="shared" si="127"/>
        <v>18.43989769820972</v>
      </c>
      <c r="P1175" s="3">
        <f>VLOOKUP(A1175,'27-7'!$A$2:$N$1650,14,FALSE)</f>
        <v>16.776155717761558</v>
      </c>
      <c r="Q1175" s="6">
        <f t="shared" si="132"/>
        <v>9.9173017253690265E-2</v>
      </c>
      <c r="R1175" s="5">
        <f>VLOOKUP(A1175,'27-7'!$A$2:$L$1650,12,FALSE)</f>
        <v>11.05</v>
      </c>
      <c r="S1175" s="7">
        <f t="shared" si="133"/>
        <v>3.891402714932124E-2</v>
      </c>
      <c r="T1175">
        <v>4562</v>
      </c>
      <c r="U1175">
        <v>63.27</v>
      </c>
      <c r="V1175">
        <f t="shared" si="128"/>
        <v>0</v>
      </c>
      <c r="W1175">
        <f t="shared" si="129"/>
        <v>0</v>
      </c>
      <c r="X1175">
        <f t="shared" si="130"/>
        <v>0</v>
      </c>
    </row>
    <row r="1176" spans="1:24" x14ac:dyDescent="0.3">
      <c r="A1176" t="s">
        <v>1357</v>
      </c>
      <c r="B1176" t="str">
        <f t="shared" si="131"/>
        <v>'HDFCSENETF'</v>
      </c>
      <c r="C1176" t="s">
        <v>24</v>
      </c>
      <c r="D1176" t="s">
        <v>1677</v>
      </c>
      <c r="E1176">
        <v>3983.43</v>
      </c>
      <c r="F1176">
        <v>3980</v>
      </c>
      <c r="G1176">
        <v>4036</v>
      </c>
      <c r="H1176">
        <v>3980</v>
      </c>
      <c r="I1176">
        <v>4035</v>
      </c>
      <c r="J1176">
        <v>4035.05</v>
      </c>
      <c r="K1176">
        <v>4031.55</v>
      </c>
      <c r="L1176">
        <v>284</v>
      </c>
      <c r="M1176" s="3">
        <v>11.45</v>
      </c>
      <c r="N1176">
        <v>57</v>
      </c>
      <c r="O1176" s="3">
        <f t="shared" si="127"/>
        <v>4.9824561403508776</v>
      </c>
      <c r="P1176" s="3">
        <f>VLOOKUP(A1176,'27-7'!$A$2:$N$1650,14,FALSE)</f>
        <v>3.1818181818181817</v>
      </c>
      <c r="Q1176" s="6">
        <f t="shared" si="132"/>
        <v>0.5659147869674187</v>
      </c>
      <c r="R1176" s="5">
        <f>VLOOKUP(A1176,'27-7'!$A$2:$L$1650,12,FALSE)</f>
        <v>4.18</v>
      </c>
      <c r="S1176" s="7">
        <f t="shared" si="133"/>
        <v>1.7392344497607655</v>
      </c>
      <c r="T1176">
        <v>266</v>
      </c>
      <c r="U1176">
        <v>93.66</v>
      </c>
      <c r="V1176">
        <f t="shared" si="128"/>
        <v>0</v>
      </c>
      <c r="W1176">
        <f t="shared" si="129"/>
        <v>0</v>
      </c>
      <c r="X1176">
        <f t="shared" si="130"/>
        <v>0</v>
      </c>
    </row>
    <row r="1177" spans="1:24" x14ac:dyDescent="0.3">
      <c r="A1177" t="s">
        <v>1176</v>
      </c>
      <c r="B1177" t="str">
        <f t="shared" si="131"/>
        <v>'SKMEGGPROD'</v>
      </c>
      <c r="C1177" t="s">
        <v>24</v>
      </c>
      <c r="D1177" t="s">
        <v>1677</v>
      </c>
      <c r="E1177">
        <v>36.200000000000003</v>
      </c>
      <c r="F1177">
        <v>36.25</v>
      </c>
      <c r="G1177">
        <v>36.799999999999997</v>
      </c>
      <c r="H1177">
        <v>35</v>
      </c>
      <c r="I1177">
        <v>36</v>
      </c>
      <c r="J1177">
        <v>36.200000000000003</v>
      </c>
      <c r="K1177">
        <v>35.909999999999997</v>
      </c>
      <c r="L1177">
        <v>31805</v>
      </c>
      <c r="M1177" s="3">
        <v>11.42</v>
      </c>
      <c r="N1177">
        <v>489</v>
      </c>
      <c r="O1177" s="3">
        <f t="shared" si="127"/>
        <v>65.040899795501019</v>
      </c>
      <c r="P1177" s="3">
        <f>VLOOKUP(A1177,'27-7'!$A$2:$N$1650,14,FALSE)</f>
        <v>96.656188605108056</v>
      </c>
      <c r="Q1177" s="6">
        <f t="shared" si="132"/>
        <v>-0.3270901663500545</v>
      </c>
      <c r="R1177" s="5">
        <f>VLOOKUP(A1177,'27-7'!$A$2:$L$1650,12,FALSE)</f>
        <v>17.600000000000001</v>
      </c>
      <c r="S1177" s="7">
        <f t="shared" si="133"/>
        <v>-0.35113636363636369</v>
      </c>
      <c r="T1177">
        <v>16058</v>
      </c>
      <c r="U1177">
        <v>50.49</v>
      </c>
      <c r="V1177">
        <f t="shared" si="128"/>
        <v>0</v>
      </c>
      <c r="W1177">
        <f t="shared" si="129"/>
        <v>0</v>
      </c>
      <c r="X1177">
        <f t="shared" si="130"/>
        <v>0</v>
      </c>
    </row>
    <row r="1178" spans="1:24" x14ac:dyDescent="0.3">
      <c r="A1178" t="s">
        <v>118</v>
      </c>
      <c r="B1178" t="str">
        <f t="shared" si="131"/>
        <v>'HDFCNIFETF'</v>
      </c>
      <c r="C1178" t="s">
        <v>24</v>
      </c>
      <c r="D1178" t="s">
        <v>1677</v>
      </c>
      <c r="E1178">
        <v>1157.49</v>
      </c>
      <c r="F1178">
        <v>1169.49</v>
      </c>
      <c r="G1178">
        <v>1173.5</v>
      </c>
      <c r="H1178">
        <v>1162.5</v>
      </c>
      <c r="I1178">
        <v>1169.5</v>
      </c>
      <c r="J1178">
        <v>1171.8699999999999</v>
      </c>
      <c r="K1178">
        <v>1169.47</v>
      </c>
      <c r="L1178">
        <v>975</v>
      </c>
      <c r="M1178" s="3">
        <v>11.4</v>
      </c>
      <c r="N1178">
        <v>91</v>
      </c>
      <c r="O1178" s="3">
        <f t="shared" si="127"/>
        <v>10.714285714285714</v>
      </c>
      <c r="P1178" s="3">
        <f>VLOOKUP(A1178,'27-7'!$A$2:$N$1650,14,FALSE)</f>
        <v>21.15748031496063</v>
      </c>
      <c r="Q1178" s="6">
        <f t="shared" si="132"/>
        <v>-0.49359349247700574</v>
      </c>
      <c r="R1178" s="5">
        <f>VLOOKUP(A1178,'27-7'!$A$2:$L$1650,12,FALSE)</f>
        <v>31.16</v>
      </c>
      <c r="S1178" s="7">
        <f t="shared" si="133"/>
        <v>-0.63414634146341453</v>
      </c>
      <c r="T1178">
        <v>669</v>
      </c>
      <c r="U1178">
        <v>68.62</v>
      </c>
      <c r="V1178">
        <f t="shared" si="128"/>
        <v>0</v>
      </c>
      <c r="W1178">
        <f t="shared" si="129"/>
        <v>0</v>
      </c>
      <c r="X1178">
        <f t="shared" si="130"/>
        <v>0</v>
      </c>
    </row>
    <row r="1179" spans="1:24" x14ac:dyDescent="0.3">
      <c r="A1179" t="s">
        <v>1183</v>
      </c>
      <c r="B1179" t="str">
        <f t="shared" si="131"/>
        <v>'SAKAR'</v>
      </c>
      <c r="C1179" t="s">
        <v>24</v>
      </c>
      <c r="D1179" t="s">
        <v>1677</v>
      </c>
      <c r="E1179">
        <v>53.3</v>
      </c>
      <c r="F1179">
        <v>52.25</v>
      </c>
      <c r="G1179">
        <v>54.7</v>
      </c>
      <c r="H1179">
        <v>52.25</v>
      </c>
      <c r="I1179">
        <v>52.5</v>
      </c>
      <c r="J1179">
        <v>52.6</v>
      </c>
      <c r="K1179">
        <v>53.42</v>
      </c>
      <c r="L1179">
        <v>21290</v>
      </c>
      <c r="M1179" s="3">
        <v>11.37</v>
      </c>
      <c r="N1179">
        <v>106</v>
      </c>
      <c r="O1179" s="3">
        <f t="shared" si="127"/>
        <v>200.84905660377359</v>
      </c>
      <c r="P1179" s="3">
        <f>VLOOKUP(A1179,'27-7'!$A$2:$N$1650,14,FALSE)</f>
        <v>275.32142857142856</v>
      </c>
      <c r="Q1179" s="6">
        <f t="shared" si="132"/>
        <v>-0.2704924653125359</v>
      </c>
      <c r="R1179" s="5">
        <f>VLOOKUP(A1179,'27-7'!$A$2:$L$1650,12,FALSE)</f>
        <v>16.73</v>
      </c>
      <c r="S1179" s="7">
        <f t="shared" si="133"/>
        <v>-0.32038254632396901</v>
      </c>
      <c r="T1179">
        <v>8605</v>
      </c>
      <c r="U1179">
        <v>40.42</v>
      </c>
      <c r="V1179">
        <f t="shared" si="128"/>
        <v>0</v>
      </c>
      <c r="W1179">
        <f t="shared" si="129"/>
        <v>0</v>
      </c>
      <c r="X1179">
        <f t="shared" si="130"/>
        <v>0</v>
      </c>
    </row>
    <row r="1180" spans="1:24" x14ac:dyDescent="0.3">
      <c r="A1180" t="s">
        <v>1234</v>
      </c>
      <c r="B1180" t="str">
        <f t="shared" si="131"/>
        <v>'PRECWIRE'</v>
      </c>
      <c r="C1180" t="s">
        <v>24</v>
      </c>
      <c r="D1180" t="s">
        <v>1677</v>
      </c>
      <c r="E1180">
        <v>101.5</v>
      </c>
      <c r="F1180">
        <v>102.1</v>
      </c>
      <c r="G1180">
        <v>102.5</v>
      </c>
      <c r="H1180">
        <v>100</v>
      </c>
      <c r="I1180">
        <v>100</v>
      </c>
      <c r="J1180">
        <v>100.4</v>
      </c>
      <c r="K1180">
        <v>100.7</v>
      </c>
      <c r="L1180">
        <v>11253</v>
      </c>
      <c r="M1180" s="3">
        <v>11.33</v>
      </c>
      <c r="N1180">
        <v>294</v>
      </c>
      <c r="O1180" s="3">
        <f t="shared" si="127"/>
        <v>38.275510204081634</v>
      </c>
      <c r="P1180" s="3">
        <f>VLOOKUP(A1180,'27-7'!$A$2:$N$1650,14,FALSE)</f>
        <v>26.911627906976744</v>
      </c>
      <c r="Q1180" s="6">
        <f t="shared" si="132"/>
        <v>0.42226662528129127</v>
      </c>
      <c r="R1180" s="5">
        <f>VLOOKUP(A1180,'27-7'!$A$2:$L$1650,12,FALSE)</f>
        <v>11.81</v>
      </c>
      <c r="S1180" s="7">
        <f t="shared" si="133"/>
        <v>-4.0643522438611378E-2</v>
      </c>
      <c r="T1180">
        <v>8794</v>
      </c>
      <c r="U1180">
        <v>78.150000000000006</v>
      </c>
      <c r="V1180">
        <f t="shared" si="128"/>
        <v>0</v>
      </c>
      <c r="W1180">
        <f t="shared" si="129"/>
        <v>0</v>
      </c>
      <c r="X1180">
        <f t="shared" si="130"/>
        <v>0</v>
      </c>
    </row>
    <row r="1181" spans="1:24" x14ac:dyDescent="0.3">
      <c r="A1181" t="s">
        <v>1281</v>
      </c>
      <c r="B1181" t="str">
        <f t="shared" si="131"/>
        <v>'NIPPOBATRY'</v>
      </c>
      <c r="C1181" t="s">
        <v>24</v>
      </c>
      <c r="D1181" t="s">
        <v>1677</v>
      </c>
      <c r="E1181">
        <v>509.05</v>
      </c>
      <c r="F1181">
        <v>505.25</v>
      </c>
      <c r="G1181">
        <v>519</v>
      </c>
      <c r="H1181">
        <v>499</v>
      </c>
      <c r="I1181">
        <v>506</v>
      </c>
      <c r="J1181">
        <v>507.2</v>
      </c>
      <c r="K1181">
        <v>505.98</v>
      </c>
      <c r="L1181">
        <v>2229</v>
      </c>
      <c r="M1181" s="3">
        <v>11.28</v>
      </c>
      <c r="N1181">
        <v>166</v>
      </c>
      <c r="O1181" s="3">
        <f t="shared" si="127"/>
        <v>13.427710843373495</v>
      </c>
      <c r="P1181" s="3">
        <f>VLOOKUP(A1181,'27-7'!$A$2:$N$1650,14,FALSE)</f>
        <v>7.7547169811320753</v>
      </c>
      <c r="Q1181" s="6">
        <f t="shared" si="132"/>
        <v>0.73155395303843129</v>
      </c>
      <c r="R1181" s="5">
        <f>VLOOKUP(A1181,'27-7'!$A$2:$L$1650,12,FALSE)</f>
        <v>8.27</v>
      </c>
      <c r="S1181" s="7">
        <f t="shared" si="133"/>
        <v>0.36396614268440142</v>
      </c>
      <c r="T1181">
        <v>2105</v>
      </c>
      <c r="U1181">
        <v>94.44</v>
      </c>
      <c r="V1181">
        <f t="shared" si="128"/>
        <v>0</v>
      </c>
      <c r="W1181">
        <f t="shared" si="129"/>
        <v>0</v>
      </c>
      <c r="X1181">
        <f t="shared" si="130"/>
        <v>0</v>
      </c>
    </row>
    <row r="1182" spans="1:24" x14ac:dyDescent="0.3">
      <c r="A1182" t="s">
        <v>1206</v>
      </c>
      <c r="B1182" t="str">
        <f t="shared" si="131"/>
        <v>'NITINSPIN'</v>
      </c>
      <c r="C1182" t="s">
        <v>24</v>
      </c>
      <c r="D1182" t="s">
        <v>1677</v>
      </c>
      <c r="E1182">
        <v>39.75</v>
      </c>
      <c r="F1182">
        <v>39.65</v>
      </c>
      <c r="G1182">
        <v>40.450000000000003</v>
      </c>
      <c r="H1182">
        <v>39.65</v>
      </c>
      <c r="I1182">
        <v>39.65</v>
      </c>
      <c r="J1182">
        <v>40</v>
      </c>
      <c r="K1182">
        <v>39.93</v>
      </c>
      <c r="L1182">
        <v>28161</v>
      </c>
      <c r="M1182" s="3">
        <v>11.25</v>
      </c>
      <c r="N1182">
        <v>303</v>
      </c>
      <c r="O1182" s="3">
        <f t="shared" si="127"/>
        <v>92.940594059405939</v>
      </c>
      <c r="P1182" s="3">
        <f>VLOOKUP(A1182,'27-7'!$A$2:$N$1650,14,FALSE)</f>
        <v>93.623036649214654</v>
      </c>
      <c r="Q1182" s="6">
        <f t="shared" si="132"/>
        <v>-7.2892592916600323E-3</v>
      </c>
      <c r="R1182" s="5">
        <f>VLOOKUP(A1182,'27-7'!$A$2:$L$1650,12,FALSE)</f>
        <v>14.25</v>
      </c>
      <c r="S1182" s="7">
        <f t="shared" si="133"/>
        <v>-0.21052631578947367</v>
      </c>
      <c r="T1182">
        <v>21384</v>
      </c>
      <c r="U1182">
        <v>75.930000000000007</v>
      </c>
      <c r="V1182">
        <f t="shared" si="128"/>
        <v>0</v>
      </c>
      <c r="W1182">
        <f t="shared" si="129"/>
        <v>0</v>
      </c>
      <c r="X1182">
        <f t="shared" si="130"/>
        <v>0</v>
      </c>
    </row>
    <row r="1183" spans="1:24" x14ac:dyDescent="0.3">
      <c r="A1183" t="s">
        <v>1300</v>
      </c>
      <c r="B1183" t="str">
        <f t="shared" si="131"/>
        <v>'GENUSPAPER'</v>
      </c>
      <c r="C1183" t="s">
        <v>24</v>
      </c>
      <c r="D1183" t="s">
        <v>1677</v>
      </c>
      <c r="E1183">
        <v>5</v>
      </c>
      <c r="F1183">
        <v>4.95</v>
      </c>
      <c r="G1183">
        <v>5</v>
      </c>
      <c r="H1183">
        <v>4.8499999999999996</v>
      </c>
      <c r="I1183">
        <v>4.9000000000000004</v>
      </c>
      <c r="J1183">
        <v>4.9000000000000004</v>
      </c>
      <c r="K1183">
        <v>4.91</v>
      </c>
      <c r="L1183">
        <v>227487</v>
      </c>
      <c r="M1183" s="3">
        <v>11.18</v>
      </c>
      <c r="N1183">
        <v>198</v>
      </c>
      <c r="O1183" s="3">
        <f t="shared" si="127"/>
        <v>1148.9242424242425</v>
      </c>
      <c r="P1183" s="3">
        <f>VLOOKUP(A1183,'27-7'!$A$2:$N$1650,14,FALSE)</f>
        <v>657.26976744186049</v>
      </c>
      <c r="Q1183" s="6">
        <f t="shared" si="132"/>
        <v>0.74802539130307988</v>
      </c>
      <c r="R1183" s="5">
        <f>VLOOKUP(A1183,'27-7'!$A$2:$L$1650,12,FALSE)</f>
        <v>7.07</v>
      </c>
      <c r="S1183" s="7">
        <f t="shared" si="133"/>
        <v>0.5813295615275812</v>
      </c>
      <c r="T1183">
        <v>197875</v>
      </c>
      <c r="U1183">
        <v>86.98</v>
      </c>
      <c r="V1183">
        <f t="shared" si="128"/>
        <v>0</v>
      </c>
      <c r="W1183">
        <f t="shared" si="129"/>
        <v>0</v>
      </c>
      <c r="X1183">
        <f t="shared" si="130"/>
        <v>0</v>
      </c>
    </row>
    <row r="1184" spans="1:24" x14ac:dyDescent="0.3">
      <c r="A1184" t="s">
        <v>1147</v>
      </c>
      <c r="B1184" t="str">
        <f t="shared" si="131"/>
        <v>'BALPHARMA'</v>
      </c>
      <c r="C1184" t="s">
        <v>24</v>
      </c>
      <c r="D1184" t="s">
        <v>1677</v>
      </c>
      <c r="E1184">
        <v>41</v>
      </c>
      <c r="F1184">
        <v>40.799999999999997</v>
      </c>
      <c r="G1184">
        <v>44.8</v>
      </c>
      <c r="H1184">
        <v>40.799999999999997</v>
      </c>
      <c r="I1184">
        <v>43.1</v>
      </c>
      <c r="J1184">
        <v>42.65</v>
      </c>
      <c r="K1184">
        <v>42.9</v>
      </c>
      <c r="L1184">
        <v>25811</v>
      </c>
      <c r="M1184" s="3">
        <v>11.07</v>
      </c>
      <c r="N1184">
        <v>299</v>
      </c>
      <c r="O1184" s="3">
        <f t="shared" si="127"/>
        <v>86.324414715719058</v>
      </c>
      <c r="P1184" s="3">
        <f>VLOOKUP(A1184,'27-7'!$A$2:$N$1650,14,FALSE)</f>
        <v>100.40506329113924</v>
      </c>
      <c r="Q1184" s="6">
        <f t="shared" si="132"/>
        <v>-0.14023843134873859</v>
      </c>
      <c r="R1184" s="5">
        <f>VLOOKUP(A1184,'27-7'!$A$2:$L$1650,12,FALSE)</f>
        <v>6.51</v>
      </c>
      <c r="S1184" s="7">
        <f t="shared" si="133"/>
        <v>0.70046082949308763</v>
      </c>
      <c r="T1184">
        <v>16322</v>
      </c>
      <c r="U1184">
        <v>63.24</v>
      </c>
      <c r="V1184">
        <f t="shared" si="128"/>
        <v>0</v>
      </c>
      <c r="W1184">
        <f t="shared" si="129"/>
        <v>0</v>
      </c>
      <c r="X1184">
        <f t="shared" si="130"/>
        <v>0</v>
      </c>
    </row>
    <row r="1185" spans="1:24" x14ac:dyDescent="0.3">
      <c r="A1185" t="s">
        <v>1202</v>
      </c>
      <c r="B1185" t="str">
        <f t="shared" si="131"/>
        <v>'NILAINFRA'</v>
      </c>
      <c r="C1185" t="s">
        <v>24</v>
      </c>
      <c r="D1185" t="s">
        <v>1677</v>
      </c>
      <c r="E1185">
        <v>4.1500000000000004</v>
      </c>
      <c r="F1185">
        <v>4.0999999999999996</v>
      </c>
      <c r="G1185">
        <v>4.3499999999999996</v>
      </c>
      <c r="H1185">
        <v>4.0999999999999996</v>
      </c>
      <c r="I1185">
        <v>4.1500000000000004</v>
      </c>
      <c r="J1185">
        <v>4.1500000000000004</v>
      </c>
      <c r="K1185">
        <v>4.21</v>
      </c>
      <c r="L1185">
        <v>262701</v>
      </c>
      <c r="M1185" s="3">
        <v>11.07</v>
      </c>
      <c r="N1185">
        <v>378</v>
      </c>
      <c r="O1185" s="3">
        <f t="shared" si="127"/>
        <v>694.97619047619048</v>
      </c>
      <c r="P1185" s="3">
        <f>VLOOKUP(A1185,'27-7'!$A$2:$N$1650,14,FALSE)</f>
        <v>1157.8881578947369</v>
      </c>
      <c r="Q1185" s="6">
        <f t="shared" si="132"/>
        <v>-0.39978987975851593</v>
      </c>
      <c r="R1185" s="5">
        <f>VLOOKUP(A1185,'27-7'!$A$2:$L$1650,12,FALSE)</f>
        <v>14.75</v>
      </c>
      <c r="S1185" s="7">
        <f t="shared" si="133"/>
        <v>-0.24949152542372879</v>
      </c>
      <c r="T1185">
        <v>136761</v>
      </c>
      <c r="U1185">
        <v>52.06</v>
      </c>
      <c r="V1185">
        <f t="shared" si="128"/>
        <v>0</v>
      </c>
      <c r="W1185">
        <f t="shared" si="129"/>
        <v>0</v>
      </c>
      <c r="X1185">
        <f t="shared" si="130"/>
        <v>0</v>
      </c>
    </row>
    <row r="1186" spans="1:24" x14ac:dyDescent="0.3">
      <c r="A1186" t="s">
        <v>1271</v>
      </c>
      <c r="B1186" t="str">
        <f t="shared" si="131"/>
        <v>'COMPINFO'</v>
      </c>
      <c r="C1186" t="s">
        <v>24</v>
      </c>
      <c r="D1186" t="s">
        <v>1677</v>
      </c>
      <c r="E1186">
        <v>11.15</v>
      </c>
      <c r="F1186">
        <v>11.15</v>
      </c>
      <c r="G1186">
        <v>11.5</v>
      </c>
      <c r="H1186">
        <v>10.85</v>
      </c>
      <c r="I1186">
        <v>10.95</v>
      </c>
      <c r="J1186">
        <v>10.9</v>
      </c>
      <c r="K1186">
        <v>11.04</v>
      </c>
      <c r="L1186">
        <v>100078</v>
      </c>
      <c r="M1186" s="3">
        <v>11.04</v>
      </c>
      <c r="N1186">
        <v>197</v>
      </c>
      <c r="O1186" s="3">
        <f t="shared" si="127"/>
        <v>508.01015228426394</v>
      </c>
      <c r="P1186" s="3">
        <f>VLOOKUP(A1186,'27-7'!$A$2:$N$1650,14,FALSE)</f>
        <v>486.13095238095241</v>
      </c>
      <c r="Q1186" s="6">
        <f t="shared" si="132"/>
        <v>4.5006802788739281E-2</v>
      </c>
      <c r="R1186" s="5">
        <f>VLOOKUP(A1186,'27-7'!$A$2:$L$1650,12,FALSE)</f>
        <v>9.06</v>
      </c>
      <c r="S1186" s="7">
        <f t="shared" si="133"/>
        <v>0.21854304635761573</v>
      </c>
      <c r="T1186">
        <v>49010</v>
      </c>
      <c r="U1186">
        <v>48.97</v>
      </c>
      <c r="V1186">
        <f t="shared" si="128"/>
        <v>0</v>
      </c>
      <c r="W1186">
        <f t="shared" si="129"/>
        <v>0</v>
      </c>
      <c r="X1186">
        <f t="shared" si="130"/>
        <v>0</v>
      </c>
    </row>
    <row r="1187" spans="1:24" x14ac:dyDescent="0.3">
      <c r="A1187" t="s">
        <v>1195</v>
      </c>
      <c r="B1187" t="str">
        <f t="shared" si="131"/>
        <v>'KENNAMET'</v>
      </c>
      <c r="C1187" t="s">
        <v>24</v>
      </c>
      <c r="D1187" t="s">
        <v>1677</v>
      </c>
      <c r="E1187">
        <v>728.65</v>
      </c>
      <c r="F1187">
        <v>720.05</v>
      </c>
      <c r="G1187">
        <v>727.9</v>
      </c>
      <c r="H1187">
        <v>711.35</v>
      </c>
      <c r="I1187">
        <v>715.1</v>
      </c>
      <c r="J1187">
        <v>716.7</v>
      </c>
      <c r="K1187">
        <v>718.61</v>
      </c>
      <c r="L1187">
        <v>1529</v>
      </c>
      <c r="M1187" s="3">
        <v>10.99</v>
      </c>
      <c r="N1187">
        <v>199</v>
      </c>
      <c r="O1187" s="3">
        <f t="shared" si="127"/>
        <v>7.683417085427136</v>
      </c>
      <c r="P1187" s="3">
        <f>VLOOKUP(A1187,'27-7'!$A$2:$N$1650,14,FALSE)</f>
        <v>10.080952380952381</v>
      </c>
      <c r="Q1187" s="6">
        <f t="shared" si="132"/>
        <v>-0.23782825321695861</v>
      </c>
      <c r="R1187" s="5">
        <f>VLOOKUP(A1187,'27-7'!$A$2:$L$1650,12,FALSE)</f>
        <v>15.41</v>
      </c>
      <c r="S1187" s="7">
        <f t="shared" si="133"/>
        <v>-0.28682673588578844</v>
      </c>
      <c r="T1187">
        <v>1047</v>
      </c>
      <c r="U1187">
        <v>68.48</v>
      </c>
      <c r="V1187">
        <f t="shared" si="128"/>
        <v>0</v>
      </c>
      <c r="W1187">
        <f t="shared" si="129"/>
        <v>0</v>
      </c>
      <c r="X1187">
        <f t="shared" si="130"/>
        <v>0</v>
      </c>
    </row>
    <row r="1188" spans="1:24" x14ac:dyDescent="0.3">
      <c r="A1188" t="s">
        <v>1219</v>
      </c>
      <c r="B1188" t="str">
        <f t="shared" si="131"/>
        <v>'HCL-INSYS'</v>
      </c>
      <c r="C1188" t="s">
        <v>41</v>
      </c>
      <c r="D1188" t="s">
        <v>1677</v>
      </c>
      <c r="E1188">
        <v>8.65</v>
      </c>
      <c r="F1188">
        <v>8.6999999999999993</v>
      </c>
      <c r="G1188">
        <v>8.9499999999999993</v>
      </c>
      <c r="H1188">
        <v>8.4</v>
      </c>
      <c r="I1188">
        <v>8.75</v>
      </c>
      <c r="J1188">
        <v>8.6999999999999993</v>
      </c>
      <c r="K1188">
        <v>8.76</v>
      </c>
      <c r="L1188">
        <v>124426</v>
      </c>
      <c r="M1188" s="3">
        <v>10.9</v>
      </c>
      <c r="N1188">
        <v>479</v>
      </c>
      <c r="O1188" s="3">
        <f t="shared" si="127"/>
        <v>259.76200417536535</v>
      </c>
      <c r="P1188" s="3">
        <f>VLOOKUP(A1188,'27-7'!$A$2:$N$1650,14,FALSE)</f>
        <v>324.12311015118792</v>
      </c>
      <c r="Q1188" s="6">
        <f t="shared" si="132"/>
        <v>-0.1985699382737664</v>
      </c>
      <c r="R1188" s="5">
        <f>VLOOKUP(A1188,'27-7'!$A$2:$L$1650,12,FALSE)</f>
        <v>13.19</v>
      </c>
      <c r="S1188" s="7">
        <f t="shared" si="133"/>
        <v>-0.17361637604245636</v>
      </c>
      <c r="T1188" t="s">
        <v>42</v>
      </c>
      <c r="U1188" t="s">
        <v>42</v>
      </c>
      <c r="V1188">
        <f t="shared" si="128"/>
        <v>0</v>
      </c>
      <c r="W1188">
        <f t="shared" si="129"/>
        <v>0</v>
      </c>
      <c r="X1188">
        <f t="shared" si="130"/>
        <v>0</v>
      </c>
    </row>
    <row r="1189" spans="1:24" x14ac:dyDescent="0.3">
      <c r="A1189" t="s">
        <v>1187</v>
      </c>
      <c r="B1189" t="str">
        <f t="shared" si="131"/>
        <v>'MADRASFERT'</v>
      </c>
      <c r="C1189" t="s">
        <v>24</v>
      </c>
      <c r="D1189" t="s">
        <v>1677</v>
      </c>
      <c r="E1189">
        <v>17.850000000000001</v>
      </c>
      <c r="F1189">
        <v>17.899999999999999</v>
      </c>
      <c r="G1189">
        <v>18.25</v>
      </c>
      <c r="H1189">
        <v>17.600000000000001</v>
      </c>
      <c r="I1189">
        <v>18.25</v>
      </c>
      <c r="J1189">
        <v>18</v>
      </c>
      <c r="K1189">
        <v>17.88</v>
      </c>
      <c r="L1189">
        <v>60581</v>
      </c>
      <c r="M1189" s="3">
        <v>10.83</v>
      </c>
      <c r="N1189">
        <v>321</v>
      </c>
      <c r="O1189" s="3">
        <f t="shared" si="127"/>
        <v>188.72585669781932</v>
      </c>
      <c r="P1189" s="3">
        <f>VLOOKUP(A1189,'27-7'!$A$2:$N$1650,14,FALSE)</f>
        <v>238.8909574468085</v>
      </c>
      <c r="Q1189" s="6">
        <f t="shared" si="132"/>
        <v>-0.20999162666154472</v>
      </c>
      <c r="R1189" s="5">
        <f>VLOOKUP(A1189,'27-7'!$A$2:$L$1650,12,FALSE)</f>
        <v>16.11</v>
      </c>
      <c r="S1189" s="7">
        <f t="shared" si="133"/>
        <v>-0.32774674115456237</v>
      </c>
      <c r="T1189">
        <v>39918</v>
      </c>
      <c r="U1189">
        <v>65.89</v>
      </c>
      <c r="V1189">
        <f t="shared" si="128"/>
        <v>0</v>
      </c>
      <c r="W1189">
        <f t="shared" si="129"/>
        <v>0</v>
      </c>
      <c r="X1189">
        <f t="shared" si="130"/>
        <v>0</v>
      </c>
    </row>
    <row r="1190" spans="1:24" x14ac:dyDescent="0.3">
      <c r="A1190" t="s">
        <v>1013</v>
      </c>
      <c r="B1190" t="str">
        <f t="shared" si="131"/>
        <v>'REFEX-RE'</v>
      </c>
      <c r="C1190" t="s">
        <v>41</v>
      </c>
      <c r="D1190" t="s">
        <v>1677</v>
      </c>
      <c r="E1190">
        <v>4.5999999999999996</v>
      </c>
      <c r="F1190">
        <v>5.25</v>
      </c>
      <c r="G1190">
        <v>6.4</v>
      </c>
      <c r="H1190">
        <v>5.25</v>
      </c>
      <c r="I1190">
        <v>6.4</v>
      </c>
      <c r="J1190">
        <v>6.4</v>
      </c>
      <c r="K1190">
        <v>6.19</v>
      </c>
      <c r="L1190">
        <v>174025</v>
      </c>
      <c r="M1190" s="3">
        <v>10.76</v>
      </c>
      <c r="N1190">
        <v>565</v>
      </c>
      <c r="O1190" s="3">
        <f t="shared" si="127"/>
        <v>308.00884955752213</v>
      </c>
      <c r="P1190" s="3">
        <f>VLOOKUP(A1190,'27-7'!$A$2:$N$1650,14,FALSE)</f>
        <v>297.6062015503876</v>
      </c>
      <c r="Q1190" s="6">
        <f t="shared" si="132"/>
        <v>3.4954406033683619E-2</v>
      </c>
      <c r="R1190" s="5">
        <f>VLOOKUP(A1190,'27-7'!$A$2:$L$1650,12,FALSE)</f>
        <v>8.65</v>
      </c>
      <c r="S1190" s="7">
        <f t="shared" si="133"/>
        <v>0.24393063583815022</v>
      </c>
      <c r="T1190" t="s">
        <v>42</v>
      </c>
      <c r="U1190" t="s">
        <v>42</v>
      </c>
      <c r="V1190">
        <f t="shared" si="128"/>
        <v>0</v>
      </c>
      <c r="W1190">
        <f t="shared" si="129"/>
        <v>0</v>
      </c>
      <c r="X1190">
        <f t="shared" si="130"/>
        <v>0</v>
      </c>
    </row>
    <row r="1191" spans="1:24" x14ac:dyDescent="0.3">
      <c r="A1191" t="s">
        <v>106</v>
      </c>
      <c r="B1191" t="str">
        <f t="shared" si="131"/>
        <v>'ARIES'</v>
      </c>
      <c r="C1191" t="s">
        <v>24</v>
      </c>
      <c r="D1191" t="s">
        <v>1677</v>
      </c>
      <c r="E1191">
        <v>61.15</v>
      </c>
      <c r="F1191">
        <v>62</v>
      </c>
      <c r="G1191">
        <v>63</v>
      </c>
      <c r="H1191">
        <v>58.25</v>
      </c>
      <c r="I1191">
        <v>60</v>
      </c>
      <c r="J1191">
        <v>60.55</v>
      </c>
      <c r="K1191">
        <v>60.59</v>
      </c>
      <c r="L1191">
        <v>17607</v>
      </c>
      <c r="M1191" s="3">
        <v>10.67</v>
      </c>
      <c r="N1191">
        <v>470</v>
      </c>
      <c r="O1191" s="3">
        <f t="shared" si="127"/>
        <v>37.461702127659578</v>
      </c>
      <c r="P1191" s="3">
        <f>VLOOKUP(A1191,'27-7'!$A$2:$N$1650,14,FALSE)</f>
        <v>71.592532467532465</v>
      </c>
      <c r="Q1191" s="6">
        <f t="shared" si="132"/>
        <v>-0.47673729596520936</v>
      </c>
      <c r="R1191" s="5">
        <f>VLOOKUP(A1191,'27-7'!$A$2:$L$1650,12,FALSE)</f>
        <v>25.88</v>
      </c>
      <c r="S1191" s="7">
        <f t="shared" si="133"/>
        <v>-0.58771251931993818</v>
      </c>
      <c r="T1191">
        <v>9615</v>
      </c>
      <c r="U1191">
        <v>54.61</v>
      </c>
      <c r="V1191">
        <f t="shared" si="128"/>
        <v>0</v>
      </c>
      <c r="W1191">
        <f t="shared" si="129"/>
        <v>0</v>
      </c>
      <c r="X1191">
        <f t="shared" si="130"/>
        <v>0</v>
      </c>
    </row>
    <row r="1192" spans="1:24" x14ac:dyDescent="0.3">
      <c r="A1192" t="s">
        <v>1099</v>
      </c>
      <c r="B1192" t="str">
        <f t="shared" si="131"/>
        <v>'EMKAY'</v>
      </c>
      <c r="C1192" t="s">
        <v>24</v>
      </c>
      <c r="D1192" t="s">
        <v>1677</v>
      </c>
      <c r="E1192">
        <v>45</v>
      </c>
      <c r="F1192">
        <v>45</v>
      </c>
      <c r="G1192">
        <v>45.05</v>
      </c>
      <c r="H1192">
        <v>42.75</v>
      </c>
      <c r="I1192">
        <v>42.75</v>
      </c>
      <c r="J1192">
        <v>42.95</v>
      </c>
      <c r="K1192">
        <v>43.44</v>
      </c>
      <c r="L1192">
        <v>24563</v>
      </c>
      <c r="M1192" s="3">
        <v>10.67</v>
      </c>
      <c r="N1192">
        <v>500</v>
      </c>
      <c r="O1192" s="3">
        <f t="shared" si="127"/>
        <v>49.125999999999998</v>
      </c>
      <c r="P1192" s="3">
        <f>VLOOKUP(A1192,'27-7'!$A$2:$N$1650,14,FALSE)</f>
        <v>84.354166666666671</v>
      </c>
      <c r="Q1192" s="6">
        <f t="shared" si="132"/>
        <v>-0.4176221289207212</v>
      </c>
      <c r="R1192" s="5">
        <f>VLOOKUP(A1192,'27-7'!$A$2:$L$1650,12,FALSE)</f>
        <v>11</v>
      </c>
      <c r="S1192" s="7">
        <f t="shared" si="133"/>
        <v>-3.0000000000000006E-2</v>
      </c>
      <c r="T1192">
        <v>16046</v>
      </c>
      <c r="U1192">
        <v>65.33</v>
      </c>
      <c r="V1192">
        <f t="shared" si="128"/>
        <v>0</v>
      </c>
      <c r="W1192">
        <f t="shared" si="129"/>
        <v>0</v>
      </c>
      <c r="X1192">
        <f t="shared" si="130"/>
        <v>0</v>
      </c>
    </row>
    <row r="1193" spans="1:24" x14ac:dyDescent="0.3">
      <c r="A1193" t="s">
        <v>1233</v>
      </c>
      <c r="B1193" t="str">
        <f t="shared" si="131"/>
        <v>'LSIL'</v>
      </c>
      <c r="C1193" t="s">
        <v>41</v>
      </c>
      <c r="D1193" t="s">
        <v>1677</v>
      </c>
      <c r="E1193">
        <v>0.8</v>
      </c>
      <c r="F1193">
        <v>0.8</v>
      </c>
      <c r="G1193">
        <v>0.8</v>
      </c>
      <c r="H1193">
        <v>0.75</v>
      </c>
      <c r="I1193">
        <v>0.8</v>
      </c>
      <c r="J1193">
        <v>0.8</v>
      </c>
      <c r="K1193">
        <v>0.76</v>
      </c>
      <c r="L1193">
        <v>1393280</v>
      </c>
      <c r="M1193" s="3">
        <v>10.63</v>
      </c>
      <c r="N1193">
        <v>491</v>
      </c>
      <c r="O1193" s="3">
        <f t="shared" si="127"/>
        <v>2837.6374745417515</v>
      </c>
      <c r="P1193" s="3">
        <f>VLOOKUP(A1193,'27-7'!$A$2:$N$1650,14,FALSE)</f>
        <v>1818.6775</v>
      </c>
      <c r="Q1193" s="6">
        <f t="shared" si="132"/>
        <v>0.56027524096039649</v>
      </c>
      <c r="R1193" s="5">
        <f>VLOOKUP(A1193,'27-7'!$A$2:$L$1650,12,FALSE)</f>
        <v>11.81</v>
      </c>
      <c r="S1193" s="7">
        <f t="shared" si="133"/>
        <v>-9.9915325994919535E-2</v>
      </c>
      <c r="T1193" t="s">
        <v>42</v>
      </c>
      <c r="U1193" t="s">
        <v>42</v>
      </c>
      <c r="V1193">
        <f t="shared" si="128"/>
        <v>0</v>
      </c>
      <c r="W1193">
        <f t="shared" si="129"/>
        <v>0</v>
      </c>
      <c r="X1193">
        <f t="shared" si="130"/>
        <v>0</v>
      </c>
    </row>
    <row r="1194" spans="1:24" x14ac:dyDescent="0.3">
      <c r="A1194" t="s">
        <v>1228</v>
      </c>
      <c r="B1194" t="str">
        <f t="shared" si="131"/>
        <v>'UGARSUGAR'</v>
      </c>
      <c r="C1194" t="s">
        <v>24</v>
      </c>
      <c r="D1194" t="s">
        <v>1677</v>
      </c>
      <c r="E1194">
        <v>13.65</v>
      </c>
      <c r="F1194">
        <v>13.75</v>
      </c>
      <c r="G1194">
        <v>13.9</v>
      </c>
      <c r="H1194">
        <v>13.6</v>
      </c>
      <c r="I1194">
        <v>13.65</v>
      </c>
      <c r="J1194">
        <v>13.7</v>
      </c>
      <c r="K1194">
        <v>13.72</v>
      </c>
      <c r="L1194">
        <v>77463</v>
      </c>
      <c r="M1194" s="3">
        <v>10.63</v>
      </c>
      <c r="N1194">
        <v>306</v>
      </c>
      <c r="O1194" s="3">
        <f t="shared" si="127"/>
        <v>253.14705882352942</v>
      </c>
      <c r="P1194" s="3">
        <f>VLOOKUP(A1194,'27-7'!$A$2:$N$1650,14,FALSE)</f>
        <v>276.79012345679013</v>
      </c>
      <c r="Q1194" s="6">
        <f t="shared" si="132"/>
        <v>-8.5418743768693906E-2</v>
      </c>
      <c r="R1194" s="5">
        <f>VLOOKUP(A1194,'27-7'!$A$2:$L$1650,12,FALSE)</f>
        <v>12.33</v>
      </c>
      <c r="S1194" s="7">
        <f t="shared" si="133"/>
        <v>-0.13787510137875095</v>
      </c>
      <c r="T1194">
        <v>39435</v>
      </c>
      <c r="U1194">
        <v>50.91</v>
      </c>
      <c r="V1194">
        <f t="shared" si="128"/>
        <v>0</v>
      </c>
      <c r="W1194">
        <f t="shared" si="129"/>
        <v>0</v>
      </c>
      <c r="X1194">
        <f t="shared" si="130"/>
        <v>0</v>
      </c>
    </row>
    <row r="1195" spans="1:24" x14ac:dyDescent="0.3">
      <c r="A1195" t="s">
        <v>1249</v>
      </c>
      <c r="B1195" t="str">
        <f t="shared" si="131"/>
        <v>'GAMMNINFRA'</v>
      </c>
      <c r="C1195" t="s">
        <v>41</v>
      </c>
      <c r="D1195" t="s">
        <v>1677</v>
      </c>
      <c r="E1195">
        <v>0.75</v>
      </c>
      <c r="F1195">
        <v>0.8</v>
      </c>
      <c r="G1195">
        <v>0.8</v>
      </c>
      <c r="H1195">
        <v>0.7</v>
      </c>
      <c r="I1195">
        <v>0.75</v>
      </c>
      <c r="J1195">
        <v>0.75</v>
      </c>
      <c r="K1195">
        <v>0.72</v>
      </c>
      <c r="L1195">
        <v>1468906</v>
      </c>
      <c r="M1195" s="3">
        <v>10.62</v>
      </c>
      <c r="N1195">
        <v>322</v>
      </c>
      <c r="O1195" s="3">
        <f t="shared" si="127"/>
        <v>4561.8198757763976</v>
      </c>
      <c r="P1195" s="3">
        <f>VLOOKUP(A1195,'27-7'!$A$2:$N$1650,14,FALSE)</f>
        <v>2719.3971774193546</v>
      </c>
      <c r="Q1195" s="6">
        <f t="shared" si="132"/>
        <v>0.67751144027642907</v>
      </c>
      <c r="R1195" s="5">
        <f>VLOOKUP(A1195,'27-7'!$A$2:$L$1650,12,FALSE)</f>
        <v>10.28</v>
      </c>
      <c r="S1195" s="7">
        <f t="shared" si="133"/>
        <v>3.3073929961089481E-2</v>
      </c>
      <c r="T1195" t="s">
        <v>42</v>
      </c>
      <c r="U1195" t="s">
        <v>42</v>
      </c>
      <c r="V1195">
        <f t="shared" si="128"/>
        <v>0</v>
      </c>
      <c r="W1195">
        <f t="shared" si="129"/>
        <v>0</v>
      </c>
      <c r="X1195">
        <f t="shared" si="130"/>
        <v>0</v>
      </c>
    </row>
    <row r="1196" spans="1:24" x14ac:dyDescent="0.3">
      <c r="A1196" t="s">
        <v>1174</v>
      </c>
      <c r="B1196" t="str">
        <f t="shared" si="131"/>
        <v>'DEEPIND'</v>
      </c>
      <c r="C1196" t="s">
        <v>24</v>
      </c>
      <c r="D1196" t="s">
        <v>1677</v>
      </c>
      <c r="E1196">
        <v>73.849999999999994</v>
      </c>
      <c r="F1196">
        <v>74.05</v>
      </c>
      <c r="G1196">
        <v>75.900000000000006</v>
      </c>
      <c r="H1196">
        <v>73.2</v>
      </c>
      <c r="I1196">
        <v>73.849999999999994</v>
      </c>
      <c r="J1196">
        <v>73.849999999999994</v>
      </c>
      <c r="K1196">
        <v>74.16</v>
      </c>
      <c r="L1196">
        <v>14097</v>
      </c>
      <c r="M1196" s="3">
        <v>10.46</v>
      </c>
      <c r="N1196">
        <v>423</v>
      </c>
      <c r="O1196" s="3">
        <f t="shared" si="127"/>
        <v>33.326241134751776</v>
      </c>
      <c r="P1196" s="3">
        <f>VLOOKUP(A1196,'27-7'!$A$2:$N$1650,14,FALSE)</f>
        <v>45.556405353728486</v>
      </c>
      <c r="Q1196" s="6">
        <f t="shared" si="132"/>
        <v>-0.26846201152206917</v>
      </c>
      <c r="R1196" s="5">
        <f>VLOOKUP(A1196,'27-7'!$A$2:$L$1650,12,FALSE)</f>
        <v>17.91</v>
      </c>
      <c r="S1196" s="7">
        <f t="shared" si="133"/>
        <v>-0.41596873255164707</v>
      </c>
      <c r="T1196">
        <v>8846</v>
      </c>
      <c r="U1196">
        <v>62.75</v>
      </c>
      <c r="V1196">
        <f t="shared" si="128"/>
        <v>0</v>
      </c>
      <c r="W1196">
        <f t="shared" si="129"/>
        <v>0</v>
      </c>
      <c r="X1196">
        <f t="shared" si="130"/>
        <v>0</v>
      </c>
    </row>
    <row r="1197" spans="1:24" x14ac:dyDescent="0.3">
      <c r="A1197" t="s">
        <v>1243</v>
      </c>
      <c r="B1197" t="str">
        <f t="shared" si="131"/>
        <v>'SPECIALITY'</v>
      </c>
      <c r="C1197" t="s">
        <v>24</v>
      </c>
      <c r="D1197" t="s">
        <v>1677</v>
      </c>
      <c r="E1197">
        <v>29.25</v>
      </c>
      <c r="F1197">
        <v>29.8</v>
      </c>
      <c r="G1197">
        <v>30</v>
      </c>
      <c r="H1197">
        <v>28.6</v>
      </c>
      <c r="I1197">
        <v>29.55</v>
      </c>
      <c r="J1197">
        <v>29.7</v>
      </c>
      <c r="K1197">
        <v>29.14</v>
      </c>
      <c r="L1197">
        <v>35656</v>
      </c>
      <c r="M1197" s="3">
        <v>10.39</v>
      </c>
      <c r="N1197">
        <v>282</v>
      </c>
      <c r="O1197" s="3">
        <f t="shared" si="127"/>
        <v>126.43971631205673</v>
      </c>
      <c r="P1197" s="3">
        <f>VLOOKUP(A1197,'27-7'!$A$2:$N$1650,14,FALSE)</f>
        <v>128.27561837455829</v>
      </c>
      <c r="Q1197" s="6">
        <f t="shared" si="132"/>
        <v>-1.4312166924355177E-2</v>
      </c>
      <c r="R1197" s="5">
        <f>VLOOKUP(A1197,'27-7'!$A$2:$L$1650,12,FALSE)</f>
        <v>10.68</v>
      </c>
      <c r="S1197" s="7">
        <f t="shared" si="133"/>
        <v>-2.7153558052434378E-2</v>
      </c>
      <c r="T1197">
        <v>25427</v>
      </c>
      <c r="U1197">
        <v>71.31</v>
      </c>
      <c r="V1197">
        <f t="shared" si="128"/>
        <v>0</v>
      </c>
      <c r="W1197">
        <f t="shared" si="129"/>
        <v>0</v>
      </c>
      <c r="X1197">
        <f t="shared" si="130"/>
        <v>0</v>
      </c>
    </row>
    <row r="1198" spans="1:24" x14ac:dyDescent="0.3">
      <c r="A1198" t="s">
        <v>1109</v>
      </c>
      <c r="B1198" t="str">
        <f t="shared" si="131"/>
        <v>'PONNIERODE'</v>
      </c>
      <c r="C1198" t="s">
        <v>24</v>
      </c>
      <c r="D1198" t="s">
        <v>1677</v>
      </c>
      <c r="E1198">
        <v>155.44999999999999</v>
      </c>
      <c r="F1198">
        <v>156.94999999999999</v>
      </c>
      <c r="G1198">
        <v>158</v>
      </c>
      <c r="H1198">
        <v>150.1</v>
      </c>
      <c r="I1198">
        <v>151</v>
      </c>
      <c r="J1198">
        <v>151.44999999999999</v>
      </c>
      <c r="K1198">
        <v>152.86000000000001</v>
      </c>
      <c r="L1198">
        <v>6745</v>
      </c>
      <c r="M1198" s="3">
        <v>10.31</v>
      </c>
      <c r="N1198">
        <v>703</v>
      </c>
      <c r="O1198" s="3">
        <f t="shared" si="127"/>
        <v>9.5945945945945947</v>
      </c>
      <c r="P1198" s="3">
        <f>VLOOKUP(A1198,'27-7'!$A$2:$N$1650,14,FALSE)</f>
        <v>30.56</v>
      </c>
      <c r="Q1198" s="6">
        <f t="shared" si="132"/>
        <v>-0.68604075279467958</v>
      </c>
      <c r="R1198" s="5">
        <f>VLOOKUP(A1198,'27-7'!$A$2:$L$1650,12,FALSE)</f>
        <v>11.69</v>
      </c>
      <c r="S1198" s="7">
        <f t="shared" si="133"/>
        <v>-0.118049615055603</v>
      </c>
      <c r="T1198">
        <v>2281</v>
      </c>
      <c r="U1198">
        <v>33.82</v>
      </c>
      <c r="V1198">
        <f t="shared" si="128"/>
        <v>0</v>
      </c>
      <c r="W1198">
        <f t="shared" si="129"/>
        <v>0</v>
      </c>
      <c r="X1198">
        <f t="shared" si="130"/>
        <v>0</v>
      </c>
    </row>
    <row r="1199" spans="1:24" x14ac:dyDescent="0.3">
      <c r="A1199" t="s">
        <v>1305</v>
      </c>
      <c r="B1199" t="str">
        <f t="shared" si="131"/>
        <v>'SCHAND'</v>
      </c>
      <c r="C1199" t="s">
        <v>41</v>
      </c>
      <c r="D1199" t="s">
        <v>1677</v>
      </c>
      <c r="E1199">
        <v>46.95</v>
      </c>
      <c r="F1199">
        <v>46.15</v>
      </c>
      <c r="G1199">
        <v>48</v>
      </c>
      <c r="H1199">
        <v>45</v>
      </c>
      <c r="I1199">
        <v>47.7</v>
      </c>
      <c r="J1199">
        <v>46.45</v>
      </c>
      <c r="K1199">
        <v>46.2</v>
      </c>
      <c r="L1199">
        <v>22189</v>
      </c>
      <c r="M1199" s="3">
        <v>10.25</v>
      </c>
      <c r="N1199">
        <v>426</v>
      </c>
      <c r="O1199" s="3">
        <f t="shared" si="127"/>
        <v>52.086854460093896</v>
      </c>
      <c r="P1199" s="3">
        <f>VLOOKUP(A1199,'27-7'!$A$2:$N$1650,14,FALSE)</f>
        <v>42.048295454545453</v>
      </c>
      <c r="Q1199" s="6">
        <f t="shared" si="132"/>
        <v>0.23873878588967312</v>
      </c>
      <c r="R1199" s="5">
        <f>VLOOKUP(A1199,'27-7'!$A$2:$L$1650,12,FALSE)</f>
        <v>6.81</v>
      </c>
      <c r="S1199" s="7">
        <f t="shared" si="133"/>
        <v>0.50513950073421443</v>
      </c>
      <c r="T1199" t="s">
        <v>42</v>
      </c>
      <c r="U1199" t="s">
        <v>42</v>
      </c>
      <c r="V1199">
        <f t="shared" si="128"/>
        <v>0</v>
      </c>
      <c r="W1199">
        <f t="shared" si="129"/>
        <v>0</v>
      </c>
      <c r="X1199">
        <f t="shared" si="130"/>
        <v>0</v>
      </c>
    </row>
    <row r="1200" spans="1:24" x14ac:dyDescent="0.3">
      <c r="A1200" t="s">
        <v>1237</v>
      </c>
      <c r="B1200" t="str">
        <f t="shared" si="131"/>
        <v>'TVSELECT'</v>
      </c>
      <c r="C1200" t="s">
        <v>41</v>
      </c>
      <c r="D1200" t="s">
        <v>1677</v>
      </c>
      <c r="E1200">
        <v>90.95</v>
      </c>
      <c r="F1200">
        <v>91</v>
      </c>
      <c r="G1200">
        <v>92.9</v>
      </c>
      <c r="H1200">
        <v>88</v>
      </c>
      <c r="I1200">
        <v>89.35</v>
      </c>
      <c r="J1200">
        <v>90.2</v>
      </c>
      <c r="K1200">
        <v>90.32</v>
      </c>
      <c r="L1200">
        <v>11259</v>
      </c>
      <c r="M1200" s="3">
        <v>10.17</v>
      </c>
      <c r="N1200">
        <v>220</v>
      </c>
      <c r="O1200" s="3">
        <f t="shared" si="127"/>
        <v>51.177272727272729</v>
      </c>
      <c r="P1200" s="3">
        <f>VLOOKUP(A1200,'27-7'!$A$2:$N$1650,14,FALSE)</f>
        <v>52.395744680851067</v>
      </c>
      <c r="Q1200" s="6">
        <f t="shared" si="132"/>
        <v>-2.3255170071543024E-2</v>
      </c>
      <c r="R1200" s="5">
        <f>VLOOKUP(A1200,'27-7'!$A$2:$L$1650,12,FALSE)</f>
        <v>11.24</v>
      </c>
      <c r="S1200" s="7">
        <f t="shared" si="133"/>
        <v>-9.5195729537366575E-2</v>
      </c>
      <c r="T1200" t="s">
        <v>42</v>
      </c>
      <c r="U1200" t="s">
        <v>42</v>
      </c>
      <c r="V1200">
        <f t="shared" si="128"/>
        <v>0</v>
      </c>
      <c r="W1200">
        <f t="shared" si="129"/>
        <v>0</v>
      </c>
      <c r="X1200">
        <f t="shared" si="130"/>
        <v>0</v>
      </c>
    </row>
    <row r="1201" spans="1:24" x14ac:dyDescent="0.3">
      <c r="A1201" t="s">
        <v>1208</v>
      </c>
      <c r="B1201" t="str">
        <f t="shared" si="131"/>
        <v>'JUBLINDS'</v>
      </c>
      <c r="C1201" t="s">
        <v>24</v>
      </c>
      <c r="D1201" t="s">
        <v>1677</v>
      </c>
      <c r="E1201">
        <v>106.3</v>
      </c>
      <c r="F1201">
        <v>107.65</v>
      </c>
      <c r="G1201">
        <v>107.7</v>
      </c>
      <c r="H1201">
        <v>105.5</v>
      </c>
      <c r="I1201">
        <v>107</v>
      </c>
      <c r="J1201">
        <v>106.85</v>
      </c>
      <c r="K1201">
        <v>106.69</v>
      </c>
      <c r="L1201">
        <v>9464</v>
      </c>
      <c r="M1201" s="3">
        <v>10.1</v>
      </c>
      <c r="N1201">
        <v>438</v>
      </c>
      <c r="O1201" s="3">
        <f t="shared" si="127"/>
        <v>21.607305936073061</v>
      </c>
      <c r="P1201" s="3">
        <f>VLOOKUP(A1201,'27-7'!$A$2:$N$1650,14,FALSE)</f>
        <v>21.365539452495973</v>
      </c>
      <c r="Q1201" s="6">
        <f t="shared" si="132"/>
        <v>1.1315721005529964E-2</v>
      </c>
      <c r="R1201" s="5">
        <f>VLOOKUP(A1201,'27-7'!$A$2:$L$1650,12,FALSE)</f>
        <v>14.03</v>
      </c>
      <c r="S1201" s="7">
        <f t="shared" si="133"/>
        <v>-0.28011404133998574</v>
      </c>
      <c r="T1201">
        <v>6394</v>
      </c>
      <c r="U1201">
        <v>67.56</v>
      </c>
      <c r="V1201">
        <f t="shared" si="128"/>
        <v>0</v>
      </c>
      <c r="W1201">
        <f t="shared" si="129"/>
        <v>0</v>
      </c>
      <c r="X1201">
        <f t="shared" si="130"/>
        <v>0</v>
      </c>
    </row>
    <row r="1202" spans="1:24" x14ac:dyDescent="0.3">
      <c r="A1202" t="s">
        <v>1290</v>
      </c>
      <c r="B1202" t="str">
        <f t="shared" si="131"/>
        <v>'SHREYANIND'</v>
      </c>
      <c r="C1202" t="s">
        <v>24</v>
      </c>
      <c r="D1202" t="s">
        <v>1677</v>
      </c>
      <c r="E1202">
        <v>71.150000000000006</v>
      </c>
      <c r="F1202">
        <v>70.150000000000006</v>
      </c>
      <c r="G1202">
        <v>73.349999999999994</v>
      </c>
      <c r="H1202">
        <v>68.25</v>
      </c>
      <c r="I1202">
        <v>70.599999999999994</v>
      </c>
      <c r="J1202">
        <v>69.75</v>
      </c>
      <c r="K1202">
        <v>70.16</v>
      </c>
      <c r="L1202">
        <v>14304</v>
      </c>
      <c r="M1202" s="3">
        <v>10.039999999999999</v>
      </c>
      <c r="N1202">
        <v>585</v>
      </c>
      <c r="O1202" s="3">
        <f t="shared" si="127"/>
        <v>24.45128205128205</v>
      </c>
      <c r="P1202" s="3">
        <f>VLOOKUP(A1202,'27-7'!$A$2:$N$1650,14,FALSE)</f>
        <v>21.781632653061223</v>
      </c>
      <c r="Q1202" s="6">
        <f t="shared" si="132"/>
        <v>0.12256424670928559</v>
      </c>
      <c r="R1202" s="5">
        <f>VLOOKUP(A1202,'27-7'!$A$2:$L$1650,12,FALSE)</f>
        <v>7.62</v>
      </c>
      <c r="S1202" s="7">
        <f t="shared" si="133"/>
        <v>0.31758530183727018</v>
      </c>
      <c r="T1202">
        <v>9946</v>
      </c>
      <c r="U1202">
        <v>69.53</v>
      </c>
      <c r="V1202">
        <f t="shared" si="128"/>
        <v>0</v>
      </c>
      <c r="W1202">
        <f t="shared" si="129"/>
        <v>0</v>
      </c>
      <c r="X1202">
        <f t="shared" si="130"/>
        <v>0</v>
      </c>
    </row>
    <row r="1203" spans="1:24" x14ac:dyDescent="0.3">
      <c r="A1203" t="s">
        <v>1315</v>
      </c>
      <c r="B1203" t="str">
        <f t="shared" si="131"/>
        <v>'AGARIND'</v>
      </c>
      <c r="C1203" t="s">
        <v>24</v>
      </c>
      <c r="D1203" t="s">
        <v>1677</v>
      </c>
      <c r="E1203">
        <v>79.7</v>
      </c>
      <c r="F1203">
        <v>79.75</v>
      </c>
      <c r="G1203">
        <v>79.75</v>
      </c>
      <c r="H1203">
        <v>77.900000000000006</v>
      </c>
      <c r="I1203">
        <v>79.3</v>
      </c>
      <c r="J1203">
        <v>78.55</v>
      </c>
      <c r="K1203">
        <v>78.489999999999995</v>
      </c>
      <c r="L1203">
        <v>12785</v>
      </c>
      <c r="M1203" s="3">
        <v>10.029999999999999</v>
      </c>
      <c r="N1203">
        <v>311</v>
      </c>
      <c r="O1203" s="3">
        <f t="shared" si="127"/>
        <v>41.10932475884244</v>
      </c>
      <c r="P1203" s="3">
        <f>VLOOKUP(A1203,'27-7'!$A$2:$N$1650,14,FALSE)</f>
        <v>37.872549019607845</v>
      </c>
      <c r="Q1203" s="6">
        <f t="shared" si="132"/>
        <v>8.5464956096797481E-2</v>
      </c>
      <c r="R1203" s="5">
        <f>VLOOKUP(A1203,'27-7'!$A$2:$L$1650,12,FALSE)</f>
        <v>6.15</v>
      </c>
      <c r="S1203" s="7">
        <f t="shared" si="133"/>
        <v>0.63089430894308929</v>
      </c>
      <c r="T1203">
        <v>9164</v>
      </c>
      <c r="U1203">
        <v>71.680000000000007</v>
      </c>
      <c r="V1203">
        <f t="shared" si="128"/>
        <v>0</v>
      </c>
      <c r="W1203">
        <f t="shared" si="129"/>
        <v>0</v>
      </c>
      <c r="X1203">
        <f t="shared" si="130"/>
        <v>0</v>
      </c>
    </row>
    <row r="1204" spans="1:24" x14ac:dyDescent="0.3">
      <c r="A1204" t="s">
        <v>1211</v>
      </c>
      <c r="B1204" t="str">
        <f t="shared" si="131"/>
        <v>'GANECOS'</v>
      </c>
      <c r="C1204" t="s">
        <v>24</v>
      </c>
      <c r="D1204" t="s">
        <v>1677</v>
      </c>
      <c r="E1204">
        <v>225.3</v>
      </c>
      <c r="F1204">
        <v>222.15</v>
      </c>
      <c r="G1204">
        <v>227.95</v>
      </c>
      <c r="H1204">
        <v>222.15</v>
      </c>
      <c r="I1204">
        <v>224.5</v>
      </c>
      <c r="J1204">
        <v>224.75</v>
      </c>
      <c r="K1204">
        <v>225.18</v>
      </c>
      <c r="L1204">
        <v>4447</v>
      </c>
      <c r="M1204" s="3">
        <v>10.01</v>
      </c>
      <c r="N1204">
        <v>187</v>
      </c>
      <c r="O1204" s="3">
        <f t="shared" si="127"/>
        <v>23.780748663101605</v>
      </c>
      <c r="P1204" s="3">
        <f>VLOOKUP(A1204,'27-7'!$A$2:$N$1650,14,FALSE)</f>
        <v>16.661333333333335</v>
      </c>
      <c r="Q1204" s="6">
        <f t="shared" si="132"/>
        <v>0.42730165631611727</v>
      </c>
      <c r="R1204" s="5">
        <f>VLOOKUP(A1204,'27-7'!$A$2:$L$1650,12,FALSE)</f>
        <v>13.83</v>
      </c>
      <c r="S1204" s="7">
        <f t="shared" si="133"/>
        <v>-0.27621113521330443</v>
      </c>
      <c r="T1204">
        <v>3633</v>
      </c>
      <c r="U1204">
        <v>81.7</v>
      </c>
      <c r="V1204">
        <f t="shared" si="128"/>
        <v>0</v>
      </c>
      <c r="W1204">
        <f t="shared" si="129"/>
        <v>0</v>
      </c>
      <c r="X1204">
        <f t="shared" si="130"/>
        <v>0</v>
      </c>
    </row>
    <row r="1205" spans="1:24" x14ac:dyDescent="0.3">
      <c r="A1205" t="s">
        <v>1116</v>
      </c>
      <c r="B1205" t="str">
        <f t="shared" si="131"/>
        <v>'VISHWARAJ'</v>
      </c>
      <c r="C1205" t="s">
        <v>24</v>
      </c>
      <c r="D1205" t="s">
        <v>1677</v>
      </c>
      <c r="E1205">
        <v>83.5</v>
      </c>
      <c r="F1205">
        <v>83</v>
      </c>
      <c r="G1205">
        <v>85</v>
      </c>
      <c r="H1205">
        <v>82.8</v>
      </c>
      <c r="I1205">
        <v>84.4</v>
      </c>
      <c r="J1205">
        <v>83.5</v>
      </c>
      <c r="K1205">
        <v>84.66</v>
      </c>
      <c r="L1205">
        <v>11745</v>
      </c>
      <c r="M1205" s="3">
        <v>9.94</v>
      </c>
      <c r="N1205">
        <v>157</v>
      </c>
      <c r="O1205" s="3">
        <f t="shared" si="127"/>
        <v>74.808917197452232</v>
      </c>
      <c r="P1205" s="3">
        <f>VLOOKUP(A1205,'27-7'!$A$2:$N$1650,14,FALSE)</f>
        <v>138.38297872340425</v>
      </c>
      <c r="Q1205" s="6">
        <f t="shared" si="132"/>
        <v>-0.45940665616847248</v>
      </c>
      <c r="R1205" s="5">
        <f>VLOOKUP(A1205,'27-7'!$A$2:$L$1650,12,FALSE)</f>
        <v>5.43</v>
      </c>
      <c r="S1205" s="7">
        <f t="shared" si="133"/>
        <v>0.8305709023941068</v>
      </c>
      <c r="T1205">
        <v>9761</v>
      </c>
      <c r="U1205">
        <v>83.11</v>
      </c>
      <c r="V1205">
        <f t="shared" si="128"/>
        <v>0</v>
      </c>
      <c r="W1205">
        <f t="shared" si="129"/>
        <v>0</v>
      </c>
      <c r="X1205">
        <f t="shared" si="130"/>
        <v>0</v>
      </c>
    </row>
    <row r="1206" spans="1:24" x14ac:dyDescent="0.3">
      <c r="A1206" t="s">
        <v>994</v>
      </c>
      <c r="B1206" t="str">
        <f t="shared" si="131"/>
        <v>'NRAIL'</v>
      </c>
      <c r="C1206" t="s">
        <v>24</v>
      </c>
      <c r="D1206" t="s">
        <v>1677</v>
      </c>
      <c r="E1206">
        <v>208.35</v>
      </c>
      <c r="F1206">
        <v>208.5</v>
      </c>
      <c r="G1206">
        <v>212.65</v>
      </c>
      <c r="H1206">
        <v>206</v>
      </c>
      <c r="I1206">
        <v>208.7</v>
      </c>
      <c r="J1206">
        <v>208.4</v>
      </c>
      <c r="K1206">
        <v>210.39</v>
      </c>
      <c r="L1206">
        <v>4695</v>
      </c>
      <c r="M1206" s="3">
        <v>9.8800000000000008</v>
      </c>
      <c r="N1206">
        <v>253</v>
      </c>
      <c r="O1206" s="3">
        <f t="shared" si="127"/>
        <v>18.557312252964426</v>
      </c>
      <c r="P1206" s="3">
        <f>VLOOKUP(A1206,'27-7'!$A$2:$N$1650,14,FALSE)</f>
        <v>19.738596491228069</v>
      </c>
      <c r="Q1206" s="6">
        <f t="shared" si="132"/>
        <v>-5.9846415057352831E-2</v>
      </c>
      <c r="R1206" s="5">
        <f>VLOOKUP(A1206,'27-7'!$A$2:$L$1650,12,FALSE)</f>
        <v>23.52</v>
      </c>
      <c r="S1206" s="7">
        <f t="shared" si="133"/>
        <v>-0.57993197278911557</v>
      </c>
      <c r="T1206">
        <v>3428</v>
      </c>
      <c r="U1206">
        <v>73.010000000000005</v>
      </c>
      <c r="V1206">
        <f t="shared" si="128"/>
        <v>0</v>
      </c>
      <c r="W1206">
        <f t="shared" si="129"/>
        <v>0</v>
      </c>
      <c r="X1206">
        <f t="shared" si="130"/>
        <v>0</v>
      </c>
    </row>
    <row r="1207" spans="1:24" x14ac:dyDescent="0.3">
      <c r="A1207" t="s">
        <v>716</v>
      </c>
      <c r="B1207" t="str">
        <f t="shared" si="131"/>
        <v>'RUCHINFRA'</v>
      </c>
      <c r="C1207" t="s">
        <v>41</v>
      </c>
      <c r="D1207" t="s">
        <v>1677</v>
      </c>
      <c r="E1207">
        <v>16.3</v>
      </c>
      <c r="F1207">
        <v>15.5</v>
      </c>
      <c r="G1207">
        <v>15.5</v>
      </c>
      <c r="H1207">
        <v>15.5</v>
      </c>
      <c r="I1207">
        <v>15.5</v>
      </c>
      <c r="J1207">
        <v>15.5</v>
      </c>
      <c r="K1207">
        <v>15.5</v>
      </c>
      <c r="L1207">
        <v>63377</v>
      </c>
      <c r="M1207" s="3">
        <v>9.82</v>
      </c>
      <c r="N1207">
        <v>504</v>
      </c>
      <c r="O1207" s="3">
        <f t="shared" si="127"/>
        <v>125.74801587301587</v>
      </c>
      <c r="P1207" s="3">
        <f>VLOOKUP(A1207,'27-7'!$A$2:$N$1650,14,FALSE)</f>
        <v>300.38886756238003</v>
      </c>
      <c r="Q1207" s="6">
        <f t="shared" si="132"/>
        <v>-0.58138256955576917</v>
      </c>
      <c r="R1207" s="5">
        <f>VLOOKUP(A1207,'27-7'!$A$2:$L$1650,12,FALSE)</f>
        <v>131.11000000000001</v>
      </c>
      <c r="S1207" s="7">
        <f t="shared" si="133"/>
        <v>-0.92510106017847615</v>
      </c>
      <c r="T1207" t="s">
        <v>42</v>
      </c>
      <c r="U1207" t="s">
        <v>42</v>
      </c>
      <c r="V1207">
        <f t="shared" si="128"/>
        <v>0</v>
      </c>
      <c r="W1207">
        <f t="shared" si="129"/>
        <v>0</v>
      </c>
      <c r="X1207">
        <f t="shared" si="130"/>
        <v>0</v>
      </c>
    </row>
    <row r="1208" spans="1:24" x14ac:dyDescent="0.3">
      <c r="A1208" t="s">
        <v>1169</v>
      </c>
      <c r="B1208" t="str">
        <f t="shared" si="131"/>
        <v>'EMMBI'</v>
      </c>
      <c r="C1208" t="s">
        <v>24</v>
      </c>
      <c r="D1208" t="s">
        <v>1677</v>
      </c>
      <c r="E1208">
        <v>71.25</v>
      </c>
      <c r="F1208">
        <v>71.099999999999994</v>
      </c>
      <c r="G1208">
        <v>74</v>
      </c>
      <c r="H1208">
        <v>69.849999999999994</v>
      </c>
      <c r="I1208">
        <v>72.25</v>
      </c>
      <c r="J1208">
        <v>72.8</v>
      </c>
      <c r="K1208">
        <v>72.37</v>
      </c>
      <c r="L1208">
        <v>13308</v>
      </c>
      <c r="M1208" s="3">
        <v>9.6300000000000008</v>
      </c>
      <c r="N1208">
        <v>260</v>
      </c>
      <c r="O1208" s="3">
        <f t="shared" si="127"/>
        <v>51.184615384615384</v>
      </c>
      <c r="P1208" s="3">
        <f>VLOOKUP(A1208,'27-7'!$A$2:$N$1650,14,FALSE)</f>
        <v>70.9196675900277</v>
      </c>
      <c r="Q1208" s="6">
        <f t="shared" si="132"/>
        <v>-0.27827333201132121</v>
      </c>
      <c r="R1208" s="5">
        <f>VLOOKUP(A1208,'27-7'!$A$2:$L$1650,12,FALSE)</f>
        <v>18.22</v>
      </c>
      <c r="S1208" s="7">
        <f t="shared" si="133"/>
        <v>-0.4714599341383095</v>
      </c>
      <c r="T1208">
        <v>9053</v>
      </c>
      <c r="U1208">
        <v>68.03</v>
      </c>
      <c r="V1208">
        <f t="shared" si="128"/>
        <v>0</v>
      </c>
      <c r="W1208">
        <f t="shared" si="129"/>
        <v>0</v>
      </c>
      <c r="X1208">
        <f t="shared" si="130"/>
        <v>0</v>
      </c>
    </row>
    <row r="1209" spans="1:24" x14ac:dyDescent="0.3">
      <c r="A1209" t="s">
        <v>1331</v>
      </c>
      <c r="B1209" t="str">
        <f t="shared" si="131"/>
        <v>'RTNINFRA'</v>
      </c>
      <c r="C1209" t="s">
        <v>41</v>
      </c>
      <c r="D1209" t="s">
        <v>1677</v>
      </c>
      <c r="E1209">
        <v>4.9000000000000004</v>
      </c>
      <c r="F1209">
        <v>5.0999999999999996</v>
      </c>
      <c r="G1209">
        <v>5.0999999999999996</v>
      </c>
      <c r="H1209">
        <v>5.0999999999999996</v>
      </c>
      <c r="I1209">
        <v>5.0999999999999996</v>
      </c>
      <c r="J1209">
        <v>5.0999999999999996</v>
      </c>
      <c r="K1209">
        <v>5.0999999999999996</v>
      </c>
      <c r="L1209">
        <v>188558</v>
      </c>
      <c r="M1209" s="3">
        <v>9.6199999999999992</v>
      </c>
      <c r="N1209">
        <v>128</v>
      </c>
      <c r="O1209" s="3">
        <f t="shared" si="127"/>
        <v>1473.109375</v>
      </c>
      <c r="P1209" s="3">
        <f>VLOOKUP(A1209,'27-7'!$A$2:$N$1650,14,FALSE)</f>
        <v>1060.5904761904762</v>
      </c>
      <c r="Q1209" s="6">
        <f t="shared" si="132"/>
        <v>0.38895210552073411</v>
      </c>
      <c r="R1209" s="5">
        <f>VLOOKUP(A1209,'27-7'!$A$2:$L$1650,12,FALSE)</f>
        <v>5.46</v>
      </c>
      <c r="S1209" s="7">
        <f t="shared" si="133"/>
        <v>0.76190476190476175</v>
      </c>
      <c r="T1209" t="s">
        <v>42</v>
      </c>
      <c r="U1209" t="s">
        <v>42</v>
      </c>
      <c r="V1209">
        <f t="shared" si="128"/>
        <v>0</v>
      </c>
      <c r="W1209">
        <f t="shared" si="129"/>
        <v>0</v>
      </c>
      <c r="X1209">
        <f t="shared" si="130"/>
        <v>0</v>
      </c>
    </row>
    <row r="1210" spans="1:24" x14ac:dyDescent="0.3">
      <c r="A1210" t="s">
        <v>1312</v>
      </c>
      <c r="B1210" t="str">
        <f t="shared" si="131"/>
        <v>'VAISHALI'</v>
      </c>
      <c r="C1210" t="s">
        <v>24</v>
      </c>
      <c r="D1210" t="s">
        <v>1677</v>
      </c>
      <c r="E1210">
        <v>44.35</v>
      </c>
      <c r="F1210">
        <v>44.95</v>
      </c>
      <c r="G1210">
        <v>45.45</v>
      </c>
      <c r="H1210">
        <v>40.6</v>
      </c>
      <c r="I1210">
        <v>42.85</v>
      </c>
      <c r="J1210">
        <v>42.8</v>
      </c>
      <c r="K1210">
        <v>42.41</v>
      </c>
      <c r="L1210">
        <v>22696</v>
      </c>
      <c r="M1210" s="3">
        <v>9.6199999999999992</v>
      </c>
      <c r="N1210">
        <v>373</v>
      </c>
      <c r="O1210" s="3">
        <f t="shared" si="127"/>
        <v>60.847184986595174</v>
      </c>
      <c r="P1210" s="3">
        <f>VLOOKUP(A1210,'27-7'!$A$2:$N$1650,14,FALSE)</f>
        <v>58.942148760330582</v>
      </c>
      <c r="Q1210" s="6">
        <f t="shared" si="132"/>
        <v>3.2320440742851321E-2</v>
      </c>
      <c r="R1210" s="5">
        <f>VLOOKUP(A1210,'27-7'!$A$2:$L$1650,12,FALSE)</f>
        <v>6.25</v>
      </c>
      <c r="S1210" s="7">
        <f t="shared" si="133"/>
        <v>0.5391999999999999</v>
      </c>
      <c r="T1210">
        <v>10648</v>
      </c>
      <c r="U1210">
        <v>46.92</v>
      </c>
      <c r="V1210">
        <f t="shared" si="128"/>
        <v>0</v>
      </c>
      <c r="W1210">
        <f t="shared" si="129"/>
        <v>0</v>
      </c>
      <c r="X1210">
        <f t="shared" si="130"/>
        <v>0</v>
      </c>
    </row>
    <row r="1211" spans="1:24" x14ac:dyDescent="0.3">
      <c r="A1211" t="s">
        <v>1209</v>
      </c>
      <c r="B1211" t="str">
        <f t="shared" si="131"/>
        <v>'SADBHIN'</v>
      </c>
      <c r="C1211" t="s">
        <v>24</v>
      </c>
      <c r="D1211" t="s">
        <v>1677</v>
      </c>
      <c r="E1211">
        <v>16.55</v>
      </c>
      <c r="F1211">
        <v>16.149999999999999</v>
      </c>
      <c r="G1211">
        <v>16.55</v>
      </c>
      <c r="H1211">
        <v>16.149999999999999</v>
      </c>
      <c r="I1211">
        <v>16.3</v>
      </c>
      <c r="J1211">
        <v>16.45</v>
      </c>
      <c r="K1211">
        <v>16.38</v>
      </c>
      <c r="L1211">
        <v>58658</v>
      </c>
      <c r="M1211" s="3">
        <v>9.61</v>
      </c>
      <c r="N1211">
        <v>362</v>
      </c>
      <c r="O1211" s="3">
        <f t="shared" si="127"/>
        <v>162.03867403314916</v>
      </c>
      <c r="P1211" s="3">
        <f>VLOOKUP(A1211,'27-7'!$A$2:$N$1650,14,FALSE)</f>
        <v>160.81070745697897</v>
      </c>
      <c r="Q1211" s="6">
        <f t="shared" si="132"/>
        <v>7.6360995830996019E-3</v>
      </c>
      <c r="R1211" s="5">
        <f>VLOOKUP(A1211,'27-7'!$A$2:$L$1650,12,FALSE)</f>
        <v>13.9</v>
      </c>
      <c r="S1211" s="7">
        <f t="shared" si="133"/>
        <v>-0.30863309352517992</v>
      </c>
      <c r="T1211">
        <v>46315</v>
      </c>
      <c r="U1211">
        <v>78.959999999999994</v>
      </c>
      <c r="V1211">
        <f t="shared" si="128"/>
        <v>0</v>
      </c>
      <c r="W1211">
        <f t="shared" si="129"/>
        <v>0</v>
      </c>
      <c r="X1211">
        <f t="shared" si="130"/>
        <v>0</v>
      </c>
    </row>
    <row r="1212" spans="1:24" x14ac:dyDescent="0.3">
      <c r="A1212" t="s">
        <v>1338</v>
      </c>
      <c r="B1212" t="str">
        <f t="shared" si="131"/>
        <v>'ZOTA'</v>
      </c>
      <c r="C1212" t="s">
        <v>24</v>
      </c>
      <c r="D1212" t="s">
        <v>1677</v>
      </c>
      <c r="E1212">
        <v>140.6</v>
      </c>
      <c r="F1212">
        <v>140.69999999999999</v>
      </c>
      <c r="G1212">
        <v>142.35</v>
      </c>
      <c r="H1212">
        <v>138.05000000000001</v>
      </c>
      <c r="I1212">
        <v>141.6</v>
      </c>
      <c r="J1212">
        <v>140.05000000000001</v>
      </c>
      <c r="K1212">
        <v>140.57</v>
      </c>
      <c r="L1212">
        <v>6797</v>
      </c>
      <c r="M1212" s="3">
        <v>9.5500000000000007</v>
      </c>
      <c r="N1212">
        <v>91</v>
      </c>
      <c r="O1212" s="3">
        <f t="shared" si="127"/>
        <v>74.692307692307693</v>
      </c>
      <c r="P1212" s="3">
        <f>VLOOKUP(A1212,'27-7'!$A$2:$N$1650,14,FALSE)</f>
        <v>40.739130434782609</v>
      </c>
      <c r="Q1212" s="6">
        <f t="shared" si="132"/>
        <v>0.83342911091043426</v>
      </c>
      <c r="R1212" s="5">
        <f>VLOOKUP(A1212,'27-7'!$A$2:$L$1650,12,FALSE)</f>
        <v>5.29</v>
      </c>
      <c r="S1212" s="7">
        <f t="shared" si="133"/>
        <v>0.80529300567107764</v>
      </c>
      <c r="T1212">
        <v>6031</v>
      </c>
      <c r="U1212">
        <v>88.73</v>
      </c>
      <c r="V1212">
        <f t="shared" si="128"/>
        <v>0</v>
      </c>
      <c r="W1212">
        <f t="shared" si="129"/>
        <v>0</v>
      </c>
      <c r="X1212">
        <f t="shared" si="130"/>
        <v>0</v>
      </c>
    </row>
    <row r="1213" spans="1:24" x14ac:dyDescent="0.3">
      <c r="A1213" t="s">
        <v>1011</v>
      </c>
      <c r="B1213" t="str">
        <f t="shared" si="131"/>
        <v>'CORALFINAC'</v>
      </c>
      <c r="C1213" t="s">
        <v>24</v>
      </c>
      <c r="D1213" t="s">
        <v>1677</v>
      </c>
      <c r="E1213">
        <v>21.25</v>
      </c>
      <c r="F1213">
        <v>20.3</v>
      </c>
      <c r="G1213">
        <v>21.15</v>
      </c>
      <c r="H1213">
        <v>20.2</v>
      </c>
      <c r="I1213">
        <v>20.2</v>
      </c>
      <c r="J1213">
        <v>20.25</v>
      </c>
      <c r="K1213">
        <v>20.34</v>
      </c>
      <c r="L1213">
        <v>46254</v>
      </c>
      <c r="M1213" s="3">
        <v>9.41</v>
      </c>
      <c r="N1213">
        <v>152</v>
      </c>
      <c r="O1213" s="3">
        <f t="shared" si="127"/>
        <v>304.30263157894734</v>
      </c>
      <c r="P1213" s="3">
        <f>VLOOKUP(A1213,'27-7'!$A$2:$N$1650,14,FALSE)</f>
        <v>248.53243243243244</v>
      </c>
      <c r="Q1213" s="6">
        <f t="shared" si="132"/>
        <v>0.2243980739281459</v>
      </c>
      <c r="R1213" s="5">
        <f>VLOOKUP(A1213,'27-7'!$A$2:$L$1650,12,FALSE)</f>
        <v>20.47</v>
      </c>
      <c r="S1213" s="7">
        <f t="shared" si="133"/>
        <v>-0.54030288226673173</v>
      </c>
      <c r="T1213">
        <v>38704</v>
      </c>
      <c r="U1213">
        <v>83.68</v>
      </c>
      <c r="V1213">
        <f t="shared" si="128"/>
        <v>0</v>
      </c>
      <c r="W1213">
        <f t="shared" si="129"/>
        <v>0</v>
      </c>
      <c r="X1213">
        <f t="shared" si="130"/>
        <v>0</v>
      </c>
    </row>
    <row r="1214" spans="1:24" x14ac:dyDescent="0.3">
      <c r="A1214" t="s">
        <v>1163</v>
      </c>
      <c r="B1214" t="str">
        <f t="shared" si="131"/>
        <v>'KMSUGAR'</v>
      </c>
      <c r="C1214" t="s">
        <v>24</v>
      </c>
      <c r="D1214" t="s">
        <v>1677</v>
      </c>
      <c r="E1214">
        <v>8.5</v>
      </c>
      <c r="F1214">
        <v>8.8000000000000007</v>
      </c>
      <c r="G1214">
        <v>8.8000000000000007</v>
      </c>
      <c r="H1214">
        <v>8.4499999999999993</v>
      </c>
      <c r="I1214">
        <v>8.4499999999999993</v>
      </c>
      <c r="J1214">
        <v>8.5</v>
      </c>
      <c r="K1214">
        <v>8.56</v>
      </c>
      <c r="L1214">
        <v>109516</v>
      </c>
      <c r="M1214" s="3">
        <v>9.3800000000000008</v>
      </c>
      <c r="N1214">
        <v>210</v>
      </c>
      <c r="O1214" s="3">
        <f t="shared" si="127"/>
        <v>521.50476190476195</v>
      </c>
      <c r="P1214" s="3">
        <f>VLOOKUP(A1214,'27-7'!$A$2:$N$1650,14,FALSE)</f>
        <v>779.52702702702697</v>
      </c>
      <c r="Q1214" s="6">
        <f t="shared" si="132"/>
        <v>-0.33099848520495123</v>
      </c>
      <c r="R1214" s="5">
        <f>VLOOKUP(A1214,'27-7'!$A$2:$L$1650,12,FALSE)</f>
        <v>19.760000000000002</v>
      </c>
      <c r="S1214" s="7">
        <f t="shared" si="133"/>
        <v>-0.5253036437246964</v>
      </c>
      <c r="T1214">
        <v>59906</v>
      </c>
      <c r="U1214">
        <v>54.7</v>
      </c>
      <c r="V1214">
        <f t="shared" si="128"/>
        <v>0</v>
      </c>
      <c r="W1214">
        <f t="shared" si="129"/>
        <v>0</v>
      </c>
      <c r="X1214">
        <f t="shared" si="130"/>
        <v>0</v>
      </c>
    </row>
    <row r="1215" spans="1:24" x14ac:dyDescent="0.3">
      <c r="A1215" t="s">
        <v>1245</v>
      </c>
      <c r="B1215" t="str">
        <f t="shared" si="131"/>
        <v>'MIRCELECTR'</v>
      </c>
      <c r="C1215" t="s">
        <v>41</v>
      </c>
      <c r="D1215" t="s">
        <v>1677</v>
      </c>
      <c r="E1215">
        <v>6.25</v>
      </c>
      <c r="F1215">
        <v>6.15</v>
      </c>
      <c r="G1215">
        <v>6.3</v>
      </c>
      <c r="H1215">
        <v>5.95</v>
      </c>
      <c r="I1215">
        <v>6.3</v>
      </c>
      <c r="J1215">
        <v>6.2</v>
      </c>
      <c r="K1215">
        <v>6.09</v>
      </c>
      <c r="L1215">
        <v>153002</v>
      </c>
      <c r="M1215" s="3">
        <v>9.32</v>
      </c>
      <c r="N1215">
        <v>216</v>
      </c>
      <c r="O1215" s="3">
        <f t="shared" si="127"/>
        <v>708.34259259259261</v>
      </c>
      <c r="P1215" s="3">
        <f>VLOOKUP(A1215,'27-7'!$A$2:$N$1650,14,FALSE)</f>
        <v>755.81858407079642</v>
      </c>
      <c r="Q1215" s="6">
        <f t="shared" si="132"/>
        <v>-6.281400388768002E-2</v>
      </c>
      <c r="R1215" s="5">
        <f>VLOOKUP(A1215,'27-7'!$A$2:$L$1650,12,FALSE)</f>
        <v>10.65</v>
      </c>
      <c r="S1215" s="7">
        <f t="shared" si="133"/>
        <v>-0.12488262910798123</v>
      </c>
      <c r="T1215" t="s">
        <v>42</v>
      </c>
      <c r="U1215" t="s">
        <v>42</v>
      </c>
      <c r="V1215">
        <f t="shared" si="128"/>
        <v>0</v>
      </c>
      <c r="W1215">
        <f t="shared" si="129"/>
        <v>0</v>
      </c>
      <c r="X1215">
        <f t="shared" si="130"/>
        <v>0</v>
      </c>
    </row>
    <row r="1216" spans="1:24" x14ac:dyDescent="0.3">
      <c r="A1216" t="s">
        <v>1284</v>
      </c>
      <c r="B1216" t="str">
        <f t="shared" si="131"/>
        <v>'SHARDAMOTR'</v>
      </c>
      <c r="C1216" t="s">
        <v>24</v>
      </c>
      <c r="D1216" t="s">
        <v>1677</v>
      </c>
      <c r="E1216">
        <v>761.1</v>
      </c>
      <c r="F1216">
        <v>760.05</v>
      </c>
      <c r="G1216">
        <v>778</v>
      </c>
      <c r="H1216">
        <v>760.05</v>
      </c>
      <c r="I1216">
        <v>773</v>
      </c>
      <c r="J1216">
        <v>768.05</v>
      </c>
      <c r="K1216">
        <v>767.08</v>
      </c>
      <c r="L1216">
        <v>1214</v>
      </c>
      <c r="M1216" s="3">
        <v>9.31</v>
      </c>
      <c r="N1216">
        <v>498</v>
      </c>
      <c r="O1216" s="3">
        <f t="shared" si="127"/>
        <v>2.4377510040160644</v>
      </c>
      <c r="P1216" s="3">
        <f>VLOOKUP(A1216,'27-7'!$A$2:$N$1650,14,FALSE)</f>
        <v>2.4050343249427919</v>
      </c>
      <c r="Q1216" s="6">
        <f t="shared" si="132"/>
        <v>1.3603414609914433E-2</v>
      </c>
      <c r="R1216" s="5">
        <f>VLOOKUP(A1216,'27-7'!$A$2:$L$1650,12,FALSE)</f>
        <v>8.0500000000000007</v>
      </c>
      <c r="S1216" s="7">
        <f t="shared" si="133"/>
        <v>0.15652173913043474</v>
      </c>
      <c r="T1216">
        <v>496</v>
      </c>
      <c r="U1216">
        <v>40.86</v>
      </c>
      <c r="V1216">
        <f t="shared" si="128"/>
        <v>0</v>
      </c>
      <c r="W1216">
        <f t="shared" si="129"/>
        <v>0</v>
      </c>
      <c r="X1216">
        <f t="shared" si="130"/>
        <v>0</v>
      </c>
    </row>
    <row r="1217" spans="1:24" x14ac:dyDescent="0.3">
      <c r="A1217" t="s">
        <v>1326</v>
      </c>
      <c r="B1217" t="str">
        <f t="shared" si="131"/>
        <v>'HTMEDIA'</v>
      </c>
      <c r="C1217" t="s">
        <v>24</v>
      </c>
      <c r="D1217" t="s">
        <v>1677</v>
      </c>
      <c r="E1217">
        <v>12.6</v>
      </c>
      <c r="F1217">
        <v>12.5</v>
      </c>
      <c r="G1217">
        <v>12.75</v>
      </c>
      <c r="H1217">
        <v>11.7</v>
      </c>
      <c r="I1217">
        <v>12.1</v>
      </c>
      <c r="J1217">
        <v>12</v>
      </c>
      <c r="K1217">
        <v>12.13</v>
      </c>
      <c r="L1217">
        <v>75248</v>
      </c>
      <c r="M1217" s="3">
        <v>9.1199999999999992</v>
      </c>
      <c r="N1217">
        <v>348</v>
      </c>
      <c r="O1217" s="3">
        <f t="shared" si="127"/>
        <v>216.22988505747125</v>
      </c>
      <c r="P1217" s="3">
        <f>VLOOKUP(A1217,'27-7'!$A$2:$N$1650,14,FALSE)</f>
        <v>369.24193548387098</v>
      </c>
      <c r="Q1217" s="6">
        <f t="shared" si="132"/>
        <v>-0.41439510446148531</v>
      </c>
      <c r="R1217" s="5">
        <f>VLOOKUP(A1217,'27-7'!$A$2:$L$1650,12,FALSE)</f>
        <v>5.72</v>
      </c>
      <c r="S1217" s="7">
        <f t="shared" si="133"/>
        <v>0.59440559440559437</v>
      </c>
      <c r="T1217">
        <v>43202</v>
      </c>
      <c r="U1217">
        <v>57.41</v>
      </c>
      <c r="V1217">
        <f t="shared" si="128"/>
        <v>0</v>
      </c>
      <c r="W1217">
        <f t="shared" si="129"/>
        <v>0</v>
      </c>
      <c r="X1217">
        <f t="shared" si="130"/>
        <v>0</v>
      </c>
    </row>
    <row r="1218" spans="1:24" x14ac:dyDescent="0.3">
      <c r="A1218" t="s">
        <v>1200</v>
      </c>
      <c r="B1218" t="str">
        <f t="shared" si="131"/>
        <v>'SHREYAS'</v>
      </c>
      <c r="C1218" t="s">
        <v>24</v>
      </c>
      <c r="D1218" t="s">
        <v>1677</v>
      </c>
      <c r="E1218">
        <v>67.650000000000006</v>
      </c>
      <c r="F1218">
        <v>65.45</v>
      </c>
      <c r="G1218">
        <v>70.400000000000006</v>
      </c>
      <c r="H1218">
        <v>65.45</v>
      </c>
      <c r="I1218">
        <v>68.400000000000006</v>
      </c>
      <c r="J1218">
        <v>68.400000000000006</v>
      </c>
      <c r="K1218">
        <v>68.11</v>
      </c>
      <c r="L1218">
        <v>13302</v>
      </c>
      <c r="M1218" s="3">
        <v>9.06</v>
      </c>
      <c r="N1218">
        <v>185</v>
      </c>
      <c r="O1218" s="3">
        <f t="shared" ref="O1218:O1281" si="134">L1218/N1218</f>
        <v>71.902702702702697</v>
      </c>
      <c r="P1218" s="3">
        <f>VLOOKUP(A1218,'27-7'!$A$2:$N$1650,14,FALSE)</f>
        <v>57.945595854922281</v>
      </c>
      <c r="Q1218" s="6">
        <f t="shared" si="132"/>
        <v>0.2408657058721885</v>
      </c>
      <c r="R1218" s="5">
        <f>VLOOKUP(A1218,'27-7'!$A$2:$L$1650,12,FALSE)</f>
        <v>14.9</v>
      </c>
      <c r="S1218" s="7">
        <f t="shared" si="133"/>
        <v>-0.39194630872483222</v>
      </c>
      <c r="T1218">
        <v>11303</v>
      </c>
      <c r="U1218">
        <v>84.97</v>
      </c>
      <c r="V1218">
        <f t="shared" ref="V1218:V1281" si="135">IF(Q1218&gt;100%,1,0)</f>
        <v>0</v>
      </c>
      <c r="W1218">
        <f t="shared" ref="W1218:W1281" si="136">IF(S1218&gt;200%,1,0)</f>
        <v>0</v>
      </c>
      <c r="X1218">
        <f t="shared" ref="X1218:X1281" si="137">IF(M1218&gt;20,1,0)</f>
        <v>0</v>
      </c>
    </row>
    <row r="1219" spans="1:24" x14ac:dyDescent="0.3">
      <c r="A1219" t="s">
        <v>1199</v>
      </c>
      <c r="B1219" t="str">
        <f t="shared" ref="B1219:B1282" si="138">_xlfn.CONCAT("'",A1219,"'")</f>
        <v>'EBIXFOREX'</v>
      </c>
      <c r="C1219" t="s">
        <v>24</v>
      </c>
      <c r="D1219" t="s">
        <v>1677</v>
      </c>
      <c r="E1219">
        <v>462.45</v>
      </c>
      <c r="F1219">
        <v>467.5</v>
      </c>
      <c r="G1219">
        <v>471</v>
      </c>
      <c r="H1219">
        <v>464.25</v>
      </c>
      <c r="I1219">
        <v>467.6</v>
      </c>
      <c r="J1219">
        <v>467.5</v>
      </c>
      <c r="K1219">
        <v>467.54</v>
      </c>
      <c r="L1219">
        <v>1933</v>
      </c>
      <c r="M1219" s="3">
        <v>9.0399999999999991</v>
      </c>
      <c r="N1219">
        <v>153</v>
      </c>
      <c r="O1219" s="3">
        <f t="shared" si="134"/>
        <v>12.633986928104575</v>
      </c>
      <c r="P1219" s="3">
        <f>VLOOKUP(A1219,'27-7'!$A$2:$N$1650,14,FALSE)</f>
        <v>13.720338983050848</v>
      </c>
      <c r="Q1219" s="6">
        <f t="shared" ref="Q1219:Q1282" si="139">(O1219-P1219)/P1219</f>
        <v>-7.9178222658221262E-2</v>
      </c>
      <c r="R1219" s="5">
        <f>VLOOKUP(A1219,'27-7'!$A$2:$L$1650,12,FALSE)</f>
        <v>15.04</v>
      </c>
      <c r="S1219" s="7">
        <f t="shared" ref="S1219:S1282" si="140">(M1219-R1219)/R1219</f>
        <v>-0.39893617021276601</v>
      </c>
      <c r="T1219">
        <v>1312</v>
      </c>
      <c r="U1219">
        <v>67.87</v>
      </c>
      <c r="V1219">
        <f t="shared" si="135"/>
        <v>0</v>
      </c>
      <c r="W1219">
        <f t="shared" si="136"/>
        <v>0</v>
      </c>
      <c r="X1219">
        <f t="shared" si="137"/>
        <v>0</v>
      </c>
    </row>
    <row r="1220" spans="1:24" x14ac:dyDescent="0.3">
      <c r="A1220" t="s">
        <v>900</v>
      </c>
      <c r="B1220" t="str">
        <f t="shared" si="138"/>
        <v>'PROZONINTU'</v>
      </c>
      <c r="C1220" t="s">
        <v>24</v>
      </c>
      <c r="D1220" t="s">
        <v>1677</v>
      </c>
      <c r="E1220">
        <v>14.3</v>
      </c>
      <c r="F1220">
        <v>14.3</v>
      </c>
      <c r="G1220">
        <v>14.7</v>
      </c>
      <c r="H1220">
        <v>13.8</v>
      </c>
      <c r="I1220">
        <v>14.5</v>
      </c>
      <c r="J1220">
        <v>14.3</v>
      </c>
      <c r="K1220">
        <v>14.13</v>
      </c>
      <c r="L1220">
        <v>63816</v>
      </c>
      <c r="M1220" s="3">
        <v>9.02</v>
      </c>
      <c r="N1220">
        <v>431</v>
      </c>
      <c r="O1220" s="3">
        <f t="shared" si="134"/>
        <v>148.06496519721577</v>
      </c>
      <c r="P1220" s="3">
        <f>VLOOKUP(A1220,'27-7'!$A$2:$N$1650,14,FALSE)</f>
        <v>419.65502183406113</v>
      </c>
      <c r="Q1220" s="6">
        <f t="shared" si="139"/>
        <v>-0.64717456602779977</v>
      </c>
      <c r="R1220" s="5">
        <f>VLOOKUP(A1220,'27-7'!$A$2:$L$1650,12,FALSE)</f>
        <v>41.63</v>
      </c>
      <c r="S1220" s="7">
        <f t="shared" si="140"/>
        <v>-0.78332932981023295</v>
      </c>
      <c r="T1220">
        <v>43168</v>
      </c>
      <c r="U1220">
        <v>67.64</v>
      </c>
      <c r="V1220">
        <f t="shared" si="135"/>
        <v>0</v>
      </c>
      <c r="W1220">
        <f t="shared" si="136"/>
        <v>0</v>
      </c>
      <c r="X1220">
        <f t="shared" si="137"/>
        <v>0</v>
      </c>
    </row>
    <row r="1221" spans="1:24" x14ac:dyDescent="0.3">
      <c r="A1221" t="s">
        <v>1247</v>
      </c>
      <c r="B1221" t="str">
        <f t="shared" si="138"/>
        <v>'NAHARPOLY'</v>
      </c>
      <c r="C1221" t="s">
        <v>24</v>
      </c>
      <c r="D1221" t="s">
        <v>1677</v>
      </c>
      <c r="E1221">
        <v>61</v>
      </c>
      <c r="F1221">
        <v>61.9</v>
      </c>
      <c r="G1221">
        <v>61.9</v>
      </c>
      <c r="H1221">
        <v>59.4</v>
      </c>
      <c r="I1221">
        <v>59.7</v>
      </c>
      <c r="J1221">
        <v>59.7</v>
      </c>
      <c r="K1221">
        <v>60.31</v>
      </c>
      <c r="L1221">
        <v>14724</v>
      </c>
      <c r="M1221" s="3">
        <v>8.8800000000000008</v>
      </c>
      <c r="N1221">
        <v>391</v>
      </c>
      <c r="O1221" s="3">
        <f t="shared" si="134"/>
        <v>37.657289002557548</v>
      </c>
      <c r="P1221" s="3">
        <f>VLOOKUP(A1221,'27-7'!$A$2:$N$1650,14,FALSE)</f>
        <v>46.267029972752042</v>
      </c>
      <c r="Q1221" s="6">
        <f t="shared" si="139"/>
        <v>-0.1860880409930141</v>
      </c>
      <c r="R1221" s="5">
        <f>VLOOKUP(A1221,'27-7'!$A$2:$L$1650,12,FALSE)</f>
        <v>10.47</v>
      </c>
      <c r="S1221" s="7">
        <f t="shared" si="140"/>
        <v>-0.15186246418338106</v>
      </c>
      <c r="T1221">
        <v>10153</v>
      </c>
      <c r="U1221">
        <v>68.959999999999994</v>
      </c>
      <c r="V1221">
        <f t="shared" si="135"/>
        <v>0</v>
      </c>
      <c r="W1221">
        <f t="shared" si="136"/>
        <v>0</v>
      </c>
      <c r="X1221">
        <f t="shared" si="137"/>
        <v>0</v>
      </c>
    </row>
    <row r="1222" spans="1:24" x14ac:dyDescent="0.3">
      <c r="A1222" t="s">
        <v>1082</v>
      </c>
      <c r="B1222" t="str">
        <f t="shared" si="138"/>
        <v>'IFBAGRO'</v>
      </c>
      <c r="C1222" t="s">
        <v>24</v>
      </c>
      <c r="D1222" t="s">
        <v>1677</v>
      </c>
      <c r="E1222">
        <v>281.60000000000002</v>
      </c>
      <c r="F1222">
        <v>286</v>
      </c>
      <c r="G1222">
        <v>287.85000000000002</v>
      </c>
      <c r="H1222">
        <v>279</v>
      </c>
      <c r="I1222">
        <v>280.35000000000002</v>
      </c>
      <c r="J1222">
        <v>281.45</v>
      </c>
      <c r="K1222">
        <v>282.57</v>
      </c>
      <c r="L1222">
        <v>3138</v>
      </c>
      <c r="M1222" s="3">
        <v>8.8699999999999992</v>
      </c>
      <c r="N1222">
        <v>188</v>
      </c>
      <c r="O1222" s="3">
        <f t="shared" si="134"/>
        <v>16.691489361702128</v>
      </c>
      <c r="P1222" s="3">
        <f>VLOOKUP(A1222,'27-7'!$A$2:$N$1650,14,FALSE)</f>
        <v>16.412658227848102</v>
      </c>
      <c r="Q1222" s="6">
        <f t="shared" si="139"/>
        <v>1.6988785727647785E-2</v>
      </c>
      <c r="R1222" s="5">
        <f>VLOOKUP(A1222,'27-7'!$A$2:$L$1650,12,FALSE)</f>
        <v>18.38</v>
      </c>
      <c r="S1222" s="7">
        <f t="shared" si="140"/>
        <v>-0.51741022850924923</v>
      </c>
      <c r="T1222">
        <v>1782</v>
      </c>
      <c r="U1222">
        <v>56.79</v>
      </c>
      <c r="V1222">
        <f t="shared" si="135"/>
        <v>0</v>
      </c>
      <c r="W1222">
        <f t="shared" si="136"/>
        <v>0</v>
      </c>
      <c r="X1222">
        <f t="shared" si="137"/>
        <v>0</v>
      </c>
    </row>
    <row r="1223" spans="1:24" x14ac:dyDescent="0.3">
      <c r="A1223" t="s">
        <v>1227</v>
      </c>
      <c r="B1223" t="str">
        <f t="shared" si="138"/>
        <v>'MANGALAM'</v>
      </c>
      <c r="C1223" t="s">
        <v>41</v>
      </c>
      <c r="D1223" t="s">
        <v>1677</v>
      </c>
      <c r="E1223">
        <v>64</v>
      </c>
      <c r="F1223">
        <v>64.95</v>
      </c>
      <c r="G1223">
        <v>64.95</v>
      </c>
      <c r="H1223">
        <v>62.5</v>
      </c>
      <c r="I1223">
        <v>63.9</v>
      </c>
      <c r="J1223">
        <v>63.4</v>
      </c>
      <c r="K1223">
        <v>63.25</v>
      </c>
      <c r="L1223">
        <v>13845</v>
      </c>
      <c r="M1223" s="3">
        <v>8.76</v>
      </c>
      <c r="N1223">
        <v>165</v>
      </c>
      <c r="O1223" s="3">
        <f t="shared" si="134"/>
        <v>83.909090909090907</v>
      </c>
      <c r="P1223" s="3">
        <f>VLOOKUP(A1223,'27-7'!$A$2:$N$1650,14,FALSE)</f>
        <v>100.75129533678756</v>
      </c>
      <c r="Q1223" s="6">
        <f t="shared" si="139"/>
        <v>-0.16716613291568294</v>
      </c>
      <c r="R1223" s="5">
        <f>VLOOKUP(A1223,'27-7'!$A$2:$L$1650,12,FALSE)</f>
        <v>12.46</v>
      </c>
      <c r="S1223" s="7">
        <f t="shared" si="140"/>
        <v>-0.29695024077046556</v>
      </c>
      <c r="T1223" t="s">
        <v>42</v>
      </c>
      <c r="U1223" t="s">
        <v>42</v>
      </c>
      <c r="V1223">
        <f t="shared" si="135"/>
        <v>0</v>
      </c>
      <c r="W1223">
        <f t="shared" si="136"/>
        <v>0</v>
      </c>
      <c r="X1223">
        <f t="shared" si="137"/>
        <v>0</v>
      </c>
    </row>
    <row r="1224" spans="1:24" x14ac:dyDescent="0.3">
      <c r="A1224" t="s">
        <v>944</v>
      </c>
      <c r="B1224" t="str">
        <f t="shared" si="138"/>
        <v>'SHRENIK'</v>
      </c>
      <c r="C1224" t="s">
        <v>24</v>
      </c>
      <c r="D1224" t="s">
        <v>1677</v>
      </c>
      <c r="E1224">
        <v>48.5</v>
      </c>
      <c r="F1224">
        <v>48.05</v>
      </c>
      <c r="G1224">
        <v>48.9</v>
      </c>
      <c r="H1224">
        <v>46.55</v>
      </c>
      <c r="I1224">
        <v>47.75</v>
      </c>
      <c r="J1224">
        <v>47.5</v>
      </c>
      <c r="K1224">
        <v>48</v>
      </c>
      <c r="L1224">
        <v>18123</v>
      </c>
      <c r="M1224" s="3">
        <v>8.6999999999999993</v>
      </c>
      <c r="N1224">
        <v>52</v>
      </c>
      <c r="O1224" s="3">
        <f t="shared" si="134"/>
        <v>348.51923076923077</v>
      </c>
      <c r="P1224" s="3">
        <f>VLOOKUP(A1224,'27-7'!$A$2:$N$1650,14,FALSE)</f>
        <v>574.14529914529919</v>
      </c>
      <c r="Q1224" s="6">
        <f t="shared" si="139"/>
        <v>-0.39297729810197252</v>
      </c>
      <c r="R1224" s="5">
        <f>VLOOKUP(A1224,'27-7'!$A$2:$L$1650,12,FALSE)</f>
        <v>32.56</v>
      </c>
      <c r="S1224" s="7">
        <f t="shared" si="140"/>
        <v>-0.73280098280098283</v>
      </c>
      <c r="T1224">
        <v>13765</v>
      </c>
      <c r="U1224">
        <v>75.95</v>
      </c>
      <c r="V1224">
        <f t="shared" si="135"/>
        <v>0</v>
      </c>
      <c r="W1224">
        <f t="shared" si="136"/>
        <v>0</v>
      </c>
      <c r="X1224">
        <f t="shared" si="137"/>
        <v>0</v>
      </c>
    </row>
    <row r="1225" spans="1:24" x14ac:dyDescent="0.3">
      <c r="A1225" t="s">
        <v>1348</v>
      </c>
      <c r="B1225" t="str">
        <f t="shared" si="138"/>
        <v>'PANAMAPET'</v>
      </c>
      <c r="C1225" t="s">
        <v>24</v>
      </c>
      <c r="D1225" t="s">
        <v>1677</v>
      </c>
      <c r="E1225">
        <v>43.65</v>
      </c>
      <c r="F1225">
        <v>43.95</v>
      </c>
      <c r="G1225">
        <v>44.7</v>
      </c>
      <c r="H1225">
        <v>41.55</v>
      </c>
      <c r="I1225">
        <v>42.95</v>
      </c>
      <c r="J1225">
        <v>43.2</v>
      </c>
      <c r="K1225">
        <v>42.98</v>
      </c>
      <c r="L1225">
        <v>19881</v>
      </c>
      <c r="M1225" s="3">
        <v>8.5500000000000007</v>
      </c>
      <c r="N1225">
        <v>465</v>
      </c>
      <c r="O1225" s="3">
        <f t="shared" si="134"/>
        <v>42.754838709677422</v>
      </c>
      <c r="P1225" s="3">
        <f>VLOOKUP(A1225,'27-7'!$A$2:$N$1650,14,FALSE)</f>
        <v>71.777027027027032</v>
      </c>
      <c r="Q1225" s="6">
        <f t="shared" si="139"/>
        <v>-0.40433812209053394</v>
      </c>
      <c r="R1225" s="5">
        <f>VLOOKUP(A1225,'27-7'!$A$2:$L$1650,12,FALSE)</f>
        <v>4.5599999999999996</v>
      </c>
      <c r="S1225" s="7">
        <f t="shared" si="140"/>
        <v>0.87500000000000033</v>
      </c>
      <c r="T1225">
        <v>10793</v>
      </c>
      <c r="U1225">
        <v>54.29</v>
      </c>
      <c r="V1225">
        <f t="shared" si="135"/>
        <v>0</v>
      </c>
      <c r="W1225">
        <f t="shared" si="136"/>
        <v>0</v>
      </c>
      <c r="X1225">
        <f t="shared" si="137"/>
        <v>0</v>
      </c>
    </row>
    <row r="1226" spans="1:24" x14ac:dyDescent="0.3">
      <c r="A1226" t="s">
        <v>1175</v>
      </c>
      <c r="B1226" t="str">
        <f t="shared" si="138"/>
        <v>'JAYAGROGN'</v>
      </c>
      <c r="C1226" t="s">
        <v>24</v>
      </c>
      <c r="D1226" t="s">
        <v>1677</v>
      </c>
      <c r="E1226">
        <v>91.6</v>
      </c>
      <c r="F1226">
        <v>92.8</v>
      </c>
      <c r="G1226">
        <v>92.8</v>
      </c>
      <c r="H1226">
        <v>87.1</v>
      </c>
      <c r="I1226">
        <v>88.6</v>
      </c>
      <c r="J1226">
        <v>88.85</v>
      </c>
      <c r="K1226">
        <v>88.44</v>
      </c>
      <c r="L1226">
        <v>9617</v>
      </c>
      <c r="M1226" s="3">
        <v>8.5</v>
      </c>
      <c r="N1226">
        <v>254</v>
      </c>
      <c r="O1226" s="3">
        <f t="shared" si="134"/>
        <v>37.862204724409452</v>
      </c>
      <c r="P1226" s="3">
        <f>VLOOKUP(A1226,'27-7'!$A$2:$N$1650,14,FALSE)</f>
        <v>41.476394849785407</v>
      </c>
      <c r="Q1226" s="6">
        <f t="shared" si="139"/>
        <v>-8.7138482948323437E-2</v>
      </c>
      <c r="R1226" s="5">
        <f>VLOOKUP(A1226,'27-7'!$A$2:$L$1650,12,FALSE)</f>
        <v>17.88</v>
      </c>
      <c r="S1226" s="7">
        <f t="shared" si="140"/>
        <v>-0.52460850111856816</v>
      </c>
      <c r="T1226">
        <v>6693</v>
      </c>
      <c r="U1226">
        <v>69.599999999999994</v>
      </c>
      <c r="V1226">
        <f t="shared" si="135"/>
        <v>0</v>
      </c>
      <c r="W1226">
        <f t="shared" si="136"/>
        <v>0</v>
      </c>
      <c r="X1226">
        <f t="shared" si="137"/>
        <v>0</v>
      </c>
    </row>
    <row r="1227" spans="1:24" x14ac:dyDescent="0.3">
      <c r="A1227" t="s">
        <v>1003</v>
      </c>
      <c r="B1227" t="str">
        <f t="shared" si="138"/>
        <v>'HARITASEAT'</v>
      </c>
      <c r="C1227" t="s">
        <v>24</v>
      </c>
      <c r="D1227" t="s">
        <v>1677</v>
      </c>
      <c r="E1227">
        <v>381.05</v>
      </c>
      <c r="F1227">
        <v>384.95</v>
      </c>
      <c r="G1227">
        <v>386.2</v>
      </c>
      <c r="H1227">
        <v>370</v>
      </c>
      <c r="I1227">
        <v>370</v>
      </c>
      <c r="J1227">
        <v>371.2</v>
      </c>
      <c r="K1227">
        <v>378.55</v>
      </c>
      <c r="L1227">
        <v>2235</v>
      </c>
      <c r="M1227" s="3">
        <v>8.4600000000000009</v>
      </c>
      <c r="N1227">
        <v>318</v>
      </c>
      <c r="O1227" s="3">
        <f t="shared" si="134"/>
        <v>7.0283018867924527</v>
      </c>
      <c r="P1227" s="3">
        <f>VLOOKUP(A1227,'27-7'!$A$2:$N$1650,14,FALSE)</f>
        <v>5.7013888888888893</v>
      </c>
      <c r="Q1227" s="6">
        <f t="shared" si="139"/>
        <v>0.23273504469928516</v>
      </c>
      <c r="R1227" s="5">
        <f>VLOOKUP(A1227,'27-7'!$A$2:$L$1650,12,FALSE)</f>
        <v>22.16</v>
      </c>
      <c r="S1227" s="7">
        <f t="shared" si="140"/>
        <v>-0.61823104693140796</v>
      </c>
      <c r="T1227">
        <v>1394</v>
      </c>
      <c r="U1227">
        <v>62.37</v>
      </c>
      <c r="V1227">
        <f t="shared" si="135"/>
        <v>0</v>
      </c>
      <c r="W1227">
        <f t="shared" si="136"/>
        <v>0</v>
      </c>
      <c r="X1227">
        <f t="shared" si="137"/>
        <v>0</v>
      </c>
    </row>
    <row r="1228" spans="1:24" x14ac:dyDescent="0.3">
      <c r="A1228" t="s">
        <v>1278</v>
      </c>
      <c r="B1228" t="str">
        <f t="shared" si="138"/>
        <v>'BIOFILCHEM'</v>
      </c>
      <c r="C1228" t="s">
        <v>41</v>
      </c>
      <c r="D1228" t="s">
        <v>1677</v>
      </c>
      <c r="E1228">
        <v>22.6</v>
      </c>
      <c r="F1228">
        <v>23.7</v>
      </c>
      <c r="G1228">
        <v>23.7</v>
      </c>
      <c r="H1228">
        <v>23.7</v>
      </c>
      <c r="I1228">
        <v>23.7</v>
      </c>
      <c r="J1228">
        <v>23.7</v>
      </c>
      <c r="K1228">
        <v>23.7</v>
      </c>
      <c r="L1228">
        <v>35425</v>
      </c>
      <c r="M1228" s="3">
        <v>8.4</v>
      </c>
      <c r="N1228">
        <v>91</v>
      </c>
      <c r="O1228" s="3">
        <f t="shared" si="134"/>
        <v>389.28571428571428</v>
      </c>
      <c r="P1228" s="3">
        <f>VLOOKUP(A1228,'27-7'!$A$2:$N$1650,14,FALSE)</f>
        <v>288.25954198473283</v>
      </c>
      <c r="Q1228" s="6">
        <f t="shared" si="139"/>
        <v>0.35046948179197523</v>
      </c>
      <c r="R1228" s="5">
        <f>VLOOKUP(A1228,'27-7'!$A$2:$L$1650,12,FALSE)</f>
        <v>8.5299999999999994</v>
      </c>
      <c r="S1228" s="7">
        <f t="shared" si="140"/>
        <v>-1.52403282532238E-2</v>
      </c>
      <c r="T1228" t="s">
        <v>42</v>
      </c>
      <c r="U1228" t="s">
        <v>42</v>
      </c>
      <c r="V1228">
        <f t="shared" si="135"/>
        <v>0</v>
      </c>
      <c r="W1228">
        <f t="shared" si="136"/>
        <v>0</v>
      </c>
      <c r="X1228">
        <f t="shared" si="137"/>
        <v>0</v>
      </c>
    </row>
    <row r="1229" spans="1:24" x14ac:dyDescent="0.3">
      <c r="A1229" t="s">
        <v>1119</v>
      </c>
      <c r="B1229" t="str">
        <f t="shared" si="138"/>
        <v>'NAHARSPING'</v>
      </c>
      <c r="C1229" t="s">
        <v>24</v>
      </c>
      <c r="D1229" t="s">
        <v>1677</v>
      </c>
      <c r="E1229">
        <v>32.5</v>
      </c>
      <c r="F1229">
        <v>32.450000000000003</v>
      </c>
      <c r="G1229">
        <v>36.85</v>
      </c>
      <c r="H1229">
        <v>31.85</v>
      </c>
      <c r="I1229">
        <v>33.700000000000003</v>
      </c>
      <c r="J1229">
        <v>34.049999999999997</v>
      </c>
      <c r="K1229">
        <v>33.83</v>
      </c>
      <c r="L1229">
        <v>24721</v>
      </c>
      <c r="M1229" s="3">
        <v>8.36</v>
      </c>
      <c r="N1229">
        <v>375</v>
      </c>
      <c r="O1229" s="3">
        <f t="shared" si="134"/>
        <v>65.922666666666672</v>
      </c>
      <c r="P1229" s="3">
        <f>VLOOKUP(A1229,'27-7'!$A$2:$N$1650,14,FALSE)</f>
        <v>81.129629629629633</v>
      </c>
      <c r="Q1229" s="6">
        <f t="shared" si="139"/>
        <v>-0.18744031043140832</v>
      </c>
      <c r="R1229" s="5">
        <f>VLOOKUP(A1229,'27-7'!$A$2:$L$1650,12,FALSE)</f>
        <v>2.86</v>
      </c>
      <c r="S1229" s="7">
        <f t="shared" si="140"/>
        <v>1.9230769230769231</v>
      </c>
      <c r="T1229">
        <v>16683</v>
      </c>
      <c r="U1229">
        <v>67.489999999999995</v>
      </c>
      <c r="V1229">
        <f t="shared" si="135"/>
        <v>0</v>
      </c>
      <c r="W1229">
        <f t="shared" si="136"/>
        <v>0</v>
      </c>
      <c r="X1229">
        <f t="shared" si="137"/>
        <v>0</v>
      </c>
    </row>
    <row r="1230" spans="1:24" x14ac:dyDescent="0.3">
      <c r="A1230" t="s">
        <v>1143</v>
      </c>
      <c r="B1230" t="str">
        <f t="shared" si="138"/>
        <v>'KKCL'</v>
      </c>
      <c r="C1230" t="s">
        <v>24</v>
      </c>
      <c r="D1230" t="s">
        <v>1677</v>
      </c>
      <c r="E1230">
        <v>715.8</v>
      </c>
      <c r="F1230">
        <v>712</v>
      </c>
      <c r="G1230">
        <v>722.95</v>
      </c>
      <c r="H1230">
        <v>705</v>
      </c>
      <c r="I1230">
        <v>711</v>
      </c>
      <c r="J1230">
        <v>711.35</v>
      </c>
      <c r="K1230">
        <v>711.74</v>
      </c>
      <c r="L1230">
        <v>1151</v>
      </c>
      <c r="M1230" s="3">
        <v>8.19</v>
      </c>
      <c r="N1230">
        <v>512</v>
      </c>
      <c r="O1230" s="3">
        <f t="shared" si="134"/>
        <v>2.248046875</v>
      </c>
      <c r="P1230" s="3">
        <f>VLOOKUP(A1230,'27-7'!$A$2:$N$1650,14,FALSE)</f>
        <v>2.3236514522821579</v>
      </c>
      <c r="Q1230" s="6">
        <f t="shared" si="139"/>
        <v>-3.2536969866071505E-2</v>
      </c>
      <c r="R1230" s="5">
        <f>VLOOKUP(A1230,'27-7'!$A$2:$L$1650,12,FALSE)</f>
        <v>8.0399999999999991</v>
      </c>
      <c r="S1230" s="7">
        <f t="shared" si="140"/>
        <v>1.8656716417910495E-2</v>
      </c>
      <c r="T1230">
        <v>431</v>
      </c>
      <c r="U1230">
        <v>37.450000000000003</v>
      </c>
      <c r="V1230">
        <f t="shared" si="135"/>
        <v>0</v>
      </c>
      <c r="W1230">
        <f t="shared" si="136"/>
        <v>0</v>
      </c>
      <c r="X1230">
        <f t="shared" si="137"/>
        <v>0</v>
      </c>
    </row>
    <row r="1231" spans="1:24" x14ac:dyDescent="0.3">
      <c r="A1231" t="s">
        <v>1007</v>
      </c>
      <c r="B1231" t="str">
        <f t="shared" si="138"/>
        <v>'TCPLPACK'</v>
      </c>
      <c r="C1231" t="s">
        <v>24</v>
      </c>
      <c r="D1231" t="s">
        <v>1677</v>
      </c>
      <c r="E1231">
        <v>277.25</v>
      </c>
      <c r="F1231">
        <v>276.10000000000002</v>
      </c>
      <c r="G1231">
        <v>282</v>
      </c>
      <c r="H1231">
        <v>275.05</v>
      </c>
      <c r="I1231">
        <v>281.5</v>
      </c>
      <c r="J1231">
        <v>280.5</v>
      </c>
      <c r="K1231">
        <v>279.12</v>
      </c>
      <c r="L1231">
        <v>2933</v>
      </c>
      <c r="M1231" s="3">
        <v>8.19</v>
      </c>
      <c r="N1231">
        <v>133</v>
      </c>
      <c r="O1231" s="3">
        <f t="shared" si="134"/>
        <v>22.05263157894737</v>
      </c>
      <c r="P1231" s="3">
        <f>VLOOKUP(A1231,'27-7'!$A$2:$N$1650,14,FALSE)</f>
        <v>25.761092150170647</v>
      </c>
      <c r="Q1231" s="6">
        <f t="shared" si="139"/>
        <v>-0.14395587538002388</v>
      </c>
      <c r="R1231" s="5">
        <f>VLOOKUP(A1231,'27-7'!$A$2:$L$1650,12,FALSE)</f>
        <v>21.21</v>
      </c>
      <c r="S1231" s="7">
        <f t="shared" si="140"/>
        <v>-0.61386138613861385</v>
      </c>
      <c r="T1231">
        <v>2384</v>
      </c>
      <c r="U1231">
        <v>81.28</v>
      </c>
      <c r="V1231">
        <f t="shared" si="135"/>
        <v>0</v>
      </c>
      <c r="W1231">
        <f t="shared" si="136"/>
        <v>0</v>
      </c>
      <c r="X1231">
        <f t="shared" si="137"/>
        <v>0</v>
      </c>
    </row>
    <row r="1232" spans="1:24" x14ac:dyDescent="0.3">
      <c r="A1232" t="s">
        <v>1298</v>
      </c>
      <c r="B1232" t="str">
        <f t="shared" si="138"/>
        <v>'SUTLEJTEX'</v>
      </c>
      <c r="C1232" t="s">
        <v>24</v>
      </c>
      <c r="D1232" t="s">
        <v>1677</v>
      </c>
      <c r="E1232">
        <v>19.55</v>
      </c>
      <c r="F1232">
        <v>19.899999999999999</v>
      </c>
      <c r="G1232">
        <v>20.3</v>
      </c>
      <c r="H1232">
        <v>19.05</v>
      </c>
      <c r="I1232">
        <v>19.350000000000001</v>
      </c>
      <c r="J1232">
        <v>19.2</v>
      </c>
      <c r="K1232">
        <v>19.440000000000001</v>
      </c>
      <c r="L1232">
        <v>42062</v>
      </c>
      <c r="M1232" s="3">
        <v>8.18</v>
      </c>
      <c r="N1232">
        <v>242</v>
      </c>
      <c r="O1232" s="3">
        <f t="shared" si="134"/>
        <v>173.80991735537191</v>
      </c>
      <c r="P1232" s="3">
        <f>VLOOKUP(A1232,'27-7'!$A$2:$N$1650,14,FALSE)</f>
        <v>182.63265306122449</v>
      </c>
      <c r="Q1232" s="6">
        <f t="shared" si="139"/>
        <v>-4.8308643377670844E-2</v>
      </c>
      <c r="R1232" s="5">
        <f>VLOOKUP(A1232,'27-7'!$A$2:$L$1650,12,FALSE)</f>
        <v>7.09</v>
      </c>
      <c r="S1232" s="7">
        <f t="shared" si="140"/>
        <v>0.15373765867418898</v>
      </c>
      <c r="T1232">
        <v>33175</v>
      </c>
      <c r="U1232">
        <v>78.87</v>
      </c>
      <c r="V1232">
        <f t="shared" si="135"/>
        <v>0</v>
      </c>
      <c r="W1232">
        <f t="shared" si="136"/>
        <v>0</v>
      </c>
      <c r="X1232">
        <f t="shared" si="137"/>
        <v>0</v>
      </c>
    </row>
    <row r="1233" spans="1:24" x14ac:dyDescent="0.3">
      <c r="A1233" t="s">
        <v>1341</v>
      </c>
      <c r="B1233" t="str">
        <f t="shared" si="138"/>
        <v>'GOCLCORP'</v>
      </c>
      <c r="C1233" t="s">
        <v>24</v>
      </c>
      <c r="D1233" t="s">
        <v>1677</v>
      </c>
      <c r="E1233">
        <v>159.15</v>
      </c>
      <c r="F1233">
        <v>158</v>
      </c>
      <c r="G1233">
        <v>159.94999999999999</v>
      </c>
      <c r="H1233">
        <v>155.25</v>
      </c>
      <c r="I1233">
        <v>156</v>
      </c>
      <c r="J1233">
        <v>156.69999999999999</v>
      </c>
      <c r="K1233">
        <v>157</v>
      </c>
      <c r="L1233">
        <v>5190</v>
      </c>
      <c r="M1233" s="3">
        <v>8.15</v>
      </c>
      <c r="N1233">
        <v>370</v>
      </c>
      <c r="O1233" s="3">
        <f t="shared" si="134"/>
        <v>14.027027027027026</v>
      </c>
      <c r="P1233" s="3">
        <f>VLOOKUP(A1233,'27-7'!$A$2:$N$1650,14,FALSE)</f>
        <v>33.095744680851062</v>
      </c>
      <c r="Q1233" s="6">
        <f t="shared" si="139"/>
        <v>-0.57616826083557049</v>
      </c>
      <c r="R1233" s="5">
        <f>VLOOKUP(A1233,'27-7'!$A$2:$L$1650,12,FALSE)</f>
        <v>4.93</v>
      </c>
      <c r="S1233" s="7">
        <f t="shared" si="140"/>
        <v>0.65314401622718066</v>
      </c>
      <c r="T1233">
        <v>2526</v>
      </c>
      <c r="U1233">
        <v>48.67</v>
      </c>
      <c r="V1233">
        <f t="shared" si="135"/>
        <v>0</v>
      </c>
      <c r="W1233">
        <f t="shared" si="136"/>
        <v>0</v>
      </c>
      <c r="X1233">
        <f t="shared" si="137"/>
        <v>0</v>
      </c>
    </row>
    <row r="1234" spans="1:24" x14ac:dyDescent="0.3">
      <c r="A1234" t="s">
        <v>987</v>
      </c>
      <c r="B1234" t="str">
        <f t="shared" si="138"/>
        <v>'GULPOLY'</v>
      </c>
      <c r="C1234" t="s">
        <v>24</v>
      </c>
      <c r="D1234" t="s">
        <v>1677</v>
      </c>
      <c r="E1234">
        <v>37.049999999999997</v>
      </c>
      <c r="F1234">
        <v>37.85</v>
      </c>
      <c r="G1234">
        <v>37.85</v>
      </c>
      <c r="H1234">
        <v>36.299999999999997</v>
      </c>
      <c r="I1234">
        <v>36.75</v>
      </c>
      <c r="J1234">
        <v>36.9</v>
      </c>
      <c r="K1234">
        <v>36.700000000000003</v>
      </c>
      <c r="L1234">
        <v>22005</v>
      </c>
      <c r="M1234" s="3">
        <v>8.08</v>
      </c>
      <c r="N1234">
        <v>227</v>
      </c>
      <c r="O1234" s="3">
        <f t="shared" si="134"/>
        <v>96.93832599118943</v>
      </c>
      <c r="P1234" s="3">
        <f>VLOOKUP(A1234,'27-7'!$A$2:$N$1650,14,FALSE)</f>
        <v>133.18775510204082</v>
      </c>
      <c r="Q1234" s="6">
        <f t="shared" si="139"/>
        <v>-0.27216788122210755</v>
      </c>
      <c r="R1234" s="5">
        <f>VLOOKUP(A1234,'27-7'!$A$2:$L$1650,12,FALSE)</f>
        <v>23.99</v>
      </c>
      <c r="S1234" s="7">
        <f t="shared" si="140"/>
        <v>-0.66319299708211754</v>
      </c>
      <c r="T1234">
        <v>16197</v>
      </c>
      <c r="U1234">
        <v>73.61</v>
      </c>
      <c r="V1234">
        <f t="shared" si="135"/>
        <v>0</v>
      </c>
      <c r="W1234">
        <f t="shared" si="136"/>
        <v>0</v>
      </c>
      <c r="X1234">
        <f t="shared" si="137"/>
        <v>0</v>
      </c>
    </row>
    <row r="1235" spans="1:24" x14ac:dyDescent="0.3">
      <c r="A1235" t="s">
        <v>1373</v>
      </c>
      <c r="B1235" t="str">
        <f t="shared" si="138"/>
        <v>'PGEL'</v>
      </c>
      <c r="C1235" t="s">
        <v>24</v>
      </c>
      <c r="D1235" t="s">
        <v>1677</v>
      </c>
      <c r="E1235">
        <v>38.799999999999997</v>
      </c>
      <c r="F1235">
        <v>39.75</v>
      </c>
      <c r="G1235">
        <v>39.75</v>
      </c>
      <c r="H1235">
        <v>35.5</v>
      </c>
      <c r="I1235">
        <v>37.700000000000003</v>
      </c>
      <c r="J1235">
        <v>38.1</v>
      </c>
      <c r="K1235">
        <v>37.880000000000003</v>
      </c>
      <c r="L1235">
        <v>21344</v>
      </c>
      <c r="M1235" s="3">
        <v>8.08</v>
      </c>
      <c r="N1235">
        <v>342</v>
      </c>
      <c r="O1235" s="3">
        <f t="shared" si="134"/>
        <v>62.409356725146196</v>
      </c>
      <c r="P1235" s="3">
        <f>VLOOKUP(A1235,'27-7'!$A$2:$N$1650,14,FALSE)</f>
        <v>64.063380281690144</v>
      </c>
      <c r="Q1235" s="6">
        <f t="shared" si="139"/>
        <v>-2.5818549525034686E-2</v>
      </c>
      <c r="R1235" s="5">
        <f>VLOOKUP(A1235,'27-7'!$A$2:$L$1650,12,FALSE)</f>
        <v>3.55</v>
      </c>
      <c r="S1235" s="7">
        <f t="shared" si="140"/>
        <v>1.2760563380281691</v>
      </c>
      <c r="T1235">
        <v>11562</v>
      </c>
      <c r="U1235">
        <v>54.17</v>
      </c>
      <c r="V1235">
        <f t="shared" si="135"/>
        <v>0</v>
      </c>
      <c r="W1235">
        <f t="shared" si="136"/>
        <v>0</v>
      </c>
      <c r="X1235">
        <f t="shared" si="137"/>
        <v>0</v>
      </c>
    </row>
    <row r="1236" spans="1:24" x14ac:dyDescent="0.3">
      <c r="A1236" t="s">
        <v>119</v>
      </c>
      <c r="B1236" t="str">
        <f t="shared" si="138"/>
        <v>'ICICIBANKP'</v>
      </c>
      <c r="C1236" t="s">
        <v>24</v>
      </c>
      <c r="D1236" t="s">
        <v>1677</v>
      </c>
      <c r="E1236">
        <v>119.01</v>
      </c>
      <c r="F1236">
        <v>120</v>
      </c>
      <c r="G1236">
        <v>121.9</v>
      </c>
      <c r="H1236">
        <v>117.41</v>
      </c>
      <c r="I1236">
        <v>120</v>
      </c>
      <c r="J1236">
        <v>119.65</v>
      </c>
      <c r="K1236">
        <v>118.88</v>
      </c>
      <c r="L1236">
        <v>6792</v>
      </c>
      <c r="M1236" s="3">
        <v>8.07</v>
      </c>
      <c r="N1236">
        <v>162</v>
      </c>
      <c r="O1236" s="3">
        <f t="shared" si="134"/>
        <v>41.925925925925924</v>
      </c>
      <c r="P1236" s="3">
        <f>VLOOKUP(A1236,'27-7'!$A$2:$N$1650,14,FALSE)</f>
        <v>71.004098360655732</v>
      </c>
      <c r="Q1236" s="6">
        <f t="shared" si="139"/>
        <v>-0.40952808508364064</v>
      </c>
      <c r="R1236" s="5">
        <f>VLOOKUP(A1236,'27-7'!$A$2:$L$1650,12,FALSE)</f>
        <v>20.77</v>
      </c>
      <c r="S1236" s="7">
        <f t="shared" si="140"/>
        <v>-0.61145883485796815</v>
      </c>
      <c r="T1236">
        <v>3720</v>
      </c>
      <c r="U1236">
        <v>54.77</v>
      </c>
      <c r="V1236">
        <f t="shared" si="135"/>
        <v>0</v>
      </c>
      <c r="W1236">
        <f t="shared" si="136"/>
        <v>0</v>
      </c>
      <c r="X1236">
        <f t="shared" si="137"/>
        <v>0</v>
      </c>
    </row>
    <row r="1237" spans="1:24" x14ac:dyDescent="0.3">
      <c r="A1237" t="s">
        <v>1236</v>
      </c>
      <c r="B1237" t="str">
        <f t="shared" si="138"/>
        <v>'RUCHIRA'</v>
      </c>
      <c r="C1237" t="s">
        <v>24</v>
      </c>
      <c r="D1237" t="s">
        <v>1677</v>
      </c>
      <c r="E1237">
        <v>45.65</v>
      </c>
      <c r="F1237">
        <v>46.4</v>
      </c>
      <c r="G1237">
        <v>46.4</v>
      </c>
      <c r="H1237">
        <v>45</v>
      </c>
      <c r="I1237">
        <v>45.1</v>
      </c>
      <c r="J1237">
        <v>45.15</v>
      </c>
      <c r="K1237">
        <v>45.54</v>
      </c>
      <c r="L1237">
        <v>17668</v>
      </c>
      <c r="M1237" s="3">
        <v>8.0500000000000007</v>
      </c>
      <c r="N1237">
        <v>446</v>
      </c>
      <c r="O1237" s="3">
        <f t="shared" si="134"/>
        <v>39.614349775784753</v>
      </c>
      <c r="P1237" s="3">
        <f>VLOOKUP(A1237,'27-7'!$A$2:$N$1650,14,FALSE)</f>
        <v>54.382096069868993</v>
      </c>
      <c r="Q1237" s="6">
        <f t="shared" si="139"/>
        <v>-0.27155529781549692</v>
      </c>
      <c r="R1237" s="5">
        <f>VLOOKUP(A1237,'27-7'!$A$2:$L$1650,12,FALSE)</f>
        <v>11.39</v>
      </c>
      <c r="S1237" s="7">
        <f t="shared" si="140"/>
        <v>-0.29323968393327476</v>
      </c>
      <c r="T1237">
        <v>11490</v>
      </c>
      <c r="U1237">
        <v>65.03</v>
      </c>
      <c r="V1237">
        <f t="shared" si="135"/>
        <v>0</v>
      </c>
      <c r="W1237">
        <f t="shared" si="136"/>
        <v>0</v>
      </c>
      <c r="X1237">
        <f t="shared" si="137"/>
        <v>0</v>
      </c>
    </row>
    <row r="1238" spans="1:24" x14ac:dyDescent="0.3">
      <c r="A1238" t="s">
        <v>1266</v>
      </c>
      <c r="B1238" t="str">
        <f t="shared" si="138"/>
        <v>'ROLTA'</v>
      </c>
      <c r="C1238" t="s">
        <v>41</v>
      </c>
      <c r="D1238" t="s">
        <v>1677</v>
      </c>
      <c r="E1238">
        <v>5.05</v>
      </c>
      <c r="F1238">
        <v>5.0999999999999996</v>
      </c>
      <c r="G1238">
        <v>5.0999999999999996</v>
      </c>
      <c r="H1238">
        <v>4.8</v>
      </c>
      <c r="I1238">
        <v>4.8</v>
      </c>
      <c r="J1238">
        <v>4.8</v>
      </c>
      <c r="K1238">
        <v>4.82</v>
      </c>
      <c r="L1238">
        <v>166215</v>
      </c>
      <c r="M1238" s="3">
        <v>8</v>
      </c>
      <c r="N1238">
        <v>249</v>
      </c>
      <c r="O1238" s="3">
        <f t="shared" si="134"/>
        <v>667.53012048192772</v>
      </c>
      <c r="P1238" s="3">
        <f>VLOOKUP(A1238,'27-7'!$A$2:$N$1650,14,FALSE)</f>
        <v>610.5</v>
      </c>
      <c r="Q1238" s="6">
        <f t="shared" si="139"/>
        <v>9.3415430764828375E-2</v>
      </c>
      <c r="R1238" s="5">
        <f>VLOOKUP(A1238,'27-7'!$A$2:$L$1650,12,FALSE)</f>
        <v>9.44</v>
      </c>
      <c r="S1238" s="7">
        <f t="shared" si="140"/>
        <v>-0.15254237288135589</v>
      </c>
      <c r="T1238" t="s">
        <v>42</v>
      </c>
      <c r="U1238" t="s">
        <v>42</v>
      </c>
      <c r="V1238">
        <f t="shared" si="135"/>
        <v>0</v>
      </c>
      <c r="W1238">
        <f t="shared" si="136"/>
        <v>0</v>
      </c>
      <c r="X1238">
        <f t="shared" si="137"/>
        <v>0</v>
      </c>
    </row>
    <row r="1239" spans="1:24" x14ac:dyDescent="0.3">
      <c r="A1239" t="s">
        <v>1368</v>
      </c>
      <c r="B1239" t="str">
        <f t="shared" si="138"/>
        <v>'GANDHITUBE'</v>
      </c>
      <c r="C1239" t="s">
        <v>24</v>
      </c>
      <c r="D1239" t="s">
        <v>1677</v>
      </c>
      <c r="E1239">
        <v>191.95</v>
      </c>
      <c r="F1239">
        <v>192.4</v>
      </c>
      <c r="G1239">
        <v>192.4</v>
      </c>
      <c r="H1239">
        <v>189</v>
      </c>
      <c r="I1239">
        <v>191.95</v>
      </c>
      <c r="J1239">
        <v>190.75</v>
      </c>
      <c r="K1239">
        <v>190.22</v>
      </c>
      <c r="L1239">
        <v>4197</v>
      </c>
      <c r="M1239" s="3">
        <v>7.98</v>
      </c>
      <c r="N1239">
        <v>231</v>
      </c>
      <c r="O1239" s="3">
        <f t="shared" si="134"/>
        <v>18.168831168831169</v>
      </c>
      <c r="P1239" s="3">
        <f>VLOOKUP(A1239,'27-7'!$A$2:$N$1650,14,FALSE)</f>
        <v>16.663793103448278</v>
      </c>
      <c r="Q1239" s="6">
        <f t="shared" si="139"/>
        <v>9.0317855967105704E-2</v>
      </c>
      <c r="R1239" s="5">
        <f>VLOOKUP(A1239,'27-7'!$A$2:$L$1650,12,FALSE)</f>
        <v>3.72</v>
      </c>
      <c r="S1239" s="7">
        <f t="shared" si="140"/>
        <v>1.1451612903225805</v>
      </c>
      <c r="T1239">
        <v>3611</v>
      </c>
      <c r="U1239">
        <v>86.04</v>
      </c>
      <c r="V1239">
        <f t="shared" si="135"/>
        <v>0</v>
      </c>
      <c r="W1239">
        <f t="shared" si="136"/>
        <v>0</v>
      </c>
      <c r="X1239">
        <f t="shared" si="137"/>
        <v>0</v>
      </c>
    </row>
    <row r="1240" spans="1:24" x14ac:dyDescent="0.3">
      <c r="A1240" t="s">
        <v>1313</v>
      </c>
      <c r="B1240" t="str">
        <f t="shared" si="138"/>
        <v>'GSS'</v>
      </c>
      <c r="C1240" t="s">
        <v>24</v>
      </c>
      <c r="D1240" t="s">
        <v>1677</v>
      </c>
      <c r="E1240">
        <v>21.5</v>
      </c>
      <c r="F1240">
        <v>21.65</v>
      </c>
      <c r="G1240">
        <v>22.6</v>
      </c>
      <c r="H1240">
        <v>21.5</v>
      </c>
      <c r="I1240">
        <v>22.4</v>
      </c>
      <c r="J1240">
        <v>22.05</v>
      </c>
      <c r="K1240">
        <v>21.82</v>
      </c>
      <c r="L1240">
        <v>36354</v>
      </c>
      <c r="M1240" s="3">
        <v>7.93</v>
      </c>
      <c r="N1240">
        <v>248</v>
      </c>
      <c r="O1240" s="3">
        <f t="shared" si="134"/>
        <v>146.58870967741936</v>
      </c>
      <c r="P1240" s="3">
        <f>VLOOKUP(A1240,'27-7'!$A$2:$N$1650,14,FALSE)</f>
        <v>132.33944954128441</v>
      </c>
      <c r="Q1240" s="6">
        <f t="shared" si="139"/>
        <v>0.10767205232850673</v>
      </c>
      <c r="R1240" s="5">
        <f>VLOOKUP(A1240,'27-7'!$A$2:$L$1650,12,FALSE)</f>
        <v>6.23</v>
      </c>
      <c r="S1240" s="7">
        <f t="shared" si="140"/>
        <v>0.27287319422150869</v>
      </c>
      <c r="T1240">
        <v>19946</v>
      </c>
      <c r="U1240">
        <v>54.87</v>
      </c>
      <c r="V1240">
        <f t="shared" si="135"/>
        <v>0</v>
      </c>
      <c r="W1240">
        <f t="shared" si="136"/>
        <v>0</v>
      </c>
      <c r="X1240">
        <f t="shared" si="137"/>
        <v>0</v>
      </c>
    </row>
    <row r="1241" spans="1:24" x14ac:dyDescent="0.3">
      <c r="A1241" t="s">
        <v>1306</v>
      </c>
      <c r="B1241" t="str">
        <f t="shared" si="138"/>
        <v>'OSWALAGRO'</v>
      </c>
      <c r="C1241" t="s">
        <v>24</v>
      </c>
      <c r="D1241" t="s">
        <v>1677</v>
      </c>
      <c r="E1241">
        <v>9.0500000000000007</v>
      </c>
      <c r="F1241">
        <v>9.15</v>
      </c>
      <c r="G1241">
        <v>9.15</v>
      </c>
      <c r="H1241">
        <v>8.6</v>
      </c>
      <c r="I1241">
        <v>8.6</v>
      </c>
      <c r="J1241">
        <v>8.6</v>
      </c>
      <c r="K1241">
        <v>8.7100000000000009</v>
      </c>
      <c r="L1241">
        <v>90848</v>
      </c>
      <c r="M1241" s="3">
        <v>7.91</v>
      </c>
      <c r="N1241">
        <v>407</v>
      </c>
      <c r="O1241" s="3">
        <f t="shared" si="134"/>
        <v>223.2137592137592</v>
      </c>
      <c r="P1241" s="3">
        <f>VLOOKUP(A1241,'27-7'!$A$2:$N$1650,14,FALSE)</f>
        <v>235.62540716612378</v>
      </c>
      <c r="Q1241" s="6">
        <f t="shared" si="139"/>
        <v>-5.2675337951199587E-2</v>
      </c>
      <c r="R1241" s="5">
        <f>VLOOKUP(A1241,'27-7'!$A$2:$L$1650,12,FALSE)</f>
        <v>6.61</v>
      </c>
      <c r="S1241" s="7">
        <f t="shared" si="140"/>
        <v>0.19667170953101357</v>
      </c>
      <c r="T1241">
        <v>67158</v>
      </c>
      <c r="U1241">
        <v>73.92</v>
      </c>
      <c r="V1241">
        <f t="shared" si="135"/>
        <v>0</v>
      </c>
      <c r="W1241">
        <f t="shared" si="136"/>
        <v>0</v>
      </c>
      <c r="X1241">
        <f t="shared" si="137"/>
        <v>0</v>
      </c>
    </row>
    <row r="1242" spans="1:24" x14ac:dyDescent="0.3">
      <c r="A1242" t="s">
        <v>1038</v>
      </c>
      <c r="B1242" t="str">
        <f t="shared" si="138"/>
        <v>'VESUVIUS'</v>
      </c>
      <c r="C1242" t="s">
        <v>24</v>
      </c>
      <c r="D1242" t="s">
        <v>1677</v>
      </c>
      <c r="E1242">
        <v>876.1</v>
      </c>
      <c r="F1242">
        <v>884.85</v>
      </c>
      <c r="G1242">
        <v>891.9</v>
      </c>
      <c r="H1242">
        <v>874</v>
      </c>
      <c r="I1242">
        <v>875.2</v>
      </c>
      <c r="J1242">
        <v>878.8</v>
      </c>
      <c r="K1242">
        <v>880.85</v>
      </c>
      <c r="L1242">
        <v>896</v>
      </c>
      <c r="M1242" s="3">
        <v>7.89</v>
      </c>
      <c r="N1242">
        <v>156</v>
      </c>
      <c r="O1242" s="3">
        <f t="shared" si="134"/>
        <v>5.7435897435897436</v>
      </c>
      <c r="P1242" s="3">
        <f>VLOOKUP(A1242,'27-7'!$A$2:$N$1650,14,FALSE)</f>
        <v>10.01</v>
      </c>
      <c r="Q1242" s="6">
        <f t="shared" si="139"/>
        <v>-0.42621481083019541</v>
      </c>
      <c r="R1242" s="5">
        <f>VLOOKUP(A1242,'27-7'!$A$2:$L$1650,12,FALSE)</f>
        <v>17.57</v>
      </c>
      <c r="S1242" s="7">
        <f t="shared" si="140"/>
        <v>-0.55093910073989749</v>
      </c>
      <c r="T1242">
        <v>556</v>
      </c>
      <c r="U1242">
        <v>62.05</v>
      </c>
      <c r="V1242">
        <f t="shared" si="135"/>
        <v>0</v>
      </c>
      <c r="W1242">
        <f t="shared" si="136"/>
        <v>0</v>
      </c>
      <c r="X1242">
        <f t="shared" si="137"/>
        <v>0</v>
      </c>
    </row>
    <row r="1243" spans="1:24" x14ac:dyDescent="0.3">
      <c r="A1243" t="s">
        <v>1269</v>
      </c>
      <c r="B1243" t="str">
        <f t="shared" si="138"/>
        <v>'KAKATCEM'</v>
      </c>
      <c r="C1243" t="s">
        <v>24</v>
      </c>
      <c r="D1243" t="s">
        <v>1677</v>
      </c>
      <c r="E1243">
        <v>137.19999999999999</v>
      </c>
      <c r="F1243">
        <v>137.05000000000001</v>
      </c>
      <c r="G1243">
        <v>138.94999999999999</v>
      </c>
      <c r="H1243">
        <v>136.65</v>
      </c>
      <c r="I1243">
        <v>138.19999999999999</v>
      </c>
      <c r="J1243">
        <v>138.1</v>
      </c>
      <c r="K1243">
        <v>138.16999999999999</v>
      </c>
      <c r="L1243">
        <v>5546</v>
      </c>
      <c r="M1243" s="3">
        <v>7.66</v>
      </c>
      <c r="N1243">
        <v>185</v>
      </c>
      <c r="O1243" s="3">
        <f t="shared" si="134"/>
        <v>29.978378378378377</v>
      </c>
      <c r="P1243" s="3">
        <f>VLOOKUP(A1243,'27-7'!$A$2:$N$1650,14,FALSE)</f>
        <v>23.485915492957748</v>
      </c>
      <c r="Q1243" s="6">
        <f t="shared" si="139"/>
        <v>0.27644069856963394</v>
      </c>
      <c r="R1243" s="5">
        <f>VLOOKUP(A1243,'27-7'!$A$2:$L$1650,12,FALSE)</f>
        <v>9.19</v>
      </c>
      <c r="S1243" s="7">
        <f t="shared" si="140"/>
        <v>-0.16648531011969525</v>
      </c>
      <c r="T1243">
        <v>3689</v>
      </c>
      <c r="U1243">
        <v>66.52</v>
      </c>
      <c r="V1243">
        <f t="shared" si="135"/>
        <v>0</v>
      </c>
      <c r="W1243">
        <f t="shared" si="136"/>
        <v>0</v>
      </c>
      <c r="X1243">
        <f t="shared" si="137"/>
        <v>0</v>
      </c>
    </row>
    <row r="1244" spans="1:24" x14ac:dyDescent="0.3">
      <c r="A1244" t="s">
        <v>1142</v>
      </c>
      <c r="B1244" t="str">
        <f t="shared" si="138"/>
        <v>'WENDT'</v>
      </c>
      <c r="C1244" t="s">
        <v>24</v>
      </c>
      <c r="D1244" t="s">
        <v>1677</v>
      </c>
      <c r="E1244">
        <v>2476.8000000000002</v>
      </c>
      <c r="F1244">
        <v>2476.0500000000002</v>
      </c>
      <c r="G1244">
        <v>2500</v>
      </c>
      <c r="H1244">
        <v>2424</v>
      </c>
      <c r="I1244">
        <v>2448</v>
      </c>
      <c r="J1244">
        <v>2430.5</v>
      </c>
      <c r="K1244">
        <v>2447.4499999999998</v>
      </c>
      <c r="L1244">
        <v>311</v>
      </c>
      <c r="M1244" s="3">
        <v>7.61</v>
      </c>
      <c r="N1244">
        <v>131</v>
      </c>
      <c r="O1244" s="3">
        <f t="shared" si="134"/>
        <v>2.3740458015267176</v>
      </c>
      <c r="P1244" s="3">
        <f>VLOOKUP(A1244,'27-7'!$A$2:$N$1650,14,FALSE)</f>
        <v>3.1967213114754101</v>
      </c>
      <c r="Q1244" s="6">
        <f t="shared" si="139"/>
        <v>-0.25734977490702682</v>
      </c>
      <c r="R1244" s="5">
        <f>VLOOKUP(A1244,'27-7'!$A$2:$L$1650,12,FALSE)</f>
        <v>9.77</v>
      </c>
      <c r="S1244" s="7">
        <f t="shared" si="140"/>
        <v>-0.22108495394063452</v>
      </c>
      <c r="T1244">
        <v>246</v>
      </c>
      <c r="U1244">
        <v>79.099999999999994</v>
      </c>
      <c r="V1244">
        <f t="shared" si="135"/>
        <v>0</v>
      </c>
      <c r="W1244">
        <f t="shared" si="136"/>
        <v>0</v>
      </c>
      <c r="X1244">
        <f t="shared" si="137"/>
        <v>0</v>
      </c>
    </row>
    <row r="1245" spans="1:24" x14ac:dyDescent="0.3">
      <c r="A1245" t="s">
        <v>51</v>
      </c>
      <c r="B1245" t="str">
        <f t="shared" si="138"/>
        <v>'GREENPANEL'</v>
      </c>
      <c r="C1245" t="s">
        <v>41</v>
      </c>
      <c r="D1245" t="s">
        <v>1677</v>
      </c>
      <c r="E1245">
        <v>37.5</v>
      </c>
      <c r="F1245">
        <v>36.700000000000003</v>
      </c>
      <c r="G1245">
        <v>38.25</v>
      </c>
      <c r="H1245">
        <v>36.700000000000003</v>
      </c>
      <c r="I1245">
        <v>38</v>
      </c>
      <c r="J1245">
        <v>37.85</v>
      </c>
      <c r="K1245">
        <v>37.78</v>
      </c>
      <c r="L1245">
        <v>19991</v>
      </c>
      <c r="M1245" s="3">
        <v>7.55</v>
      </c>
      <c r="N1245">
        <v>109</v>
      </c>
      <c r="O1245" s="3">
        <f t="shared" si="134"/>
        <v>183.40366972477065</v>
      </c>
      <c r="P1245" s="3">
        <f>VLOOKUP(A1245,'27-7'!$A$2:$N$1650,14,FALSE)</f>
        <v>911.90909090909088</v>
      </c>
      <c r="Q1245" s="6">
        <f t="shared" si="139"/>
        <v>-0.79887943704790376</v>
      </c>
      <c r="R1245" s="5">
        <f>VLOOKUP(A1245,'27-7'!$A$2:$L$1650,12,FALSE)</f>
        <v>71.56</v>
      </c>
      <c r="S1245" s="7">
        <f t="shared" si="140"/>
        <v>-0.89449413079932927</v>
      </c>
      <c r="T1245" t="s">
        <v>42</v>
      </c>
      <c r="U1245" t="s">
        <v>42</v>
      </c>
      <c r="V1245">
        <f t="shared" si="135"/>
        <v>0</v>
      </c>
      <c r="W1245">
        <f t="shared" si="136"/>
        <v>0</v>
      </c>
      <c r="X1245">
        <f t="shared" si="137"/>
        <v>0</v>
      </c>
    </row>
    <row r="1246" spans="1:24" x14ac:dyDescent="0.3">
      <c r="A1246" t="s">
        <v>1329</v>
      </c>
      <c r="B1246" t="str">
        <f t="shared" si="138"/>
        <v>'VIVIMEDLAB'</v>
      </c>
      <c r="C1246" t="s">
        <v>41</v>
      </c>
      <c r="D1246" t="s">
        <v>1677</v>
      </c>
      <c r="E1246">
        <v>11.4</v>
      </c>
      <c r="F1246">
        <v>11.5</v>
      </c>
      <c r="G1246">
        <v>11.5</v>
      </c>
      <c r="H1246">
        <v>10.85</v>
      </c>
      <c r="I1246">
        <v>10.85</v>
      </c>
      <c r="J1246">
        <v>10.85</v>
      </c>
      <c r="K1246">
        <v>10.91</v>
      </c>
      <c r="L1246">
        <v>68103</v>
      </c>
      <c r="M1246" s="3">
        <v>7.43</v>
      </c>
      <c r="N1246">
        <v>176</v>
      </c>
      <c r="O1246" s="3">
        <f t="shared" si="134"/>
        <v>386.94886363636363</v>
      </c>
      <c r="P1246" s="3">
        <f>VLOOKUP(A1246,'27-7'!$A$2:$N$1650,14,FALSE)</f>
        <v>258.91099476439791</v>
      </c>
      <c r="Q1246" s="6">
        <f t="shared" si="139"/>
        <v>0.49452464924665235</v>
      </c>
      <c r="R1246" s="5">
        <f>VLOOKUP(A1246,'27-7'!$A$2:$L$1650,12,FALSE)</f>
        <v>5.65</v>
      </c>
      <c r="S1246" s="7">
        <f t="shared" si="140"/>
        <v>0.31504424778761048</v>
      </c>
      <c r="T1246" t="s">
        <v>42</v>
      </c>
      <c r="U1246" t="s">
        <v>42</v>
      </c>
      <c r="V1246">
        <f t="shared" si="135"/>
        <v>0</v>
      </c>
      <c r="W1246">
        <f t="shared" si="136"/>
        <v>0</v>
      </c>
      <c r="X1246">
        <f t="shared" si="137"/>
        <v>0</v>
      </c>
    </row>
    <row r="1247" spans="1:24" x14ac:dyDescent="0.3">
      <c r="A1247" t="s">
        <v>1256</v>
      </c>
      <c r="B1247" t="str">
        <f t="shared" si="138"/>
        <v>'APCL'</v>
      </c>
      <c r="C1247" t="s">
        <v>24</v>
      </c>
      <c r="D1247" t="s">
        <v>1677</v>
      </c>
      <c r="E1247">
        <v>141.55000000000001</v>
      </c>
      <c r="F1247">
        <v>142.30000000000001</v>
      </c>
      <c r="G1247">
        <v>144</v>
      </c>
      <c r="H1247">
        <v>141.65</v>
      </c>
      <c r="I1247">
        <v>141.69999999999999</v>
      </c>
      <c r="J1247">
        <v>141.9</v>
      </c>
      <c r="K1247">
        <v>142.75</v>
      </c>
      <c r="L1247">
        <v>5157</v>
      </c>
      <c r="M1247" s="3">
        <v>7.36</v>
      </c>
      <c r="N1247">
        <v>158</v>
      </c>
      <c r="O1247" s="3">
        <f t="shared" si="134"/>
        <v>32.639240506329116</v>
      </c>
      <c r="P1247" s="3">
        <f>VLOOKUP(A1247,'27-7'!$A$2:$N$1650,14,FALSE)</f>
        <v>36.826315789473682</v>
      </c>
      <c r="Q1247" s="6">
        <f t="shared" si="139"/>
        <v>-0.11369791393418144</v>
      </c>
      <c r="R1247" s="5">
        <f>VLOOKUP(A1247,'27-7'!$A$2:$L$1650,12,FALSE)</f>
        <v>9.89</v>
      </c>
      <c r="S1247" s="7">
        <f t="shared" si="140"/>
        <v>-0.2558139534883721</v>
      </c>
      <c r="T1247">
        <v>3765</v>
      </c>
      <c r="U1247">
        <v>73.010000000000005</v>
      </c>
      <c r="V1247">
        <f t="shared" si="135"/>
        <v>0</v>
      </c>
      <c r="W1247">
        <f t="shared" si="136"/>
        <v>0</v>
      </c>
      <c r="X1247">
        <f t="shared" si="137"/>
        <v>0</v>
      </c>
    </row>
    <row r="1248" spans="1:24" x14ac:dyDescent="0.3">
      <c r="A1248" t="s">
        <v>1275</v>
      </c>
      <c r="B1248" t="str">
        <f t="shared" si="138"/>
        <v>'TRF'</v>
      </c>
      <c r="C1248" t="s">
        <v>24</v>
      </c>
      <c r="D1248" t="s">
        <v>1677</v>
      </c>
      <c r="E1248">
        <v>78.55</v>
      </c>
      <c r="F1248">
        <v>78</v>
      </c>
      <c r="G1248">
        <v>81.5</v>
      </c>
      <c r="H1248">
        <v>78</v>
      </c>
      <c r="I1248">
        <v>79.95</v>
      </c>
      <c r="J1248">
        <v>79.2</v>
      </c>
      <c r="K1248">
        <v>78.510000000000005</v>
      </c>
      <c r="L1248">
        <v>9372</v>
      </c>
      <c r="M1248" s="3">
        <v>7.36</v>
      </c>
      <c r="N1248">
        <v>225</v>
      </c>
      <c r="O1248" s="3">
        <f t="shared" si="134"/>
        <v>41.653333333333336</v>
      </c>
      <c r="P1248" s="3">
        <f>VLOOKUP(A1248,'27-7'!$A$2:$N$1650,14,FALSE)</f>
        <v>41.6728624535316</v>
      </c>
      <c r="Q1248" s="6">
        <f t="shared" si="139"/>
        <v>-4.6862920011891642E-4</v>
      </c>
      <c r="R1248" s="5">
        <f>VLOOKUP(A1248,'27-7'!$A$2:$L$1650,12,FALSE)</f>
        <v>8.81</v>
      </c>
      <c r="S1248" s="7">
        <f t="shared" si="140"/>
        <v>-0.1645856980703746</v>
      </c>
      <c r="T1248">
        <v>6761</v>
      </c>
      <c r="U1248">
        <v>72.14</v>
      </c>
      <c r="V1248">
        <f t="shared" si="135"/>
        <v>0</v>
      </c>
      <c r="W1248">
        <f t="shared" si="136"/>
        <v>0</v>
      </c>
      <c r="X1248">
        <f t="shared" si="137"/>
        <v>0</v>
      </c>
    </row>
    <row r="1249" spans="1:24" x14ac:dyDescent="0.3">
      <c r="A1249" t="s">
        <v>1239</v>
      </c>
      <c r="B1249" t="str">
        <f t="shared" si="138"/>
        <v>'WEBELSOLAR'</v>
      </c>
      <c r="C1249" t="s">
        <v>41</v>
      </c>
      <c r="D1249" t="s">
        <v>1677</v>
      </c>
      <c r="E1249">
        <v>19.600000000000001</v>
      </c>
      <c r="F1249">
        <v>19.600000000000001</v>
      </c>
      <c r="G1249">
        <v>20</v>
      </c>
      <c r="H1249">
        <v>19.05</v>
      </c>
      <c r="I1249">
        <v>19.600000000000001</v>
      </c>
      <c r="J1249">
        <v>19.399999999999999</v>
      </c>
      <c r="K1249">
        <v>19.600000000000001</v>
      </c>
      <c r="L1249">
        <v>37554</v>
      </c>
      <c r="M1249" s="3">
        <v>7.36</v>
      </c>
      <c r="N1249">
        <v>111</v>
      </c>
      <c r="O1249" s="3">
        <f t="shared" si="134"/>
        <v>338.32432432432432</v>
      </c>
      <c r="P1249" s="3">
        <f>VLOOKUP(A1249,'27-7'!$A$2:$N$1650,14,FALSE)</f>
        <v>356.84905660377359</v>
      </c>
      <c r="Q1249" s="6">
        <f t="shared" si="139"/>
        <v>-5.191195531173326E-2</v>
      </c>
      <c r="R1249" s="5">
        <f>VLOOKUP(A1249,'27-7'!$A$2:$L$1650,12,FALSE)</f>
        <v>11.16</v>
      </c>
      <c r="S1249" s="7">
        <f t="shared" si="140"/>
        <v>-0.34050179211469533</v>
      </c>
      <c r="T1249" t="s">
        <v>42</v>
      </c>
      <c r="U1249" t="s">
        <v>42</v>
      </c>
      <c r="V1249">
        <f t="shared" si="135"/>
        <v>0</v>
      </c>
      <c r="W1249">
        <f t="shared" si="136"/>
        <v>0</v>
      </c>
      <c r="X1249">
        <f t="shared" si="137"/>
        <v>0</v>
      </c>
    </row>
    <row r="1250" spans="1:24" x14ac:dyDescent="0.3">
      <c r="A1250" t="s">
        <v>1214</v>
      </c>
      <c r="B1250" t="str">
        <f t="shared" si="138"/>
        <v>'LOVABLE'</v>
      </c>
      <c r="C1250" t="s">
        <v>24</v>
      </c>
      <c r="D1250" t="s">
        <v>1677</v>
      </c>
      <c r="E1250">
        <v>49.2</v>
      </c>
      <c r="F1250">
        <v>49.25</v>
      </c>
      <c r="G1250">
        <v>50.35</v>
      </c>
      <c r="H1250">
        <v>48.6</v>
      </c>
      <c r="I1250">
        <v>49</v>
      </c>
      <c r="J1250">
        <v>49.2</v>
      </c>
      <c r="K1250">
        <v>49.29</v>
      </c>
      <c r="L1250">
        <v>14900</v>
      </c>
      <c r="M1250" s="3">
        <v>7.34</v>
      </c>
      <c r="N1250">
        <v>351</v>
      </c>
      <c r="O1250" s="3">
        <f t="shared" si="134"/>
        <v>42.450142450142451</v>
      </c>
      <c r="P1250" s="3">
        <f>VLOOKUP(A1250,'27-7'!$A$2:$N$1650,14,FALSE)</f>
        <v>46.244592346089853</v>
      </c>
      <c r="Q1250" s="6">
        <f t="shared" si="139"/>
        <v>-8.2051753587751894E-2</v>
      </c>
      <c r="R1250" s="5">
        <f>VLOOKUP(A1250,'27-7'!$A$2:$L$1650,12,FALSE)</f>
        <v>13.77</v>
      </c>
      <c r="S1250" s="7">
        <f t="shared" si="140"/>
        <v>-0.46695715323166304</v>
      </c>
      <c r="T1250">
        <v>10464</v>
      </c>
      <c r="U1250">
        <v>70.23</v>
      </c>
      <c r="V1250">
        <f t="shared" si="135"/>
        <v>0</v>
      </c>
      <c r="W1250">
        <f t="shared" si="136"/>
        <v>0</v>
      </c>
      <c r="X1250">
        <f t="shared" si="137"/>
        <v>0</v>
      </c>
    </row>
    <row r="1251" spans="1:24" x14ac:dyDescent="0.3">
      <c r="A1251" t="s">
        <v>1268</v>
      </c>
      <c r="B1251" t="str">
        <f t="shared" si="138"/>
        <v>'MCLEODRUSS'</v>
      </c>
      <c r="C1251" t="s">
        <v>41</v>
      </c>
      <c r="D1251" t="s">
        <v>1677</v>
      </c>
      <c r="E1251">
        <v>11.55</v>
      </c>
      <c r="F1251">
        <v>12.1</v>
      </c>
      <c r="G1251">
        <v>12.1</v>
      </c>
      <c r="H1251">
        <v>12.1</v>
      </c>
      <c r="I1251">
        <v>12.1</v>
      </c>
      <c r="J1251">
        <v>12.1</v>
      </c>
      <c r="K1251">
        <v>12.1</v>
      </c>
      <c r="L1251">
        <v>60589</v>
      </c>
      <c r="M1251" s="3">
        <v>7.33</v>
      </c>
      <c r="N1251">
        <v>134</v>
      </c>
      <c r="O1251" s="3">
        <f t="shared" si="134"/>
        <v>452.15671641791045</v>
      </c>
      <c r="P1251" s="3">
        <f>VLOOKUP(A1251,'27-7'!$A$2:$N$1650,14,FALSE)</f>
        <v>563.73611111111109</v>
      </c>
      <c r="Q1251" s="6">
        <f t="shared" si="139"/>
        <v>-0.19792841454360655</v>
      </c>
      <c r="R1251" s="5">
        <f>VLOOKUP(A1251,'27-7'!$A$2:$L$1650,12,FALSE)</f>
        <v>9.3800000000000008</v>
      </c>
      <c r="S1251" s="7">
        <f t="shared" si="140"/>
        <v>-0.21855010660980817</v>
      </c>
      <c r="T1251" t="s">
        <v>42</v>
      </c>
      <c r="U1251" t="s">
        <v>42</v>
      </c>
      <c r="V1251">
        <f t="shared" si="135"/>
        <v>0</v>
      </c>
      <c r="W1251">
        <f t="shared" si="136"/>
        <v>0</v>
      </c>
      <c r="X1251">
        <f t="shared" si="137"/>
        <v>0</v>
      </c>
    </row>
    <row r="1252" spans="1:24" x14ac:dyDescent="0.3">
      <c r="A1252" t="s">
        <v>1264</v>
      </c>
      <c r="B1252" t="str">
        <f t="shared" si="138"/>
        <v>'MAZDA'</v>
      </c>
      <c r="C1252" t="s">
        <v>24</v>
      </c>
      <c r="D1252" t="s">
        <v>1677</v>
      </c>
      <c r="E1252">
        <v>307.2</v>
      </c>
      <c r="F1252">
        <v>317.39999999999998</v>
      </c>
      <c r="G1252">
        <v>317.39999999999998</v>
      </c>
      <c r="H1252">
        <v>305</v>
      </c>
      <c r="I1252">
        <v>311.55</v>
      </c>
      <c r="J1252">
        <v>313.75</v>
      </c>
      <c r="K1252">
        <v>311.58</v>
      </c>
      <c r="L1252">
        <v>2341</v>
      </c>
      <c r="M1252" s="3">
        <v>7.29</v>
      </c>
      <c r="N1252">
        <v>101</v>
      </c>
      <c r="O1252" s="3">
        <f t="shared" si="134"/>
        <v>23.178217821782177</v>
      </c>
      <c r="P1252" s="3">
        <f>VLOOKUP(A1252,'27-7'!$A$2:$N$1650,14,FALSE)</f>
        <v>13.25531914893617</v>
      </c>
      <c r="Q1252" s="6">
        <f t="shared" si="139"/>
        <v>0.74859749217297322</v>
      </c>
      <c r="R1252" s="5">
        <f>VLOOKUP(A1252,'27-7'!$A$2:$L$1650,12,FALSE)</f>
        <v>9.59</v>
      </c>
      <c r="S1252" s="7">
        <f t="shared" si="140"/>
        <v>-0.23983315954118872</v>
      </c>
      <c r="T1252">
        <v>1610</v>
      </c>
      <c r="U1252">
        <v>68.77</v>
      </c>
      <c r="V1252">
        <f t="shared" si="135"/>
        <v>0</v>
      </c>
      <c r="W1252">
        <f t="shared" si="136"/>
        <v>0</v>
      </c>
      <c r="X1252">
        <f t="shared" si="137"/>
        <v>0</v>
      </c>
    </row>
    <row r="1253" spans="1:24" x14ac:dyDescent="0.3">
      <c r="A1253" t="s">
        <v>1279</v>
      </c>
      <c r="B1253" t="str">
        <f t="shared" si="138"/>
        <v>'PDMJEPAPER'</v>
      </c>
      <c r="C1253" t="s">
        <v>24</v>
      </c>
      <c r="D1253" t="s">
        <v>1677</v>
      </c>
      <c r="E1253">
        <v>14.35</v>
      </c>
      <c r="F1253">
        <v>14.4</v>
      </c>
      <c r="G1253">
        <v>14.7</v>
      </c>
      <c r="H1253">
        <v>14.2</v>
      </c>
      <c r="I1253">
        <v>14.25</v>
      </c>
      <c r="J1253">
        <v>14.45</v>
      </c>
      <c r="K1253">
        <v>14.4</v>
      </c>
      <c r="L1253">
        <v>50459</v>
      </c>
      <c r="M1253" s="3">
        <v>7.27</v>
      </c>
      <c r="N1253">
        <v>204</v>
      </c>
      <c r="O1253" s="3">
        <f t="shared" si="134"/>
        <v>247.34803921568627</v>
      </c>
      <c r="P1253" s="3">
        <f>VLOOKUP(A1253,'27-7'!$A$2:$N$1650,14,FALSE)</f>
        <v>222.55</v>
      </c>
      <c r="Q1253" s="6">
        <f t="shared" si="139"/>
        <v>0.11142682190827345</v>
      </c>
      <c r="R1253" s="5">
        <f>VLOOKUP(A1253,'27-7'!$A$2:$L$1650,12,FALSE)</f>
        <v>8.4</v>
      </c>
      <c r="S1253" s="7">
        <f t="shared" si="140"/>
        <v>-0.1345238095238096</v>
      </c>
      <c r="T1253">
        <v>33734</v>
      </c>
      <c r="U1253">
        <v>66.849999999999994</v>
      </c>
      <c r="V1253">
        <f t="shared" si="135"/>
        <v>0</v>
      </c>
      <c r="W1253">
        <f t="shared" si="136"/>
        <v>0</v>
      </c>
      <c r="X1253">
        <f t="shared" si="137"/>
        <v>0</v>
      </c>
    </row>
    <row r="1254" spans="1:24" x14ac:dyDescent="0.3">
      <c r="A1254" t="s">
        <v>1317</v>
      </c>
      <c r="B1254" t="str">
        <f t="shared" si="138"/>
        <v>'HINDMOTORS'</v>
      </c>
      <c r="C1254" t="s">
        <v>24</v>
      </c>
      <c r="D1254" t="s">
        <v>1677</v>
      </c>
      <c r="E1254">
        <v>5.5</v>
      </c>
      <c r="F1254">
        <v>5.5</v>
      </c>
      <c r="G1254">
        <v>5.6</v>
      </c>
      <c r="H1254">
        <v>5.35</v>
      </c>
      <c r="I1254">
        <v>5.4</v>
      </c>
      <c r="J1254">
        <v>5.45</v>
      </c>
      <c r="K1254">
        <v>5.5</v>
      </c>
      <c r="L1254">
        <v>131189</v>
      </c>
      <c r="M1254" s="3">
        <v>7.21</v>
      </c>
      <c r="N1254">
        <v>386</v>
      </c>
      <c r="O1254" s="3">
        <f t="shared" si="134"/>
        <v>339.86787564766837</v>
      </c>
      <c r="P1254" s="3">
        <f>VLOOKUP(A1254,'27-7'!$A$2:$N$1650,14,FALSE)</f>
        <v>390.6901408450704</v>
      </c>
      <c r="Q1254" s="6">
        <f t="shared" si="139"/>
        <v>-0.13008330613993094</v>
      </c>
      <c r="R1254" s="5">
        <f>VLOOKUP(A1254,'27-7'!$A$2:$L$1650,12,FALSE)</f>
        <v>6.13</v>
      </c>
      <c r="S1254" s="7">
        <f t="shared" si="140"/>
        <v>0.17618270799347474</v>
      </c>
      <c r="T1254">
        <v>94195</v>
      </c>
      <c r="U1254">
        <v>71.8</v>
      </c>
      <c r="V1254">
        <f t="shared" si="135"/>
        <v>0</v>
      </c>
      <c r="W1254">
        <f t="shared" si="136"/>
        <v>0</v>
      </c>
      <c r="X1254">
        <f t="shared" si="137"/>
        <v>0</v>
      </c>
    </row>
    <row r="1255" spans="1:24" x14ac:dyDescent="0.3">
      <c r="A1255" t="s">
        <v>1323</v>
      </c>
      <c r="B1255" t="str">
        <f t="shared" si="138"/>
        <v>'VIPCLOTHNG'</v>
      </c>
      <c r="C1255" t="s">
        <v>41</v>
      </c>
      <c r="D1255" t="s">
        <v>1677</v>
      </c>
      <c r="E1255">
        <v>6.35</v>
      </c>
      <c r="F1255">
        <v>6.05</v>
      </c>
      <c r="G1255">
        <v>6.4</v>
      </c>
      <c r="H1255">
        <v>6.05</v>
      </c>
      <c r="I1255">
        <v>6.05</v>
      </c>
      <c r="J1255">
        <v>6.05</v>
      </c>
      <c r="K1255">
        <v>6.08</v>
      </c>
      <c r="L1255">
        <v>118515</v>
      </c>
      <c r="M1255" s="3">
        <v>7.21</v>
      </c>
      <c r="N1255">
        <v>189</v>
      </c>
      <c r="O1255" s="3">
        <f t="shared" si="134"/>
        <v>627.06349206349205</v>
      </c>
      <c r="P1255" s="3">
        <f>VLOOKUP(A1255,'27-7'!$A$2:$N$1650,14,FALSE)</f>
        <v>427.03333333333336</v>
      </c>
      <c r="Q1255" s="6">
        <f t="shared" si="139"/>
        <v>0.46841813768673485</v>
      </c>
      <c r="R1255" s="5">
        <f>VLOOKUP(A1255,'27-7'!$A$2:$L$1650,12,FALSE)</f>
        <v>5.77</v>
      </c>
      <c r="S1255" s="7">
        <f t="shared" si="140"/>
        <v>0.24956672443674185</v>
      </c>
      <c r="T1255" t="s">
        <v>42</v>
      </c>
      <c r="U1255" t="s">
        <v>42</v>
      </c>
      <c r="V1255">
        <f t="shared" si="135"/>
        <v>0</v>
      </c>
      <c r="W1255">
        <f t="shared" si="136"/>
        <v>0</v>
      </c>
      <c r="X1255">
        <f t="shared" si="137"/>
        <v>0</v>
      </c>
    </row>
    <row r="1256" spans="1:24" x14ac:dyDescent="0.3">
      <c r="A1256" t="s">
        <v>1366</v>
      </c>
      <c r="B1256" t="str">
        <f t="shared" si="138"/>
        <v>'RUSHIL'</v>
      </c>
      <c r="C1256" t="s">
        <v>24</v>
      </c>
      <c r="D1256" t="s">
        <v>1677</v>
      </c>
      <c r="E1256">
        <v>104</v>
      </c>
      <c r="F1256">
        <v>103.45</v>
      </c>
      <c r="G1256">
        <v>105.95</v>
      </c>
      <c r="H1256">
        <v>101</v>
      </c>
      <c r="I1256">
        <v>102.65</v>
      </c>
      <c r="J1256">
        <v>103.4</v>
      </c>
      <c r="K1256">
        <v>102.95</v>
      </c>
      <c r="L1256">
        <v>6981</v>
      </c>
      <c r="M1256" s="3">
        <v>7.19</v>
      </c>
      <c r="N1256">
        <v>383</v>
      </c>
      <c r="O1256" s="3">
        <f t="shared" si="134"/>
        <v>18.227154046997388</v>
      </c>
      <c r="P1256" s="3">
        <f>VLOOKUP(A1256,'27-7'!$A$2:$N$1650,14,FALSE)</f>
        <v>25.535211267605632</v>
      </c>
      <c r="Q1256" s="6">
        <f t="shared" si="139"/>
        <v>-0.28619529104422803</v>
      </c>
      <c r="R1256" s="5">
        <f>VLOOKUP(A1256,'27-7'!$A$2:$L$1650,12,FALSE)</f>
        <v>3.8</v>
      </c>
      <c r="S1256" s="7">
        <f t="shared" si="140"/>
        <v>0.89210526315789496</v>
      </c>
      <c r="T1256">
        <v>3684</v>
      </c>
      <c r="U1256">
        <v>52.77</v>
      </c>
      <c r="V1256">
        <f t="shared" si="135"/>
        <v>0</v>
      </c>
      <c r="W1256">
        <f t="shared" si="136"/>
        <v>0</v>
      </c>
      <c r="X1256">
        <f t="shared" si="137"/>
        <v>0</v>
      </c>
    </row>
    <row r="1257" spans="1:24" x14ac:dyDescent="0.3">
      <c r="A1257" t="s">
        <v>1277</v>
      </c>
      <c r="B1257" t="str">
        <f t="shared" si="138"/>
        <v>'SAKUMA'</v>
      </c>
      <c r="C1257" t="s">
        <v>41</v>
      </c>
      <c r="D1257" t="s">
        <v>1677</v>
      </c>
      <c r="E1257">
        <v>6.1</v>
      </c>
      <c r="F1257">
        <v>6.1</v>
      </c>
      <c r="G1257">
        <v>6.35</v>
      </c>
      <c r="H1257">
        <v>5.85</v>
      </c>
      <c r="I1257">
        <v>6.15</v>
      </c>
      <c r="J1257">
        <v>6.1</v>
      </c>
      <c r="K1257">
        <v>6.12</v>
      </c>
      <c r="L1257">
        <v>117450</v>
      </c>
      <c r="M1257" s="3">
        <v>7.19</v>
      </c>
      <c r="N1257">
        <v>300</v>
      </c>
      <c r="O1257" s="3">
        <f t="shared" si="134"/>
        <v>391.5</v>
      </c>
      <c r="P1257" s="3">
        <f>VLOOKUP(A1257,'27-7'!$A$2:$N$1650,14,FALSE)</f>
        <v>316.91244239631334</v>
      </c>
      <c r="Q1257" s="6">
        <f t="shared" si="139"/>
        <v>0.2353569870583104</v>
      </c>
      <c r="R1257" s="5">
        <f>VLOOKUP(A1257,'27-7'!$A$2:$L$1650,12,FALSE)</f>
        <v>8.5399999999999991</v>
      </c>
      <c r="S1257" s="7">
        <f t="shared" si="140"/>
        <v>-0.15807962529273992</v>
      </c>
      <c r="T1257" t="s">
        <v>42</v>
      </c>
      <c r="U1257" t="s">
        <v>42</v>
      </c>
      <c r="V1257">
        <f t="shared" si="135"/>
        <v>0</v>
      </c>
      <c r="W1257">
        <f t="shared" si="136"/>
        <v>0</v>
      </c>
      <c r="X1257">
        <f t="shared" si="137"/>
        <v>0</v>
      </c>
    </row>
    <row r="1258" spans="1:24" x14ac:dyDescent="0.3">
      <c r="A1258" t="s">
        <v>1328</v>
      </c>
      <c r="B1258" t="str">
        <f t="shared" si="138"/>
        <v>'HLVLTD'</v>
      </c>
      <c r="C1258" t="s">
        <v>24</v>
      </c>
      <c r="D1258" t="s">
        <v>1677</v>
      </c>
      <c r="E1258">
        <v>4.5999999999999996</v>
      </c>
      <c r="F1258">
        <v>4.5999999999999996</v>
      </c>
      <c r="G1258">
        <v>4.9000000000000004</v>
      </c>
      <c r="H1258">
        <v>4.45</v>
      </c>
      <c r="I1258">
        <v>4.9000000000000004</v>
      </c>
      <c r="J1258">
        <v>4.8</v>
      </c>
      <c r="K1258">
        <v>4.6100000000000003</v>
      </c>
      <c r="L1258">
        <v>155661</v>
      </c>
      <c r="M1258" s="3">
        <v>7.18</v>
      </c>
      <c r="N1258">
        <v>177</v>
      </c>
      <c r="O1258" s="3">
        <f t="shared" si="134"/>
        <v>879.4406779661017</v>
      </c>
      <c r="P1258" s="3">
        <f>VLOOKUP(A1258,'27-7'!$A$2:$N$1650,14,FALSE)</f>
        <v>750.95092024539872</v>
      </c>
      <c r="Q1258" s="6">
        <f t="shared" si="139"/>
        <v>0.17110273688554054</v>
      </c>
      <c r="R1258" s="5">
        <f>VLOOKUP(A1258,'27-7'!$A$2:$L$1650,12,FALSE)</f>
        <v>5.66</v>
      </c>
      <c r="S1258" s="7">
        <f t="shared" si="140"/>
        <v>0.26855123674911652</v>
      </c>
      <c r="T1258">
        <v>97096</v>
      </c>
      <c r="U1258">
        <v>62.38</v>
      </c>
      <c r="V1258">
        <f t="shared" si="135"/>
        <v>0</v>
      </c>
      <c r="W1258">
        <f t="shared" si="136"/>
        <v>0</v>
      </c>
      <c r="X1258">
        <f t="shared" si="137"/>
        <v>0</v>
      </c>
    </row>
    <row r="1259" spans="1:24" x14ac:dyDescent="0.3">
      <c r="A1259" t="s">
        <v>1383</v>
      </c>
      <c r="B1259" t="str">
        <f t="shared" si="138"/>
        <v>'SHIVAMAUTO'</v>
      </c>
      <c r="C1259" t="s">
        <v>41</v>
      </c>
      <c r="D1259" t="s">
        <v>1677</v>
      </c>
      <c r="E1259">
        <v>14.5</v>
      </c>
      <c r="F1259">
        <v>14.2</v>
      </c>
      <c r="G1259">
        <v>14.65</v>
      </c>
      <c r="H1259">
        <v>13.8</v>
      </c>
      <c r="I1259">
        <v>13.8</v>
      </c>
      <c r="J1259">
        <v>13.9</v>
      </c>
      <c r="K1259">
        <v>14.09</v>
      </c>
      <c r="L1259">
        <v>50973</v>
      </c>
      <c r="M1259" s="3">
        <v>7.18</v>
      </c>
      <c r="N1259">
        <v>255</v>
      </c>
      <c r="O1259" s="3">
        <f t="shared" si="134"/>
        <v>199.89411764705883</v>
      </c>
      <c r="P1259" s="3">
        <f>VLOOKUP(A1259,'27-7'!$A$2:$N$1650,14,FALSE)</f>
        <v>161.22857142857143</v>
      </c>
      <c r="Q1259" s="6">
        <f t="shared" si="139"/>
        <v>0.23981820266649995</v>
      </c>
      <c r="R1259" s="5">
        <f>VLOOKUP(A1259,'27-7'!$A$2:$L$1650,12,FALSE)</f>
        <v>3.3</v>
      </c>
      <c r="S1259" s="7">
        <f t="shared" si="140"/>
        <v>1.1757575757575758</v>
      </c>
      <c r="T1259" t="s">
        <v>42</v>
      </c>
      <c r="U1259" t="s">
        <v>42</v>
      </c>
      <c r="V1259">
        <f t="shared" si="135"/>
        <v>0</v>
      </c>
      <c r="W1259">
        <f t="shared" si="136"/>
        <v>0</v>
      </c>
      <c r="X1259">
        <f t="shared" si="137"/>
        <v>0</v>
      </c>
    </row>
    <row r="1260" spans="1:24" x14ac:dyDescent="0.3">
      <c r="A1260" t="s">
        <v>1255</v>
      </c>
      <c r="B1260" t="str">
        <f t="shared" si="138"/>
        <v>'STCINDIA'</v>
      </c>
      <c r="C1260" t="s">
        <v>24</v>
      </c>
      <c r="D1260" t="s">
        <v>1677</v>
      </c>
      <c r="E1260">
        <v>48.3</v>
      </c>
      <c r="F1260">
        <v>46.5</v>
      </c>
      <c r="G1260">
        <v>49</v>
      </c>
      <c r="H1260">
        <v>46.5</v>
      </c>
      <c r="I1260">
        <v>47.9</v>
      </c>
      <c r="J1260">
        <v>48.1</v>
      </c>
      <c r="K1260">
        <v>48.45</v>
      </c>
      <c r="L1260">
        <v>14710</v>
      </c>
      <c r="M1260" s="3">
        <v>7.13</v>
      </c>
      <c r="N1260">
        <v>236</v>
      </c>
      <c r="O1260" s="3">
        <f t="shared" si="134"/>
        <v>62.33050847457627</v>
      </c>
      <c r="P1260" s="3">
        <f>VLOOKUP(A1260,'27-7'!$A$2:$N$1650,14,FALSE)</f>
        <v>59.405797101449274</v>
      </c>
      <c r="Q1260" s="6">
        <f t="shared" si="139"/>
        <v>4.9232760367348805E-2</v>
      </c>
      <c r="R1260" s="5">
        <f>VLOOKUP(A1260,'27-7'!$A$2:$L$1650,12,FALSE)</f>
        <v>9.9700000000000006</v>
      </c>
      <c r="S1260" s="7">
        <f t="shared" si="140"/>
        <v>-0.28485456369107326</v>
      </c>
      <c r="T1260">
        <v>7914</v>
      </c>
      <c r="U1260">
        <v>53.8</v>
      </c>
      <c r="V1260">
        <f t="shared" si="135"/>
        <v>0</v>
      </c>
      <c r="W1260">
        <f t="shared" si="136"/>
        <v>0</v>
      </c>
      <c r="X1260">
        <f t="shared" si="137"/>
        <v>0</v>
      </c>
    </row>
    <row r="1261" spans="1:24" x14ac:dyDescent="0.3">
      <c r="A1261" t="s">
        <v>108</v>
      </c>
      <c r="B1261" t="str">
        <f t="shared" si="138"/>
        <v>'ZUARI'</v>
      </c>
      <c r="C1261" t="s">
        <v>24</v>
      </c>
      <c r="D1261" t="s">
        <v>1677</v>
      </c>
      <c r="E1261">
        <v>85.55</v>
      </c>
      <c r="F1261">
        <v>85.55</v>
      </c>
      <c r="G1261">
        <v>87</v>
      </c>
      <c r="H1261">
        <v>85</v>
      </c>
      <c r="I1261">
        <v>85.45</v>
      </c>
      <c r="J1261">
        <v>85.55</v>
      </c>
      <c r="K1261">
        <v>86.15</v>
      </c>
      <c r="L1261">
        <v>8191</v>
      </c>
      <c r="M1261" s="3">
        <v>7.06</v>
      </c>
      <c r="N1261">
        <v>226</v>
      </c>
      <c r="O1261" s="3">
        <f t="shared" si="134"/>
        <v>36.243362831858406</v>
      </c>
      <c r="P1261" s="3">
        <f>VLOOKUP(A1261,'27-7'!$A$2:$N$1650,14,FALSE)</f>
        <v>41.265993265993266</v>
      </c>
      <c r="Q1261" s="6">
        <f t="shared" si="139"/>
        <v>-0.12171354756348349</v>
      </c>
      <c r="R1261" s="5">
        <f>VLOOKUP(A1261,'27-7'!$A$2:$L$1650,12,FALSE)</f>
        <v>21.09</v>
      </c>
      <c r="S1261" s="7">
        <f t="shared" si="140"/>
        <v>-0.66524419155998105</v>
      </c>
      <c r="T1261">
        <v>5276</v>
      </c>
      <c r="U1261">
        <v>64.41</v>
      </c>
      <c r="V1261">
        <f t="shared" si="135"/>
        <v>0</v>
      </c>
      <c r="W1261">
        <f t="shared" si="136"/>
        <v>0</v>
      </c>
      <c r="X1261">
        <f t="shared" si="137"/>
        <v>0</v>
      </c>
    </row>
    <row r="1262" spans="1:24" x14ac:dyDescent="0.3">
      <c r="A1262" t="s">
        <v>1267</v>
      </c>
      <c r="B1262" t="str">
        <f t="shared" si="138"/>
        <v>'ALLSEC'</v>
      </c>
      <c r="C1262" t="s">
        <v>24</v>
      </c>
      <c r="D1262" t="s">
        <v>1677</v>
      </c>
      <c r="E1262">
        <v>186</v>
      </c>
      <c r="F1262">
        <v>192.7</v>
      </c>
      <c r="G1262">
        <v>192.7</v>
      </c>
      <c r="H1262">
        <v>183.55</v>
      </c>
      <c r="I1262">
        <v>188</v>
      </c>
      <c r="J1262">
        <v>188.1</v>
      </c>
      <c r="K1262">
        <v>187.11</v>
      </c>
      <c r="L1262">
        <v>3761</v>
      </c>
      <c r="M1262" s="3">
        <v>7.04</v>
      </c>
      <c r="N1262">
        <v>137</v>
      </c>
      <c r="O1262" s="3">
        <f t="shared" si="134"/>
        <v>27.452554744525546</v>
      </c>
      <c r="P1262" s="3">
        <f>VLOOKUP(A1262,'27-7'!$A$2:$N$1650,14,FALSE)</f>
        <v>15.725</v>
      </c>
      <c r="Q1262" s="6">
        <f t="shared" si="139"/>
        <v>0.74579044480289647</v>
      </c>
      <c r="R1262" s="5">
        <f>VLOOKUP(A1262,'27-7'!$A$2:$L$1650,12,FALSE)</f>
        <v>9.42</v>
      </c>
      <c r="S1262" s="7">
        <f t="shared" si="140"/>
        <v>-0.25265392781316348</v>
      </c>
      <c r="T1262">
        <v>2278</v>
      </c>
      <c r="U1262">
        <v>60.57</v>
      </c>
      <c r="V1262">
        <f t="shared" si="135"/>
        <v>0</v>
      </c>
      <c r="W1262">
        <f t="shared" si="136"/>
        <v>0</v>
      </c>
      <c r="X1262">
        <f t="shared" si="137"/>
        <v>0</v>
      </c>
    </row>
    <row r="1263" spans="1:24" x14ac:dyDescent="0.3">
      <c r="A1263" t="s">
        <v>1138</v>
      </c>
      <c r="B1263" t="str">
        <f t="shared" si="138"/>
        <v>'PODDARHOUS'</v>
      </c>
      <c r="C1263" t="s">
        <v>24</v>
      </c>
      <c r="D1263" t="s">
        <v>1677</v>
      </c>
      <c r="E1263">
        <v>172.2</v>
      </c>
      <c r="F1263">
        <v>174.4</v>
      </c>
      <c r="G1263">
        <v>189.4</v>
      </c>
      <c r="H1263">
        <v>173.55</v>
      </c>
      <c r="I1263">
        <v>177</v>
      </c>
      <c r="J1263">
        <v>179.95</v>
      </c>
      <c r="K1263">
        <v>181.48</v>
      </c>
      <c r="L1263">
        <v>3850</v>
      </c>
      <c r="M1263" s="3">
        <v>6.99</v>
      </c>
      <c r="N1263">
        <v>152</v>
      </c>
      <c r="O1263" s="3">
        <f t="shared" si="134"/>
        <v>25.328947368421051</v>
      </c>
      <c r="P1263" s="3">
        <f>VLOOKUP(A1263,'27-7'!$A$2:$N$1650,14,FALSE)</f>
        <v>30.323943661971832</v>
      </c>
      <c r="Q1263" s="6">
        <f t="shared" si="139"/>
        <v>-0.16472119686117298</v>
      </c>
      <c r="R1263" s="5">
        <f>VLOOKUP(A1263,'27-7'!$A$2:$L$1650,12,FALSE)</f>
        <v>11.08</v>
      </c>
      <c r="S1263" s="7">
        <f t="shared" si="140"/>
        <v>-0.36913357400722019</v>
      </c>
      <c r="T1263">
        <v>1837</v>
      </c>
      <c r="U1263">
        <v>47.71</v>
      </c>
      <c r="V1263">
        <f t="shared" si="135"/>
        <v>0</v>
      </c>
      <c r="W1263">
        <f t="shared" si="136"/>
        <v>0</v>
      </c>
      <c r="X1263">
        <f t="shared" si="137"/>
        <v>0</v>
      </c>
    </row>
    <row r="1264" spans="1:24" x14ac:dyDescent="0.3">
      <c r="A1264" t="s">
        <v>1395</v>
      </c>
      <c r="B1264" t="str">
        <f t="shared" si="138"/>
        <v>'CORDSCABLE'</v>
      </c>
      <c r="C1264" t="s">
        <v>24</v>
      </c>
      <c r="D1264" t="s">
        <v>1677</v>
      </c>
      <c r="E1264">
        <v>33.799999999999997</v>
      </c>
      <c r="F1264">
        <v>34.049999999999997</v>
      </c>
      <c r="G1264">
        <v>34.85</v>
      </c>
      <c r="H1264">
        <v>32.9</v>
      </c>
      <c r="I1264">
        <v>34.85</v>
      </c>
      <c r="J1264">
        <v>34.049999999999997</v>
      </c>
      <c r="K1264">
        <v>33.450000000000003</v>
      </c>
      <c r="L1264">
        <v>20697</v>
      </c>
      <c r="M1264" s="3">
        <v>6.92</v>
      </c>
      <c r="N1264">
        <v>320</v>
      </c>
      <c r="O1264" s="3">
        <f t="shared" si="134"/>
        <v>64.678124999999994</v>
      </c>
      <c r="P1264" s="3">
        <f>VLOOKUP(A1264,'27-7'!$A$2:$N$1650,14,FALSE)</f>
        <v>50.135593220338983</v>
      </c>
      <c r="Q1264" s="6">
        <f t="shared" si="139"/>
        <v>0.29006402129817432</v>
      </c>
      <c r="R1264" s="5">
        <f>VLOOKUP(A1264,'27-7'!$A$2:$L$1650,12,FALSE)</f>
        <v>2.98</v>
      </c>
      <c r="S1264" s="7">
        <f t="shared" si="140"/>
        <v>1.3221476510067114</v>
      </c>
      <c r="T1264">
        <v>13882</v>
      </c>
      <c r="U1264">
        <v>67.069999999999993</v>
      </c>
      <c r="V1264">
        <f t="shared" si="135"/>
        <v>0</v>
      </c>
      <c r="W1264">
        <f t="shared" si="136"/>
        <v>0</v>
      </c>
      <c r="X1264">
        <f t="shared" si="137"/>
        <v>0</v>
      </c>
    </row>
    <row r="1265" spans="1:24" x14ac:dyDescent="0.3">
      <c r="A1265" t="s">
        <v>1213</v>
      </c>
      <c r="B1265" t="str">
        <f t="shared" si="138"/>
        <v>'AKASH'</v>
      </c>
      <c r="C1265" t="s">
        <v>41</v>
      </c>
      <c r="D1265" t="s">
        <v>1677</v>
      </c>
      <c r="E1265">
        <v>154.30000000000001</v>
      </c>
      <c r="F1265">
        <v>156.94999999999999</v>
      </c>
      <c r="G1265">
        <v>156.94999999999999</v>
      </c>
      <c r="H1265">
        <v>155</v>
      </c>
      <c r="I1265">
        <v>156.94999999999999</v>
      </c>
      <c r="J1265">
        <v>156.69999999999999</v>
      </c>
      <c r="K1265">
        <v>156.13</v>
      </c>
      <c r="L1265">
        <v>4417</v>
      </c>
      <c r="M1265" s="3">
        <v>6.9</v>
      </c>
      <c r="N1265">
        <v>151</v>
      </c>
      <c r="O1265" s="3">
        <f t="shared" si="134"/>
        <v>29.251655629139073</v>
      </c>
      <c r="P1265" s="3">
        <f>VLOOKUP(A1265,'27-7'!$A$2:$N$1650,14,FALSE)</f>
        <v>43.932038834951456</v>
      </c>
      <c r="Q1265" s="6">
        <f t="shared" si="139"/>
        <v>-0.33416120888368517</v>
      </c>
      <c r="R1265" s="5">
        <f>VLOOKUP(A1265,'27-7'!$A$2:$L$1650,12,FALSE)</f>
        <v>13.78</v>
      </c>
      <c r="S1265" s="7">
        <f t="shared" si="140"/>
        <v>-0.49927431059506527</v>
      </c>
      <c r="T1265" t="s">
        <v>42</v>
      </c>
      <c r="U1265" t="s">
        <v>42</v>
      </c>
      <c r="V1265">
        <f t="shared" si="135"/>
        <v>0</v>
      </c>
      <c r="W1265">
        <f t="shared" si="136"/>
        <v>0</v>
      </c>
      <c r="X1265">
        <f t="shared" si="137"/>
        <v>0</v>
      </c>
    </row>
    <row r="1266" spans="1:24" x14ac:dyDescent="0.3">
      <c r="A1266" t="s">
        <v>1135</v>
      </c>
      <c r="B1266" t="str">
        <f t="shared" si="138"/>
        <v>'BIGBLOC'</v>
      </c>
      <c r="C1266" t="s">
        <v>24</v>
      </c>
      <c r="D1266" t="s">
        <v>1677</v>
      </c>
      <c r="E1266">
        <v>42.35</v>
      </c>
      <c r="F1266">
        <v>43</v>
      </c>
      <c r="G1266">
        <v>44.25</v>
      </c>
      <c r="H1266">
        <v>42.8</v>
      </c>
      <c r="I1266">
        <v>44.05</v>
      </c>
      <c r="J1266">
        <v>44.05</v>
      </c>
      <c r="K1266">
        <v>43.59</v>
      </c>
      <c r="L1266">
        <v>15748</v>
      </c>
      <c r="M1266" s="3">
        <v>6.86</v>
      </c>
      <c r="N1266">
        <v>221</v>
      </c>
      <c r="O1266" s="3">
        <f t="shared" si="134"/>
        <v>71.257918552036202</v>
      </c>
      <c r="P1266" s="3">
        <f>VLOOKUP(A1266,'27-7'!$A$2:$N$1650,14,FALSE)</f>
        <v>93.2214983713355</v>
      </c>
      <c r="Q1266" s="6">
        <f t="shared" si="139"/>
        <v>-0.23560638053478056</v>
      </c>
      <c r="R1266" s="5">
        <f>VLOOKUP(A1266,'27-7'!$A$2:$L$1650,12,FALSE)</f>
        <v>12.2</v>
      </c>
      <c r="S1266" s="7">
        <f t="shared" si="140"/>
        <v>-0.43770491803278683</v>
      </c>
      <c r="T1266">
        <v>3533</v>
      </c>
      <c r="U1266">
        <v>22.43</v>
      </c>
      <c r="V1266">
        <f t="shared" si="135"/>
        <v>0</v>
      </c>
      <c r="W1266">
        <f t="shared" si="136"/>
        <v>0</v>
      </c>
      <c r="X1266">
        <f t="shared" si="137"/>
        <v>0</v>
      </c>
    </row>
    <row r="1267" spans="1:24" x14ac:dyDescent="0.3">
      <c r="A1267" t="s">
        <v>182</v>
      </c>
      <c r="B1267" t="str">
        <f t="shared" si="138"/>
        <v>'UNIVCABLES'</v>
      </c>
      <c r="C1267" t="s">
        <v>24</v>
      </c>
      <c r="D1267" t="s">
        <v>1677</v>
      </c>
      <c r="E1267">
        <v>111.75</v>
      </c>
      <c r="F1267">
        <v>112.45</v>
      </c>
      <c r="G1267">
        <v>112.65</v>
      </c>
      <c r="H1267">
        <v>110.5</v>
      </c>
      <c r="I1267">
        <v>111</v>
      </c>
      <c r="J1267">
        <v>110.7</v>
      </c>
      <c r="K1267">
        <v>111.39</v>
      </c>
      <c r="L1267">
        <v>6150</v>
      </c>
      <c r="M1267" s="3">
        <v>6.85</v>
      </c>
      <c r="N1267">
        <v>196</v>
      </c>
      <c r="O1267" s="3">
        <f t="shared" si="134"/>
        <v>31.377551020408163</v>
      </c>
      <c r="P1267" s="3">
        <f>VLOOKUP(A1267,'27-7'!$A$2:$N$1650,14,FALSE)</f>
        <v>27.522412838959603</v>
      </c>
      <c r="Q1267" s="6">
        <f t="shared" si="139"/>
        <v>0.14007268199942788</v>
      </c>
      <c r="R1267" s="5">
        <f>VLOOKUP(A1267,'27-7'!$A$2:$L$1650,12,FALSE)</f>
        <v>56.53</v>
      </c>
      <c r="S1267" s="7">
        <f t="shared" si="140"/>
        <v>-0.87882540244118168</v>
      </c>
      <c r="T1267">
        <v>4803</v>
      </c>
      <c r="U1267">
        <v>78.099999999999994</v>
      </c>
      <c r="V1267">
        <f t="shared" si="135"/>
        <v>0</v>
      </c>
      <c r="W1267">
        <f t="shared" si="136"/>
        <v>0</v>
      </c>
      <c r="X1267">
        <f t="shared" si="137"/>
        <v>0</v>
      </c>
    </row>
    <row r="1268" spans="1:24" x14ac:dyDescent="0.3">
      <c r="A1268" t="s">
        <v>1257</v>
      </c>
      <c r="B1268" t="str">
        <f t="shared" si="138"/>
        <v>'NAGAFERT'</v>
      </c>
      <c r="C1268" t="s">
        <v>41</v>
      </c>
      <c r="D1268" t="s">
        <v>1677</v>
      </c>
      <c r="E1268">
        <v>5.25</v>
      </c>
      <c r="F1268">
        <v>5.4</v>
      </c>
      <c r="G1268">
        <v>5.4</v>
      </c>
      <c r="H1268">
        <v>5.0999999999999996</v>
      </c>
      <c r="I1268">
        <v>5.15</v>
      </c>
      <c r="J1268">
        <v>5.15</v>
      </c>
      <c r="K1268">
        <v>5.17</v>
      </c>
      <c r="L1268">
        <v>131869</v>
      </c>
      <c r="M1268" s="3">
        <v>6.82</v>
      </c>
      <c r="N1268">
        <v>254</v>
      </c>
      <c r="O1268" s="3">
        <f t="shared" si="134"/>
        <v>519.16929133858264</v>
      </c>
      <c r="P1268" s="3">
        <f>VLOOKUP(A1268,'27-7'!$A$2:$N$1650,14,FALSE)</f>
        <v>506.62465753424658</v>
      </c>
      <c r="Q1268" s="6">
        <f t="shared" si="139"/>
        <v>2.4761198685810257E-2</v>
      </c>
      <c r="R1268" s="5">
        <f>VLOOKUP(A1268,'27-7'!$A$2:$L$1650,12,FALSE)</f>
        <v>9.8800000000000008</v>
      </c>
      <c r="S1268" s="7">
        <f t="shared" si="140"/>
        <v>-0.30971659919028344</v>
      </c>
      <c r="T1268" t="s">
        <v>42</v>
      </c>
      <c r="U1268" t="s">
        <v>42</v>
      </c>
      <c r="V1268">
        <f t="shared" si="135"/>
        <v>0</v>
      </c>
      <c r="W1268">
        <f t="shared" si="136"/>
        <v>0</v>
      </c>
      <c r="X1268">
        <f t="shared" si="137"/>
        <v>0</v>
      </c>
    </row>
    <row r="1269" spans="1:24" x14ac:dyDescent="0.3">
      <c r="A1269" t="s">
        <v>1165</v>
      </c>
      <c r="B1269" t="str">
        <f t="shared" si="138"/>
        <v>'VISHNU'</v>
      </c>
      <c r="C1269" t="s">
        <v>24</v>
      </c>
      <c r="D1269" t="s">
        <v>1677</v>
      </c>
      <c r="E1269">
        <v>130.55000000000001</v>
      </c>
      <c r="F1269">
        <v>132.25</v>
      </c>
      <c r="G1269">
        <v>132.30000000000001</v>
      </c>
      <c r="H1269">
        <v>129</v>
      </c>
      <c r="I1269">
        <v>132.15</v>
      </c>
      <c r="J1269">
        <v>129.65</v>
      </c>
      <c r="K1269">
        <v>130.25</v>
      </c>
      <c r="L1269">
        <v>5195</v>
      </c>
      <c r="M1269" s="3">
        <v>6.77</v>
      </c>
      <c r="N1269">
        <v>311</v>
      </c>
      <c r="O1269" s="3">
        <f t="shared" si="134"/>
        <v>16.70418006430868</v>
      </c>
      <c r="P1269" s="3">
        <f>VLOOKUP(A1269,'27-7'!$A$2:$N$1650,14,FALSE)</f>
        <v>34.535469107551485</v>
      </c>
      <c r="Q1269" s="6">
        <f t="shared" si="139"/>
        <v>-0.51631813622429801</v>
      </c>
      <c r="R1269" s="5">
        <f>VLOOKUP(A1269,'27-7'!$A$2:$L$1650,12,FALSE)</f>
        <v>19.68</v>
      </c>
      <c r="S1269" s="7">
        <f t="shared" si="140"/>
        <v>-0.6559959349593496</v>
      </c>
      <c r="T1269">
        <v>3630</v>
      </c>
      <c r="U1269">
        <v>69.87</v>
      </c>
      <c r="V1269">
        <f t="shared" si="135"/>
        <v>0</v>
      </c>
      <c r="W1269">
        <f t="shared" si="136"/>
        <v>0</v>
      </c>
      <c r="X1269">
        <f t="shared" si="137"/>
        <v>0</v>
      </c>
    </row>
    <row r="1270" spans="1:24" x14ac:dyDescent="0.3">
      <c r="A1270" t="s">
        <v>56</v>
      </c>
      <c r="B1270" t="str">
        <f t="shared" si="138"/>
        <v>'TEXINFRA'</v>
      </c>
      <c r="C1270" t="s">
        <v>24</v>
      </c>
      <c r="D1270" t="s">
        <v>1677</v>
      </c>
      <c r="E1270">
        <v>34.5</v>
      </c>
      <c r="F1270">
        <v>34.200000000000003</v>
      </c>
      <c r="G1270">
        <v>34.6</v>
      </c>
      <c r="H1270">
        <v>33.75</v>
      </c>
      <c r="I1270">
        <v>34.450000000000003</v>
      </c>
      <c r="J1270">
        <v>34.450000000000003</v>
      </c>
      <c r="K1270">
        <v>34.22</v>
      </c>
      <c r="L1270">
        <v>19650</v>
      </c>
      <c r="M1270" s="3">
        <v>6.72</v>
      </c>
      <c r="N1270">
        <v>137</v>
      </c>
      <c r="O1270" s="3">
        <f t="shared" si="134"/>
        <v>143.43065693430657</v>
      </c>
      <c r="P1270" s="3">
        <f>VLOOKUP(A1270,'27-7'!$A$2:$N$1650,14,FALSE)</f>
        <v>281.36162361623616</v>
      </c>
      <c r="Q1270" s="6">
        <f t="shared" si="139"/>
        <v>-0.49022665176989755</v>
      </c>
      <c r="R1270" s="5">
        <f>VLOOKUP(A1270,'27-7'!$A$2:$L$1650,12,FALSE)</f>
        <v>25.7</v>
      </c>
      <c r="S1270" s="7">
        <f t="shared" si="140"/>
        <v>-0.73852140077821016</v>
      </c>
      <c r="T1270">
        <v>15511</v>
      </c>
      <c r="U1270">
        <v>78.94</v>
      </c>
      <c r="V1270">
        <f t="shared" si="135"/>
        <v>0</v>
      </c>
      <c r="W1270">
        <f t="shared" si="136"/>
        <v>0</v>
      </c>
      <c r="X1270">
        <f t="shared" si="137"/>
        <v>0</v>
      </c>
    </row>
    <row r="1271" spans="1:24" x14ac:dyDescent="0.3">
      <c r="A1271" t="s">
        <v>1171</v>
      </c>
      <c r="B1271" t="str">
        <f t="shared" si="138"/>
        <v>'AXISCADES'</v>
      </c>
      <c r="C1271" t="s">
        <v>24</v>
      </c>
      <c r="D1271" t="s">
        <v>1677</v>
      </c>
      <c r="E1271">
        <v>54.7</v>
      </c>
      <c r="F1271">
        <v>54.7</v>
      </c>
      <c r="G1271">
        <v>55.8</v>
      </c>
      <c r="H1271">
        <v>53.65</v>
      </c>
      <c r="I1271">
        <v>55.8</v>
      </c>
      <c r="J1271">
        <v>55</v>
      </c>
      <c r="K1271">
        <v>54.55</v>
      </c>
      <c r="L1271">
        <v>12303</v>
      </c>
      <c r="M1271" s="3">
        <v>6.71</v>
      </c>
      <c r="N1271">
        <v>169</v>
      </c>
      <c r="O1271" s="3">
        <f t="shared" si="134"/>
        <v>72.798816568047343</v>
      </c>
      <c r="P1271" s="3">
        <f>VLOOKUP(A1271,'27-7'!$A$2:$N$1650,14,FALSE)</f>
        <v>68.925925925925924</v>
      </c>
      <c r="Q1271" s="6">
        <f t="shared" si="139"/>
        <v>5.6189171057108175E-2</v>
      </c>
      <c r="R1271" s="5">
        <f>VLOOKUP(A1271,'27-7'!$A$2:$L$1650,12,FALSE)</f>
        <v>18.18</v>
      </c>
      <c r="S1271" s="7">
        <f t="shared" si="140"/>
        <v>-0.63091309130913087</v>
      </c>
      <c r="T1271">
        <v>8121</v>
      </c>
      <c r="U1271">
        <v>66.010000000000005</v>
      </c>
      <c r="V1271">
        <f t="shared" si="135"/>
        <v>0</v>
      </c>
      <c r="W1271">
        <f t="shared" si="136"/>
        <v>0</v>
      </c>
      <c r="X1271">
        <f t="shared" si="137"/>
        <v>0</v>
      </c>
    </row>
    <row r="1272" spans="1:24" x14ac:dyDescent="0.3">
      <c r="A1272" t="s">
        <v>1343</v>
      </c>
      <c r="B1272" t="str">
        <f t="shared" si="138"/>
        <v>'GLOBALVECT'</v>
      </c>
      <c r="C1272" t="s">
        <v>24</v>
      </c>
      <c r="D1272" t="s">
        <v>1677</v>
      </c>
      <c r="E1272">
        <v>54.35</v>
      </c>
      <c r="F1272">
        <v>54.4</v>
      </c>
      <c r="G1272">
        <v>54.95</v>
      </c>
      <c r="H1272">
        <v>53.15</v>
      </c>
      <c r="I1272">
        <v>54.4</v>
      </c>
      <c r="J1272">
        <v>54.3</v>
      </c>
      <c r="K1272">
        <v>54.17</v>
      </c>
      <c r="L1272">
        <v>12324</v>
      </c>
      <c r="M1272" s="3">
        <v>6.68</v>
      </c>
      <c r="N1272">
        <v>199</v>
      </c>
      <c r="O1272" s="3">
        <f t="shared" si="134"/>
        <v>61.929648241206031</v>
      </c>
      <c r="P1272" s="3">
        <f>VLOOKUP(A1272,'27-7'!$A$2:$N$1650,14,FALSE)</f>
        <v>39.344978165938862</v>
      </c>
      <c r="Q1272" s="6">
        <f t="shared" si="139"/>
        <v>0.57401658681866619</v>
      </c>
      <c r="R1272" s="5">
        <f>VLOOKUP(A1272,'27-7'!$A$2:$L$1650,12,FALSE)</f>
        <v>4.91</v>
      </c>
      <c r="S1272" s="7">
        <f t="shared" si="140"/>
        <v>0.36048879837067199</v>
      </c>
      <c r="T1272">
        <v>9603</v>
      </c>
      <c r="U1272">
        <v>77.92</v>
      </c>
      <c r="V1272">
        <f t="shared" si="135"/>
        <v>0</v>
      </c>
      <c r="W1272">
        <f t="shared" si="136"/>
        <v>0</v>
      </c>
      <c r="X1272">
        <f t="shared" si="137"/>
        <v>0</v>
      </c>
    </row>
    <row r="1273" spans="1:24" x14ac:dyDescent="0.3">
      <c r="A1273" t="s">
        <v>1217</v>
      </c>
      <c r="B1273" t="str">
        <f t="shared" si="138"/>
        <v>'TTKHLTCARE'</v>
      </c>
      <c r="C1273" t="s">
        <v>24</v>
      </c>
      <c r="D1273" t="s">
        <v>1677</v>
      </c>
      <c r="E1273">
        <v>410.2</v>
      </c>
      <c r="F1273">
        <v>409.25</v>
      </c>
      <c r="G1273">
        <v>425</v>
      </c>
      <c r="H1273">
        <v>403</v>
      </c>
      <c r="I1273">
        <v>415</v>
      </c>
      <c r="J1273">
        <v>416.9</v>
      </c>
      <c r="K1273">
        <v>415.78</v>
      </c>
      <c r="L1273">
        <v>1604</v>
      </c>
      <c r="M1273" s="3">
        <v>6.67</v>
      </c>
      <c r="N1273">
        <v>220</v>
      </c>
      <c r="O1273" s="3">
        <f t="shared" si="134"/>
        <v>7.290909090909091</v>
      </c>
      <c r="P1273" s="3">
        <f>VLOOKUP(A1273,'27-7'!$A$2:$N$1650,14,FALSE)</f>
        <v>12.135849056603774</v>
      </c>
      <c r="Q1273" s="6">
        <f t="shared" si="139"/>
        <v>-0.39922546359113525</v>
      </c>
      <c r="R1273" s="5">
        <f>VLOOKUP(A1273,'27-7'!$A$2:$L$1650,12,FALSE)</f>
        <v>13.35</v>
      </c>
      <c r="S1273" s="7">
        <f t="shared" si="140"/>
        <v>-0.50037453183520597</v>
      </c>
      <c r="T1273">
        <v>1024</v>
      </c>
      <c r="U1273">
        <v>63.84</v>
      </c>
      <c r="V1273">
        <f t="shared" si="135"/>
        <v>0</v>
      </c>
      <c r="W1273">
        <f t="shared" si="136"/>
        <v>0</v>
      </c>
      <c r="X1273">
        <f t="shared" si="137"/>
        <v>0</v>
      </c>
    </row>
    <row r="1274" spans="1:24" x14ac:dyDescent="0.3">
      <c r="A1274" t="s">
        <v>1347</v>
      </c>
      <c r="B1274" t="str">
        <f t="shared" si="138"/>
        <v>'PDSMFL'</v>
      </c>
      <c r="C1274" t="s">
        <v>24</v>
      </c>
      <c r="D1274" t="s">
        <v>1677</v>
      </c>
      <c r="E1274">
        <v>273.45</v>
      </c>
      <c r="F1274">
        <v>276.05</v>
      </c>
      <c r="G1274">
        <v>276.05</v>
      </c>
      <c r="H1274">
        <v>252.25</v>
      </c>
      <c r="I1274">
        <v>276</v>
      </c>
      <c r="J1274">
        <v>263.39999999999998</v>
      </c>
      <c r="K1274">
        <v>267.61</v>
      </c>
      <c r="L1274">
        <v>2441</v>
      </c>
      <c r="M1274" s="3">
        <v>6.53</v>
      </c>
      <c r="N1274">
        <v>240</v>
      </c>
      <c r="O1274" s="3">
        <f t="shared" si="134"/>
        <v>10.170833333333333</v>
      </c>
      <c r="P1274" s="3">
        <f>VLOOKUP(A1274,'27-7'!$A$2:$N$1650,14,FALSE)</f>
        <v>11.084967320261438</v>
      </c>
      <c r="Q1274" s="6">
        <f t="shared" si="139"/>
        <v>-8.2466096698113264E-2</v>
      </c>
      <c r="R1274" s="5">
        <f>VLOOKUP(A1274,'27-7'!$A$2:$L$1650,12,FALSE)</f>
        <v>4.7</v>
      </c>
      <c r="S1274" s="7">
        <f t="shared" si="140"/>
        <v>0.38936170212765958</v>
      </c>
      <c r="T1274">
        <v>1952</v>
      </c>
      <c r="U1274">
        <v>79.97</v>
      </c>
      <c r="V1274">
        <f t="shared" si="135"/>
        <v>0</v>
      </c>
      <c r="W1274">
        <f t="shared" si="136"/>
        <v>0</v>
      </c>
      <c r="X1274">
        <f t="shared" si="137"/>
        <v>0</v>
      </c>
    </row>
    <row r="1275" spans="1:24" x14ac:dyDescent="0.3">
      <c r="A1275" t="s">
        <v>1399</v>
      </c>
      <c r="B1275" t="str">
        <f t="shared" si="138"/>
        <v>'SWELECTES'</v>
      </c>
      <c r="C1275" t="s">
        <v>24</v>
      </c>
      <c r="D1275" t="s">
        <v>1677</v>
      </c>
      <c r="E1275">
        <v>108.65</v>
      </c>
      <c r="F1275">
        <v>108.35</v>
      </c>
      <c r="G1275">
        <v>111.85</v>
      </c>
      <c r="H1275">
        <v>104.9</v>
      </c>
      <c r="I1275">
        <v>106</v>
      </c>
      <c r="J1275">
        <v>105.5</v>
      </c>
      <c r="K1275">
        <v>106.44</v>
      </c>
      <c r="L1275">
        <v>6047</v>
      </c>
      <c r="M1275" s="3">
        <v>6.44</v>
      </c>
      <c r="N1275">
        <v>226</v>
      </c>
      <c r="O1275" s="3">
        <f t="shared" si="134"/>
        <v>26.756637168141594</v>
      </c>
      <c r="P1275" s="3">
        <f>VLOOKUP(A1275,'27-7'!$A$2:$N$1650,14,FALSE)</f>
        <v>39.086956521739133</v>
      </c>
      <c r="Q1275" s="6">
        <f t="shared" si="139"/>
        <v>-0.31545867089292923</v>
      </c>
      <c r="R1275" s="5">
        <f>VLOOKUP(A1275,'27-7'!$A$2:$L$1650,12,FALSE)</f>
        <v>2.95</v>
      </c>
      <c r="S1275" s="7">
        <f t="shared" si="140"/>
        <v>1.1830508474576271</v>
      </c>
      <c r="T1275">
        <v>4534</v>
      </c>
      <c r="U1275">
        <v>74.98</v>
      </c>
      <c r="V1275">
        <f t="shared" si="135"/>
        <v>0</v>
      </c>
      <c r="W1275">
        <f t="shared" si="136"/>
        <v>0</v>
      </c>
      <c r="X1275">
        <f t="shared" si="137"/>
        <v>0</v>
      </c>
    </row>
    <row r="1276" spans="1:24" x14ac:dyDescent="0.3">
      <c r="A1276" t="s">
        <v>54</v>
      </c>
      <c r="B1276" t="str">
        <f t="shared" si="138"/>
        <v>'SETFNN50'</v>
      </c>
      <c r="C1276" t="s">
        <v>24</v>
      </c>
      <c r="D1276" t="s">
        <v>1677</v>
      </c>
      <c r="E1276">
        <v>269.27</v>
      </c>
      <c r="F1276">
        <v>269</v>
      </c>
      <c r="G1276">
        <v>272.68</v>
      </c>
      <c r="H1276">
        <v>267.52999999999997</v>
      </c>
      <c r="I1276">
        <v>269</v>
      </c>
      <c r="J1276">
        <v>269.31</v>
      </c>
      <c r="K1276">
        <v>270.08</v>
      </c>
      <c r="L1276">
        <v>2377</v>
      </c>
      <c r="M1276" s="3">
        <v>6.42</v>
      </c>
      <c r="N1276">
        <v>180</v>
      </c>
      <c r="O1276" s="3">
        <f t="shared" si="134"/>
        <v>13.205555555555556</v>
      </c>
      <c r="P1276" s="3">
        <f>VLOOKUP(A1276,'27-7'!$A$2:$N$1650,14,FALSE)</f>
        <v>35.377840909090907</v>
      </c>
      <c r="Q1276" s="6">
        <f t="shared" si="139"/>
        <v>-0.62672805303496704</v>
      </c>
      <c r="R1276" s="5">
        <f>VLOOKUP(A1276,'27-7'!$A$2:$L$1650,12,FALSE)</f>
        <v>33.46</v>
      </c>
      <c r="S1276" s="7">
        <f t="shared" si="140"/>
        <v>-0.80812910938433946</v>
      </c>
      <c r="T1276">
        <v>1590</v>
      </c>
      <c r="U1276">
        <v>66.89</v>
      </c>
      <c r="V1276">
        <f t="shared" si="135"/>
        <v>0</v>
      </c>
      <c r="W1276">
        <f t="shared" si="136"/>
        <v>0</v>
      </c>
      <c r="X1276">
        <f t="shared" si="137"/>
        <v>0</v>
      </c>
    </row>
    <row r="1277" spans="1:24" x14ac:dyDescent="0.3">
      <c r="A1277" t="s">
        <v>1115</v>
      </c>
      <c r="B1277" t="str">
        <f t="shared" si="138"/>
        <v>'PANACHE'</v>
      </c>
      <c r="C1277" t="s">
        <v>24</v>
      </c>
      <c r="D1277" t="s">
        <v>1677</v>
      </c>
      <c r="E1277">
        <v>54.85</v>
      </c>
      <c r="F1277">
        <v>57.4</v>
      </c>
      <c r="G1277">
        <v>57.4</v>
      </c>
      <c r="H1277">
        <v>52.85</v>
      </c>
      <c r="I1277">
        <v>52.85</v>
      </c>
      <c r="J1277">
        <v>53</v>
      </c>
      <c r="K1277">
        <v>55.95</v>
      </c>
      <c r="L1277">
        <v>11099</v>
      </c>
      <c r="M1277" s="3">
        <v>6.21</v>
      </c>
      <c r="N1277">
        <v>27</v>
      </c>
      <c r="O1277" s="3">
        <f t="shared" si="134"/>
        <v>411.07407407407408</v>
      </c>
      <c r="P1277" s="3">
        <f>VLOOKUP(A1277,'27-7'!$A$2:$N$1650,14,FALSE)</f>
        <v>437.78260869565219</v>
      </c>
      <c r="Q1277" s="6">
        <f t="shared" si="139"/>
        <v>-6.1008669807954767E-2</v>
      </c>
      <c r="R1277" s="5">
        <f>VLOOKUP(A1277,'27-7'!$A$2:$L$1650,12,FALSE)</f>
        <v>5.72</v>
      </c>
      <c r="S1277" s="7">
        <f t="shared" si="140"/>
        <v>8.5664335664335706E-2</v>
      </c>
      <c r="T1277">
        <v>2706</v>
      </c>
      <c r="U1277">
        <v>24.38</v>
      </c>
      <c r="V1277">
        <f t="shared" si="135"/>
        <v>0</v>
      </c>
      <c r="W1277">
        <f t="shared" si="136"/>
        <v>0</v>
      </c>
      <c r="X1277">
        <f t="shared" si="137"/>
        <v>0</v>
      </c>
    </row>
    <row r="1278" spans="1:24" x14ac:dyDescent="0.3">
      <c r="A1278" t="s">
        <v>1295</v>
      </c>
      <c r="B1278" t="str">
        <f t="shared" si="138"/>
        <v>'IVZINGOLD'</v>
      </c>
      <c r="C1278" t="s">
        <v>24</v>
      </c>
      <c r="D1278" t="s">
        <v>1677</v>
      </c>
      <c r="E1278">
        <v>4779.8</v>
      </c>
      <c r="F1278">
        <v>4850</v>
      </c>
      <c r="G1278">
        <v>5000</v>
      </c>
      <c r="H1278">
        <v>4742.3</v>
      </c>
      <c r="I1278">
        <v>4788</v>
      </c>
      <c r="J1278">
        <v>4799.2</v>
      </c>
      <c r="K1278">
        <v>4792.2299999999996</v>
      </c>
      <c r="L1278">
        <v>129</v>
      </c>
      <c r="M1278" s="3">
        <v>6.18</v>
      </c>
      <c r="N1278">
        <v>56</v>
      </c>
      <c r="O1278" s="3">
        <f t="shared" si="134"/>
        <v>2.3035714285714284</v>
      </c>
      <c r="P1278" s="3">
        <f>VLOOKUP(A1278,'27-7'!$A$2:$N$1650,14,FALSE)</f>
        <v>3.02</v>
      </c>
      <c r="Q1278" s="6">
        <f t="shared" si="139"/>
        <v>-0.23722800378429523</v>
      </c>
      <c r="R1278" s="5">
        <f>VLOOKUP(A1278,'27-7'!$A$2:$L$1650,12,FALSE)</f>
        <v>7.23</v>
      </c>
      <c r="S1278" s="7">
        <f t="shared" si="140"/>
        <v>-0.14522821576763495</v>
      </c>
      <c r="T1278">
        <v>83</v>
      </c>
      <c r="U1278">
        <v>64.34</v>
      </c>
      <c r="V1278">
        <f t="shared" si="135"/>
        <v>0</v>
      </c>
      <c r="W1278">
        <f t="shared" si="136"/>
        <v>0</v>
      </c>
      <c r="X1278">
        <f t="shared" si="137"/>
        <v>0</v>
      </c>
    </row>
    <row r="1279" spans="1:24" x14ac:dyDescent="0.3">
      <c r="A1279" t="s">
        <v>1248</v>
      </c>
      <c r="B1279" t="str">
        <f t="shared" si="138"/>
        <v>'PUNJABCHEM'</v>
      </c>
      <c r="C1279" t="s">
        <v>24</v>
      </c>
      <c r="D1279" t="s">
        <v>1677</v>
      </c>
      <c r="E1279">
        <v>454</v>
      </c>
      <c r="F1279">
        <v>450.05</v>
      </c>
      <c r="G1279">
        <v>464.95</v>
      </c>
      <c r="H1279">
        <v>448.1</v>
      </c>
      <c r="I1279">
        <v>449.8</v>
      </c>
      <c r="J1279">
        <v>451.1</v>
      </c>
      <c r="K1279">
        <v>454.58</v>
      </c>
      <c r="L1279">
        <v>1358</v>
      </c>
      <c r="M1279" s="3">
        <v>6.17</v>
      </c>
      <c r="N1279">
        <v>284</v>
      </c>
      <c r="O1279" s="3">
        <f t="shared" si="134"/>
        <v>4.78169014084507</v>
      </c>
      <c r="P1279" s="3">
        <f>VLOOKUP(A1279,'27-7'!$A$2:$N$1650,14,FALSE)</f>
        <v>2.7193816884661119</v>
      </c>
      <c r="Q1279" s="6">
        <f t="shared" si="139"/>
        <v>0.7583740308048551</v>
      </c>
      <c r="R1279" s="5">
        <f>VLOOKUP(A1279,'27-7'!$A$2:$L$1650,12,FALSE)</f>
        <v>10.44</v>
      </c>
      <c r="S1279" s="7">
        <f t="shared" si="140"/>
        <v>-0.40900383141762447</v>
      </c>
      <c r="T1279">
        <v>604</v>
      </c>
      <c r="U1279">
        <v>44.48</v>
      </c>
      <c r="V1279">
        <f t="shared" si="135"/>
        <v>0</v>
      </c>
      <c r="W1279">
        <f t="shared" si="136"/>
        <v>0</v>
      </c>
      <c r="X1279">
        <f t="shared" si="137"/>
        <v>0</v>
      </c>
    </row>
    <row r="1280" spans="1:24" x14ac:dyDescent="0.3">
      <c r="A1280" t="s">
        <v>1047</v>
      </c>
      <c r="B1280" t="str">
        <f t="shared" si="138"/>
        <v>'THEINVEST'</v>
      </c>
      <c r="C1280" t="s">
        <v>24</v>
      </c>
      <c r="D1280" t="s">
        <v>1677</v>
      </c>
      <c r="E1280">
        <v>92.55</v>
      </c>
      <c r="F1280">
        <v>90</v>
      </c>
      <c r="G1280">
        <v>93.95</v>
      </c>
      <c r="H1280">
        <v>87.95</v>
      </c>
      <c r="I1280">
        <v>89</v>
      </c>
      <c r="J1280">
        <v>89.15</v>
      </c>
      <c r="K1280">
        <v>88.59</v>
      </c>
      <c r="L1280">
        <v>6918</v>
      </c>
      <c r="M1280" s="3">
        <v>6.13</v>
      </c>
      <c r="N1280">
        <v>107</v>
      </c>
      <c r="O1280" s="3">
        <f t="shared" si="134"/>
        <v>64.654205607476641</v>
      </c>
      <c r="P1280" s="3">
        <f>VLOOKUP(A1280,'27-7'!$A$2:$N$1650,14,FALSE)</f>
        <v>57.511811023622045</v>
      </c>
      <c r="Q1280" s="6">
        <f t="shared" si="139"/>
        <v>0.12419004821324395</v>
      </c>
      <c r="R1280" s="5">
        <f>VLOOKUP(A1280,'27-7'!$A$2:$L$1650,12,FALSE)</f>
        <v>6.89</v>
      </c>
      <c r="S1280" s="7">
        <f t="shared" si="140"/>
        <v>-0.11030478955007254</v>
      </c>
      <c r="T1280">
        <v>3615</v>
      </c>
      <c r="U1280">
        <v>52.25</v>
      </c>
      <c r="V1280">
        <f t="shared" si="135"/>
        <v>0</v>
      </c>
      <c r="W1280">
        <f t="shared" si="136"/>
        <v>0</v>
      </c>
      <c r="X1280">
        <f t="shared" si="137"/>
        <v>0</v>
      </c>
    </row>
    <row r="1281" spans="1:24" x14ac:dyDescent="0.3">
      <c r="A1281" t="s">
        <v>1339</v>
      </c>
      <c r="B1281" t="str">
        <f t="shared" si="138"/>
        <v>'GAYAHWS'</v>
      </c>
      <c r="C1281" t="s">
        <v>41</v>
      </c>
      <c r="D1281" t="s">
        <v>1677</v>
      </c>
      <c r="E1281">
        <v>0.45</v>
      </c>
      <c r="F1281">
        <v>0.45</v>
      </c>
      <c r="G1281">
        <v>0.45</v>
      </c>
      <c r="H1281">
        <v>0.4</v>
      </c>
      <c r="I1281">
        <v>0.45</v>
      </c>
      <c r="J1281">
        <v>0.4</v>
      </c>
      <c r="K1281">
        <v>0.43</v>
      </c>
      <c r="L1281">
        <v>1415595</v>
      </c>
      <c r="M1281" s="3">
        <v>6.12</v>
      </c>
      <c r="N1281">
        <v>265</v>
      </c>
      <c r="O1281" s="3">
        <f t="shared" si="134"/>
        <v>5341.867924528302</v>
      </c>
      <c r="P1281" s="3">
        <f>VLOOKUP(A1281,'27-7'!$A$2:$N$1650,14,FALSE)</f>
        <v>4300.1678832116786</v>
      </c>
      <c r="Q1281" s="6">
        <f t="shared" si="139"/>
        <v>0.24224636563226595</v>
      </c>
      <c r="R1281" s="5">
        <f>VLOOKUP(A1281,'27-7'!$A$2:$L$1650,12,FALSE)</f>
        <v>5.07</v>
      </c>
      <c r="S1281" s="7">
        <f t="shared" si="140"/>
        <v>0.20710059171597628</v>
      </c>
      <c r="T1281" t="s">
        <v>42</v>
      </c>
      <c r="U1281" t="s">
        <v>42</v>
      </c>
      <c r="V1281">
        <f t="shared" si="135"/>
        <v>0</v>
      </c>
      <c r="W1281">
        <f t="shared" si="136"/>
        <v>0</v>
      </c>
      <c r="X1281">
        <f t="shared" si="137"/>
        <v>0</v>
      </c>
    </row>
    <row r="1282" spans="1:24" x14ac:dyDescent="0.3">
      <c r="A1282" t="s">
        <v>1223</v>
      </c>
      <c r="B1282" t="str">
        <f t="shared" si="138"/>
        <v>'GPTINFRA'</v>
      </c>
      <c r="C1282" t="s">
        <v>24</v>
      </c>
      <c r="D1282" t="s">
        <v>1677</v>
      </c>
      <c r="E1282">
        <v>25.6</v>
      </c>
      <c r="F1282">
        <v>25.6</v>
      </c>
      <c r="G1282">
        <v>26.45</v>
      </c>
      <c r="H1282">
        <v>25.5</v>
      </c>
      <c r="I1282">
        <v>26.25</v>
      </c>
      <c r="J1282">
        <v>25.95</v>
      </c>
      <c r="K1282">
        <v>25.87</v>
      </c>
      <c r="L1282">
        <v>23666</v>
      </c>
      <c r="M1282" s="3">
        <v>6.12</v>
      </c>
      <c r="N1282">
        <v>241</v>
      </c>
      <c r="O1282" s="3">
        <f t="shared" ref="O1282:O1345" si="141">L1282/N1282</f>
        <v>98.199170124481327</v>
      </c>
      <c r="P1282" s="3">
        <f>VLOOKUP(A1282,'27-7'!$A$2:$N$1650,14,FALSE)</f>
        <v>171</v>
      </c>
      <c r="Q1282" s="6">
        <f t="shared" si="139"/>
        <v>-0.42573584722525537</v>
      </c>
      <c r="R1282" s="5">
        <f>VLOOKUP(A1282,'27-7'!$A$2:$L$1650,12,FALSE)</f>
        <v>12.69</v>
      </c>
      <c r="S1282" s="7">
        <f t="shared" si="140"/>
        <v>-0.51773049645390068</v>
      </c>
      <c r="T1282">
        <v>16023</v>
      </c>
      <c r="U1282">
        <v>67.7</v>
      </c>
      <c r="V1282">
        <f t="shared" ref="V1282:V1345" si="142">IF(Q1282&gt;100%,1,0)</f>
        <v>0</v>
      </c>
      <c r="W1282">
        <f t="shared" ref="W1282:W1345" si="143">IF(S1282&gt;200%,1,0)</f>
        <v>0</v>
      </c>
      <c r="X1282">
        <f t="shared" ref="X1282:X1345" si="144">IF(M1282&gt;20,1,0)</f>
        <v>0</v>
      </c>
    </row>
    <row r="1283" spans="1:24" x14ac:dyDescent="0.3">
      <c r="A1283" t="s">
        <v>1363</v>
      </c>
      <c r="B1283" t="str">
        <f t="shared" ref="B1283:B1346" si="145">_xlfn.CONCAT("'",A1283,"'")</f>
        <v>'DCM'</v>
      </c>
      <c r="C1283" t="s">
        <v>24</v>
      </c>
      <c r="D1283" t="s">
        <v>1677</v>
      </c>
      <c r="E1283">
        <v>18.399999999999999</v>
      </c>
      <c r="F1283">
        <v>18.399999999999999</v>
      </c>
      <c r="G1283">
        <v>19.3</v>
      </c>
      <c r="H1283">
        <v>17.5</v>
      </c>
      <c r="I1283">
        <v>18.5</v>
      </c>
      <c r="J1283">
        <v>18.55</v>
      </c>
      <c r="K1283">
        <v>18.440000000000001</v>
      </c>
      <c r="L1283">
        <v>32663</v>
      </c>
      <c r="M1283" s="3">
        <v>6.02</v>
      </c>
      <c r="N1283">
        <v>399</v>
      </c>
      <c r="O1283" s="3">
        <f t="shared" si="141"/>
        <v>81.86215538847118</v>
      </c>
      <c r="P1283" s="3">
        <f>VLOOKUP(A1283,'27-7'!$A$2:$N$1650,14,FALSE)</f>
        <v>121.52571428571429</v>
      </c>
      <c r="Q1283" s="6">
        <f t="shared" ref="Q1283:Q1346" si="146">(O1283-P1283)/P1283</f>
        <v>-0.32637996929597701</v>
      </c>
      <c r="R1283" s="5">
        <f>VLOOKUP(A1283,'27-7'!$A$2:$L$1650,12,FALSE)</f>
        <v>3.95</v>
      </c>
      <c r="S1283" s="7">
        <f t="shared" ref="S1283:S1346" si="147">(M1283-R1283)/R1283</f>
        <v>0.5240506329113922</v>
      </c>
      <c r="T1283">
        <v>13414</v>
      </c>
      <c r="U1283">
        <v>41.07</v>
      </c>
      <c r="V1283">
        <f t="shared" si="142"/>
        <v>0</v>
      </c>
      <c r="W1283">
        <f t="shared" si="143"/>
        <v>0</v>
      </c>
      <c r="X1283">
        <f t="shared" si="144"/>
        <v>0</v>
      </c>
    </row>
    <row r="1284" spans="1:24" x14ac:dyDescent="0.3">
      <c r="A1284" t="s">
        <v>116</v>
      </c>
      <c r="B1284" t="str">
        <f t="shared" si="145"/>
        <v>'NXTDIGITAL'</v>
      </c>
      <c r="C1284" t="s">
        <v>24</v>
      </c>
      <c r="D1284" t="s">
        <v>1677</v>
      </c>
      <c r="E1284">
        <v>385.05</v>
      </c>
      <c r="F1284">
        <v>380.15</v>
      </c>
      <c r="G1284">
        <v>387.95</v>
      </c>
      <c r="H1284">
        <v>375.5</v>
      </c>
      <c r="I1284">
        <v>387</v>
      </c>
      <c r="J1284">
        <v>387</v>
      </c>
      <c r="K1284">
        <v>383.42</v>
      </c>
      <c r="L1284">
        <v>1562</v>
      </c>
      <c r="M1284" s="3">
        <v>5.99</v>
      </c>
      <c r="N1284">
        <v>61</v>
      </c>
      <c r="O1284" s="3">
        <f t="shared" si="141"/>
        <v>25.606557377049182</v>
      </c>
      <c r="P1284" s="3">
        <f>VLOOKUP(A1284,'27-7'!$A$2:$N$1650,14,FALSE)</f>
        <v>73.512396694214871</v>
      </c>
      <c r="Q1284" s="6">
        <f t="shared" si="146"/>
        <v>-0.65167021443249562</v>
      </c>
      <c r="R1284" s="5">
        <f>VLOOKUP(A1284,'27-7'!$A$2:$L$1650,12,FALSE)</f>
        <v>34.24</v>
      </c>
      <c r="S1284" s="7">
        <f t="shared" si="147"/>
        <v>-0.82505841121495327</v>
      </c>
      <c r="T1284">
        <v>1211</v>
      </c>
      <c r="U1284">
        <v>77.53</v>
      </c>
      <c r="V1284">
        <f t="shared" si="142"/>
        <v>0</v>
      </c>
      <c r="W1284">
        <f t="shared" si="143"/>
        <v>0</v>
      </c>
      <c r="X1284">
        <f t="shared" si="144"/>
        <v>0</v>
      </c>
    </row>
    <row r="1285" spans="1:24" x14ac:dyDescent="0.3">
      <c r="A1285" t="s">
        <v>1141</v>
      </c>
      <c r="B1285" t="str">
        <f t="shared" si="145"/>
        <v>'OMAXAUTO'</v>
      </c>
      <c r="C1285" t="s">
        <v>24</v>
      </c>
      <c r="D1285" t="s">
        <v>1677</v>
      </c>
      <c r="E1285">
        <v>29.9</v>
      </c>
      <c r="F1285">
        <v>30.45</v>
      </c>
      <c r="G1285">
        <v>32.200000000000003</v>
      </c>
      <c r="H1285">
        <v>29.95</v>
      </c>
      <c r="I1285">
        <v>32.200000000000003</v>
      </c>
      <c r="J1285">
        <v>32</v>
      </c>
      <c r="K1285">
        <v>31.35</v>
      </c>
      <c r="L1285">
        <v>18914</v>
      </c>
      <c r="M1285" s="3">
        <v>5.93</v>
      </c>
      <c r="N1285">
        <v>437</v>
      </c>
      <c r="O1285" s="3">
        <f t="shared" si="141"/>
        <v>43.28146453089245</v>
      </c>
      <c r="P1285" s="3">
        <f>VLOOKUP(A1285,'27-7'!$A$2:$N$1650,14,FALSE)</f>
        <v>52.6432</v>
      </c>
      <c r="Q1285" s="6">
        <f t="shared" si="146"/>
        <v>-0.17783370823026623</v>
      </c>
      <c r="R1285" s="5">
        <f>VLOOKUP(A1285,'27-7'!$A$2:$L$1650,12,FALSE)</f>
        <v>9.8800000000000008</v>
      </c>
      <c r="S1285" s="7">
        <f t="shared" si="147"/>
        <v>-0.39979757085020251</v>
      </c>
      <c r="T1285">
        <v>9251</v>
      </c>
      <c r="U1285">
        <v>48.91</v>
      </c>
      <c r="V1285">
        <f t="shared" si="142"/>
        <v>0</v>
      </c>
      <c r="W1285">
        <f t="shared" si="143"/>
        <v>0</v>
      </c>
      <c r="X1285">
        <f t="shared" si="144"/>
        <v>0</v>
      </c>
    </row>
    <row r="1286" spans="1:24" x14ac:dyDescent="0.3">
      <c r="A1286" t="s">
        <v>1185</v>
      </c>
      <c r="B1286" t="str">
        <f t="shared" si="145"/>
        <v>'RAMANEWS'</v>
      </c>
      <c r="C1286" t="s">
        <v>24</v>
      </c>
      <c r="D1286" t="s">
        <v>1677</v>
      </c>
      <c r="E1286">
        <v>16.100000000000001</v>
      </c>
      <c r="F1286">
        <v>16.649999999999999</v>
      </c>
      <c r="G1286">
        <v>16.649999999999999</v>
      </c>
      <c r="H1286">
        <v>15.8</v>
      </c>
      <c r="I1286">
        <v>15.95</v>
      </c>
      <c r="J1286">
        <v>15.9</v>
      </c>
      <c r="K1286">
        <v>15.96</v>
      </c>
      <c r="L1286">
        <v>36970</v>
      </c>
      <c r="M1286" s="3">
        <v>5.9</v>
      </c>
      <c r="N1286">
        <v>252</v>
      </c>
      <c r="O1286" s="3">
        <f t="shared" si="141"/>
        <v>146.70634920634922</v>
      </c>
      <c r="P1286" s="3">
        <f>VLOOKUP(A1286,'27-7'!$A$2:$N$1650,14,FALSE)</f>
        <v>201.33799999999999</v>
      </c>
      <c r="Q1286" s="6">
        <f t="shared" si="146"/>
        <v>-0.27134296950228359</v>
      </c>
      <c r="R1286" s="5">
        <f>VLOOKUP(A1286,'27-7'!$A$2:$L$1650,12,FALSE)</f>
        <v>16.440000000000001</v>
      </c>
      <c r="S1286" s="7">
        <f t="shared" si="147"/>
        <v>-0.64111922141119226</v>
      </c>
      <c r="T1286">
        <v>18508</v>
      </c>
      <c r="U1286">
        <v>50.06</v>
      </c>
      <c r="V1286">
        <f t="shared" si="142"/>
        <v>0</v>
      </c>
      <c r="W1286">
        <f t="shared" si="143"/>
        <v>0</v>
      </c>
      <c r="X1286">
        <f t="shared" si="144"/>
        <v>0</v>
      </c>
    </row>
    <row r="1287" spans="1:24" x14ac:dyDescent="0.3">
      <c r="A1287" t="s">
        <v>1302</v>
      </c>
      <c r="B1287" t="str">
        <f t="shared" si="145"/>
        <v>'M100'</v>
      </c>
      <c r="C1287" t="s">
        <v>24</v>
      </c>
      <c r="D1287" t="s">
        <v>1677</v>
      </c>
      <c r="E1287">
        <v>16.09</v>
      </c>
      <c r="F1287">
        <v>16.36</v>
      </c>
      <c r="G1287">
        <v>16.36</v>
      </c>
      <c r="H1287">
        <v>15.89</v>
      </c>
      <c r="I1287">
        <v>16.05</v>
      </c>
      <c r="J1287">
        <v>16.02</v>
      </c>
      <c r="K1287">
        <v>16.04</v>
      </c>
      <c r="L1287">
        <v>36668</v>
      </c>
      <c r="M1287" s="3">
        <v>5.88</v>
      </c>
      <c r="N1287">
        <v>422</v>
      </c>
      <c r="O1287" s="3">
        <f t="shared" si="141"/>
        <v>86.890995260663502</v>
      </c>
      <c r="P1287" s="3">
        <f>VLOOKUP(A1287,'27-7'!$A$2:$N$1650,14,FALSE)</f>
        <v>125.53235294117647</v>
      </c>
      <c r="Q1287" s="6">
        <f t="shared" si="146"/>
        <v>-0.30781991076531501</v>
      </c>
      <c r="R1287" s="5">
        <f>VLOOKUP(A1287,'27-7'!$A$2:$L$1650,12,FALSE)</f>
        <v>6.86</v>
      </c>
      <c r="S1287" s="7">
        <f t="shared" si="147"/>
        <v>-0.1428571428571429</v>
      </c>
      <c r="T1287">
        <v>22960</v>
      </c>
      <c r="U1287">
        <v>62.62</v>
      </c>
      <c r="V1287">
        <f t="shared" si="142"/>
        <v>0</v>
      </c>
      <c r="W1287">
        <f t="shared" si="143"/>
        <v>0</v>
      </c>
      <c r="X1287">
        <f t="shared" si="144"/>
        <v>0</v>
      </c>
    </row>
    <row r="1288" spans="1:24" x14ac:dyDescent="0.3">
      <c r="A1288" t="s">
        <v>1149</v>
      </c>
      <c r="B1288" t="str">
        <f t="shared" si="145"/>
        <v>'SETCO'</v>
      </c>
      <c r="C1288" t="s">
        <v>24</v>
      </c>
      <c r="D1288" t="s">
        <v>1677</v>
      </c>
      <c r="E1288">
        <v>8.9</v>
      </c>
      <c r="F1288">
        <v>8.6999999999999993</v>
      </c>
      <c r="G1288">
        <v>9</v>
      </c>
      <c r="H1288">
        <v>8.5</v>
      </c>
      <c r="I1288">
        <v>8.5500000000000007</v>
      </c>
      <c r="J1288">
        <v>8.5500000000000007</v>
      </c>
      <c r="K1288">
        <v>8.68</v>
      </c>
      <c r="L1288">
        <v>66637</v>
      </c>
      <c r="M1288" s="3">
        <v>5.78</v>
      </c>
      <c r="N1288">
        <v>292</v>
      </c>
      <c r="O1288" s="3">
        <f t="shared" si="141"/>
        <v>228.20890410958904</v>
      </c>
      <c r="P1288" s="3">
        <f>VLOOKUP(A1288,'27-7'!$A$2:$N$1650,14,FALSE)</f>
        <v>198.11551155115512</v>
      </c>
      <c r="Q1288" s="6">
        <f t="shared" si="146"/>
        <v>0.15189821494953235</v>
      </c>
      <c r="R1288" s="5">
        <f>VLOOKUP(A1288,'27-7'!$A$2:$L$1650,12,FALSE)</f>
        <v>5.39</v>
      </c>
      <c r="S1288" s="7">
        <f t="shared" si="147"/>
        <v>7.235621521335818E-2</v>
      </c>
      <c r="T1288">
        <v>50636</v>
      </c>
      <c r="U1288">
        <v>75.989999999999995</v>
      </c>
      <c r="V1288">
        <f t="shared" si="142"/>
        <v>0</v>
      </c>
      <c r="W1288">
        <f t="shared" si="143"/>
        <v>0</v>
      </c>
      <c r="X1288">
        <f t="shared" si="144"/>
        <v>0</v>
      </c>
    </row>
    <row r="1289" spans="1:24" x14ac:dyDescent="0.3">
      <c r="A1289" t="s">
        <v>1263</v>
      </c>
      <c r="B1289" t="str">
        <f t="shared" si="145"/>
        <v>'FCSSOFT'</v>
      </c>
      <c r="C1289" t="s">
        <v>41</v>
      </c>
      <c r="D1289" t="s">
        <v>1677</v>
      </c>
      <c r="E1289">
        <v>0.5</v>
      </c>
      <c r="F1289">
        <v>0.5</v>
      </c>
      <c r="G1289">
        <v>0.5</v>
      </c>
      <c r="H1289">
        <v>0.45</v>
      </c>
      <c r="I1289">
        <v>0.45</v>
      </c>
      <c r="J1289">
        <v>0.5</v>
      </c>
      <c r="K1289">
        <v>0.47</v>
      </c>
      <c r="L1289">
        <v>1226773</v>
      </c>
      <c r="M1289" s="3">
        <v>5.77</v>
      </c>
      <c r="N1289">
        <v>502</v>
      </c>
      <c r="O1289" s="3">
        <f t="shared" si="141"/>
        <v>2443.7709163346613</v>
      </c>
      <c r="P1289" s="3">
        <f>VLOOKUP(A1289,'27-7'!$A$2:$N$1650,14,FALSE)</f>
        <v>2610.0261437908498</v>
      </c>
      <c r="Q1289" s="6">
        <f t="shared" si="146"/>
        <v>-6.3698682808868881E-2</v>
      </c>
      <c r="R1289" s="5">
        <f>VLOOKUP(A1289,'27-7'!$A$2:$L$1650,12,FALSE)</f>
        <v>9.6199999999999992</v>
      </c>
      <c r="S1289" s="7">
        <f t="shared" si="147"/>
        <v>-0.4002079002079002</v>
      </c>
      <c r="T1289" t="s">
        <v>42</v>
      </c>
      <c r="U1289" t="s">
        <v>42</v>
      </c>
      <c r="V1289">
        <f t="shared" si="142"/>
        <v>0</v>
      </c>
      <c r="W1289">
        <f t="shared" si="143"/>
        <v>0</v>
      </c>
      <c r="X1289">
        <f t="shared" si="144"/>
        <v>0</v>
      </c>
    </row>
    <row r="1290" spans="1:24" x14ac:dyDescent="0.3">
      <c r="A1290" t="s">
        <v>1091</v>
      </c>
      <c r="B1290" t="str">
        <f t="shared" si="145"/>
        <v>'SURYALAXMI'</v>
      </c>
      <c r="C1290" t="s">
        <v>41</v>
      </c>
      <c r="D1290" t="s">
        <v>1677</v>
      </c>
      <c r="E1290">
        <v>17.100000000000001</v>
      </c>
      <c r="F1290">
        <v>17.95</v>
      </c>
      <c r="G1290">
        <v>17.95</v>
      </c>
      <c r="H1290">
        <v>16.25</v>
      </c>
      <c r="I1290">
        <v>16.600000000000001</v>
      </c>
      <c r="J1290">
        <v>16.649999999999999</v>
      </c>
      <c r="K1290">
        <v>16.899999999999999</v>
      </c>
      <c r="L1290">
        <v>33773</v>
      </c>
      <c r="M1290" s="3">
        <v>5.71</v>
      </c>
      <c r="N1290">
        <v>88</v>
      </c>
      <c r="O1290" s="3">
        <f t="shared" si="141"/>
        <v>383.78409090909093</v>
      </c>
      <c r="P1290" s="3">
        <f>VLOOKUP(A1290,'27-7'!$A$2:$N$1650,14,FALSE)</f>
        <v>417.2</v>
      </c>
      <c r="Q1290" s="6">
        <f t="shared" si="146"/>
        <v>-8.0095659374182782E-2</v>
      </c>
      <c r="R1290" s="5">
        <f>VLOOKUP(A1290,'27-7'!$A$2:$L$1650,12,FALSE)</f>
        <v>2.59</v>
      </c>
      <c r="S1290" s="7">
        <f t="shared" si="147"/>
        <v>1.2046332046332047</v>
      </c>
      <c r="T1290" t="s">
        <v>42</v>
      </c>
      <c r="U1290" t="s">
        <v>42</v>
      </c>
      <c r="V1290">
        <f t="shared" si="142"/>
        <v>0</v>
      </c>
      <c r="W1290">
        <f t="shared" si="143"/>
        <v>0</v>
      </c>
      <c r="X1290">
        <f t="shared" si="144"/>
        <v>0</v>
      </c>
    </row>
    <row r="1291" spans="1:24" x14ac:dyDescent="0.3">
      <c r="A1291" t="s">
        <v>1289</v>
      </c>
      <c r="B1291" t="str">
        <f t="shared" si="145"/>
        <v>'NITCO'</v>
      </c>
      <c r="C1291" t="s">
        <v>24</v>
      </c>
      <c r="D1291" t="s">
        <v>1677</v>
      </c>
      <c r="E1291">
        <v>16.55</v>
      </c>
      <c r="F1291">
        <v>16.75</v>
      </c>
      <c r="G1291">
        <v>17.100000000000001</v>
      </c>
      <c r="H1291">
        <v>16.55</v>
      </c>
      <c r="I1291">
        <v>16.850000000000001</v>
      </c>
      <c r="J1291">
        <v>16.8</v>
      </c>
      <c r="K1291">
        <v>16.809999999999999</v>
      </c>
      <c r="L1291">
        <v>33067</v>
      </c>
      <c r="M1291" s="3">
        <v>5.56</v>
      </c>
      <c r="N1291">
        <v>170</v>
      </c>
      <c r="O1291" s="3">
        <f t="shared" si="141"/>
        <v>194.51176470588234</v>
      </c>
      <c r="P1291" s="3">
        <f>VLOOKUP(A1291,'27-7'!$A$2:$N$1650,14,FALSE)</f>
        <v>136.78571428571428</v>
      </c>
      <c r="Q1291" s="6">
        <f t="shared" si="146"/>
        <v>0.42201812317616344</v>
      </c>
      <c r="R1291" s="5">
        <f>VLOOKUP(A1291,'27-7'!$A$2:$L$1650,12,FALSE)</f>
        <v>7.63</v>
      </c>
      <c r="S1291" s="7">
        <f t="shared" si="147"/>
        <v>-0.27129750982961998</v>
      </c>
      <c r="T1291">
        <v>20051</v>
      </c>
      <c r="U1291">
        <v>60.64</v>
      </c>
      <c r="V1291">
        <f t="shared" si="142"/>
        <v>0</v>
      </c>
      <c r="W1291">
        <f t="shared" si="143"/>
        <v>0</v>
      </c>
      <c r="X1291">
        <f t="shared" si="144"/>
        <v>0</v>
      </c>
    </row>
    <row r="1292" spans="1:24" x14ac:dyDescent="0.3">
      <c r="A1292" t="s">
        <v>1221</v>
      </c>
      <c r="B1292" t="str">
        <f t="shared" si="145"/>
        <v>'PTL'</v>
      </c>
      <c r="C1292" t="s">
        <v>24</v>
      </c>
      <c r="D1292" t="s">
        <v>1677</v>
      </c>
      <c r="E1292">
        <v>39.15</v>
      </c>
      <c r="F1292">
        <v>39</v>
      </c>
      <c r="G1292">
        <v>39.299999999999997</v>
      </c>
      <c r="H1292">
        <v>38</v>
      </c>
      <c r="I1292">
        <v>38.75</v>
      </c>
      <c r="J1292">
        <v>38.549999999999997</v>
      </c>
      <c r="K1292">
        <v>38.79</v>
      </c>
      <c r="L1292">
        <v>14308</v>
      </c>
      <c r="M1292" s="3">
        <v>5.55</v>
      </c>
      <c r="N1292">
        <v>220</v>
      </c>
      <c r="O1292" s="3">
        <f t="shared" si="141"/>
        <v>65.036363636363632</v>
      </c>
      <c r="P1292" s="3">
        <f>VLOOKUP(A1292,'27-7'!$A$2:$N$1650,14,FALSE)</f>
        <v>88.862903225806448</v>
      </c>
      <c r="Q1292" s="6">
        <f t="shared" si="146"/>
        <v>-0.26812695426907246</v>
      </c>
      <c r="R1292" s="5">
        <f>VLOOKUP(A1292,'27-7'!$A$2:$L$1650,12,FALSE)</f>
        <v>12.85</v>
      </c>
      <c r="S1292" s="7">
        <f t="shared" si="147"/>
        <v>-0.56809338521400776</v>
      </c>
      <c r="T1292">
        <v>10606</v>
      </c>
      <c r="U1292">
        <v>74.13</v>
      </c>
      <c r="V1292">
        <f t="shared" si="142"/>
        <v>0</v>
      </c>
      <c r="W1292">
        <f t="shared" si="143"/>
        <v>0</v>
      </c>
      <c r="X1292">
        <f t="shared" si="144"/>
        <v>0</v>
      </c>
    </row>
    <row r="1293" spans="1:24" x14ac:dyDescent="0.3">
      <c r="A1293" t="s">
        <v>1330</v>
      </c>
      <c r="B1293" t="str">
        <f t="shared" si="145"/>
        <v>'ISFT'</v>
      </c>
      <c r="C1293" t="s">
        <v>41</v>
      </c>
      <c r="D1293" t="s">
        <v>1677</v>
      </c>
      <c r="E1293">
        <v>66.95</v>
      </c>
      <c r="F1293">
        <v>66</v>
      </c>
      <c r="G1293">
        <v>70.150000000000006</v>
      </c>
      <c r="H1293">
        <v>64</v>
      </c>
      <c r="I1293">
        <v>70</v>
      </c>
      <c r="J1293">
        <v>69.95</v>
      </c>
      <c r="K1293">
        <v>68.760000000000005</v>
      </c>
      <c r="L1293">
        <v>8019</v>
      </c>
      <c r="M1293" s="3">
        <v>5.51</v>
      </c>
      <c r="N1293">
        <v>91</v>
      </c>
      <c r="O1293" s="3">
        <f t="shared" si="141"/>
        <v>88.120879120879124</v>
      </c>
      <c r="P1293" s="3">
        <f>VLOOKUP(A1293,'27-7'!$A$2:$N$1650,14,FALSE)</f>
        <v>71.681034482758619</v>
      </c>
      <c r="Q1293" s="6">
        <f t="shared" si="146"/>
        <v>0.22934720120528906</v>
      </c>
      <c r="R1293" s="5">
        <f>VLOOKUP(A1293,'27-7'!$A$2:$L$1650,12,FALSE)</f>
        <v>5.56</v>
      </c>
      <c r="S1293" s="7">
        <f t="shared" si="147"/>
        <v>-8.9928057553956518E-3</v>
      </c>
      <c r="T1293" t="s">
        <v>42</v>
      </c>
      <c r="U1293" t="s">
        <v>42</v>
      </c>
      <c r="V1293">
        <f t="shared" si="142"/>
        <v>0</v>
      </c>
      <c r="W1293">
        <f t="shared" si="143"/>
        <v>0</v>
      </c>
      <c r="X1293">
        <f t="shared" si="144"/>
        <v>0</v>
      </c>
    </row>
    <row r="1294" spans="1:24" x14ac:dyDescent="0.3">
      <c r="A1294" t="s">
        <v>1265</v>
      </c>
      <c r="B1294" t="str">
        <f t="shared" si="145"/>
        <v>'RANASUG'</v>
      </c>
      <c r="C1294" t="s">
        <v>41</v>
      </c>
      <c r="D1294" t="s">
        <v>1677</v>
      </c>
      <c r="E1294">
        <v>5.55</v>
      </c>
      <c r="F1294">
        <v>5.8</v>
      </c>
      <c r="G1294">
        <v>5.8</v>
      </c>
      <c r="H1294">
        <v>5.8</v>
      </c>
      <c r="I1294">
        <v>5.8</v>
      </c>
      <c r="J1294">
        <v>5.8</v>
      </c>
      <c r="K1294">
        <v>5.8</v>
      </c>
      <c r="L1294">
        <v>94970</v>
      </c>
      <c r="M1294" s="3">
        <v>5.51</v>
      </c>
      <c r="N1294">
        <v>94</v>
      </c>
      <c r="O1294" s="3">
        <f t="shared" si="141"/>
        <v>1010.3191489361702</v>
      </c>
      <c r="P1294" s="3">
        <f>VLOOKUP(A1294,'27-7'!$A$2:$N$1650,14,FALSE)</f>
        <v>1569.2201834862385</v>
      </c>
      <c r="Q1294" s="6">
        <f t="shared" si="146"/>
        <v>-0.35616482660093801</v>
      </c>
      <c r="R1294" s="5">
        <f>VLOOKUP(A1294,'27-7'!$A$2:$L$1650,12,FALSE)</f>
        <v>9.49</v>
      </c>
      <c r="S1294" s="7">
        <f t="shared" si="147"/>
        <v>-0.4193888303477345</v>
      </c>
      <c r="T1294" t="s">
        <v>42</v>
      </c>
      <c r="U1294" t="s">
        <v>42</v>
      </c>
      <c r="V1294">
        <f t="shared" si="142"/>
        <v>0</v>
      </c>
      <c r="W1294">
        <f t="shared" si="143"/>
        <v>0</v>
      </c>
      <c r="X1294">
        <f t="shared" si="144"/>
        <v>0</v>
      </c>
    </row>
    <row r="1295" spans="1:24" x14ac:dyDescent="0.3">
      <c r="A1295" t="s">
        <v>1114</v>
      </c>
      <c r="B1295" t="str">
        <f t="shared" si="145"/>
        <v>'GEEKAYWIRE'</v>
      </c>
      <c r="C1295" t="s">
        <v>24</v>
      </c>
      <c r="D1295" t="s">
        <v>1677</v>
      </c>
      <c r="E1295">
        <v>88.6</v>
      </c>
      <c r="F1295">
        <v>90</v>
      </c>
      <c r="G1295">
        <v>90</v>
      </c>
      <c r="H1295">
        <v>85.55</v>
      </c>
      <c r="I1295">
        <v>89.7</v>
      </c>
      <c r="J1295">
        <v>89.3</v>
      </c>
      <c r="K1295">
        <v>88.71</v>
      </c>
      <c r="L1295">
        <v>6183</v>
      </c>
      <c r="M1295" s="3">
        <v>5.48</v>
      </c>
      <c r="N1295">
        <v>79</v>
      </c>
      <c r="O1295" s="3">
        <f t="shared" si="141"/>
        <v>78.265822784810126</v>
      </c>
      <c r="P1295" s="3">
        <f>VLOOKUP(A1295,'27-7'!$A$2:$N$1650,14,FALSE)</f>
        <v>148.39655172413794</v>
      </c>
      <c r="Q1295" s="6">
        <f t="shared" si="146"/>
        <v>-0.47259001725119237</v>
      </c>
      <c r="R1295" s="5">
        <f>VLOOKUP(A1295,'27-7'!$A$2:$L$1650,12,FALSE)</f>
        <v>7.51</v>
      </c>
      <c r="S1295" s="7">
        <f t="shared" si="147"/>
        <v>-0.27030625832223693</v>
      </c>
      <c r="T1295">
        <v>5228</v>
      </c>
      <c r="U1295">
        <v>84.55</v>
      </c>
      <c r="V1295">
        <f t="shared" si="142"/>
        <v>0</v>
      </c>
      <c r="W1295">
        <f t="shared" si="143"/>
        <v>0</v>
      </c>
      <c r="X1295">
        <f t="shared" si="144"/>
        <v>0</v>
      </c>
    </row>
    <row r="1296" spans="1:24" x14ac:dyDescent="0.3">
      <c r="A1296" t="s">
        <v>1039</v>
      </c>
      <c r="B1296" t="str">
        <f t="shared" si="145"/>
        <v>'BRFL'</v>
      </c>
      <c r="C1296" t="s">
        <v>41</v>
      </c>
      <c r="D1296" t="s">
        <v>1677</v>
      </c>
      <c r="E1296">
        <v>7.75</v>
      </c>
      <c r="F1296">
        <v>8.1</v>
      </c>
      <c r="G1296">
        <v>8.1</v>
      </c>
      <c r="H1296">
        <v>8.1</v>
      </c>
      <c r="I1296">
        <v>8.1</v>
      </c>
      <c r="J1296">
        <v>8.1</v>
      </c>
      <c r="K1296">
        <v>8.1</v>
      </c>
      <c r="L1296">
        <v>66836</v>
      </c>
      <c r="M1296" s="3">
        <v>5.41</v>
      </c>
      <c r="N1296">
        <v>91</v>
      </c>
      <c r="O1296" s="3">
        <f t="shared" si="141"/>
        <v>734.46153846153845</v>
      </c>
      <c r="P1296" s="3">
        <f>VLOOKUP(A1296,'27-7'!$A$2:$N$1650,14,FALSE)</f>
        <v>2072.0129870129872</v>
      </c>
      <c r="Q1296" s="6">
        <f t="shared" si="146"/>
        <v>-0.64553236728485086</v>
      </c>
      <c r="R1296" s="5">
        <f>VLOOKUP(A1296,'27-7'!$A$2:$L$1650,12,FALSE)</f>
        <v>12.36</v>
      </c>
      <c r="S1296" s="7">
        <f t="shared" si="147"/>
        <v>-0.56229773462783172</v>
      </c>
      <c r="T1296" t="s">
        <v>42</v>
      </c>
      <c r="U1296" t="s">
        <v>42</v>
      </c>
      <c r="V1296">
        <f t="shared" si="142"/>
        <v>0</v>
      </c>
      <c r="W1296">
        <f t="shared" si="143"/>
        <v>0</v>
      </c>
      <c r="X1296">
        <f t="shared" si="144"/>
        <v>0</v>
      </c>
    </row>
    <row r="1297" spans="1:24" x14ac:dyDescent="0.3">
      <c r="A1297" t="s">
        <v>1325</v>
      </c>
      <c r="B1297" t="str">
        <f t="shared" si="145"/>
        <v>'ANDHRACEMT'</v>
      </c>
      <c r="C1297" t="s">
        <v>41</v>
      </c>
      <c r="D1297" t="s">
        <v>1677</v>
      </c>
      <c r="E1297">
        <v>5.4</v>
      </c>
      <c r="F1297">
        <v>5.15</v>
      </c>
      <c r="G1297">
        <v>5.15</v>
      </c>
      <c r="H1297">
        <v>5.15</v>
      </c>
      <c r="I1297">
        <v>5.15</v>
      </c>
      <c r="J1297">
        <v>5.15</v>
      </c>
      <c r="K1297">
        <v>5.15</v>
      </c>
      <c r="L1297">
        <v>104852</v>
      </c>
      <c r="M1297" s="3">
        <v>5.4</v>
      </c>
      <c r="N1297">
        <v>407</v>
      </c>
      <c r="O1297" s="3">
        <f t="shared" si="141"/>
        <v>257.62162162162161</v>
      </c>
      <c r="P1297" s="3">
        <f>VLOOKUP(A1297,'27-7'!$A$2:$N$1650,14,FALSE)</f>
        <v>251.66587677725119</v>
      </c>
      <c r="Q1297" s="6">
        <f t="shared" si="146"/>
        <v>2.3665285578790815E-2</v>
      </c>
      <c r="R1297" s="5">
        <f>VLOOKUP(A1297,'27-7'!$A$2:$L$1650,12,FALSE)</f>
        <v>5.73</v>
      </c>
      <c r="S1297" s="7">
        <f t="shared" si="147"/>
        <v>-5.759162303664922E-2</v>
      </c>
      <c r="T1297" t="s">
        <v>42</v>
      </c>
      <c r="U1297" t="s">
        <v>42</v>
      </c>
      <c r="V1297">
        <f t="shared" si="142"/>
        <v>0</v>
      </c>
      <c r="W1297">
        <f t="shared" si="143"/>
        <v>0</v>
      </c>
      <c r="X1297">
        <f t="shared" si="144"/>
        <v>0</v>
      </c>
    </row>
    <row r="1298" spans="1:24" x14ac:dyDescent="0.3">
      <c r="A1298" t="s">
        <v>1085</v>
      </c>
      <c r="B1298" t="str">
        <f t="shared" si="145"/>
        <v>'KOTAKPSUBK'</v>
      </c>
      <c r="C1298" t="s">
        <v>24</v>
      </c>
      <c r="D1298" t="s">
        <v>1677</v>
      </c>
      <c r="E1298">
        <v>138.09</v>
      </c>
      <c r="F1298">
        <v>139.79</v>
      </c>
      <c r="G1298">
        <v>139.94999999999999</v>
      </c>
      <c r="H1298">
        <v>137.19999999999999</v>
      </c>
      <c r="I1298">
        <v>137.21</v>
      </c>
      <c r="J1298">
        <v>137.76</v>
      </c>
      <c r="K1298">
        <v>137.97999999999999</v>
      </c>
      <c r="L1298">
        <v>3898</v>
      </c>
      <c r="M1298" s="3">
        <v>5.38</v>
      </c>
      <c r="N1298">
        <v>131</v>
      </c>
      <c r="O1298" s="3">
        <f t="shared" si="141"/>
        <v>29.755725190839694</v>
      </c>
      <c r="P1298" s="3">
        <f>VLOOKUP(A1298,'27-7'!$A$2:$N$1650,14,FALSE)</f>
        <v>30.608510638297872</v>
      </c>
      <c r="Q1298" s="6">
        <f t="shared" si="146"/>
        <v>-2.7861056604013879E-2</v>
      </c>
      <c r="R1298" s="5">
        <f>VLOOKUP(A1298,'27-7'!$A$2:$L$1650,12,FALSE)</f>
        <v>9.9700000000000006</v>
      </c>
      <c r="S1298" s="7">
        <f t="shared" si="147"/>
        <v>-0.46038114343029091</v>
      </c>
      <c r="T1298">
        <v>3378</v>
      </c>
      <c r="U1298">
        <v>86.66</v>
      </c>
      <c r="V1298">
        <f t="shared" si="142"/>
        <v>0</v>
      </c>
      <c r="W1298">
        <f t="shared" si="143"/>
        <v>0</v>
      </c>
      <c r="X1298">
        <f t="shared" si="144"/>
        <v>0</v>
      </c>
    </row>
    <row r="1299" spans="1:24" x14ac:dyDescent="0.3">
      <c r="A1299" t="s">
        <v>1041</v>
      </c>
      <c r="B1299" t="str">
        <f t="shared" si="145"/>
        <v>'ICICINV20'</v>
      </c>
      <c r="C1299" t="s">
        <v>24</v>
      </c>
      <c r="D1299" t="s">
        <v>1677</v>
      </c>
      <c r="E1299">
        <v>56.5</v>
      </c>
      <c r="F1299">
        <v>57</v>
      </c>
      <c r="G1299">
        <v>58</v>
      </c>
      <c r="H1299">
        <v>56</v>
      </c>
      <c r="I1299">
        <v>57</v>
      </c>
      <c r="J1299">
        <v>56.98</v>
      </c>
      <c r="K1299">
        <v>56.59</v>
      </c>
      <c r="L1299">
        <v>9486</v>
      </c>
      <c r="M1299" s="3">
        <v>5.37</v>
      </c>
      <c r="N1299">
        <v>208</v>
      </c>
      <c r="O1299" s="3">
        <f t="shared" si="141"/>
        <v>45.605769230769234</v>
      </c>
      <c r="P1299" s="3">
        <f>VLOOKUP(A1299,'27-7'!$A$2:$N$1650,14,FALSE)</f>
        <v>51.277777777777779</v>
      </c>
      <c r="Q1299" s="6">
        <f t="shared" si="146"/>
        <v>-0.11061338444870401</v>
      </c>
      <c r="R1299" s="5">
        <f>VLOOKUP(A1299,'27-7'!$A$2:$L$1650,12,FALSE)</f>
        <v>11.38</v>
      </c>
      <c r="S1299" s="7">
        <f t="shared" si="147"/>
        <v>-0.52811950790861162</v>
      </c>
      <c r="T1299">
        <v>8163</v>
      </c>
      <c r="U1299">
        <v>86.05</v>
      </c>
      <c r="V1299">
        <f t="shared" si="142"/>
        <v>0</v>
      </c>
      <c r="W1299">
        <f t="shared" si="143"/>
        <v>0</v>
      </c>
      <c r="X1299">
        <f t="shared" si="144"/>
        <v>0</v>
      </c>
    </row>
    <row r="1300" spans="1:24" x14ac:dyDescent="0.3">
      <c r="A1300" t="s">
        <v>1088</v>
      </c>
      <c r="B1300" t="str">
        <f t="shared" si="145"/>
        <v>'PNC'</v>
      </c>
      <c r="C1300" t="s">
        <v>24</v>
      </c>
      <c r="D1300" t="s">
        <v>1677</v>
      </c>
      <c r="E1300">
        <v>14.65</v>
      </c>
      <c r="F1300">
        <v>15</v>
      </c>
      <c r="G1300">
        <v>16.95</v>
      </c>
      <c r="H1300">
        <v>14.5</v>
      </c>
      <c r="I1300">
        <v>15.1</v>
      </c>
      <c r="J1300">
        <v>15.05</v>
      </c>
      <c r="K1300">
        <v>15.63</v>
      </c>
      <c r="L1300">
        <v>34359</v>
      </c>
      <c r="M1300" s="3">
        <v>5.37</v>
      </c>
      <c r="N1300">
        <v>334</v>
      </c>
      <c r="O1300" s="3">
        <f t="shared" si="141"/>
        <v>102.87125748502994</v>
      </c>
      <c r="P1300" s="3">
        <f>VLOOKUP(A1300,'27-7'!$A$2:$N$1650,14,FALSE)</f>
        <v>144.5</v>
      </c>
      <c r="Q1300" s="6">
        <f t="shared" si="146"/>
        <v>-0.28808818349460247</v>
      </c>
      <c r="R1300" s="5">
        <f>VLOOKUP(A1300,'27-7'!$A$2:$L$1650,12,FALSE)</f>
        <v>4.7</v>
      </c>
      <c r="S1300" s="7">
        <f t="shared" si="147"/>
        <v>0.14255319148936169</v>
      </c>
      <c r="T1300">
        <v>21587</v>
      </c>
      <c r="U1300">
        <v>62.83</v>
      </c>
      <c r="V1300">
        <f t="shared" si="142"/>
        <v>0</v>
      </c>
      <c r="W1300">
        <f t="shared" si="143"/>
        <v>0</v>
      </c>
      <c r="X1300">
        <f t="shared" si="144"/>
        <v>0</v>
      </c>
    </row>
    <row r="1301" spans="1:24" x14ac:dyDescent="0.3">
      <c r="A1301" t="s">
        <v>1310</v>
      </c>
      <c r="B1301" t="str">
        <f t="shared" si="145"/>
        <v>'BPL'</v>
      </c>
      <c r="C1301" t="s">
        <v>41</v>
      </c>
      <c r="D1301" t="s">
        <v>1677</v>
      </c>
      <c r="E1301">
        <v>17.850000000000001</v>
      </c>
      <c r="F1301">
        <v>17.25</v>
      </c>
      <c r="G1301">
        <v>17.95</v>
      </c>
      <c r="H1301">
        <v>17.25</v>
      </c>
      <c r="I1301">
        <v>17.649999999999999</v>
      </c>
      <c r="J1301">
        <v>17.75</v>
      </c>
      <c r="K1301">
        <v>17.8</v>
      </c>
      <c r="L1301">
        <v>30143</v>
      </c>
      <c r="M1301" s="3">
        <v>5.36</v>
      </c>
      <c r="N1301">
        <v>94</v>
      </c>
      <c r="O1301" s="3">
        <f t="shared" si="141"/>
        <v>320.67021276595744</v>
      </c>
      <c r="P1301" s="3">
        <f>VLOOKUP(A1301,'27-7'!$A$2:$N$1650,14,FALSE)</f>
        <v>281.92063492063494</v>
      </c>
      <c r="Q1301" s="6">
        <f t="shared" si="146"/>
        <v>0.13744853354289271</v>
      </c>
      <c r="R1301" s="5">
        <f>VLOOKUP(A1301,'27-7'!$A$2:$L$1650,12,FALSE)</f>
        <v>6.34</v>
      </c>
      <c r="S1301" s="7">
        <f t="shared" si="147"/>
        <v>-0.15457413249211349</v>
      </c>
      <c r="T1301" t="s">
        <v>42</v>
      </c>
      <c r="U1301" t="s">
        <v>42</v>
      </c>
      <c r="V1301">
        <f t="shared" si="142"/>
        <v>0</v>
      </c>
      <c r="W1301">
        <f t="shared" si="143"/>
        <v>0</v>
      </c>
      <c r="X1301">
        <f t="shared" si="144"/>
        <v>0</v>
      </c>
    </row>
    <row r="1302" spans="1:24" x14ac:dyDescent="0.3">
      <c r="A1302" t="s">
        <v>1337</v>
      </c>
      <c r="B1302" t="str">
        <f t="shared" si="145"/>
        <v>'TIL'</v>
      </c>
      <c r="C1302" t="s">
        <v>24</v>
      </c>
      <c r="D1302" t="s">
        <v>1677</v>
      </c>
      <c r="E1302">
        <v>134.44999999999999</v>
      </c>
      <c r="F1302">
        <v>134.05000000000001</v>
      </c>
      <c r="G1302">
        <v>137.85</v>
      </c>
      <c r="H1302">
        <v>133</v>
      </c>
      <c r="I1302">
        <v>136.9</v>
      </c>
      <c r="J1302">
        <v>136</v>
      </c>
      <c r="K1302">
        <v>134.85</v>
      </c>
      <c r="L1302">
        <v>3924</v>
      </c>
      <c r="M1302" s="3">
        <v>5.29</v>
      </c>
      <c r="N1302">
        <v>185</v>
      </c>
      <c r="O1302" s="3">
        <f t="shared" si="141"/>
        <v>21.210810810810809</v>
      </c>
      <c r="P1302" s="3">
        <f>VLOOKUP(A1302,'27-7'!$A$2:$N$1650,14,FALSE)</f>
        <v>24.055555555555557</v>
      </c>
      <c r="Q1302" s="6">
        <f t="shared" si="146"/>
        <v>-0.11825728731040522</v>
      </c>
      <c r="R1302" s="5">
        <f>VLOOKUP(A1302,'27-7'!$A$2:$L$1650,12,FALSE)</f>
        <v>5.29</v>
      </c>
      <c r="S1302" s="7">
        <f t="shared" si="147"/>
        <v>0</v>
      </c>
      <c r="T1302">
        <v>2239</v>
      </c>
      <c r="U1302">
        <v>57.06</v>
      </c>
      <c r="V1302">
        <f t="shared" si="142"/>
        <v>0</v>
      </c>
      <c r="W1302">
        <f t="shared" si="143"/>
        <v>0</v>
      </c>
      <c r="X1302">
        <f t="shared" si="144"/>
        <v>0</v>
      </c>
    </row>
    <row r="1303" spans="1:24" x14ac:dyDescent="0.3">
      <c r="A1303" t="s">
        <v>1381</v>
      </c>
      <c r="B1303" t="str">
        <f t="shared" si="145"/>
        <v>'TTL'</v>
      </c>
      <c r="C1303" t="s">
        <v>24</v>
      </c>
      <c r="D1303" t="s">
        <v>1677</v>
      </c>
      <c r="E1303">
        <v>30.4</v>
      </c>
      <c r="F1303">
        <v>30.5</v>
      </c>
      <c r="G1303">
        <v>31.2</v>
      </c>
      <c r="H1303">
        <v>29.1</v>
      </c>
      <c r="I1303">
        <v>29.75</v>
      </c>
      <c r="J1303">
        <v>29.8</v>
      </c>
      <c r="K1303">
        <v>29.9</v>
      </c>
      <c r="L1303">
        <v>17665</v>
      </c>
      <c r="M1303" s="3">
        <v>5.28</v>
      </c>
      <c r="N1303">
        <v>417</v>
      </c>
      <c r="O1303" s="3">
        <f t="shared" si="141"/>
        <v>42.362110311750598</v>
      </c>
      <c r="P1303" s="3">
        <f>VLOOKUP(A1303,'27-7'!$A$2:$N$1650,14,FALSE)</f>
        <v>45.593220338983052</v>
      </c>
      <c r="Q1303" s="6">
        <f t="shared" si="146"/>
        <v>-7.086821249320252E-2</v>
      </c>
      <c r="R1303" s="5">
        <f>VLOOKUP(A1303,'27-7'!$A$2:$L$1650,12,FALSE)</f>
        <v>3.33</v>
      </c>
      <c r="S1303" s="7">
        <f t="shared" si="147"/>
        <v>0.5855855855855856</v>
      </c>
      <c r="T1303">
        <v>6577</v>
      </c>
      <c r="U1303">
        <v>37.229999999999997</v>
      </c>
      <c r="V1303">
        <f t="shared" si="142"/>
        <v>0</v>
      </c>
      <c r="W1303">
        <f t="shared" si="143"/>
        <v>0</v>
      </c>
      <c r="X1303">
        <f t="shared" si="144"/>
        <v>0</v>
      </c>
    </row>
    <row r="1304" spans="1:24" x14ac:dyDescent="0.3">
      <c r="A1304" t="s">
        <v>1335</v>
      </c>
      <c r="B1304" t="str">
        <f t="shared" si="145"/>
        <v>'KOTAKNV20'</v>
      </c>
      <c r="C1304" t="s">
        <v>24</v>
      </c>
      <c r="D1304" t="s">
        <v>1677</v>
      </c>
      <c r="E1304">
        <v>57.52</v>
      </c>
      <c r="F1304">
        <v>60.1</v>
      </c>
      <c r="G1304">
        <v>60.1</v>
      </c>
      <c r="H1304">
        <v>56.71</v>
      </c>
      <c r="I1304">
        <v>58.45</v>
      </c>
      <c r="J1304">
        <v>58.27</v>
      </c>
      <c r="K1304">
        <v>58.2</v>
      </c>
      <c r="L1304">
        <v>9056</v>
      </c>
      <c r="M1304" s="3">
        <v>5.27</v>
      </c>
      <c r="N1304">
        <v>83</v>
      </c>
      <c r="O1304" s="3">
        <f t="shared" si="141"/>
        <v>109.10843373493977</v>
      </c>
      <c r="P1304" s="3">
        <f>VLOOKUP(A1304,'27-7'!$A$2:$N$1650,14,FALSE)</f>
        <v>91.174757281553397</v>
      </c>
      <c r="Q1304" s="6">
        <f t="shared" si="146"/>
        <v>0.19669563142357532</v>
      </c>
      <c r="R1304" s="5">
        <f>VLOOKUP(A1304,'27-7'!$A$2:$L$1650,12,FALSE)</f>
        <v>5.37</v>
      </c>
      <c r="S1304" s="7">
        <f t="shared" si="147"/>
        <v>-1.8621973929236597E-2</v>
      </c>
      <c r="T1304">
        <v>8387</v>
      </c>
      <c r="U1304">
        <v>92.61</v>
      </c>
      <c r="V1304">
        <f t="shared" si="142"/>
        <v>0</v>
      </c>
      <c r="W1304">
        <f t="shared" si="143"/>
        <v>0</v>
      </c>
      <c r="X1304">
        <f t="shared" si="144"/>
        <v>0</v>
      </c>
    </row>
    <row r="1305" spans="1:24" x14ac:dyDescent="0.3">
      <c r="A1305" t="s">
        <v>1222</v>
      </c>
      <c r="B1305" t="str">
        <f t="shared" si="145"/>
        <v>'RAJRATAN'</v>
      </c>
      <c r="C1305" t="s">
        <v>24</v>
      </c>
      <c r="D1305" t="s">
        <v>1677</v>
      </c>
      <c r="E1305">
        <v>261.7</v>
      </c>
      <c r="F1305">
        <v>266.05</v>
      </c>
      <c r="G1305">
        <v>267</v>
      </c>
      <c r="H1305">
        <v>255</v>
      </c>
      <c r="I1305">
        <v>260</v>
      </c>
      <c r="J1305">
        <v>258.2</v>
      </c>
      <c r="K1305">
        <v>259.2</v>
      </c>
      <c r="L1305">
        <v>2033</v>
      </c>
      <c r="M1305" s="3">
        <v>5.27</v>
      </c>
      <c r="N1305">
        <v>238</v>
      </c>
      <c r="O1305" s="3">
        <f t="shared" si="141"/>
        <v>8.5420168067226889</v>
      </c>
      <c r="P1305" s="3">
        <f>VLOOKUP(A1305,'27-7'!$A$2:$N$1650,14,FALSE)</f>
        <v>21.170212765957448</v>
      </c>
      <c r="Q1305" s="6">
        <f t="shared" si="146"/>
        <v>-0.59650774882817448</v>
      </c>
      <c r="R1305" s="5">
        <f>VLOOKUP(A1305,'27-7'!$A$2:$L$1650,12,FALSE)</f>
        <v>12.8</v>
      </c>
      <c r="S1305" s="7">
        <f t="shared" si="147"/>
        <v>-0.58828125000000009</v>
      </c>
      <c r="T1305">
        <v>1085</v>
      </c>
      <c r="U1305">
        <v>53.37</v>
      </c>
      <c r="V1305">
        <f t="shared" si="142"/>
        <v>0</v>
      </c>
      <c r="W1305">
        <f t="shared" si="143"/>
        <v>0</v>
      </c>
      <c r="X1305">
        <f t="shared" si="144"/>
        <v>0</v>
      </c>
    </row>
    <row r="1306" spans="1:24" x14ac:dyDescent="0.3">
      <c r="A1306" t="s">
        <v>1344</v>
      </c>
      <c r="B1306" t="str">
        <f t="shared" si="145"/>
        <v>'KIRLOSIND'</v>
      </c>
      <c r="C1306" t="s">
        <v>24</v>
      </c>
      <c r="D1306" t="s">
        <v>1677</v>
      </c>
      <c r="E1306">
        <v>622.95000000000005</v>
      </c>
      <c r="F1306">
        <v>634.95000000000005</v>
      </c>
      <c r="G1306">
        <v>634.95000000000005</v>
      </c>
      <c r="H1306">
        <v>609.15</v>
      </c>
      <c r="I1306">
        <v>620.04999999999995</v>
      </c>
      <c r="J1306">
        <v>626.35</v>
      </c>
      <c r="K1306">
        <v>622.52</v>
      </c>
      <c r="L1306">
        <v>836</v>
      </c>
      <c r="M1306" s="3">
        <v>5.2</v>
      </c>
      <c r="N1306">
        <v>347</v>
      </c>
      <c r="O1306" s="3">
        <f t="shared" si="141"/>
        <v>2.4092219020172911</v>
      </c>
      <c r="P1306" s="3">
        <f>VLOOKUP(A1306,'27-7'!$A$2:$N$1650,14,FALSE)</f>
        <v>3.1311475409836067</v>
      </c>
      <c r="Q1306" s="6">
        <f t="shared" si="146"/>
        <v>-0.23056263862274998</v>
      </c>
      <c r="R1306" s="5">
        <f>VLOOKUP(A1306,'27-7'!$A$2:$L$1650,12,FALSE)</f>
        <v>4.78</v>
      </c>
      <c r="S1306" s="7">
        <f t="shared" si="147"/>
        <v>8.7866108786610858E-2</v>
      </c>
      <c r="T1306">
        <v>397</v>
      </c>
      <c r="U1306">
        <v>47.49</v>
      </c>
      <c r="V1306">
        <f t="shared" si="142"/>
        <v>0</v>
      </c>
      <c r="W1306">
        <f t="shared" si="143"/>
        <v>0</v>
      </c>
      <c r="X1306">
        <f t="shared" si="144"/>
        <v>0</v>
      </c>
    </row>
    <row r="1307" spans="1:24" x14ac:dyDescent="0.3">
      <c r="A1307" t="s">
        <v>1355</v>
      </c>
      <c r="B1307" t="str">
        <f t="shared" si="145"/>
        <v>'FMGOETZE'</v>
      </c>
      <c r="C1307" t="s">
        <v>24</v>
      </c>
      <c r="D1307" t="s">
        <v>1677</v>
      </c>
      <c r="E1307">
        <v>343.7</v>
      </c>
      <c r="F1307">
        <v>345</v>
      </c>
      <c r="G1307">
        <v>360.85</v>
      </c>
      <c r="H1307">
        <v>344.95</v>
      </c>
      <c r="I1307">
        <v>360.85</v>
      </c>
      <c r="J1307">
        <v>360.85</v>
      </c>
      <c r="K1307">
        <v>354.97</v>
      </c>
      <c r="L1307">
        <v>1456</v>
      </c>
      <c r="M1307" s="3">
        <v>5.17</v>
      </c>
      <c r="N1307">
        <v>346</v>
      </c>
      <c r="O1307" s="3">
        <f t="shared" si="141"/>
        <v>4.2080924855491331</v>
      </c>
      <c r="P1307" s="3">
        <f>VLOOKUP(A1307,'27-7'!$A$2:$N$1650,14,FALSE)</f>
        <v>4.1672240802675589</v>
      </c>
      <c r="Q1307" s="6">
        <f t="shared" si="146"/>
        <v>9.8071052802493463E-3</v>
      </c>
      <c r="R1307" s="5">
        <f>VLOOKUP(A1307,'27-7'!$A$2:$L$1650,12,FALSE)</f>
        <v>4.29</v>
      </c>
      <c r="S1307" s="7">
        <f t="shared" si="147"/>
        <v>0.20512820512820509</v>
      </c>
      <c r="T1307">
        <v>1132</v>
      </c>
      <c r="U1307">
        <v>77.75</v>
      </c>
      <c r="V1307">
        <f t="shared" si="142"/>
        <v>0</v>
      </c>
      <c r="W1307">
        <f t="shared" si="143"/>
        <v>0</v>
      </c>
      <c r="X1307">
        <f t="shared" si="144"/>
        <v>0</v>
      </c>
    </row>
    <row r="1308" spans="1:24" x14ac:dyDescent="0.3">
      <c r="A1308" t="s">
        <v>1445</v>
      </c>
      <c r="B1308" t="str">
        <f t="shared" si="145"/>
        <v>'AIRAN'</v>
      </c>
      <c r="C1308" t="s">
        <v>41</v>
      </c>
      <c r="D1308" t="s">
        <v>1677</v>
      </c>
      <c r="E1308">
        <v>12.7</v>
      </c>
      <c r="F1308">
        <v>13</v>
      </c>
      <c r="G1308">
        <v>13</v>
      </c>
      <c r="H1308">
        <v>12.1</v>
      </c>
      <c r="I1308">
        <v>12.25</v>
      </c>
      <c r="J1308">
        <v>12.25</v>
      </c>
      <c r="K1308">
        <v>12.28</v>
      </c>
      <c r="L1308">
        <v>42016</v>
      </c>
      <c r="M1308" s="3">
        <v>5.16</v>
      </c>
      <c r="N1308">
        <v>159</v>
      </c>
      <c r="O1308" s="3">
        <f t="shared" si="141"/>
        <v>264.25157232704402</v>
      </c>
      <c r="P1308" s="3">
        <f>VLOOKUP(A1308,'27-7'!$A$2:$N$1650,14,FALSE)</f>
        <v>166.36781609195401</v>
      </c>
      <c r="Q1308" s="6">
        <f t="shared" si="146"/>
        <v>0.58835752331441415</v>
      </c>
      <c r="R1308" s="5">
        <f>VLOOKUP(A1308,'27-7'!$A$2:$L$1650,12,FALSE)</f>
        <v>1.82</v>
      </c>
      <c r="S1308" s="7">
        <f t="shared" si="147"/>
        <v>1.8351648351648351</v>
      </c>
      <c r="T1308" t="s">
        <v>42</v>
      </c>
      <c r="U1308" t="s">
        <v>42</v>
      </c>
      <c r="V1308">
        <f t="shared" si="142"/>
        <v>0</v>
      </c>
      <c r="W1308">
        <f t="shared" si="143"/>
        <v>0</v>
      </c>
      <c r="X1308">
        <f t="shared" si="144"/>
        <v>0</v>
      </c>
    </row>
    <row r="1309" spans="1:24" x14ac:dyDescent="0.3">
      <c r="A1309" t="s">
        <v>1225</v>
      </c>
      <c r="B1309" t="str">
        <f t="shared" si="145"/>
        <v>'PARACABLES'</v>
      </c>
      <c r="C1309" t="s">
        <v>24</v>
      </c>
      <c r="D1309" t="s">
        <v>1677</v>
      </c>
      <c r="E1309">
        <v>6.5</v>
      </c>
      <c r="F1309">
        <v>6.5</v>
      </c>
      <c r="G1309">
        <v>6.65</v>
      </c>
      <c r="H1309">
        <v>6.15</v>
      </c>
      <c r="I1309">
        <v>6.25</v>
      </c>
      <c r="J1309">
        <v>6.25</v>
      </c>
      <c r="K1309">
        <v>6.37</v>
      </c>
      <c r="L1309">
        <v>80922</v>
      </c>
      <c r="M1309" s="3">
        <v>5.16</v>
      </c>
      <c r="N1309">
        <v>275</v>
      </c>
      <c r="O1309" s="3">
        <f t="shared" si="141"/>
        <v>294.26181818181817</v>
      </c>
      <c r="P1309" s="3">
        <f>VLOOKUP(A1309,'27-7'!$A$2:$N$1650,14,FALSE)</f>
        <v>573.23906705539355</v>
      </c>
      <c r="Q1309" s="6">
        <f t="shared" si="146"/>
        <v>-0.48666824176276369</v>
      </c>
      <c r="R1309" s="5">
        <f>VLOOKUP(A1309,'27-7'!$A$2:$L$1650,12,FALSE)</f>
        <v>12.56</v>
      </c>
      <c r="S1309" s="7">
        <f t="shared" si="147"/>
        <v>-0.58917197452229297</v>
      </c>
      <c r="T1309">
        <v>55379</v>
      </c>
      <c r="U1309">
        <v>68.44</v>
      </c>
      <c r="V1309">
        <f t="shared" si="142"/>
        <v>0</v>
      </c>
      <c r="W1309">
        <f t="shared" si="143"/>
        <v>0</v>
      </c>
      <c r="X1309">
        <f t="shared" si="144"/>
        <v>0</v>
      </c>
    </row>
    <row r="1310" spans="1:24" x14ac:dyDescent="0.3">
      <c r="A1310" t="s">
        <v>1108</v>
      </c>
      <c r="B1310" t="str">
        <f t="shared" si="145"/>
        <v>'UNIVPHOTO'</v>
      </c>
      <c r="C1310" t="s">
        <v>24</v>
      </c>
      <c r="D1310" t="s">
        <v>1677</v>
      </c>
      <c r="E1310">
        <v>134.44999999999999</v>
      </c>
      <c r="F1310">
        <v>141.15</v>
      </c>
      <c r="G1310">
        <v>141.15</v>
      </c>
      <c r="H1310">
        <v>141.15</v>
      </c>
      <c r="I1310">
        <v>141.15</v>
      </c>
      <c r="J1310">
        <v>141.15</v>
      </c>
      <c r="K1310">
        <v>141.15</v>
      </c>
      <c r="L1310">
        <v>3649</v>
      </c>
      <c r="M1310" s="3">
        <v>5.15</v>
      </c>
      <c r="N1310">
        <v>48</v>
      </c>
      <c r="O1310" s="3">
        <f t="shared" si="141"/>
        <v>76.020833333333329</v>
      </c>
      <c r="P1310" s="3">
        <f>VLOOKUP(A1310,'27-7'!$A$2:$N$1650,14,FALSE)</f>
        <v>301.72413793103448</v>
      </c>
      <c r="Q1310" s="6">
        <f t="shared" si="146"/>
        <v>-0.74804523809523815</v>
      </c>
      <c r="R1310" s="5">
        <f>VLOOKUP(A1310,'27-7'!$A$2:$L$1650,12,FALSE)</f>
        <v>11.76</v>
      </c>
      <c r="S1310" s="7">
        <f t="shared" si="147"/>
        <v>-0.56207482993197277</v>
      </c>
      <c r="T1310">
        <v>3649</v>
      </c>
      <c r="U1310">
        <v>100</v>
      </c>
      <c r="V1310">
        <f t="shared" si="142"/>
        <v>0</v>
      </c>
      <c r="W1310">
        <f t="shared" si="143"/>
        <v>0</v>
      </c>
      <c r="X1310">
        <f t="shared" si="144"/>
        <v>0</v>
      </c>
    </row>
    <row r="1311" spans="1:24" x14ac:dyDescent="0.3">
      <c r="A1311" t="s">
        <v>1113</v>
      </c>
      <c r="B1311" t="str">
        <f t="shared" si="145"/>
        <v>'MAHASTEEL'</v>
      </c>
      <c r="C1311" t="s">
        <v>24</v>
      </c>
      <c r="D1311" t="s">
        <v>1677</v>
      </c>
      <c r="E1311">
        <v>73.05</v>
      </c>
      <c r="F1311">
        <v>73.849999999999994</v>
      </c>
      <c r="G1311">
        <v>75.7</v>
      </c>
      <c r="H1311">
        <v>70.900000000000006</v>
      </c>
      <c r="I1311">
        <v>74.400000000000006</v>
      </c>
      <c r="J1311">
        <v>74.099999999999994</v>
      </c>
      <c r="K1311">
        <v>73.72</v>
      </c>
      <c r="L1311">
        <v>6930</v>
      </c>
      <c r="M1311" s="3">
        <v>5.1100000000000003</v>
      </c>
      <c r="N1311">
        <v>188</v>
      </c>
      <c r="O1311" s="3">
        <f t="shared" si="141"/>
        <v>36.861702127659576</v>
      </c>
      <c r="P1311" s="3">
        <f>VLOOKUP(A1311,'27-7'!$A$2:$N$1650,14,FALSE)</f>
        <v>69.018867924528308</v>
      </c>
      <c r="Q1311" s="6">
        <f t="shared" si="146"/>
        <v>-0.4659184765538662</v>
      </c>
      <c r="R1311" s="5">
        <f>VLOOKUP(A1311,'27-7'!$A$2:$L$1650,12,FALSE)</f>
        <v>8.08</v>
      </c>
      <c r="S1311" s="7">
        <f t="shared" si="147"/>
        <v>-0.36757425742574257</v>
      </c>
      <c r="T1311">
        <v>5136</v>
      </c>
      <c r="U1311">
        <v>74.11</v>
      </c>
      <c r="V1311">
        <f t="shared" si="142"/>
        <v>0</v>
      </c>
      <c r="W1311">
        <f t="shared" si="143"/>
        <v>0</v>
      </c>
      <c r="X1311">
        <f t="shared" si="144"/>
        <v>0</v>
      </c>
    </row>
    <row r="1312" spans="1:24" x14ac:dyDescent="0.3">
      <c r="A1312" t="s">
        <v>1398</v>
      </c>
      <c r="B1312" t="str">
        <f t="shared" si="145"/>
        <v>'REVATHI'</v>
      </c>
      <c r="C1312" t="s">
        <v>24</v>
      </c>
      <c r="D1312" t="s">
        <v>1677</v>
      </c>
      <c r="E1312">
        <v>400.95</v>
      </c>
      <c r="F1312">
        <v>425</v>
      </c>
      <c r="G1312">
        <v>425</v>
      </c>
      <c r="H1312">
        <v>393</v>
      </c>
      <c r="I1312">
        <v>393.5</v>
      </c>
      <c r="J1312">
        <v>395.85</v>
      </c>
      <c r="K1312">
        <v>399.27</v>
      </c>
      <c r="L1312">
        <v>1278</v>
      </c>
      <c r="M1312" s="3">
        <v>5.0999999999999996</v>
      </c>
      <c r="N1312">
        <v>195</v>
      </c>
      <c r="O1312" s="3">
        <f t="shared" si="141"/>
        <v>6.5538461538461537</v>
      </c>
      <c r="P1312" s="3">
        <f>VLOOKUP(A1312,'27-7'!$A$2:$N$1650,14,FALSE)</f>
        <v>3.8631578947368421</v>
      </c>
      <c r="Q1312" s="6">
        <f t="shared" si="146"/>
        <v>0.69649968560050302</v>
      </c>
      <c r="R1312" s="5">
        <f>VLOOKUP(A1312,'27-7'!$A$2:$L$1650,12,FALSE)</f>
        <v>2.97</v>
      </c>
      <c r="S1312" s="7">
        <f t="shared" si="147"/>
        <v>0.7171717171717169</v>
      </c>
      <c r="T1312">
        <v>721</v>
      </c>
      <c r="U1312">
        <v>56.42</v>
      </c>
      <c r="V1312">
        <f t="shared" si="142"/>
        <v>0</v>
      </c>
      <c r="W1312">
        <f t="shared" si="143"/>
        <v>0</v>
      </c>
      <c r="X1312">
        <f t="shared" si="144"/>
        <v>0</v>
      </c>
    </row>
    <row r="1313" spans="1:24" x14ac:dyDescent="0.3">
      <c r="A1313" t="s">
        <v>1424</v>
      </c>
      <c r="B1313" t="str">
        <f t="shared" si="145"/>
        <v>'THEMISMED'</v>
      </c>
      <c r="C1313" t="s">
        <v>24</v>
      </c>
      <c r="D1313" t="s">
        <v>1677</v>
      </c>
      <c r="E1313">
        <v>383.75</v>
      </c>
      <c r="F1313">
        <v>398.3</v>
      </c>
      <c r="G1313">
        <v>398.3</v>
      </c>
      <c r="H1313">
        <v>369</v>
      </c>
      <c r="I1313">
        <v>373.5</v>
      </c>
      <c r="J1313">
        <v>372.45</v>
      </c>
      <c r="K1313">
        <v>376.44</v>
      </c>
      <c r="L1313">
        <v>1353</v>
      </c>
      <c r="M1313" s="3">
        <v>5.09</v>
      </c>
      <c r="N1313">
        <v>187</v>
      </c>
      <c r="O1313" s="3">
        <f t="shared" si="141"/>
        <v>7.2352941176470589</v>
      </c>
      <c r="P1313" s="3">
        <f>VLOOKUP(A1313,'27-7'!$A$2:$N$1650,14,FALSE)</f>
        <v>4.776859504132231</v>
      </c>
      <c r="Q1313" s="6">
        <f t="shared" si="146"/>
        <v>0.51465499694687578</v>
      </c>
      <c r="R1313" s="5">
        <f>VLOOKUP(A1313,'27-7'!$A$2:$L$1650,12,FALSE)</f>
        <v>2.23</v>
      </c>
      <c r="S1313" s="7">
        <f t="shared" si="147"/>
        <v>1.2825112107623318</v>
      </c>
      <c r="T1313">
        <v>1119</v>
      </c>
      <c r="U1313">
        <v>82.71</v>
      </c>
      <c r="V1313">
        <f t="shared" si="142"/>
        <v>0</v>
      </c>
      <c r="W1313">
        <f t="shared" si="143"/>
        <v>0</v>
      </c>
      <c r="X1313">
        <f t="shared" si="144"/>
        <v>0</v>
      </c>
    </row>
    <row r="1314" spans="1:24" x14ac:dyDescent="0.3">
      <c r="A1314" t="s">
        <v>1131</v>
      </c>
      <c r="B1314" t="str">
        <f t="shared" si="145"/>
        <v>'ASTRON'</v>
      </c>
      <c r="C1314" t="s">
        <v>24</v>
      </c>
      <c r="D1314" t="s">
        <v>1677</v>
      </c>
      <c r="E1314">
        <v>38.75</v>
      </c>
      <c r="F1314">
        <v>39.450000000000003</v>
      </c>
      <c r="G1314">
        <v>39.450000000000003</v>
      </c>
      <c r="H1314">
        <v>38.299999999999997</v>
      </c>
      <c r="I1314">
        <v>38.299999999999997</v>
      </c>
      <c r="J1314">
        <v>38.549999999999997</v>
      </c>
      <c r="K1314">
        <v>38.549999999999997</v>
      </c>
      <c r="L1314">
        <v>13184</v>
      </c>
      <c r="M1314" s="3">
        <v>5.08</v>
      </c>
      <c r="N1314">
        <v>200</v>
      </c>
      <c r="O1314" s="3">
        <f t="shared" si="141"/>
        <v>65.92</v>
      </c>
      <c r="P1314" s="3">
        <f>VLOOKUP(A1314,'27-7'!$A$2:$N$1650,14,FALSE)</f>
        <v>120.67990074441687</v>
      </c>
      <c r="Q1314" s="6">
        <f t="shared" si="146"/>
        <v>-0.45376156598264583</v>
      </c>
      <c r="R1314" s="5">
        <f>VLOOKUP(A1314,'27-7'!$A$2:$L$1650,12,FALSE)</f>
        <v>18.829999999999998</v>
      </c>
      <c r="S1314" s="7">
        <f t="shared" si="147"/>
        <v>-0.73021773765268183</v>
      </c>
      <c r="T1314">
        <v>9694</v>
      </c>
      <c r="U1314">
        <v>73.53</v>
      </c>
      <c r="V1314">
        <f t="shared" si="142"/>
        <v>0</v>
      </c>
      <c r="W1314">
        <f t="shared" si="143"/>
        <v>0</v>
      </c>
      <c r="X1314">
        <f t="shared" si="144"/>
        <v>0</v>
      </c>
    </row>
    <row r="1315" spans="1:24" x14ac:dyDescent="0.3">
      <c r="A1315" t="s">
        <v>1107</v>
      </c>
      <c r="B1315" t="str">
        <f t="shared" si="145"/>
        <v>'PIONEEREMB'</v>
      </c>
      <c r="C1315" t="s">
        <v>24</v>
      </c>
      <c r="D1315" t="s">
        <v>1677</v>
      </c>
      <c r="E1315">
        <v>24.95</v>
      </c>
      <c r="F1315">
        <v>24.8</v>
      </c>
      <c r="G1315">
        <v>25.45</v>
      </c>
      <c r="H1315">
        <v>24.05</v>
      </c>
      <c r="I1315">
        <v>24.2</v>
      </c>
      <c r="J1315">
        <v>24.3</v>
      </c>
      <c r="K1315">
        <v>24.83</v>
      </c>
      <c r="L1315">
        <v>20311</v>
      </c>
      <c r="M1315" s="3">
        <v>5.04</v>
      </c>
      <c r="N1315">
        <v>307</v>
      </c>
      <c r="O1315" s="3">
        <f t="shared" si="141"/>
        <v>66.159609120521168</v>
      </c>
      <c r="P1315" s="3">
        <f>VLOOKUP(A1315,'27-7'!$A$2:$N$1650,14,FALSE)</f>
        <v>112.17514124293785</v>
      </c>
      <c r="Q1315" s="6">
        <f t="shared" si="146"/>
        <v>-0.4102114926047723</v>
      </c>
      <c r="R1315" s="5">
        <f>VLOOKUP(A1315,'27-7'!$A$2:$L$1650,12,FALSE)</f>
        <v>14.97</v>
      </c>
      <c r="S1315" s="7">
        <f t="shared" si="147"/>
        <v>-0.66332665330661322</v>
      </c>
      <c r="T1315">
        <v>13498</v>
      </c>
      <c r="U1315">
        <v>66.459999999999994</v>
      </c>
      <c r="V1315">
        <f t="shared" si="142"/>
        <v>0</v>
      </c>
      <c r="W1315">
        <f t="shared" si="143"/>
        <v>0</v>
      </c>
      <c r="X1315">
        <f t="shared" si="144"/>
        <v>0</v>
      </c>
    </row>
    <row r="1316" spans="1:24" x14ac:dyDescent="0.3">
      <c r="A1316" t="s">
        <v>1370</v>
      </c>
      <c r="B1316" t="str">
        <f t="shared" si="145"/>
        <v>'GALLANTT'</v>
      </c>
      <c r="C1316" t="s">
        <v>24</v>
      </c>
      <c r="D1316" t="s">
        <v>1677</v>
      </c>
      <c r="E1316">
        <v>30.05</v>
      </c>
      <c r="F1316">
        <v>30.05</v>
      </c>
      <c r="G1316">
        <v>30.45</v>
      </c>
      <c r="H1316">
        <v>29</v>
      </c>
      <c r="I1316">
        <v>29.7</v>
      </c>
      <c r="J1316">
        <v>29.95</v>
      </c>
      <c r="K1316">
        <v>29.68</v>
      </c>
      <c r="L1316">
        <v>16876</v>
      </c>
      <c r="M1316" s="3">
        <v>5.01</v>
      </c>
      <c r="N1316">
        <v>236</v>
      </c>
      <c r="O1316" s="3">
        <f t="shared" si="141"/>
        <v>71.508474576271183</v>
      </c>
      <c r="P1316" s="3">
        <f>VLOOKUP(A1316,'27-7'!$A$2:$N$1650,14,FALSE)</f>
        <v>94.232558139534888</v>
      </c>
      <c r="Q1316" s="6">
        <f t="shared" si="146"/>
        <v>-0.2411489618016632</v>
      </c>
      <c r="R1316" s="5">
        <f>VLOOKUP(A1316,'27-7'!$A$2:$L$1650,12,FALSE)</f>
        <v>3.67</v>
      </c>
      <c r="S1316" s="7">
        <f t="shared" si="147"/>
        <v>0.36512261580381467</v>
      </c>
      <c r="T1316">
        <v>9594</v>
      </c>
      <c r="U1316">
        <v>56.85</v>
      </c>
      <c r="V1316">
        <f t="shared" si="142"/>
        <v>0</v>
      </c>
      <c r="W1316">
        <f t="shared" si="143"/>
        <v>0</v>
      </c>
      <c r="X1316">
        <f t="shared" si="144"/>
        <v>0</v>
      </c>
    </row>
    <row r="1317" spans="1:24" x14ac:dyDescent="0.3">
      <c r="A1317" t="s">
        <v>1436</v>
      </c>
      <c r="B1317" t="str">
        <f t="shared" si="145"/>
        <v>'UTTAMSTL'</v>
      </c>
      <c r="C1317" t="s">
        <v>41</v>
      </c>
      <c r="D1317" t="s">
        <v>1677</v>
      </c>
      <c r="E1317">
        <v>6.5</v>
      </c>
      <c r="F1317">
        <v>6.3</v>
      </c>
      <c r="G1317">
        <v>6.6</v>
      </c>
      <c r="H1317">
        <v>6.2</v>
      </c>
      <c r="I1317">
        <v>6.35</v>
      </c>
      <c r="J1317">
        <v>6.4</v>
      </c>
      <c r="K1317">
        <v>6.3</v>
      </c>
      <c r="L1317">
        <v>79516</v>
      </c>
      <c r="M1317" s="3">
        <v>5.01</v>
      </c>
      <c r="N1317">
        <v>191</v>
      </c>
      <c r="O1317" s="3">
        <f t="shared" si="141"/>
        <v>416.31413612565444</v>
      </c>
      <c r="P1317" s="3">
        <f>VLOOKUP(A1317,'27-7'!$A$2:$N$1650,14,FALSE)</f>
        <v>298.47524752475249</v>
      </c>
      <c r="Q1317" s="6">
        <f t="shared" si="146"/>
        <v>0.39480288425300525</v>
      </c>
      <c r="R1317" s="5">
        <f>VLOOKUP(A1317,'27-7'!$A$2:$L$1650,12,FALSE)</f>
        <v>1.94</v>
      </c>
      <c r="S1317" s="7">
        <f t="shared" si="147"/>
        <v>1.5824742268041236</v>
      </c>
      <c r="T1317" t="s">
        <v>42</v>
      </c>
      <c r="U1317" t="s">
        <v>42</v>
      </c>
      <c r="V1317">
        <f t="shared" si="142"/>
        <v>0</v>
      </c>
      <c r="W1317">
        <f t="shared" si="143"/>
        <v>0</v>
      </c>
      <c r="X1317">
        <f t="shared" si="144"/>
        <v>0</v>
      </c>
    </row>
    <row r="1318" spans="1:24" x14ac:dyDescent="0.3">
      <c r="A1318" t="s">
        <v>1287</v>
      </c>
      <c r="B1318" t="str">
        <f t="shared" si="145"/>
        <v>'TEXMOPIPES'</v>
      </c>
      <c r="C1318" t="s">
        <v>24</v>
      </c>
      <c r="D1318" t="s">
        <v>1677</v>
      </c>
      <c r="E1318">
        <v>12.9</v>
      </c>
      <c r="F1318">
        <v>12.55</v>
      </c>
      <c r="G1318">
        <v>13.35</v>
      </c>
      <c r="H1318">
        <v>12.4</v>
      </c>
      <c r="I1318">
        <v>12.55</v>
      </c>
      <c r="J1318">
        <v>12.55</v>
      </c>
      <c r="K1318">
        <v>12.67</v>
      </c>
      <c r="L1318">
        <v>38887</v>
      </c>
      <c r="M1318" s="3">
        <v>4.93</v>
      </c>
      <c r="N1318">
        <v>216</v>
      </c>
      <c r="O1318" s="3">
        <f t="shared" si="141"/>
        <v>180.03240740740742</v>
      </c>
      <c r="P1318" s="3">
        <f>VLOOKUP(A1318,'27-7'!$A$2:$N$1650,14,FALSE)</f>
        <v>261.60683760683759</v>
      </c>
      <c r="Q1318" s="6">
        <f t="shared" si="146"/>
        <v>-0.31182071136086414</v>
      </c>
      <c r="R1318" s="5">
        <f>VLOOKUP(A1318,'27-7'!$A$2:$L$1650,12,FALSE)</f>
        <v>7.98</v>
      </c>
      <c r="S1318" s="7">
        <f t="shared" si="147"/>
        <v>-0.38220551378446121</v>
      </c>
      <c r="T1318">
        <v>21900</v>
      </c>
      <c r="U1318">
        <v>56.32</v>
      </c>
      <c r="V1318">
        <f t="shared" si="142"/>
        <v>0</v>
      </c>
      <c r="W1318">
        <f t="shared" si="143"/>
        <v>0</v>
      </c>
      <c r="X1318">
        <f t="shared" si="144"/>
        <v>0</v>
      </c>
    </row>
    <row r="1319" spans="1:24" x14ac:dyDescent="0.3">
      <c r="A1319" t="s">
        <v>1433</v>
      </c>
      <c r="B1319" t="str">
        <f t="shared" si="145"/>
        <v>'PRESSMN'</v>
      </c>
      <c r="C1319" t="s">
        <v>24</v>
      </c>
      <c r="D1319" t="s">
        <v>1677</v>
      </c>
      <c r="E1319">
        <v>18.25</v>
      </c>
      <c r="F1319">
        <v>18.149999999999999</v>
      </c>
      <c r="G1319">
        <v>18.7</v>
      </c>
      <c r="H1319">
        <v>17.25</v>
      </c>
      <c r="I1319">
        <v>17.55</v>
      </c>
      <c r="J1319">
        <v>17.600000000000001</v>
      </c>
      <c r="K1319">
        <v>17.75</v>
      </c>
      <c r="L1319">
        <v>26806</v>
      </c>
      <c r="M1319" s="3">
        <v>4.76</v>
      </c>
      <c r="N1319">
        <v>175</v>
      </c>
      <c r="O1319" s="3">
        <f t="shared" si="141"/>
        <v>153.17714285714285</v>
      </c>
      <c r="P1319" s="3">
        <f>VLOOKUP(A1319,'27-7'!$A$2:$N$1650,14,FALSE)</f>
        <v>99.513274336283189</v>
      </c>
      <c r="Q1319" s="6">
        <f t="shared" si="146"/>
        <v>0.53926341866226257</v>
      </c>
      <c r="R1319" s="5">
        <f>VLOOKUP(A1319,'27-7'!$A$2:$L$1650,12,FALSE)</f>
        <v>2.06</v>
      </c>
      <c r="S1319" s="7">
        <f t="shared" si="147"/>
        <v>1.3106796116504853</v>
      </c>
      <c r="T1319">
        <v>21730</v>
      </c>
      <c r="U1319">
        <v>81.06</v>
      </c>
      <c r="V1319">
        <f t="shared" si="142"/>
        <v>0</v>
      </c>
      <c r="W1319">
        <f t="shared" si="143"/>
        <v>0</v>
      </c>
      <c r="X1319">
        <f t="shared" si="144"/>
        <v>0</v>
      </c>
    </row>
    <row r="1320" spans="1:24" x14ac:dyDescent="0.3">
      <c r="A1320" t="s">
        <v>1345</v>
      </c>
      <c r="B1320" t="str">
        <f t="shared" si="145"/>
        <v>'TREEHOUSE'</v>
      </c>
      <c r="C1320" t="s">
        <v>24</v>
      </c>
      <c r="D1320" t="s">
        <v>1677</v>
      </c>
      <c r="E1320">
        <v>5.15</v>
      </c>
      <c r="F1320">
        <v>5.05</v>
      </c>
      <c r="G1320">
        <v>5.4</v>
      </c>
      <c r="H1320">
        <v>4.9000000000000004</v>
      </c>
      <c r="I1320">
        <v>5.4</v>
      </c>
      <c r="J1320">
        <v>5.4</v>
      </c>
      <c r="K1320">
        <v>5.19</v>
      </c>
      <c r="L1320">
        <v>91540</v>
      </c>
      <c r="M1320" s="3">
        <v>4.75</v>
      </c>
      <c r="N1320">
        <v>706</v>
      </c>
      <c r="O1320" s="3">
        <f t="shared" si="141"/>
        <v>129.66005665722381</v>
      </c>
      <c r="P1320" s="3">
        <f>VLOOKUP(A1320,'27-7'!$A$2:$N$1650,14,FALSE)</f>
        <v>490.95108695652175</v>
      </c>
      <c r="Q1320" s="6">
        <f t="shared" si="146"/>
        <v>-0.73590025543887561</v>
      </c>
      <c r="R1320" s="5">
        <f>VLOOKUP(A1320,'27-7'!$A$2:$L$1650,12,FALSE)</f>
        <v>4.7300000000000004</v>
      </c>
      <c r="S1320" s="7">
        <f t="shared" si="147"/>
        <v>4.2283298097250677E-3</v>
      </c>
      <c r="T1320">
        <v>63607</v>
      </c>
      <c r="U1320">
        <v>69.489999999999995</v>
      </c>
      <c r="V1320">
        <f t="shared" si="142"/>
        <v>0</v>
      </c>
      <c r="W1320">
        <f t="shared" si="143"/>
        <v>0</v>
      </c>
      <c r="X1320">
        <f t="shared" si="144"/>
        <v>0</v>
      </c>
    </row>
    <row r="1321" spans="1:24" x14ac:dyDescent="0.3">
      <c r="A1321" t="s">
        <v>1274</v>
      </c>
      <c r="B1321" t="str">
        <f t="shared" si="145"/>
        <v>'ORIENTABRA'</v>
      </c>
      <c r="C1321" t="s">
        <v>24</v>
      </c>
      <c r="D1321" t="s">
        <v>1677</v>
      </c>
      <c r="E1321">
        <v>16.899999999999999</v>
      </c>
      <c r="F1321">
        <v>17.5</v>
      </c>
      <c r="G1321">
        <v>17.5</v>
      </c>
      <c r="H1321">
        <v>16.55</v>
      </c>
      <c r="I1321">
        <v>16.55</v>
      </c>
      <c r="J1321">
        <v>16.600000000000001</v>
      </c>
      <c r="K1321">
        <v>16.73</v>
      </c>
      <c r="L1321">
        <v>28315</v>
      </c>
      <c r="M1321" s="3">
        <v>4.74</v>
      </c>
      <c r="N1321">
        <v>254</v>
      </c>
      <c r="O1321" s="3">
        <f t="shared" si="141"/>
        <v>111.47637795275591</v>
      </c>
      <c r="P1321" s="3">
        <f>VLOOKUP(A1321,'27-7'!$A$2:$N$1650,14,FALSE)</f>
        <v>127.58374384236453</v>
      </c>
      <c r="Q1321" s="6">
        <f t="shared" si="146"/>
        <v>-0.12624935908378729</v>
      </c>
      <c r="R1321" s="5">
        <f>VLOOKUP(A1321,'27-7'!$A$2:$L$1650,12,FALSE)</f>
        <v>8.93</v>
      </c>
      <c r="S1321" s="7">
        <f t="shared" si="147"/>
        <v>-0.46920492721164608</v>
      </c>
      <c r="T1321">
        <v>17143</v>
      </c>
      <c r="U1321">
        <v>60.54</v>
      </c>
      <c r="V1321">
        <f t="shared" si="142"/>
        <v>0</v>
      </c>
      <c r="W1321">
        <f t="shared" si="143"/>
        <v>0</v>
      </c>
      <c r="X1321">
        <f t="shared" si="144"/>
        <v>0</v>
      </c>
    </row>
    <row r="1322" spans="1:24" x14ac:dyDescent="0.3">
      <c r="A1322" t="s">
        <v>1316</v>
      </c>
      <c r="B1322" t="str">
        <f t="shared" si="145"/>
        <v>'ICICIMCAP'</v>
      </c>
      <c r="C1322" t="s">
        <v>24</v>
      </c>
      <c r="D1322" t="s">
        <v>1677</v>
      </c>
      <c r="E1322">
        <v>57.96</v>
      </c>
      <c r="F1322">
        <v>58.24</v>
      </c>
      <c r="G1322">
        <v>59.11</v>
      </c>
      <c r="H1322">
        <v>57.8</v>
      </c>
      <c r="I1322">
        <v>58.05</v>
      </c>
      <c r="J1322">
        <v>58.02</v>
      </c>
      <c r="K1322">
        <v>57.94</v>
      </c>
      <c r="L1322">
        <v>7951</v>
      </c>
      <c r="M1322" s="3">
        <v>4.6100000000000003</v>
      </c>
      <c r="N1322">
        <v>89</v>
      </c>
      <c r="O1322" s="3">
        <f t="shared" si="141"/>
        <v>89.337078651685388</v>
      </c>
      <c r="P1322" s="3">
        <f>VLOOKUP(A1322,'27-7'!$A$2:$N$1650,14,FALSE)</f>
        <v>63.166666666666664</v>
      </c>
      <c r="Q1322" s="6">
        <f t="shared" si="146"/>
        <v>0.41430731374699831</v>
      </c>
      <c r="R1322" s="5">
        <f>VLOOKUP(A1322,'27-7'!$A$2:$L$1650,12,FALSE)</f>
        <v>6.15</v>
      </c>
      <c r="S1322" s="7">
        <f t="shared" si="147"/>
        <v>-0.25040650406504067</v>
      </c>
      <c r="T1322">
        <v>5302</v>
      </c>
      <c r="U1322">
        <v>66.680000000000007</v>
      </c>
      <c r="V1322">
        <f t="shared" si="142"/>
        <v>0</v>
      </c>
      <c r="W1322">
        <f t="shared" si="143"/>
        <v>0</v>
      </c>
      <c r="X1322">
        <f t="shared" si="144"/>
        <v>0</v>
      </c>
    </row>
    <row r="1323" spans="1:24" x14ac:dyDescent="0.3">
      <c r="A1323" t="s">
        <v>1117</v>
      </c>
      <c r="B1323" t="str">
        <f t="shared" si="145"/>
        <v>'INVENTURE'</v>
      </c>
      <c r="C1323" t="s">
        <v>24</v>
      </c>
      <c r="D1323" t="s">
        <v>1677</v>
      </c>
      <c r="E1323">
        <v>16.850000000000001</v>
      </c>
      <c r="F1323">
        <v>17</v>
      </c>
      <c r="G1323">
        <v>17.149999999999999</v>
      </c>
      <c r="H1323">
        <v>16.75</v>
      </c>
      <c r="I1323">
        <v>17.149999999999999</v>
      </c>
      <c r="J1323">
        <v>17.05</v>
      </c>
      <c r="K1323">
        <v>16.97</v>
      </c>
      <c r="L1323">
        <v>26767</v>
      </c>
      <c r="M1323" s="3">
        <v>4.54</v>
      </c>
      <c r="N1323">
        <v>85</v>
      </c>
      <c r="O1323" s="3">
        <f t="shared" si="141"/>
        <v>314.90588235294115</v>
      </c>
      <c r="P1323" s="3">
        <f>VLOOKUP(A1323,'27-7'!$A$2:$N$1650,14,FALSE)</f>
        <v>479.02325581395348</v>
      </c>
      <c r="Q1323" s="6">
        <f t="shared" si="146"/>
        <v>-0.34260836289074331</v>
      </c>
      <c r="R1323" s="5">
        <f>VLOOKUP(A1323,'27-7'!$A$2:$L$1650,12,FALSE)</f>
        <v>3.48</v>
      </c>
      <c r="S1323" s="7">
        <f t="shared" si="147"/>
        <v>0.3045977011494253</v>
      </c>
      <c r="T1323">
        <v>8183</v>
      </c>
      <c r="U1323">
        <v>30.57</v>
      </c>
      <c r="V1323">
        <f t="shared" si="142"/>
        <v>0</v>
      </c>
      <c r="W1323">
        <f t="shared" si="143"/>
        <v>0</v>
      </c>
      <c r="X1323">
        <f t="shared" si="144"/>
        <v>0</v>
      </c>
    </row>
    <row r="1324" spans="1:24" x14ac:dyDescent="0.3">
      <c r="A1324" t="s">
        <v>1153</v>
      </c>
      <c r="B1324" t="str">
        <f t="shared" si="145"/>
        <v>'CALSOFT'</v>
      </c>
      <c r="C1324" t="s">
        <v>24</v>
      </c>
      <c r="D1324" t="s">
        <v>1677</v>
      </c>
      <c r="E1324">
        <v>8</v>
      </c>
      <c r="F1324">
        <v>8.1</v>
      </c>
      <c r="G1324">
        <v>8.8000000000000007</v>
      </c>
      <c r="H1324">
        <v>7.85</v>
      </c>
      <c r="I1324">
        <v>8.4</v>
      </c>
      <c r="J1324">
        <v>8.25</v>
      </c>
      <c r="K1324">
        <v>8.33</v>
      </c>
      <c r="L1324">
        <v>54320</v>
      </c>
      <c r="M1324" s="3">
        <v>4.53</v>
      </c>
      <c r="N1324">
        <v>155</v>
      </c>
      <c r="O1324" s="3">
        <f t="shared" si="141"/>
        <v>350.45161290322579</v>
      </c>
      <c r="P1324" s="3">
        <f>VLOOKUP(A1324,'27-7'!$A$2:$N$1650,14,FALSE)</f>
        <v>203.8910891089109</v>
      </c>
      <c r="Q1324" s="6">
        <f t="shared" si="146"/>
        <v>0.71881770034603032</v>
      </c>
      <c r="R1324" s="5">
        <f>VLOOKUP(A1324,'27-7'!$A$2:$L$1650,12,FALSE)</f>
        <v>1.65</v>
      </c>
      <c r="S1324" s="7">
        <f t="shared" si="147"/>
        <v>1.7454545454545458</v>
      </c>
      <c r="T1324">
        <v>20910</v>
      </c>
      <c r="U1324">
        <v>38.49</v>
      </c>
      <c r="V1324">
        <f t="shared" si="142"/>
        <v>0</v>
      </c>
      <c r="W1324">
        <f t="shared" si="143"/>
        <v>0</v>
      </c>
      <c r="X1324">
        <f t="shared" si="144"/>
        <v>0</v>
      </c>
    </row>
    <row r="1325" spans="1:24" x14ac:dyDescent="0.3">
      <c r="A1325" t="s">
        <v>1332</v>
      </c>
      <c r="B1325" t="str">
        <f t="shared" si="145"/>
        <v>'ZUARIGLOB'</v>
      </c>
      <c r="C1325" t="s">
        <v>24</v>
      </c>
      <c r="D1325" t="s">
        <v>1677</v>
      </c>
      <c r="E1325">
        <v>49.75</v>
      </c>
      <c r="F1325">
        <v>49.3</v>
      </c>
      <c r="G1325">
        <v>50</v>
      </c>
      <c r="H1325">
        <v>49</v>
      </c>
      <c r="I1325">
        <v>49.45</v>
      </c>
      <c r="J1325">
        <v>49.25</v>
      </c>
      <c r="K1325">
        <v>49.31</v>
      </c>
      <c r="L1325">
        <v>9144</v>
      </c>
      <c r="M1325" s="3">
        <v>4.51</v>
      </c>
      <c r="N1325">
        <v>235</v>
      </c>
      <c r="O1325" s="3">
        <f t="shared" si="141"/>
        <v>38.910638297872339</v>
      </c>
      <c r="P1325" s="3">
        <f>VLOOKUP(A1325,'27-7'!$A$2:$N$1650,14,FALSE)</f>
        <v>55.912371134020617</v>
      </c>
      <c r="Q1325" s="6">
        <f t="shared" si="146"/>
        <v>-0.30407819399029834</v>
      </c>
      <c r="R1325" s="5">
        <f>VLOOKUP(A1325,'27-7'!$A$2:$L$1650,12,FALSE)</f>
        <v>5.44</v>
      </c>
      <c r="S1325" s="7">
        <f t="shared" si="147"/>
        <v>-0.17095588235294126</v>
      </c>
      <c r="T1325">
        <v>6299</v>
      </c>
      <c r="U1325">
        <v>68.89</v>
      </c>
      <c r="V1325">
        <f t="shared" si="142"/>
        <v>0</v>
      </c>
      <c r="W1325">
        <f t="shared" si="143"/>
        <v>0</v>
      </c>
      <c r="X1325">
        <f t="shared" si="144"/>
        <v>0</v>
      </c>
    </row>
    <row r="1326" spans="1:24" x14ac:dyDescent="0.3">
      <c r="A1326" t="s">
        <v>1396</v>
      </c>
      <c r="B1326" t="str">
        <f t="shared" si="145"/>
        <v>'TRIGYN'</v>
      </c>
      <c r="C1326" t="s">
        <v>24</v>
      </c>
      <c r="D1326" t="s">
        <v>1677</v>
      </c>
      <c r="E1326">
        <v>32.799999999999997</v>
      </c>
      <c r="F1326">
        <v>33.299999999999997</v>
      </c>
      <c r="G1326">
        <v>33.299999999999997</v>
      </c>
      <c r="H1326">
        <v>32.5</v>
      </c>
      <c r="I1326">
        <v>32.75</v>
      </c>
      <c r="J1326">
        <v>32.799999999999997</v>
      </c>
      <c r="K1326">
        <v>32.909999999999997</v>
      </c>
      <c r="L1326">
        <v>13597</v>
      </c>
      <c r="M1326" s="3">
        <v>4.47</v>
      </c>
      <c r="N1326">
        <v>133</v>
      </c>
      <c r="O1326" s="3">
        <f t="shared" si="141"/>
        <v>102.23308270676692</v>
      </c>
      <c r="P1326" s="3">
        <f>VLOOKUP(A1326,'27-7'!$A$2:$N$1650,14,FALSE)</f>
        <v>68.572519083969468</v>
      </c>
      <c r="Q1326" s="6">
        <f t="shared" si="146"/>
        <v>0.4908754129563026</v>
      </c>
      <c r="R1326" s="5">
        <f>VLOOKUP(A1326,'27-7'!$A$2:$L$1650,12,FALSE)</f>
        <v>2.98</v>
      </c>
      <c r="S1326" s="7">
        <f t="shared" si="147"/>
        <v>0.49999999999999994</v>
      </c>
      <c r="T1326">
        <v>9763</v>
      </c>
      <c r="U1326">
        <v>71.8</v>
      </c>
      <c r="V1326">
        <f t="shared" si="142"/>
        <v>0</v>
      </c>
      <c r="W1326">
        <f t="shared" si="143"/>
        <v>0</v>
      </c>
      <c r="X1326">
        <f t="shared" si="144"/>
        <v>0</v>
      </c>
    </row>
    <row r="1327" spans="1:24" x14ac:dyDescent="0.3">
      <c r="A1327" t="s">
        <v>1375</v>
      </c>
      <c r="B1327" t="str">
        <f t="shared" si="145"/>
        <v>'JHS'</v>
      </c>
      <c r="C1327" t="s">
        <v>41</v>
      </c>
      <c r="D1327" t="s">
        <v>1677</v>
      </c>
      <c r="E1327">
        <v>13</v>
      </c>
      <c r="F1327">
        <v>13</v>
      </c>
      <c r="G1327">
        <v>13.3</v>
      </c>
      <c r="H1327">
        <v>12.85</v>
      </c>
      <c r="I1327">
        <v>13.1</v>
      </c>
      <c r="J1327">
        <v>13</v>
      </c>
      <c r="K1327">
        <v>13.04</v>
      </c>
      <c r="L1327">
        <v>34246</v>
      </c>
      <c r="M1327" s="3">
        <v>4.46</v>
      </c>
      <c r="N1327">
        <v>146</v>
      </c>
      <c r="O1327" s="3">
        <f t="shared" si="141"/>
        <v>234.56164383561645</v>
      </c>
      <c r="P1327" s="3">
        <f>VLOOKUP(A1327,'27-7'!$A$2:$N$1650,14,FALSE)</f>
        <v>156.02352941176471</v>
      </c>
      <c r="Q1327" s="6">
        <f t="shared" si="146"/>
        <v>0.50337352782592348</v>
      </c>
      <c r="R1327" s="5">
        <f>VLOOKUP(A1327,'27-7'!$A$2:$L$1650,12,FALSE)</f>
        <v>3.52</v>
      </c>
      <c r="S1327" s="7">
        <f t="shared" si="147"/>
        <v>0.26704545454545453</v>
      </c>
      <c r="T1327" t="s">
        <v>42</v>
      </c>
      <c r="U1327" t="s">
        <v>42</v>
      </c>
      <c r="V1327">
        <f t="shared" si="142"/>
        <v>0</v>
      </c>
      <c r="W1327">
        <f t="shared" si="143"/>
        <v>0</v>
      </c>
      <c r="X1327">
        <f t="shared" si="144"/>
        <v>0</v>
      </c>
    </row>
    <row r="1328" spans="1:24" x14ac:dyDescent="0.3">
      <c r="A1328" t="s">
        <v>1421</v>
      </c>
      <c r="B1328" t="str">
        <f t="shared" si="145"/>
        <v>'UMANGDAIRY'</v>
      </c>
      <c r="C1328" t="s">
        <v>41</v>
      </c>
      <c r="D1328" t="s">
        <v>1677</v>
      </c>
      <c r="E1328">
        <v>40.5</v>
      </c>
      <c r="F1328">
        <v>40.35</v>
      </c>
      <c r="G1328">
        <v>41.95</v>
      </c>
      <c r="H1328">
        <v>39.1</v>
      </c>
      <c r="I1328">
        <v>40.75</v>
      </c>
      <c r="J1328">
        <v>40.9</v>
      </c>
      <c r="K1328">
        <v>40.68</v>
      </c>
      <c r="L1328">
        <v>10803</v>
      </c>
      <c r="M1328" s="3">
        <v>4.3899999999999997</v>
      </c>
      <c r="N1328">
        <v>94</v>
      </c>
      <c r="O1328" s="3">
        <f t="shared" si="141"/>
        <v>114.92553191489361</v>
      </c>
      <c r="P1328" s="3">
        <f>VLOOKUP(A1328,'27-7'!$A$2:$N$1650,14,FALSE)</f>
        <v>80.739130434782609</v>
      </c>
      <c r="Q1328" s="6">
        <f t="shared" si="146"/>
        <v>0.42341800433093862</v>
      </c>
      <c r="R1328" s="5">
        <f>VLOOKUP(A1328,'27-7'!$A$2:$L$1650,12,FALSE)</f>
        <v>2.2599999999999998</v>
      </c>
      <c r="S1328" s="7">
        <f t="shared" si="147"/>
        <v>0.94247787610619471</v>
      </c>
      <c r="T1328" t="s">
        <v>42</v>
      </c>
      <c r="U1328" t="s">
        <v>42</v>
      </c>
      <c r="V1328">
        <f t="shared" si="142"/>
        <v>0</v>
      </c>
      <c r="W1328">
        <f t="shared" si="143"/>
        <v>0</v>
      </c>
      <c r="X1328">
        <f t="shared" si="144"/>
        <v>0</v>
      </c>
    </row>
    <row r="1329" spans="1:24" x14ac:dyDescent="0.3">
      <c r="A1329" t="s">
        <v>1262</v>
      </c>
      <c r="B1329" t="str">
        <f t="shared" si="145"/>
        <v>'MENONBE'</v>
      </c>
      <c r="C1329" t="s">
        <v>24</v>
      </c>
      <c r="D1329" t="s">
        <v>1677</v>
      </c>
      <c r="E1329">
        <v>37.4</v>
      </c>
      <c r="F1329">
        <v>37.799999999999997</v>
      </c>
      <c r="G1329">
        <v>38.6</v>
      </c>
      <c r="H1329">
        <v>37.5</v>
      </c>
      <c r="I1329">
        <v>38</v>
      </c>
      <c r="J1329">
        <v>37.950000000000003</v>
      </c>
      <c r="K1329">
        <v>38.090000000000003</v>
      </c>
      <c r="L1329">
        <v>11457</v>
      </c>
      <c r="M1329" s="3">
        <v>4.3600000000000003</v>
      </c>
      <c r="N1329">
        <v>211</v>
      </c>
      <c r="O1329" s="3">
        <f t="shared" si="141"/>
        <v>54.29857819905213</v>
      </c>
      <c r="P1329" s="3">
        <f>VLOOKUP(A1329,'27-7'!$A$2:$N$1650,14,FALSE)</f>
        <v>55.851851851851855</v>
      </c>
      <c r="Q1329" s="6">
        <f t="shared" si="146"/>
        <v>-2.7810602536865091E-2</v>
      </c>
      <c r="R1329" s="5">
        <f>VLOOKUP(A1329,'27-7'!$A$2:$L$1650,12,FALSE)</f>
        <v>9.6300000000000008</v>
      </c>
      <c r="S1329" s="7">
        <f t="shared" si="147"/>
        <v>-0.54724818276220144</v>
      </c>
      <c r="T1329">
        <v>7411</v>
      </c>
      <c r="U1329">
        <v>64.69</v>
      </c>
      <c r="V1329">
        <f t="shared" si="142"/>
        <v>0</v>
      </c>
      <c r="W1329">
        <f t="shared" si="143"/>
        <v>0</v>
      </c>
      <c r="X1329">
        <f t="shared" si="144"/>
        <v>0</v>
      </c>
    </row>
    <row r="1330" spans="1:24" x14ac:dyDescent="0.3">
      <c r="A1330" t="s">
        <v>1334</v>
      </c>
      <c r="B1330" t="str">
        <f t="shared" si="145"/>
        <v>'CEBBCO'</v>
      </c>
      <c r="C1330" t="s">
        <v>24</v>
      </c>
      <c r="D1330" t="s">
        <v>1677</v>
      </c>
      <c r="E1330">
        <v>13.2</v>
      </c>
      <c r="F1330">
        <v>13.4</v>
      </c>
      <c r="G1330">
        <v>13.65</v>
      </c>
      <c r="H1330">
        <v>12.75</v>
      </c>
      <c r="I1330">
        <v>13.2</v>
      </c>
      <c r="J1330">
        <v>13.4</v>
      </c>
      <c r="K1330">
        <v>13.13</v>
      </c>
      <c r="L1330">
        <v>33109</v>
      </c>
      <c r="M1330" s="3">
        <v>4.3499999999999996</v>
      </c>
      <c r="N1330">
        <v>189</v>
      </c>
      <c r="O1330" s="3">
        <f t="shared" si="141"/>
        <v>175.17989417989418</v>
      </c>
      <c r="P1330" s="3">
        <f>VLOOKUP(A1330,'27-7'!$A$2:$N$1650,14,FALSE)</f>
        <v>294.35074626865674</v>
      </c>
      <c r="Q1330" s="6">
        <f t="shared" si="146"/>
        <v>-0.40486003042096652</v>
      </c>
      <c r="R1330" s="5">
        <f>VLOOKUP(A1330,'27-7'!$A$2:$L$1650,12,FALSE)</f>
        <v>5.4</v>
      </c>
      <c r="S1330" s="7">
        <f t="shared" si="147"/>
        <v>-0.19444444444444456</v>
      </c>
      <c r="T1330">
        <v>20939</v>
      </c>
      <c r="U1330">
        <v>63.24</v>
      </c>
      <c r="V1330">
        <f t="shared" si="142"/>
        <v>0</v>
      </c>
      <c r="W1330">
        <f t="shared" si="143"/>
        <v>0</v>
      </c>
      <c r="X1330">
        <f t="shared" si="144"/>
        <v>0</v>
      </c>
    </row>
    <row r="1331" spans="1:24" x14ac:dyDescent="0.3">
      <c r="A1331" t="s">
        <v>1358</v>
      </c>
      <c r="B1331" t="str">
        <f t="shared" si="145"/>
        <v>'TMRVL'</v>
      </c>
      <c r="C1331" t="s">
        <v>41</v>
      </c>
      <c r="D1331" t="s">
        <v>1677</v>
      </c>
      <c r="E1331">
        <v>9.85</v>
      </c>
      <c r="F1331">
        <v>9.85</v>
      </c>
      <c r="G1331">
        <v>9.9499999999999993</v>
      </c>
      <c r="H1331">
        <v>9.4</v>
      </c>
      <c r="I1331">
        <v>9.9</v>
      </c>
      <c r="J1331">
        <v>9.75</v>
      </c>
      <c r="K1331">
        <v>9.6999999999999993</v>
      </c>
      <c r="L1331">
        <v>44688</v>
      </c>
      <c r="M1331" s="3">
        <v>4.33</v>
      </c>
      <c r="N1331">
        <v>210</v>
      </c>
      <c r="O1331" s="3">
        <f t="shared" si="141"/>
        <v>212.8</v>
      </c>
      <c r="P1331" s="3">
        <f>VLOOKUP(A1331,'27-7'!$A$2:$N$1650,14,FALSE)</f>
        <v>181.76394849785407</v>
      </c>
      <c r="Q1331" s="6">
        <f t="shared" si="146"/>
        <v>0.17074921489457165</v>
      </c>
      <c r="R1331" s="5">
        <f>VLOOKUP(A1331,'27-7'!$A$2:$L$1650,12,FALSE)</f>
        <v>4.1500000000000004</v>
      </c>
      <c r="S1331" s="7">
        <f t="shared" si="147"/>
        <v>4.3373493975903545E-2</v>
      </c>
      <c r="T1331" t="s">
        <v>42</v>
      </c>
      <c r="U1331" t="s">
        <v>42</v>
      </c>
      <c r="V1331">
        <f t="shared" si="142"/>
        <v>0</v>
      </c>
      <c r="W1331">
        <f t="shared" si="143"/>
        <v>0</v>
      </c>
      <c r="X1331">
        <f t="shared" si="144"/>
        <v>0</v>
      </c>
    </row>
    <row r="1332" spans="1:24" x14ac:dyDescent="0.3">
      <c r="A1332" t="s">
        <v>1150</v>
      </c>
      <c r="B1332" t="str">
        <f t="shared" si="145"/>
        <v>'STEL'</v>
      </c>
      <c r="C1332" t="s">
        <v>24</v>
      </c>
      <c r="D1332" t="s">
        <v>1677</v>
      </c>
      <c r="E1332">
        <v>56.4</v>
      </c>
      <c r="F1332">
        <v>58.6</v>
      </c>
      <c r="G1332">
        <v>58.6</v>
      </c>
      <c r="H1332">
        <v>55.75</v>
      </c>
      <c r="I1332">
        <v>58</v>
      </c>
      <c r="J1332">
        <v>57.7</v>
      </c>
      <c r="K1332">
        <v>57.09</v>
      </c>
      <c r="L1332">
        <v>7540</v>
      </c>
      <c r="M1332" s="3">
        <v>4.3</v>
      </c>
      <c r="N1332">
        <v>257</v>
      </c>
      <c r="O1332" s="3">
        <f t="shared" si="141"/>
        <v>29.338521400778209</v>
      </c>
      <c r="P1332" s="3">
        <f>VLOOKUP(A1332,'27-7'!$A$2:$N$1650,14,FALSE)</f>
        <v>31.563139931740615</v>
      </c>
      <c r="Q1332" s="6">
        <f t="shared" si="146"/>
        <v>-7.0481534339531249E-2</v>
      </c>
      <c r="R1332" s="5">
        <f>VLOOKUP(A1332,'27-7'!$A$2:$L$1650,12,FALSE)</f>
        <v>5.23</v>
      </c>
      <c r="S1332" s="7">
        <f t="shared" si="147"/>
        <v>-0.17782026768642459</v>
      </c>
      <c r="T1332">
        <v>4018</v>
      </c>
      <c r="U1332">
        <v>53.29</v>
      </c>
      <c r="V1332">
        <f t="shared" si="142"/>
        <v>0</v>
      </c>
      <c r="W1332">
        <f t="shared" si="143"/>
        <v>0</v>
      </c>
      <c r="X1332">
        <f t="shared" si="144"/>
        <v>0</v>
      </c>
    </row>
    <row r="1333" spans="1:24" x14ac:dyDescent="0.3">
      <c r="A1333" t="s">
        <v>1110</v>
      </c>
      <c r="B1333" t="str">
        <f t="shared" si="145"/>
        <v>'FMNL'</v>
      </c>
      <c r="C1333" t="s">
        <v>24</v>
      </c>
      <c r="D1333" t="s">
        <v>1677</v>
      </c>
      <c r="E1333">
        <v>20.55</v>
      </c>
      <c r="F1333">
        <v>21.55</v>
      </c>
      <c r="G1333">
        <v>21.55</v>
      </c>
      <c r="H1333">
        <v>21.55</v>
      </c>
      <c r="I1333">
        <v>21.55</v>
      </c>
      <c r="J1333">
        <v>21.55</v>
      </c>
      <c r="K1333">
        <v>21.55</v>
      </c>
      <c r="L1333">
        <v>19922</v>
      </c>
      <c r="M1333" s="3">
        <v>4.29</v>
      </c>
      <c r="N1333">
        <v>83</v>
      </c>
      <c r="O1333" s="3">
        <f t="shared" si="141"/>
        <v>240.02409638554218</v>
      </c>
      <c r="P1333" s="3">
        <f>VLOOKUP(A1333,'27-7'!$A$2:$N$1650,14,FALSE)</f>
        <v>334.88275862068963</v>
      </c>
      <c r="Q1333" s="6">
        <f t="shared" si="146"/>
        <v>-0.28325931924907083</v>
      </c>
      <c r="R1333" s="5">
        <f>VLOOKUP(A1333,'27-7'!$A$2:$L$1650,12,FALSE)</f>
        <v>9.9700000000000006</v>
      </c>
      <c r="S1333" s="7">
        <f t="shared" si="147"/>
        <v>-0.56970912738214652</v>
      </c>
      <c r="T1333">
        <v>17922</v>
      </c>
      <c r="U1333">
        <v>89.96</v>
      </c>
      <c r="V1333">
        <f t="shared" si="142"/>
        <v>0</v>
      </c>
      <c r="W1333">
        <f t="shared" si="143"/>
        <v>0</v>
      </c>
      <c r="X1333">
        <f t="shared" si="144"/>
        <v>0</v>
      </c>
    </row>
    <row r="1334" spans="1:24" x14ac:dyDescent="0.3">
      <c r="A1334" t="s">
        <v>1476</v>
      </c>
      <c r="B1334" t="str">
        <f t="shared" si="145"/>
        <v>'VETO'</v>
      </c>
      <c r="C1334" t="s">
        <v>24</v>
      </c>
      <c r="D1334" t="s">
        <v>1677</v>
      </c>
      <c r="E1334">
        <v>44.6</v>
      </c>
      <c r="F1334">
        <v>44.5</v>
      </c>
      <c r="G1334">
        <v>46.75</v>
      </c>
      <c r="H1334">
        <v>42.4</v>
      </c>
      <c r="I1334">
        <v>42.4</v>
      </c>
      <c r="J1334">
        <v>42.85</v>
      </c>
      <c r="K1334">
        <v>43.05</v>
      </c>
      <c r="L1334">
        <v>9677</v>
      </c>
      <c r="M1334" s="3">
        <v>4.17</v>
      </c>
      <c r="N1334">
        <v>144</v>
      </c>
      <c r="O1334" s="3">
        <f t="shared" si="141"/>
        <v>67.201388888888886</v>
      </c>
      <c r="P1334" s="3">
        <f>VLOOKUP(A1334,'27-7'!$A$2:$N$1650,14,FALSE)</f>
        <v>57.563636363636363</v>
      </c>
      <c r="Q1334" s="6">
        <f t="shared" si="146"/>
        <v>0.16742779181582085</v>
      </c>
      <c r="R1334" s="5">
        <f>VLOOKUP(A1334,'27-7'!$A$2:$L$1650,12,FALSE)</f>
        <v>1.42</v>
      </c>
      <c r="S1334" s="7">
        <f t="shared" si="147"/>
        <v>1.9366197183098592</v>
      </c>
      <c r="T1334">
        <v>7511</v>
      </c>
      <c r="U1334">
        <v>77.62</v>
      </c>
      <c r="V1334">
        <f t="shared" si="142"/>
        <v>0</v>
      </c>
      <c r="W1334">
        <f t="shared" si="143"/>
        <v>0</v>
      </c>
      <c r="X1334">
        <f t="shared" si="144"/>
        <v>0</v>
      </c>
    </row>
    <row r="1335" spans="1:24" x14ac:dyDescent="0.3">
      <c r="A1335" t="s">
        <v>1397</v>
      </c>
      <c r="B1335" t="str">
        <f t="shared" si="145"/>
        <v>'MCDHOLDING'</v>
      </c>
      <c r="C1335" t="s">
        <v>24</v>
      </c>
      <c r="D1335" t="s">
        <v>1677</v>
      </c>
      <c r="E1335">
        <v>24.8</v>
      </c>
      <c r="F1335">
        <v>24.8</v>
      </c>
      <c r="G1335">
        <v>25.2</v>
      </c>
      <c r="H1335">
        <v>24.4</v>
      </c>
      <c r="I1335">
        <v>25</v>
      </c>
      <c r="J1335">
        <v>24.95</v>
      </c>
      <c r="K1335">
        <v>24.87</v>
      </c>
      <c r="L1335">
        <v>16676</v>
      </c>
      <c r="M1335" s="3">
        <v>4.1500000000000004</v>
      </c>
      <c r="N1335">
        <v>96</v>
      </c>
      <c r="O1335" s="3">
        <f t="shared" si="141"/>
        <v>173.70833333333334</v>
      </c>
      <c r="P1335" s="3">
        <f>VLOOKUP(A1335,'27-7'!$A$2:$N$1650,14,FALSE)</f>
        <v>140.84705882352941</v>
      </c>
      <c r="Q1335" s="6">
        <f t="shared" si="146"/>
        <v>0.23331175520659325</v>
      </c>
      <c r="R1335" s="5">
        <f>VLOOKUP(A1335,'27-7'!$A$2:$L$1650,12,FALSE)</f>
        <v>2.97</v>
      </c>
      <c r="S1335" s="7">
        <f t="shared" si="147"/>
        <v>0.39730639730639733</v>
      </c>
      <c r="T1335">
        <v>12691</v>
      </c>
      <c r="U1335">
        <v>76.099999999999994</v>
      </c>
      <c r="V1335">
        <f t="shared" si="142"/>
        <v>0</v>
      </c>
      <c r="W1335">
        <f t="shared" si="143"/>
        <v>0</v>
      </c>
      <c r="X1335">
        <f t="shared" si="144"/>
        <v>0</v>
      </c>
    </row>
    <row r="1336" spans="1:24" x14ac:dyDescent="0.3">
      <c r="A1336" t="s">
        <v>1362</v>
      </c>
      <c r="B1336" t="str">
        <f t="shared" si="145"/>
        <v>'NDTV'</v>
      </c>
      <c r="C1336" t="s">
        <v>41</v>
      </c>
      <c r="D1336" t="s">
        <v>1677</v>
      </c>
      <c r="E1336">
        <v>34.65</v>
      </c>
      <c r="F1336">
        <v>34.6</v>
      </c>
      <c r="G1336">
        <v>35.5</v>
      </c>
      <c r="H1336">
        <v>33.700000000000003</v>
      </c>
      <c r="I1336">
        <v>34.299999999999997</v>
      </c>
      <c r="J1336">
        <v>34.299999999999997</v>
      </c>
      <c r="K1336">
        <v>34.72</v>
      </c>
      <c r="L1336">
        <v>11875</v>
      </c>
      <c r="M1336" s="3">
        <v>4.12</v>
      </c>
      <c r="N1336">
        <v>132</v>
      </c>
      <c r="O1336" s="3">
        <f t="shared" si="141"/>
        <v>89.962121212121218</v>
      </c>
      <c r="P1336" s="3">
        <f>VLOOKUP(A1336,'27-7'!$A$2:$N$1650,14,FALSE)</f>
        <v>95.152542372881356</v>
      </c>
      <c r="Q1336" s="6">
        <f t="shared" si="146"/>
        <v>-5.4548423314009289E-2</v>
      </c>
      <c r="R1336" s="5">
        <f>VLOOKUP(A1336,'27-7'!$A$2:$L$1650,12,FALSE)</f>
        <v>3.96</v>
      </c>
      <c r="S1336" s="7">
        <f t="shared" si="147"/>
        <v>4.0404040404040442E-2</v>
      </c>
      <c r="T1336" t="s">
        <v>42</v>
      </c>
      <c r="U1336" t="s">
        <v>42</v>
      </c>
      <c r="V1336">
        <f t="shared" si="142"/>
        <v>0</v>
      </c>
      <c r="W1336">
        <f t="shared" si="143"/>
        <v>0</v>
      </c>
      <c r="X1336">
        <f t="shared" si="144"/>
        <v>0</v>
      </c>
    </row>
    <row r="1337" spans="1:24" x14ac:dyDescent="0.3">
      <c r="A1337" t="s">
        <v>1083</v>
      </c>
      <c r="B1337" t="str">
        <f t="shared" si="145"/>
        <v>'GALLISPAT'</v>
      </c>
      <c r="C1337" t="s">
        <v>24</v>
      </c>
      <c r="D1337" t="s">
        <v>1677</v>
      </c>
      <c r="E1337">
        <v>27.7</v>
      </c>
      <c r="F1337">
        <v>27.9</v>
      </c>
      <c r="G1337">
        <v>28.4</v>
      </c>
      <c r="H1337">
        <v>27.15</v>
      </c>
      <c r="I1337">
        <v>28.4</v>
      </c>
      <c r="J1337">
        <v>28.1</v>
      </c>
      <c r="K1337">
        <v>27.82</v>
      </c>
      <c r="L1337">
        <v>14644</v>
      </c>
      <c r="M1337" s="3">
        <v>4.07</v>
      </c>
      <c r="N1337">
        <v>123</v>
      </c>
      <c r="O1337" s="3">
        <f t="shared" si="141"/>
        <v>119.0569105691057</v>
      </c>
      <c r="P1337" s="3">
        <f>VLOOKUP(A1337,'27-7'!$A$2:$N$1650,14,FALSE)</f>
        <v>111.30751708428247</v>
      </c>
      <c r="Q1337" s="6">
        <f t="shared" si="146"/>
        <v>6.9621474701976868E-2</v>
      </c>
      <c r="R1337" s="5">
        <f>VLOOKUP(A1337,'27-7'!$A$2:$L$1650,12,FALSE)</f>
        <v>13.35</v>
      </c>
      <c r="S1337" s="7">
        <f t="shared" si="147"/>
        <v>-0.69513108614232211</v>
      </c>
      <c r="T1337">
        <v>8798</v>
      </c>
      <c r="U1337">
        <v>60.08</v>
      </c>
      <c r="V1337">
        <f t="shared" si="142"/>
        <v>0</v>
      </c>
      <c r="W1337">
        <f t="shared" si="143"/>
        <v>0</v>
      </c>
      <c r="X1337">
        <f t="shared" si="144"/>
        <v>0</v>
      </c>
    </row>
    <row r="1338" spans="1:24" x14ac:dyDescent="0.3">
      <c r="A1338" t="s">
        <v>1378</v>
      </c>
      <c r="B1338" t="str">
        <f t="shared" si="145"/>
        <v>'EMAMIREAL'</v>
      </c>
      <c r="C1338" t="s">
        <v>24</v>
      </c>
      <c r="D1338" t="s">
        <v>1677</v>
      </c>
      <c r="E1338">
        <v>33.85</v>
      </c>
      <c r="F1338">
        <v>34.85</v>
      </c>
      <c r="G1338">
        <v>35.5</v>
      </c>
      <c r="H1338">
        <v>33.6</v>
      </c>
      <c r="I1338">
        <v>33.700000000000003</v>
      </c>
      <c r="J1338">
        <v>33.799999999999997</v>
      </c>
      <c r="K1338">
        <v>34.72</v>
      </c>
      <c r="L1338">
        <v>11700</v>
      </c>
      <c r="M1338" s="3">
        <v>4.0599999999999996</v>
      </c>
      <c r="N1338">
        <v>181</v>
      </c>
      <c r="O1338" s="3">
        <f t="shared" si="141"/>
        <v>64.640883977900558</v>
      </c>
      <c r="P1338" s="3">
        <f>VLOOKUP(A1338,'27-7'!$A$2:$N$1650,14,FALSE)</f>
        <v>47.176190476190477</v>
      </c>
      <c r="Q1338" s="6">
        <f t="shared" si="146"/>
        <v>0.37020143689907303</v>
      </c>
      <c r="R1338" s="5">
        <f>VLOOKUP(A1338,'27-7'!$A$2:$L$1650,12,FALSE)</f>
        <v>3.4</v>
      </c>
      <c r="S1338" s="7">
        <f t="shared" si="147"/>
        <v>0.19411764705882345</v>
      </c>
      <c r="T1338">
        <v>7978</v>
      </c>
      <c r="U1338">
        <v>68.19</v>
      </c>
      <c r="V1338">
        <f t="shared" si="142"/>
        <v>0</v>
      </c>
      <c r="W1338">
        <f t="shared" si="143"/>
        <v>0</v>
      </c>
      <c r="X1338">
        <f t="shared" si="144"/>
        <v>0</v>
      </c>
    </row>
    <row r="1339" spans="1:24" x14ac:dyDescent="0.3">
      <c r="A1339" t="s">
        <v>1417</v>
      </c>
      <c r="B1339" t="str">
        <f t="shared" si="145"/>
        <v>'KREBSBIO'</v>
      </c>
      <c r="C1339" t="s">
        <v>24</v>
      </c>
      <c r="D1339" t="s">
        <v>1677</v>
      </c>
      <c r="E1339">
        <v>70.7</v>
      </c>
      <c r="F1339">
        <v>71.599999999999994</v>
      </c>
      <c r="G1339">
        <v>71.95</v>
      </c>
      <c r="H1339">
        <v>69.2</v>
      </c>
      <c r="I1339">
        <v>70.099999999999994</v>
      </c>
      <c r="J1339">
        <v>69.95</v>
      </c>
      <c r="K1339">
        <v>70.45</v>
      </c>
      <c r="L1339">
        <v>5716</v>
      </c>
      <c r="M1339" s="3">
        <v>4.03</v>
      </c>
      <c r="N1339">
        <v>169</v>
      </c>
      <c r="O1339" s="3">
        <f t="shared" si="141"/>
        <v>33.822485207100591</v>
      </c>
      <c r="P1339" s="3">
        <f>VLOOKUP(A1339,'27-7'!$A$2:$N$1650,14,FALSE)</f>
        <v>27.15</v>
      </c>
      <c r="Q1339" s="6">
        <f t="shared" si="146"/>
        <v>0.24576372770167931</v>
      </c>
      <c r="R1339" s="5">
        <f>VLOOKUP(A1339,'27-7'!$A$2:$L$1650,12,FALSE)</f>
        <v>2.34</v>
      </c>
      <c r="S1339" s="7">
        <f t="shared" si="147"/>
        <v>0.72222222222222243</v>
      </c>
      <c r="T1339">
        <v>3780</v>
      </c>
      <c r="U1339">
        <v>66.13</v>
      </c>
      <c r="V1339">
        <f t="shared" si="142"/>
        <v>0</v>
      </c>
      <c r="W1339">
        <f t="shared" si="143"/>
        <v>0</v>
      </c>
      <c r="X1339">
        <f t="shared" si="144"/>
        <v>0</v>
      </c>
    </row>
    <row r="1340" spans="1:24" x14ac:dyDescent="0.3">
      <c r="A1340" t="s">
        <v>1207</v>
      </c>
      <c r="B1340" t="str">
        <f t="shared" si="145"/>
        <v>'TIPSINDLTD'</v>
      </c>
      <c r="C1340" t="s">
        <v>24</v>
      </c>
      <c r="D1340" t="s">
        <v>1677</v>
      </c>
      <c r="E1340">
        <v>139.6</v>
      </c>
      <c r="F1340">
        <v>141.55000000000001</v>
      </c>
      <c r="G1340">
        <v>141.85</v>
      </c>
      <c r="H1340">
        <v>135.05000000000001</v>
      </c>
      <c r="I1340">
        <v>137.5</v>
      </c>
      <c r="J1340">
        <v>137.69999999999999</v>
      </c>
      <c r="K1340">
        <v>137.26</v>
      </c>
      <c r="L1340">
        <v>2939</v>
      </c>
      <c r="M1340" s="3">
        <v>4.03</v>
      </c>
      <c r="N1340">
        <v>170</v>
      </c>
      <c r="O1340" s="3">
        <f t="shared" si="141"/>
        <v>17.288235294117648</v>
      </c>
      <c r="P1340" s="3">
        <f>VLOOKUP(A1340,'27-7'!$A$2:$N$1650,14,FALSE)</f>
        <v>19.788649706457925</v>
      </c>
      <c r="Q1340" s="6">
        <f t="shared" si="146"/>
        <v>-0.12635598938942658</v>
      </c>
      <c r="R1340" s="5">
        <f>VLOOKUP(A1340,'27-7'!$A$2:$L$1650,12,FALSE)</f>
        <v>14.04</v>
      </c>
      <c r="S1340" s="7">
        <f t="shared" si="147"/>
        <v>-0.71296296296296291</v>
      </c>
      <c r="T1340">
        <v>1922</v>
      </c>
      <c r="U1340">
        <v>65.400000000000006</v>
      </c>
      <c r="V1340">
        <f t="shared" si="142"/>
        <v>0</v>
      </c>
      <c r="W1340">
        <f t="shared" si="143"/>
        <v>0</v>
      </c>
      <c r="X1340">
        <f t="shared" si="144"/>
        <v>0</v>
      </c>
    </row>
    <row r="1341" spans="1:24" x14ac:dyDescent="0.3">
      <c r="A1341" t="s">
        <v>1282</v>
      </c>
      <c r="B1341" t="str">
        <f t="shared" si="145"/>
        <v>'MOLDTECH'</v>
      </c>
      <c r="C1341" t="s">
        <v>24</v>
      </c>
      <c r="D1341" t="s">
        <v>1677</v>
      </c>
      <c r="E1341">
        <v>33.799999999999997</v>
      </c>
      <c r="F1341">
        <v>33.85</v>
      </c>
      <c r="G1341">
        <v>33.85</v>
      </c>
      <c r="H1341">
        <v>33.1</v>
      </c>
      <c r="I1341">
        <v>33.450000000000003</v>
      </c>
      <c r="J1341">
        <v>33.5</v>
      </c>
      <c r="K1341">
        <v>33.450000000000003</v>
      </c>
      <c r="L1341">
        <v>11948</v>
      </c>
      <c r="M1341" s="3">
        <v>4</v>
      </c>
      <c r="N1341">
        <v>141</v>
      </c>
      <c r="O1341" s="3">
        <f t="shared" si="141"/>
        <v>84.737588652482273</v>
      </c>
      <c r="P1341" s="3">
        <f>VLOOKUP(A1341,'27-7'!$A$2:$N$1650,14,FALSE)</f>
        <v>61.695760598503739</v>
      </c>
      <c r="Q1341" s="6">
        <f t="shared" si="146"/>
        <v>0.373475062637243</v>
      </c>
      <c r="R1341" s="5">
        <f>VLOOKUP(A1341,'27-7'!$A$2:$L$1650,12,FALSE)</f>
        <v>8.1999999999999993</v>
      </c>
      <c r="S1341" s="7">
        <f t="shared" si="147"/>
        <v>-0.51219512195121952</v>
      </c>
      <c r="T1341">
        <v>7678</v>
      </c>
      <c r="U1341">
        <v>64.260000000000005</v>
      </c>
      <c r="V1341">
        <f t="shared" si="142"/>
        <v>0</v>
      </c>
      <c r="W1341">
        <f t="shared" si="143"/>
        <v>0</v>
      </c>
      <c r="X1341">
        <f t="shared" si="144"/>
        <v>0</v>
      </c>
    </row>
    <row r="1342" spans="1:24" x14ac:dyDescent="0.3">
      <c r="A1342" t="s">
        <v>1253</v>
      </c>
      <c r="B1342" t="str">
        <f t="shared" si="145"/>
        <v>'VENUSREM'</v>
      </c>
      <c r="C1342" t="s">
        <v>41</v>
      </c>
      <c r="D1342" t="s">
        <v>1677</v>
      </c>
      <c r="E1342">
        <v>78.05</v>
      </c>
      <c r="F1342">
        <v>81.95</v>
      </c>
      <c r="G1342">
        <v>81.95</v>
      </c>
      <c r="H1342">
        <v>81.95</v>
      </c>
      <c r="I1342">
        <v>81.95</v>
      </c>
      <c r="J1342">
        <v>81.95</v>
      </c>
      <c r="K1342">
        <v>81.95</v>
      </c>
      <c r="L1342">
        <v>4854</v>
      </c>
      <c r="M1342" s="3">
        <v>3.98</v>
      </c>
      <c r="N1342">
        <v>71</v>
      </c>
      <c r="O1342" s="3">
        <f t="shared" si="141"/>
        <v>68.366197183098592</v>
      </c>
      <c r="P1342" s="3">
        <f>VLOOKUP(A1342,'27-7'!$A$2:$N$1650,14,FALSE)</f>
        <v>154.28915662650601</v>
      </c>
      <c r="Q1342" s="6">
        <f t="shared" si="146"/>
        <v>-0.55689564530710733</v>
      </c>
      <c r="R1342" s="5">
        <f>VLOOKUP(A1342,'27-7'!$A$2:$L$1650,12,FALSE)</f>
        <v>10</v>
      </c>
      <c r="S1342" s="7">
        <f t="shared" si="147"/>
        <v>-0.60199999999999998</v>
      </c>
      <c r="T1342" t="s">
        <v>42</v>
      </c>
      <c r="U1342" t="s">
        <v>42</v>
      </c>
      <c r="V1342">
        <f t="shared" si="142"/>
        <v>0</v>
      </c>
      <c r="W1342">
        <f t="shared" si="143"/>
        <v>0</v>
      </c>
      <c r="X1342">
        <f t="shared" si="144"/>
        <v>0</v>
      </c>
    </row>
    <row r="1343" spans="1:24" x14ac:dyDescent="0.3">
      <c r="A1343" t="s">
        <v>1118</v>
      </c>
      <c r="B1343" t="str">
        <f t="shared" si="145"/>
        <v>'IZMO'</v>
      </c>
      <c r="C1343" t="s">
        <v>24</v>
      </c>
      <c r="D1343" t="s">
        <v>1677</v>
      </c>
      <c r="E1343">
        <v>21.8</v>
      </c>
      <c r="F1343">
        <v>21.35</v>
      </c>
      <c r="G1343">
        <v>22.15</v>
      </c>
      <c r="H1343">
        <v>21.05</v>
      </c>
      <c r="I1343">
        <v>21.05</v>
      </c>
      <c r="J1343">
        <v>21.65</v>
      </c>
      <c r="K1343">
        <v>21.67</v>
      </c>
      <c r="L1343">
        <v>18280</v>
      </c>
      <c r="M1343" s="3">
        <v>3.96</v>
      </c>
      <c r="N1343">
        <v>186</v>
      </c>
      <c r="O1343" s="3">
        <f t="shared" si="141"/>
        <v>98.27956989247312</v>
      </c>
      <c r="P1343" s="3">
        <f>VLOOKUP(A1343,'27-7'!$A$2:$N$1650,14,FALSE)</f>
        <v>190.27848101265823</v>
      </c>
      <c r="Q1343" s="6">
        <f t="shared" si="146"/>
        <v>-0.48349614013402231</v>
      </c>
      <c r="R1343" s="5">
        <f>VLOOKUP(A1343,'27-7'!$A$2:$L$1650,12,FALSE)</f>
        <v>3.29</v>
      </c>
      <c r="S1343" s="7">
        <f t="shared" si="147"/>
        <v>0.20364741641337383</v>
      </c>
      <c r="T1343">
        <v>10258</v>
      </c>
      <c r="U1343">
        <v>56.12</v>
      </c>
      <c r="V1343">
        <f t="shared" si="142"/>
        <v>0</v>
      </c>
      <c r="W1343">
        <f t="shared" si="143"/>
        <v>0</v>
      </c>
      <c r="X1343">
        <f t="shared" si="144"/>
        <v>0</v>
      </c>
    </row>
    <row r="1344" spans="1:24" x14ac:dyDescent="0.3">
      <c r="A1344" t="s">
        <v>1394</v>
      </c>
      <c r="B1344" t="str">
        <f t="shared" si="145"/>
        <v>'MAWANASUG'</v>
      </c>
      <c r="C1344" t="s">
        <v>41</v>
      </c>
      <c r="D1344" t="s">
        <v>1677</v>
      </c>
      <c r="E1344">
        <v>27.25</v>
      </c>
      <c r="F1344">
        <v>26.8</v>
      </c>
      <c r="G1344">
        <v>27.45</v>
      </c>
      <c r="H1344">
        <v>26.8</v>
      </c>
      <c r="I1344">
        <v>27.1</v>
      </c>
      <c r="J1344">
        <v>27</v>
      </c>
      <c r="K1344">
        <v>27.01</v>
      </c>
      <c r="L1344">
        <v>14643</v>
      </c>
      <c r="M1344" s="3">
        <v>3.96</v>
      </c>
      <c r="N1344">
        <v>91</v>
      </c>
      <c r="O1344" s="3">
        <f t="shared" si="141"/>
        <v>160.91208791208791</v>
      </c>
      <c r="P1344" s="3">
        <f>VLOOKUP(A1344,'27-7'!$A$2:$N$1650,14,FALSE)</f>
        <v>160.75362318840581</v>
      </c>
      <c r="Q1344" s="6">
        <f t="shared" si="146"/>
        <v>9.8576144374909729E-4</v>
      </c>
      <c r="R1344" s="5">
        <f>VLOOKUP(A1344,'27-7'!$A$2:$L$1650,12,FALSE)</f>
        <v>3.02</v>
      </c>
      <c r="S1344" s="7">
        <f t="shared" si="147"/>
        <v>0.31125827814569534</v>
      </c>
      <c r="T1344" t="s">
        <v>42</v>
      </c>
      <c r="U1344" t="s">
        <v>42</v>
      </c>
      <c r="V1344">
        <f t="shared" si="142"/>
        <v>0</v>
      </c>
      <c r="W1344">
        <f t="shared" si="143"/>
        <v>0</v>
      </c>
      <c r="X1344">
        <f t="shared" si="144"/>
        <v>0</v>
      </c>
    </row>
    <row r="1345" spans="1:24" x14ac:dyDescent="0.3">
      <c r="A1345" t="s">
        <v>1407</v>
      </c>
      <c r="B1345" t="str">
        <f t="shared" si="145"/>
        <v>'CHEMFAB'</v>
      </c>
      <c r="C1345" t="s">
        <v>24</v>
      </c>
      <c r="D1345" t="s">
        <v>1677</v>
      </c>
      <c r="E1345">
        <v>139.55000000000001</v>
      </c>
      <c r="F1345">
        <v>140.1</v>
      </c>
      <c r="G1345">
        <v>140.9</v>
      </c>
      <c r="H1345">
        <v>138.1</v>
      </c>
      <c r="I1345">
        <v>138.1</v>
      </c>
      <c r="J1345">
        <v>138.85</v>
      </c>
      <c r="K1345">
        <v>139.63</v>
      </c>
      <c r="L1345">
        <v>2773</v>
      </c>
      <c r="M1345" s="3">
        <v>3.87</v>
      </c>
      <c r="N1345">
        <v>118</v>
      </c>
      <c r="O1345" s="3">
        <f t="shared" si="141"/>
        <v>23.5</v>
      </c>
      <c r="P1345" s="3">
        <f>VLOOKUP(A1345,'27-7'!$A$2:$N$1650,14,FALSE)</f>
        <v>16.432203389830509</v>
      </c>
      <c r="Q1345" s="6">
        <f t="shared" si="146"/>
        <v>0.4301186178442496</v>
      </c>
      <c r="R1345" s="5">
        <f>VLOOKUP(A1345,'27-7'!$A$2:$L$1650,12,FALSE)</f>
        <v>2.73</v>
      </c>
      <c r="S1345" s="7">
        <f t="shared" si="147"/>
        <v>0.41758241758241765</v>
      </c>
      <c r="T1345">
        <v>2293</v>
      </c>
      <c r="U1345">
        <v>82.69</v>
      </c>
      <c r="V1345">
        <f t="shared" si="142"/>
        <v>0</v>
      </c>
      <c r="W1345">
        <f t="shared" si="143"/>
        <v>0</v>
      </c>
      <c r="X1345">
        <f t="shared" si="144"/>
        <v>0</v>
      </c>
    </row>
    <row r="1346" spans="1:24" x14ac:dyDescent="0.3">
      <c r="A1346" t="s">
        <v>1479</v>
      </c>
      <c r="B1346" t="str">
        <f t="shared" si="145"/>
        <v>'ATLASCYCLE'</v>
      </c>
      <c r="C1346" t="s">
        <v>41</v>
      </c>
      <c r="D1346" t="s">
        <v>1677</v>
      </c>
      <c r="E1346">
        <v>46.35</v>
      </c>
      <c r="F1346">
        <v>44.05</v>
      </c>
      <c r="G1346">
        <v>44.15</v>
      </c>
      <c r="H1346">
        <v>44.05</v>
      </c>
      <c r="I1346">
        <v>44.15</v>
      </c>
      <c r="J1346">
        <v>44.05</v>
      </c>
      <c r="K1346">
        <v>44.05</v>
      </c>
      <c r="L1346">
        <v>8717</v>
      </c>
      <c r="M1346" s="3">
        <v>3.84</v>
      </c>
      <c r="N1346">
        <v>94</v>
      </c>
      <c r="O1346" s="3">
        <f t="shared" ref="O1346:O1409" si="148">L1346/N1346</f>
        <v>92.734042553191486</v>
      </c>
      <c r="P1346" s="3">
        <f>VLOOKUP(A1346,'27-7'!$A$2:$N$1650,14,FALSE)</f>
        <v>53.145454545454548</v>
      </c>
      <c r="Q1346" s="6">
        <f t="shared" si="146"/>
        <v>0.74491014041242953</v>
      </c>
      <c r="R1346" s="5">
        <f>VLOOKUP(A1346,'27-7'!$A$2:$L$1650,12,FALSE)</f>
        <v>1.36</v>
      </c>
      <c r="S1346" s="7">
        <f t="shared" si="147"/>
        <v>1.8235294117647054</v>
      </c>
      <c r="T1346" t="s">
        <v>42</v>
      </c>
      <c r="U1346" t="s">
        <v>42</v>
      </c>
      <c r="V1346">
        <f t="shared" ref="V1346:V1409" si="149">IF(Q1346&gt;100%,1,0)</f>
        <v>0</v>
      </c>
      <c r="W1346">
        <f t="shared" ref="W1346:W1409" si="150">IF(S1346&gt;200%,1,0)</f>
        <v>0</v>
      </c>
      <c r="X1346">
        <f t="shared" ref="X1346:X1409" si="151">IF(M1346&gt;20,1,0)</f>
        <v>0</v>
      </c>
    </row>
    <row r="1347" spans="1:24" x14ac:dyDescent="0.3">
      <c r="A1347" t="s">
        <v>1342</v>
      </c>
      <c r="B1347" t="str">
        <f t="shared" ref="B1347:B1410" si="152">_xlfn.CONCAT("'",A1347,"'")</f>
        <v>'MURUDCERA'</v>
      </c>
      <c r="C1347" t="s">
        <v>24</v>
      </c>
      <c r="D1347" t="s">
        <v>1677</v>
      </c>
      <c r="E1347">
        <v>16.2</v>
      </c>
      <c r="F1347">
        <v>16.05</v>
      </c>
      <c r="G1347">
        <v>16.55</v>
      </c>
      <c r="H1347">
        <v>16</v>
      </c>
      <c r="I1347">
        <v>16.05</v>
      </c>
      <c r="J1347">
        <v>16.100000000000001</v>
      </c>
      <c r="K1347">
        <v>16.16</v>
      </c>
      <c r="L1347">
        <v>23585</v>
      </c>
      <c r="M1347" s="3">
        <v>3.81</v>
      </c>
      <c r="N1347">
        <v>178</v>
      </c>
      <c r="O1347" s="3">
        <f t="shared" si="148"/>
        <v>132.5</v>
      </c>
      <c r="P1347" s="3">
        <f>VLOOKUP(A1347,'27-7'!$A$2:$N$1650,14,FALSE)</f>
        <v>175.26011560693641</v>
      </c>
      <c r="Q1347" s="6">
        <f t="shared" ref="Q1347:Q1410" si="153">(O1347-P1347)/P1347</f>
        <v>-0.24398087071240102</v>
      </c>
      <c r="R1347" s="5">
        <f>VLOOKUP(A1347,'27-7'!$A$2:$L$1650,12,FALSE)</f>
        <v>4.92</v>
      </c>
      <c r="S1347" s="7">
        <f t="shared" ref="S1347:S1410" si="154">(M1347-R1347)/R1347</f>
        <v>-0.22560975609756095</v>
      </c>
      <c r="T1347">
        <v>18668</v>
      </c>
      <c r="U1347">
        <v>79.150000000000006</v>
      </c>
      <c r="V1347">
        <f t="shared" si="149"/>
        <v>0</v>
      </c>
      <c r="W1347">
        <f t="shared" si="150"/>
        <v>0</v>
      </c>
      <c r="X1347">
        <f t="shared" si="151"/>
        <v>0</v>
      </c>
    </row>
    <row r="1348" spans="1:24" x14ac:dyDescent="0.3">
      <c r="A1348" t="s">
        <v>1189</v>
      </c>
      <c r="B1348" t="str">
        <f t="shared" si="152"/>
        <v>'BYKE'</v>
      </c>
      <c r="C1348" t="s">
        <v>24</v>
      </c>
      <c r="D1348" t="s">
        <v>1677</v>
      </c>
      <c r="E1348">
        <v>14.7</v>
      </c>
      <c r="F1348">
        <v>14.6</v>
      </c>
      <c r="G1348">
        <v>14.6</v>
      </c>
      <c r="H1348">
        <v>13.75</v>
      </c>
      <c r="I1348">
        <v>13.9</v>
      </c>
      <c r="J1348">
        <v>14.05</v>
      </c>
      <c r="K1348">
        <v>14.14</v>
      </c>
      <c r="L1348">
        <v>26689</v>
      </c>
      <c r="M1348" s="3">
        <v>3.77</v>
      </c>
      <c r="N1348">
        <v>238</v>
      </c>
      <c r="O1348" s="3">
        <f t="shared" si="148"/>
        <v>112.13865546218487</v>
      </c>
      <c r="P1348" s="3">
        <f>VLOOKUP(A1348,'27-7'!$A$2:$N$1650,14,FALSE)</f>
        <v>369.77397260273972</v>
      </c>
      <c r="Q1348" s="6">
        <f t="shared" si="153"/>
        <v>-0.69673729421010622</v>
      </c>
      <c r="R1348" s="5">
        <f>VLOOKUP(A1348,'27-7'!$A$2:$L$1650,12,FALSE)</f>
        <v>15.82</v>
      </c>
      <c r="S1348" s="7">
        <f t="shared" si="154"/>
        <v>-0.76169405815423519</v>
      </c>
      <c r="T1348">
        <v>21487</v>
      </c>
      <c r="U1348">
        <v>80.510000000000005</v>
      </c>
      <c r="V1348">
        <f t="shared" si="149"/>
        <v>0</v>
      </c>
      <c r="W1348">
        <f t="shared" si="150"/>
        <v>0</v>
      </c>
      <c r="X1348">
        <f t="shared" si="151"/>
        <v>0</v>
      </c>
    </row>
    <row r="1349" spans="1:24" x14ac:dyDescent="0.3">
      <c r="A1349" t="s">
        <v>1364</v>
      </c>
      <c r="B1349" t="str">
        <f t="shared" si="152"/>
        <v>'HITECHGEAR'</v>
      </c>
      <c r="C1349" t="s">
        <v>24</v>
      </c>
      <c r="D1349" t="s">
        <v>1677</v>
      </c>
      <c r="E1349">
        <v>104</v>
      </c>
      <c r="F1349">
        <v>106.9</v>
      </c>
      <c r="G1349">
        <v>106.95</v>
      </c>
      <c r="H1349">
        <v>99.5</v>
      </c>
      <c r="I1349">
        <v>104</v>
      </c>
      <c r="J1349">
        <v>101.65</v>
      </c>
      <c r="K1349">
        <v>103.3</v>
      </c>
      <c r="L1349">
        <v>3626</v>
      </c>
      <c r="M1349" s="3">
        <v>3.75</v>
      </c>
      <c r="N1349">
        <v>127</v>
      </c>
      <c r="O1349" s="3">
        <f t="shared" si="148"/>
        <v>28.551181102362204</v>
      </c>
      <c r="P1349" s="3">
        <f>VLOOKUP(A1349,'27-7'!$A$2:$N$1650,14,FALSE)</f>
        <v>61.29032258064516</v>
      </c>
      <c r="Q1349" s="6">
        <f t="shared" si="153"/>
        <v>-0.5341649399088273</v>
      </c>
      <c r="R1349" s="5">
        <f>VLOOKUP(A1349,'27-7'!$A$2:$L$1650,12,FALSE)</f>
        <v>3.94</v>
      </c>
      <c r="S1349" s="7">
        <f t="shared" si="154"/>
        <v>-4.8223350253807092E-2</v>
      </c>
      <c r="T1349">
        <v>2790</v>
      </c>
      <c r="U1349">
        <v>76.94</v>
      </c>
      <c r="V1349">
        <f t="shared" si="149"/>
        <v>0</v>
      </c>
      <c r="W1349">
        <f t="shared" si="150"/>
        <v>0</v>
      </c>
      <c r="X1349">
        <f t="shared" si="151"/>
        <v>0</v>
      </c>
    </row>
    <row r="1350" spans="1:24" x14ac:dyDescent="0.3">
      <c r="A1350" t="s">
        <v>1371</v>
      </c>
      <c r="B1350" t="str">
        <f t="shared" si="152"/>
        <v>'JISLDVREQS'</v>
      </c>
      <c r="C1350" t="s">
        <v>41</v>
      </c>
      <c r="D1350" t="s">
        <v>1677</v>
      </c>
      <c r="E1350">
        <v>9.85</v>
      </c>
      <c r="F1350">
        <v>9.5</v>
      </c>
      <c r="G1350">
        <v>10.3</v>
      </c>
      <c r="H1350">
        <v>9.4499999999999993</v>
      </c>
      <c r="I1350">
        <v>9.8000000000000007</v>
      </c>
      <c r="J1350">
        <v>9.8000000000000007</v>
      </c>
      <c r="K1350">
        <v>9.83</v>
      </c>
      <c r="L1350">
        <v>37657</v>
      </c>
      <c r="M1350" s="3">
        <v>3.7</v>
      </c>
      <c r="N1350">
        <v>146</v>
      </c>
      <c r="O1350" s="3">
        <f t="shared" si="148"/>
        <v>257.92465753424659</v>
      </c>
      <c r="P1350" s="3">
        <f>VLOOKUP(A1350,'27-7'!$A$2:$N$1650,14,FALSE)</f>
        <v>249.65306122448979</v>
      </c>
      <c r="Q1350" s="6">
        <f t="shared" si="153"/>
        <v>3.3132364847386846E-2</v>
      </c>
      <c r="R1350" s="5">
        <f>VLOOKUP(A1350,'27-7'!$A$2:$L$1650,12,FALSE)</f>
        <v>3.65</v>
      </c>
      <c r="S1350" s="7">
        <f t="shared" si="154"/>
        <v>1.3698630136986375E-2</v>
      </c>
      <c r="T1350" t="s">
        <v>42</v>
      </c>
      <c r="U1350" t="s">
        <v>42</v>
      </c>
      <c r="V1350">
        <f t="shared" si="149"/>
        <v>0</v>
      </c>
      <c r="W1350">
        <f t="shared" si="150"/>
        <v>0</v>
      </c>
      <c r="X1350">
        <f t="shared" si="151"/>
        <v>0</v>
      </c>
    </row>
    <row r="1351" spans="1:24" x14ac:dyDescent="0.3">
      <c r="A1351" t="s">
        <v>1410</v>
      </c>
      <c r="B1351" t="str">
        <f t="shared" si="152"/>
        <v>'SITINET'</v>
      </c>
      <c r="C1351" t="s">
        <v>41</v>
      </c>
      <c r="D1351" t="s">
        <v>1677</v>
      </c>
      <c r="E1351">
        <v>1.75</v>
      </c>
      <c r="F1351">
        <v>1.75</v>
      </c>
      <c r="G1351">
        <v>1.8</v>
      </c>
      <c r="H1351">
        <v>1.7</v>
      </c>
      <c r="I1351">
        <v>1.8</v>
      </c>
      <c r="J1351">
        <v>1.8</v>
      </c>
      <c r="K1351">
        <v>1.75</v>
      </c>
      <c r="L1351">
        <v>210923</v>
      </c>
      <c r="M1351" s="3">
        <v>3.7</v>
      </c>
      <c r="N1351">
        <v>156</v>
      </c>
      <c r="O1351" s="3">
        <f t="shared" si="148"/>
        <v>1352.0705128205129</v>
      </c>
      <c r="P1351" s="3">
        <f>VLOOKUP(A1351,'27-7'!$A$2:$N$1650,14,FALSE)</f>
        <v>1204.4047619047619</v>
      </c>
      <c r="Q1351" s="6">
        <f t="shared" si="153"/>
        <v>0.12260475513416115</v>
      </c>
      <c r="R1351" s="5">
        <f>VLOOKUP(A1351,'27-7'!$A$2:$L$1650,12,FALSE)</f>
        <v>2.67</v>
      </c>
      <c r="S1351" s="7">
        <f t="shared" si="154"/>
        <v>0.38576779026217239</v>
      </c>
      <c r="T1351" t="s">
        <v>42</v>
      </c>
      <c r="U1351" t="s">
        <v>42</v>
      </c>
      <c r="V1351">
        <f t="shared" si="149"/>
        <v>0</v>
      </c>
      <c r="W1351">
        <f t="shared" si="150"/>
        <v>0</v>
      </c>
      <c r="X1351">
        <f t="shared" si="151"/>
        <v>0</v>
      </c>
    </row>
    <row r="1352" spans="1:24" x14ac:dyDescent="0.3">
      <c r="A1352" t="s">
        <v>1426</v>
      </c>
      <c r="B1352" t="str">
        <f t="shared" si="152"/>
        <v>'AGROPHOS'</v>
      </c>
      <c r="C1352" t="s">
        <v>24</v>
      </c>
      <c r="D1352" t="s">
        <v>1677</v>
      </c>
      <c r="E1352">
        <v>10.3</v>
      </c>
      <c r="F1352">
        <v>10</v>
      </c>
      <c r="G1352">
        <v>10.3</v>
      </c>
      <c r="H1352">
        <v>9.8000000000000007</v>
      </c>
      <c r="I1352">
        <v>10.3</v>
      </c>
      <c r="J1352">
        <v>10</v>
      </c>
      <c r="K1352">
        <v>9.84</v>
      </c>
      <c r="L1352">
        <v>36904</v>
      </c>
      <c r="M1352" s="3">
        <v>3.63</v>
      </c>
      <c r="N1352">
        <v>142</v>
      </c>
      <c r="O1352" s="3">
        <f t="shared" si="148"/>
        <v>259.88732394366195</v>
      </c>
      <c r="P1352" s="3">
        <f>VLOOKUP(A1352,'27-7'!$A$2:$N$1650,14,FALSE)</f>
        <v>181.24347826086955</v>
      </c>
      <c r="Q1352" s="6">
        <f t="shared" si="153"/>
        <v>0.43391269267961075</v>
      </c>
      <c r="R1352" s="5">
        <f>VLOOKUP(A1352,'27-7'!$A$2:$L$1650,12,FALSE)</f>
        <v>2.16</v>
      </c>
      <c r="S1352" s="7">
        <f t="shared" si="154"/>
        <v>0.68055555555555536</v>
      </c>
      <c r="T1352">
        <v>35154</v>
      </c>
      <c r="U1352">
        <v>95.26</v>
      </c>
      <c r="V1352">
        <f t="shared" si="149"/>
        <v>0</v>
      </c>
      <c r="W1352">
        <f t="shared" si="150"/>
        <v>0</v>
      </c>
      <c r="X1352">
        <f t="shared" si="151"/>
        <v>0</v>
      </c>
    </row>
    <row r="1353" spans="1:24" x14ac:dyDescent="0.3">
      <c r="A1353" t="s">
        <v>1429</v>
      </c>
      <c r="B1353" t="str">
        <f t="shared" si="152"/>
        <v>'IVC'</v>
      </c>
      <c r="C1353" t="s">
        <v>41</v>
      </c>
      <c r="D1353" t="s">
        <v>1677</v>
      </c>
      <c r="E1353">
        <v>3.1</v>
      </c>
      <c r="F1353">
        <v>3.15</v>
      </c>
      <c r="G1353">
        <v>3.25</v>
      </c>
      <c r="H1353">
        <v>3</v>
      </c>
      <c r="I1353">
        <v>3.25</v>
      </c>
      <c r="J1353">
        <v>3.25</v>
      </c>
      <c r="K1353">
        <v>3.19</v>
      </c>
      <c r="L1353">
        <v>112574</v>
      </c>
      <c r="M1353" s="3">
        <v>3.59</v>
      </c>
      <c r="N1353">
        <v>126</v>
      </c>
      <c r="O1353" s="3">
        <f t="shared" si="148"/>
        <v>893.44444444444446</v>
      </c>
      <c r="P1353" s="3">
        <f>VLOOKUP(A1353,'27-7'!$A$2:$N$1650,14,FALSE)</f>
        <v>499.3014705882353</v>
      </c>
      <c r="Q1353" s="6">
        <f t="shared" si="153"/>
        <v>0.78938877025910381</v>
      </c>
      <c r="R1353" s="5">
        <f>VLOOKUP(A1353,'27-7'!$A$2:$L$1650,12,FALSE)</f>
        <v>2.09</v>
      </c>
      <c r="S1353" s="7">
        <f t="shared" si="154"/>
        <v>0.71770334928229673</v>
      </c>
      <c r="T1353" t="s">
        <v>42</v>
      </c>
      <c r="U1353" t="s">
        <v>42</v>
      </c>
      <c r="V1353">
        <f t="shared" si="149"/>
        <v>0</v>
      </c>
      <c r="W1353">
        <f t="shared" si="150"/>
        <v>0</v>
      </c>
      <c r="X1353">
        <f t="shared" si="151"/>
        <v>0</v>
      </c>
    </row>
    <row r="1354" spans="1:24" x14ac:dyDescent="0.3">
      <c r="A1354" t="s">
        <v>1414</v>
      </c>
      <c r="B1354" t="str">
        <f t="shared" si="152"/>
        <v>'NILASPACES'</v>
      </c>
      <c r="C1354" t="s">
        <v>24</v>
      </c>
      <c r="D1354" t="s">
        <v>1677</v>
      </c>
      <c r="E1354">
        <v>1.05</v>
      </c>
      <c r="F1354">
        <v>1.1000000000000001</v>
      </c>
      <c r="G1354">
        <v>1.1000000000000001</v>
      </c>
      <c r="H1354">
        <v>1</v>
      </c>
      <c r="I1354">
        <v>1.1000000000000001</v>
      </c>
      <c r="J1354">
        <v>1.05</v>
      </c>
      <c r="K1354">
        <v>1.06</v>
      </c>
      <c r="L1354">
        <v>332282</v>
      </c>
      <c r="M1354" s="3">
        <v>3.53</v>
      </c>
      <c r="N1354">
        <v>143</v>
      </c>
      <c r="O1354" s="3">
        <f t="shared" si="148"/>
        <v>2323.6503496503497</v>
      </c>
      <c r="P1354" s="3">
        <f>VLOOKUP(A1354,'27-7'!$A$2:$N$1650,14,FALSE)</f>
        <v>1550.1780821917807</v>
      </c>
      <c r="Q1354" s="6">
        <f t="shared" si="153"/>
        <v>0.49895704006146474</v>
      </c>
      <c r="R1354" s="5">
        <f>VLOOKUP(A1354,'27-7'!$A$2:$L$1650,12,FALSE)</f>
        <v>2.46</v>
      </c>
      <c r="S1354" s="7">
        <f t="shared" si="154"/>
        <v>0.43495934959349586</v>
      </c>
      <c r="T1354">
        <v>223617</v>
      </c>
      <c r="U1354">
        <v>67.3</v>
      </c>
      <c r="V1354">
        <f t="shared" si="149"/>
        <v>0</v>
      </c>
      <c r="W1354">
        <f t="shared" si="150"/>
        <v>0</v>
      </c>
      <c r="X1354">
        <f t="shared" si="151"/>
        <v>0</v>
      </c>
    </row>
    <row r="1355" spans="1:24" x14ac:dyDescent="0.3">
      <c r="A1355" t="s">
        <v>1136</v>
      </c>
      <c r="B1355" t="str">
        <f t="shared" si="152"/>
        <v>'UTISENSETF'</v>
      </c>
      <c r="C1355" t="s">
        <v>24</v>
      </c>
      <c r="D1355" t="s">
        <v>1677</v>
      </c>
      <c r="E1355">
        <v>396</v>
      </c>
      <c r="F1355">
        <v>398</v>
      </c>
      <c r="G1355">
        <v>408</v>
      </c>
      <c r="H1355">
        <v>398</v>
      </c>
      <c r="I1355">
        <v>408</v>
      </c>
      <c r="J1355">
        <v>406.43</v>
      </c>
      <c r="K1355">
        <v>400.99</v>
      </c>
      <c r="L1355">
        <v>878</v>
      </c>
      <c r="M1355" s="3">
        <v>3.52</v>
      </c>
      <c r="N1355">
        <v>22</v>
      </c>
      <c r="O1355" s="3">
        <f t="shared" si="148"/>
        <v>39.909090909090907</v>
      </c>
      <c r="P1355" s="3">
        <f>VLOOKUP(A1355,'27-7'!$A$2:$N$1650,14,FALSE)</f>
        <v>33.549450549450547</v>
      </c>
      <c r="Q1355" s="6">
        <f t="shared" si="153"/>
        <v>0.1895601941458476</v>
      </c>
      <c r="R1355" s="5">
        <f>VLOOKUP(A1355,'27-7'!$A$2:$L$1650,12,FALSE)</f>
        <v>12.15</v>
      </c>
      <c r="S1355" s="7">
        <f t="shared" si="154"/>
        <v>-0.71028806584362147</v>
      </c>
      <c r="T1355">
        <v>687</v>
      </c>
      <c r="U1355">
        <v>78.25</v>
      </c>
      <c r="V1355">
        <f t="shared" si="149"/>
        <v>0</v>
      </c>
      <c r="W1355">
        <f t="shared" si="150"/>
        <v>0</v>
      </c>
      <c r="X1355">
        <f t="shared" si="151"/>
        <v>0</v>
      </c>
    </row>
    <row r="1356" spans="1:24" x14ac:dyDescent="0.3">
      <c r="A1356" t="s">
        <v>1401</v>
      </c>
      <c r="B1356" t="str">
        <f t="shared" si="152"/>
        <v>'PATINTLOG'</v>
      </c>
      <c r="C1356" t="s">
        <v>24</v>
      </c>
      <c r="D1356" t="s">
        <v>1677</v>
      </c>
      <c r="E1356">
        <v>20.7</v>
      </c>
      <c r="F1356">
        <v>21</v>
      </c>
      <c r="G1356">
        <v>21.15</v>
      </c>
      <c r="H1356">
        <v>19.7</v>
      </c>
      <c r="I1356">
        <v>19.899999999999999</v>
      </c>
      <c r="J1356">
        <v>19.899999999999999</v>
      </c>
      <c r="K1356">
        <v>20.309999999999999</v>
      </c>
      <c r="L1356">
        <v>17306</v>
      </c>
      <c r="M1356" s="3">
        <v>3.51</v>
      </c>
      <c r="N1356">
        <v>184</v>
      </c>
      <c r="O1356" s="3">
        <f t="shared" si="148"/>
        <v>94.054347826086953</v>
      </c>
      <c r="P1356" s="3">
        <f>VLOOKUP(A1356,'27-7'!$A$2:$N$1650,14,FALSE)</f>
        <v>99.638297872340431</v>
      </c>
      <c r="Q1356" s="6">
        <f t="shared" si="153"/>
        <v>-5.6042206315164086E-2</v>
      </c>
      <c r="R1356" s="5">
        <f>VLOOKUP(A1356,'27-7'!$A$2:$L$1650,12,FALSE)</f>
        <v>2.93</v>
      </c>
      <c r="S1356" s="7">
        <f t="shared" si="154"/>
        <v>0.19795221843003399</v>
      </c>
      <c r="T1356">
        <v>14445</v>
      </c>
      <c r="U1356">
        <v>83.47</v>
      </c>
      <c r="V1356">
        <f t="shared" si="149"/>
        <v>0</v>
      </c>
      <c r="W1356">
        <f t="shared" si="150"/>
        <v>0</v>
      </c>
      <c r="X1356">
        <f t="shared" si="151"/>
        <v>0</v>
      </c>
    </row>
    <row r="1357" spans="1:24" x14ac:dyDescent="0.3">
      <c r="A1357" t="s">
        <v>1369</v>
      </c>
      <c r="B1357" t="str">
        <f t="shared" si="152"/>
        <v>'KDDL'</v>
      </c>
      <c r="C1357" t="s">
        <v>41</v>
      </c>
      <c r="D1357" t="s">
        <v>1677</v>
      </c>
      <c r="E1357">
        <v>133.69999999999999</v>
      </c>
      <c r="F1357">
        <v>133.69999999999999</v>
      </c>
      <c r="G1357">
        <v>140</v>
      </c>
      <c r="H1357">
        <v>130</v>
      </c>
      <c r="I1357">
        <v>130</v>
      </c>
      <c r="J1357">
        <v>130.35</v>
      </c>
      <c r="K1357">
        <v>133.38999999999999</v>
      </c>
      <c r="L1357">
        <v>2615</v>
      </c>
      <c r="M1357" s="3">
        <v>3.49</v>
      </c>
      <c r="N1357">
        <v>70</v>
      </c>
      <c r="O1357" s="3">
        <f t="shared" si="148"/>
        <v>37.357142857142854</v>
      </c>
      <c r="P1357" s="3">
        <f>VLOOKUP(A1357,'27-7'!$A$2:$N$1650,14,FALSE)</f>
        <v>59.434782608695649</v>
      </c>
      <c r="Q1357" s="6">
        <f t="shared" si="153"/>
        <v>-0.37145992266694539</v>
      </c>
      <c r="R1357" s="5">
        <f>VLOOKUP(A1357,'27-7'!$A$2:$L$1650,12,FALSE)</f>
        <v>3.68</v>
      </c>
      <c r="S1357" s="7">
        <f t="shared" si="154"/>
        <v>-5.1630434782608682E-2</v>
      </c>
      <c r="T1357" t="s">
        <v>42</v>
      </c>
      <c r="U1357" t="s">
        <v>42</v>
      </c>
      <c r="V1357">
        <f t="shared" si="149"/>
        <v>0</v>
      </c>
      <c r="W1357">
        <f t="shared" si="150"/>
        <v>0</v>
      </c>
      <c r="X1357">
        <f t="shared" si="151"/>
        <v>0</v>
      </c>
    </row>
    <row r="1358" spans="1:24" x14ac:dyDescent="0.3">
      <c r="A1358" t="s">
        <v>1134</v>
      </c>
      <c r="B1358" t="str">
        <f t="shared" si="152"/>
        <v>'REMSONSIND'</v>
      </c>
      <c r="C1358" t="s">
        <v>24</v>
      </c>
      <c r="D1358" t="s">
        <v>1677</v>
      </c>
      <c r="E1358">
        <v>66.75</v>
      </c>
      <c r="F1358">
        <v>66.75</v>
      </c>
      <c r="G1358">
        <v>67.7</v>
      </c>
      <c r="H1358">
        <v>64.650000000000006</v>
      </c>
      <c r="I1358">
        <v>67</v>
      </c>
      <c r="J1358">
        <v>67.05</v>
      </c>
      <c r="K1358">
        <v>65.959999999999994</v>
      </c>
      <c r="L1358">
        <v>5295</v>
      </c>
      <c r="M1358" s="3">
        <v>3.49</v>
      </c>
      <c r="N1358">
        <v>149</v>
      </c>
      <c r="O1358" s="3">
        <f t="shared" si="148"/>
        <v>35.536912751677853</v>
      </c>
      <c r="P1358" s="3">
        <f>VLOOKUP(A1358,'27-7'!$A$2:$N$1650,14,FALSE)</f>
        <v>54.733333333333334</v>
      </c>
      <c r="Q1358" s="6">
        <f t="shared" si="153"/>
        <v>-0.35072632000588577</v>
      </c>
      <c r="R1358" s="5">
        <f>VLOOKUP(A1358,'27-7'!$A$2:$L$1650,12,FALSE)</f>
        <v>13.67</v>
      </c>
      <c r="S1358" s="7">
        <f t="shared" si="154"/>
        <v>-0.74469641550841259</v>
      </c>
      <c r="T1358">
        <v>970</v>
      </c>
      <c r="U1358">
        <v>18.32</v>
      </c>
      <c r="V1358">
        <f t="shared" si="149"/>
        <v>0</v>
      </c>
      <c r="W1358">
        <f t="shared" si="150"/>
        <v>0</v>
      </c>
      <c r="X1358">
        <f t="shared" si="151"/>
        <v>0</v>
      </c>
    </row>
    <row r="1359" spans="1:24" x14ac:dyDescent="0.3">
      <c r="A1359" t="s">
        <v>1111</v>
      </c>
      <c r="B1359" t="str">
        <f t="shared" si="152"/>
        <v>'XELPMOC'</v>
      </c>
      <c r="C1359" t="s">
        <v>41</v>
      </c>
      <c r="D1359" t="s">
        <v>1677</v>
      </c>
      <c r="E1359">
        <v>117.7</v>
      </c>
      <c r="F1359">
        <v>123.55</v>
      </c>
      <c r="G1359">
        <v>123.55</v>
      </c>
      <c r="H1359">
        <v>123.55</v>
      </c>
      <c r="I1359">
        <v>123.55</v>
      </c>
      <c r="J1359">
        <v>123.55</v>
      </c>
      <c r="K1359">
        <v>123.55</v>
      </c>
      <c r="L1359">
        <v>2794</v>
      </c>
      <c r="M1359" s="3">
        <v>3.45</v>
      </c>
      <c r="N1359">
        <v>29</v>
      </c>
      <c r="O1359" s="3">
        <f t="shared" si="148"/>
        <v>96.34482758620689</v>
      </c>
      <c r="P1359" s="3">
        <f>VLOOKUP(A1359,'27-7'!$A$2:$N$1650,14,FALSE)</f>
        <v>228.15151515151516</v>
      </c>
      <c r="Q1359" s="6">
        <f t="shared" si="153"/>
        <v>-0.57771559166624686</v>
      </c>
      <c r="R1359" s="5">
        <f>VLOOKUP(A1359,'27-7'!$A$2:$L$1650,12,FALSE)</f>
        <v>8.86</v>
      </c>
      <c r="S1359" s="7">
        <f t="shared" si="154"/>
        <v>-0.61060948081264099</v>
      </c>
      <c r="T1359" t="s">
        <v>42</v>
      </c>
      <c r="U1359" t="s">
        <v>42</v>
      </c>
      <c r="V1359">
        <f t="shared" si="149"/>
        <v>0</v>
      </c>
      <c r="W1359">
        <f t="shared" si="150"/>
        <v>0</v>
      </c>
      <c r="X1359">
        <f t="shared" si="151"/>
        <v>0</v>
      </c>
    </row>
    <row r="1360" spans="1:24" x14ac:dyDescent="0.3">
      <c r="A1360" t="s">
        <v>1350</v>
      </c>
      <c r="B1360" t="str">
        <f t="shared" si="152"/>
        <v>'AUTOLITIND'</v>
      </c>
      <c r="C1360" t="s">
        <v>24</v>
      </c>
      <c r="D1360" t="s">
        <v>1677</v>
      </c>
      <c r="E1360">
        <v>17.850000000000001</v>
      </c>
      <c r="F1360">
        <v>18.45</v>
      </c>
      <c r="G1360">
        <v>18.7</v>
      </c>
      <c r="H1360">
        <v>17.3</v>
      </c>
      <c r="I1360">
        <v>17.8</v>
      </c>
      <c r="J1360">
        <v>17.649999999999999</v>
      </c>
      <c r="K1360">
        <v>17.89</v>
      </c>
      <c r="L1360">
        <v>19244</v>
      </c>
      <c r="M1360" s="3">
        <v>3.44</v>
      </c>
      <c r="N1360">
        <v>191</v>
      </c>
      <c r="O1360" s="3">
        <f t="shared" si="148"/>
        <v>100.75392670157068</v>
      </c>
      <c r="P1360" s="3">
        <f>VLOOKUP(A1360,'27-7'!$A$2:$N$1650,14,FALSE)</f>
        <v>87.226950354609926</v>
      </c>
      <c r="Q1360" s="6">
        <f t="shared" si="153"/>
        <v>0.15507794657463744</v>
      </c>
      <c r="R1360" s="5">
        <f>VLOOKUP(A1360,'27-7'!$A$2:$L$1650,12,FALSE)</f>
        <v>4.4800000000000004</v>
      </c>
      <c r="S1360" s="7">
        <f t="shared" si="154"/>
        <v>-0.23214285714285723</v>
      </c>
      <c r="T1360">
        <v>5732</v>
      </c>
      <c r="U1360">
        <v>29.79</v>
      </c>
      <c r="V1360">
        <f t="shared" si="149"/>
        <v>0</v>
      </c>
      <c r="W1360">
        <f t="shared" si="150"/>
        <v>0</v>
      </c>
      <c r="X1360">
        <f t="shared" si="151"/>
        <v>0</v>
      </c>
    </row>
    <row r="1361" spans="1:24" x14ac:dyDescent="0.3">
      <c r="A1361" t="s">
        <v>1462</v>
      </c>
      <c r="B1361" t="str">
        <f t="shared" si="152"/>
        <v>'RGL'</v>
      </c>
      <c r="C1361" t="s">
        <v>24</v>
      </c>
      <c r="D1361" t="s">
        <v>1677</v>
      </c>
      <c r="E1361">
        <v>211.35</v>
      </c>
      <c r="F1361">
        <v>219.45</v>
      </c>
      <c r="G1361">
        <v>219.45</v>
      </c>
      <c r="H1361">
        <v>210.1</v>
      </c>
      <c r="I1361">
        <v>215.75</v>
      </c>
      <c r="J1361">
        <v>213.25</v>
      </c>
      <c r="K1361">
        <v>212.62</v>
      </c>
      <c r="L1361">
        <v>1618</v>
      </c>
      <c r="M1361" s="3">
        <v>3.44</v>
      </c>
      <c r="N1361">
        <v>140</v>
      </c>
      <c r="O1361" s="3">
        <f t="shared" si="148"/>
        <v>11.557142857142857</v>
      </c>
      <c r="P1361" s="3">
        <f>VLOOKUP(A1361,'27-7'!$A$2:$N$1650,14,FALSE)</f>
        <v>10.450704225352112</v>
      </c>
      <c r="Q1361" s="6">
        <f t="shared" si="153"/>
        <v>0.10587216018482869</v>
      </c>
      <c r="R1361" s="5">
        <f>VLOOKUP(A1361,'27-7'!$A$2:$L$1650,12,FALSE)</f>
        <v>1.59</v>
      </c>
      <c r="S1361" s="7">
        <f t="shared" si="154"/>
        <v>1.1635220125786163</v>
      </c>
      <c r="T1361">
        <v>749</v>
      </c>
      <c r="U1361">
        <v>46.29</v>
      </c>
      <c r="V1361">
        <f t="shared" si="149"/>
        <v>0</v>
      </c>
      <c r="W1361">
        <f t="shared" si="150"/>
        <v>0</v>
      </c>
      <c r="X1361">
        <f t="shared" si="151"/>
        <v>0</v>
      </c>
    </row>
    <row r="1362" spans="1:24" x14ac:dyDescent="0.3">
      <c r="A1362" t="s">
        <v>1415</v>
      </c>
      <c r="B1362" t="str">
        <f t="shared" si="152"/>
        <v>'BHARATGEAR'</v>
      </c>
      <c r="C1362" t="s">
        <v>24</v>
      </c>
      <c r="D1362" t="s">
        <v>1677</v>
      </c>
      <c r="E1362">
        <v>40.700000000000003</v>
      </c>
      <c r="F1362">
        <v>39.700000000000003</v>
      </c>
      <c r="G1362">
        <v>42</v>
      </c>
      <c r="H1362">
        <v>39</v>
      </c>
      <c r="I1362">
        <v>41</v>
      </c>
      <c r="J1362">
        <v>39.9</v>
      </c>
      <c r="K1362">
        <v>40.07</v>
      </c>
      <c r="L1362">
        <v>8418</v>
      </c>
      <c r="M1362" s="3">
        <v>3.37</v>
      </c>
      <c r="N1362">
        <v>190</v>
      </c>
      <c r="O1362" s="3">
        <f t="shared" si="148"/>
        <v>44.305263157894736</v>
      </c>
      <c r="P1362" s="3">
        <f>VLOOKUP(A1362,'27-7'!$A$2:$N$1650,14,FALSE)</f>
        <v>32.922222222222224</v>
      </c>
      <c r="Q1362" s="6">
        <f t="shared" si="153"/>
        <v>0.34575554647672158</v>
      </c>
      <c r="R1362" s="5">
        <f>VLOOKUP(A1362,'27-7'!$A$2:$L$1650,12,FALSE)</f>
        <v>2.41</v>
      </c>
      <c r="S1362" s="7">
        <f t="shared" si="154"/>
        <v>0.39834024896265557</v>
      </c>
      <c r="T1362">
        <v>3521</v>
      </c>
      <c r="U1362">
        <v>41.83</v>
      </c>
      <c r="V1362">
        <f t="shared" si="149"/>
        <v>0</v>
      </c>
      <c r="W1362">
        <f t="shared" si="150"/>
        <v>0</v>
      </c>
      <c r="X1362">
        <f t="shared" si="151"/>
        <v>0</v>
      </c>
    </row>
    <row r="1363" spans="1:24" x14ac:dyDescent="0.3">
      <c r="A1363" t="s">
        <v>1365</v>
      </c>
      <c r="B1363" t="str">
        <f t="shared" si="152"/>
        <v>'GOKUL'</v>
      </c>
      <c r="C1363" t="s">
        <v>24</v>
      </c>
      <c r="D1363" t="s">
        <v>1677</v>
      </c>
      <c r="E1363">
        <v>16.899999999999999</v>
      </c>
      <c r="F1363">
        <v>17.600000000000001</v>
      </c>
      <c r="G1363">
        <v>17.600000000000001</v>
      </c>
      <c r="H1363">
        <v>16.100000000000001</v>
      </c>
      <c r="I1363">
        <v>16.350000000000001</v>
      </c>
      <c r="J1363">
        <v>16.100000000000001</v>
      </c>
      <c r="K1363">
        <v>16.559999999999999</v>
      </c>
      <c r="L1363">
        <v>20372</v>
      </c>
      <c r="M1363" s="3">
        <v>3.37</v>
      </c>
      <c r="N1363">
        <v>167</v>
      </c>
      <c r="O1363" s="3">
        <f t="shared" si="148"/>
        <v>121.9880239520958</v>
      </c>
      <c r="P1363" s="3">
        <f>VLOOKUP(A1363,'27-7'!$A$2:$N$1650,14,FALSE)</f>
        <v>138.88023952095807</v>
      </c>
      <c r="Q1363" s="6">
        <f t="shared" si="153"/>
        <v>-0.12163152675376188</v>
      </c>
      <c r="R1363" s="5">
        <f>VLOOKUP(A1363,'27-7'!$A$2:$L$1650,12,FALSE)</f>
        <v>3.88</v>
      </c>
      <c r="S1363" s="7">
        <f t="shared" si="154"/>
        <v>-0.13144329896907211</v>
      </c>
      <c r="T1363">
        <v>14048</v>
      </c>
      <c r="U1363">
        <v>68.959999999999994</v>
      </c>
      <c r="V1363">
        <f t="shared" si="149"/>
        <v>0</v>
      </c>
      <c r="W1363">
        <f t="shared" si="150"/>
        <v>0</v>
      </c>
      <c r="X1363">
        <f t="shared" si="151"/>
        <v>0</v>
      </c>
    </row>
    <row r="1364" spans="1:24" x14ac:dyDescent="0.3">
      <c r="A1364" t="s">
        <v>1427</v>
      </c>
      <c r="B1364" t="str">
        <f t="shared" si="152"/>
        <v>'MANAKSIA'</v>
      </c>
      <c r="C1364" t="s">
        <v>24</v>
      </c>
      <c r="D1364" t="s">
        <v>1677</v>
      </c>
      <c r="E1364">
        <v>33.75</v>
      </c>
      <c r="F1364">
        <v>33.9</v>
      </c>
      <c r="G1364">
        <v>34.549999999999997</v>
      </c>
      <c r="H1364">
        <v>33.5</v>
      </c>
      <c r="I1364">
        <v>34.4</v>
      </c>
      <c r="J1364">
        <v>34.049999999999997</v>
      </c>
      <c r="K1364">
        <v>34.04</v>
      </c>
      <c r="L1364">
        <v>9886</v>
      </c>
      <c r="M1364" s="3">
        <v>3.36</v>
      </c>
      <c r="N1364">
        <v>205</v>
      </c>
      <c r="O1364" s="3">
        <f t="shared" si="148"/>
        <v>48.224390243902441</v>
      </c>
      <c r="P1364" s="3">
        <f>VLOOKUP(A1364,'27-7'!$A$2:$N$1650,14,FALSE)</f>
        <v>35.337078651685395</v>
      </c>
      <c r="Q1364" s="6">
        <f t="shared" si="153"/>
        <v>0.36469657605956024</v>
      </c>
      <c r="R1364" s="5">
        <f>VLOOKUP(A1364,'27-7'!$A$2:$L$1650,12,FALSE)</f>
        <v>2.15</v>
      </c>
      <c r="S1364" s="7">
        <f t="shared" si="154"/>
        <v>0.56279069767441858</v>
      </c>
      <c r="T1364">
        <v>4706</v>
      </c>
      <c r="U1364">
        <v>47.6</v>
      </c>
      <c r="V1364">
        <f t="shared" si="149"/>
        <v>0</v>
      </c>
      <c r="W1364">
        <f t="shared" si="150"/>
        <v>0</v>
      </c>
      <c r="X1364">
        <f t="shared" si="151"/>
        <v>0</v>
      </c>
    </row>
    <row r="1365" spans="1:24" x14ac:dyDescent="0.3">
      <c r="A1365" t="s">
        <v>1086</v>
      </c>
      <c r="B1365" t="str">
        <f t="shared" si="152"/>
        <v>'INDORAMA'</v>
      </c>
      <c r="C1365" t="s">
        <v>24</v>
      </c>
      <c r="D1365" t="s">
        <v>1677</v>
      </c>
      <c r="E1365">
        <v>14.95</v>
      </c>
      <c r="F1365">
        <v>14.6</v>
      </c>
      <c r="G1365">
        <v>14.7</v>
      </c>
      <c r="H1365">
        <v>14.25</v>
      </c>
      <c r="I1365">
        <v>14.25</v>
      </c>
      <c r="J1365">
        <v>14.25</v>
      </c>
      <c r="K1365">
        <v>14.46</v>
      </c>
      <c r="L1365">
        <v>23155</v>
      </c>
      <c r="M1365" s="3">
        <v>3.35</v>
      </c>
      <c r="N1365">
        <v>327</v>
      </c>
      <c r="O1365" s="3">
        <f t="shared" si="148"/>
        <v>70.810397553516822</v>
      </c>
      <c r="P1365" s="3">
        <f>VLOOKUP(A1365,'27-7'!$A$2:$N$1650,14,FALSE)</f>
        <v>177.42259414225941</v>
      </c>
      <c r="Q1365" s="6">
        <f t="shared" si="153"/>
        <v>-0.60089413698494198</v>
      </c>
      <c r="R1365" s="5">
        <f>VLOOKUP(A1365,'27-7'!$A$2:$L$1650,12,FALSE)</f>
        <v>6.43</v>
      </c>
      <c r="S1365" s="7">
        <f t="shared" si="154"/>
        <v>-0.47900466562985999</v>
      </c>
      <c r="T1365">
        <v>20846</v>
      </c>
      <c r="U1365">
        <v>90.03</v>
      </c>
      <c r="V1365">
        <f t="shared" si="149"/>
        <v>0</v>
      </c>
      <c r="W1365">
        <f t="shared" si="150"/>
        <v>0</v>
      </c>
      <c r="X1365">
        <f t="shared" si="151"/>
        <v>0</v>
      </c>
    </row>
    <row r="1366" spans="1:24" x14ac:dyDescent="0.3">
      <c r="A1366" t="s">
        <v>1432</v>
      </c>
      <c r="B1366" t="str">
        <f t="shared" si="152"/>
        <v>'JBFIND'</v>
      </c>
      <c r="C1366" t="s">
        <v>41</v>
      </c>
      <c r="D1366" t="s">
        <v>1677</v>
      </c>
      <c r="E1366">
        <v>9.5500000000000007</v>
      </c>
      <c r="F1366">
        <v>9.1999999999999993</v>
      </c>
      <c r="G1366">
        <v>10</v>
      </c>
      <c r="H1366">
        <v>9.1</v>
      </c>
      <c r="I1366">
        <v>10</v>
      </c>
      <c r="J1366">
        <v>9.9499999999999993</v>
      </c>
      <c r="K1366">
        <v>9.58</v>
      </c>
      <c r="L1366">
        <v>34518</v>
      </c>
      <c r="M1366" s="3">
        <v>3.31</v>
      </c>
      <c r="N1366">
        <v>107</v>
      </c>
      <c r="O1366" s="3">
        <f t="shared" si="148"/>
        <v>322.59813084112147</v>
      </c>
      <c r="P1366" s="3">
        <f>VLOOKUP(A1366,'27-7'!$A$2:$N$1650,14,FALSE)</f>
        <v>316.36764705882354</v>
      </c>
      <c r="Q1366" s="6">
        <f t="shared" si="153"/>
        <v>1.9693808264596279E-2</v>
      </c>
      <c r="R1366" s="5">
        <f>VLOOKUP(A1366,'27-7'!$A$2:$L$1650,12,FALSE)</f>
        <v>2.06</v>
      </c>
      <c r="S1366" s="7">
        <f t="shared" si="154"/>
        <v>0.60679611650485432</v>
      </c>
      <c r="T1366" t="s">
        <v>42</v>
      </c>
      <c r="U1366" t="s">
        <v>42</v>
      </c>
      <c r="V1366">
        <f t="shared" si="149"/>
        <v>0</v>
      </c>
      <c r="W1366">
        <f t="shared" si="150"/>
        <v>0</v>
      </c>
      <c r="X1366">
        <f t="shared" si="151"/>
        <v>0</v>
      </c>
    </row>
    <row r="1367" spans="1:24" x14ac:dyDescent="0.3">
      <c r="A1367" t="s">
        <v>1380</v>
      </c>
      <c r="B1367" t="str">
        <f t="shared" si="152"/>
        <v>'SILINV'</v>
      </c>
      <c r="C1367" t="s">
        <v>24</v>
      </c>
      <c r="D1367" t="s">
        <v>1677</v>
      </c>
      <c r="E1367">
        <v>143.15</v>
      </c>
      <c r="F1367">
        <v>144.05000000000001</v>
      </c>
      <c r="G1367">
        <v>149.1</v>
      </c>
      <c r="H1367">
        <v>144</v>
      </c>
      <c r="I1367">
        <v>149.1</v>
      </c>
      <c r="J1367">
        <v>148.15</v>
      </c>
      <c r="K1367">
        <v>147.24</v>
      </c>
      <c r="L1367">
        <v>2231</v>
      </c>
      <c r="M1367" s="3">
        <v>3.28</v>
      </c>
      <c r="N1367">
        <v>80</v>
      </c>
      <c r="O1367" s="3">
        <f t="shared" si="148"/>
        <v>27.887499999999999</v>
      </c>
      <c r="P1367" s="3">
        <f>VLOOKUP(A1367,'27-7'!$A$2:$N$1650,14,FALSE)</f>
        <v>19.411764705882351</v>
      </c>
      <c r="Q1367" s="6">
        <f t="shared" si="153"/>
        <v>0.43662878787878795</v>
      </c>
      <c r="R1367" s="5">
        <f>VLOOKUP(A1367,'27-7'!$A$2:$L$1650,12,FALSE)</f>
        <v>3.34</v>
      </c>
      <c r="S1367" s="7">
        <f t="shared" si="154"/>
        <v>-1.7964071856287442E-2</v>
      </c>
      <c r="T1367">
        <v>1704</v>
      </c>
      <c r="U1367">
        <v>76.38</v>
      </c>
      <c r="V1367">
        <f t="shared" si="149"/>
        <v>0</v>
      </c>
      <c r="W1367">
        <f t="shared" si="150"/>
        <v>0</v>
      </c>
      <c r="X1367">
        <f t="shared" si="151"/>
        <v>0</v>
      </c>
    </row>
    <row r="1368" spans="1:24" x14ac:dyDescent="0.3">
      <c r="A1368" t="s">
        <v>1283</v>
      </c>
      <c r="B1368" t="str">
        <f t="shared" si="152"/>
        <v>'NDL'</v>
      </c>
      <c r="C1368" t="s">
        <v>24</v>
      </c>
      <c r="D1368" t="s">
        <v>1677</v>
      </c>
      <c r="E1368">
        <v>19.850000000000001</v>
      </c>
      <c r="F1368">
        <v>19.850000000000001</v>
      </c>
      <c r="G1368">
        <v>20.399999999999999</v>
      </c>
      <c r="H1368">
        <v>19.350000000000001</v>
      </c>
      <c r="I1368">
        <v>19.8</v>
      </c>
      <c r="J1368">
        <v>19.95</v>
      </c>
      <c r="K1368">
        <v>19.86</v>
      </c>
      <c r="L1368">
        <v>16481</v>
      </c>
      <c r="M1368" s="3">
        <v>3.27</v>
      </c>
      <c r="N1368">
        <v>164</v>
      </c>
      <c r="O1368" s="3">
        <f t="shared" si="148"/>
        <v>100.4939024390244</v>
      </c>
      <c r="P1368" s="3">
        <f>VLOOKUP(A1368,'27-7'!$A$2:$N$1650,14,FALSE)</f>
        <v>177.82456140350877</v>
      </c>
      <c r="Q1368" s="6">
        <f t="shared" si="153"/>
        <v>-0.43487051706547053</v>
      </c>
      <c r="R1368" s="5">
        <f>VLOOKUP(A1368,'27-7'!$A$2:$L$1650,12,FALSE)</f>
        <v>8.0500000000000007</v>
      </c>
      <c r="S1368" s="7">
        <f t="shared" si="154"/>
        <v>-0.59378881987577647</v>
      </c>
      <c r="T1368">
        <v>12191</v>
      </c>
      <c r="U1368">
        <v>73.97</v>
      </c>
      <c r="V1368">
        <f t="shared" si="149"/>
        <v>0</v>
      </c>
      <c r="W1368">
        <f t="shared" si="150"/>
        <v>0</v>
      </c>
      <c r="X1368">
        <f t="shared" si="151"/>
        <v>0</v>
      </c>
    </row>
    <row r="1369" spans="1:24" x14ac:dyDescent="0.3">
      <c r="A1369" t="s">
        <v>107</v>
      </c>
      <c r="B1369" t="str">
        <f t="shared" si="152"/>
        <v>'RSYSTEMS'</v>
      </c>
      <c r="C1369" t="s">
        <v>24</v>
      </c>
      <c r="D1369" t="s">
        <v>1677</v>
      </c>
      <c r="E1369">
        <v>96.6</v>
      </c>
      <c r="F1369">
        <v>98.15</v>
      </c>
      <c r="G1369">
        <v>98.2</v>
      </c>
      <c r="H1369">
        <v>96</v>
      </c>
      <c r="I1369">
        <v>96</v>
      </c>
      <c r="J1369">
        <v>96.3</v>
      </c>
      <c r="K1369">
        <v>96.23</v>
      </c>
      <c r="L1369">
        <v>3392</v>
      </c>
      <c r="M1369" s="3">
        <v>3.26</v>
      </c>
      <c r="N1369">
        <v>88</v>
      </c>
      <c r="O1369" s="3">
        <f t="shared" si="148"/>
        <v>38.545454545454547</v>
      </c>
      <c r="P1369" s="3">
        <f>VLOOKUP(A1369,'27-7'!$A$2:$N$1650,14,FALSE)</f>
        <v>93.122448979591837</v>
      </c>
      <c r="Q1369" s="6">
        <f t="shared" si="153"/>
        <v>-0.58607773992389378</v>
      </c>
      <c r="R1369" s="5">
        <f>VLOOKUP(A1369,'27-7'!$A$2:$L$1650,12,FALSE)</f>
        <v>22.01</v>
      </c>
      <c r="S1369" s="7">
        <f t="shared" si="154"/>
        <v>-0.85188550658791451</v>
      </c>
      <c r="T1369">
        <v>2838</v>
      </c>
      <c r="U1369">
        <v>83.67</v>
      </c>
      <c r="V1369">
        <f t="shared" si="149"/>
        <v>0</v>
      </c>
      <c r="W1369">
        <f t="shared" si="150"/>
        <v>0</v>
      </c>
      <c r="X1369">
        <f t="shared" si="151"/>
        <v>0</v>
      </c>
    </row>
    <row r="1370" spans="1:24" x14ac:dyDescent="0.3">
      <c r="A1370" t="s">
        <v>1327</v>
      </c>
      <c r="B1370" t="str">
        <f t="shared" si="152"/>
        <v>'NETFLTGILT'</v>
      </c>
      <c r="C1370" t="s">
        <v>24</v>
      </c>
      <c r="D1370" t="s">
        <v>1677</v>
      </c>
      <c r="E1370">
        <v>21.99</v>
      </c>
      <c r="F1370">
        <v>22.04</v>
      </c>
      <c r="G1370">
        <v>22.04</v>
      </c>
      <c r="H1370">
        <v>21.97</v>
      </c>
      <c r="I1370">
        <v>22</v>
      </c>
      <c r="J1370">
        <v>21.99</v>
      </c>
      <c r="K1370">
        <v>22.01</v>
      </c>
      <c r="L1370">
        <v>14272</v>
      </c>
      <c r="M1370" s="3">
        <v>3.14</v>
      </c>
      <c r="N1370">
        <v>135</v>
      </c>
      <c r="O1370" s="3">
        <f t="shared" si="148"/>
        <v>105.71851851851852</v>
      </c>
      <c r="P1370" s="3">
        <f>VLOOKUP(A1370,'27-7'!$A$2:$N$1650,14,FALSE)</f>
        <v>221.70085470085471</v>
      </c>
      <c r="Q1370" s="6">
        <f t="shared" si="153"/>
        <v>-0.52314789827415598</v>
      </c>
      <c r="R1370" s="5">
        <f>VLOOKUP(A1370,'27-7'!$A$2:$L$1650,12,FALSE)</f>
        <v>5.72</v>
      </c>
      <c r="S1370" s="7">
        <f t="shared" si="154"/>
        <v>-0.45104895104895099</v>
      </c>
      <c r="T1370">
        <v>13663</v>
      </c>
      <c r="U1370">
        <v>95.73</v>
      </c>
      <c r="V1370">
        <f t="shared" si="149"/>
        <v>0</v>
      </c>
      <c r="W1370">
        <f t="shared" si="150"/>
        <v>0</v>
      </c>
      <c r="X1370">
        <f t="shared" si="151"/>
        <v>0</v>
      </c>
    </row>
    <row r="1371" spans="1:24" x14ac:dyDescent="0.3">
      <c r="A1371" t="s">
        <v>1409</v>
      </c>
      <c r="B1371" t="str">
        <f t="shared" si="152"/>
        <v>'CREST'</v>
      </c>
      <c r="C1371" t="s">
        <v>24</v>
      </c>
      <c r="D1371" t="s">
        <v>1677</v>
      </c>
      <c r="E1371">
        <v>60.65</v>
      </c>
      <c r="F1371">
        <v>59.95</v>
      </c>
      <c r="G1371">
        <v>63.5</v>
      </c>
      <c r="H1371">
        <v>59.95</v>
      </c>
      <c r="I1371">
        <v>62.05</v>
      </c>
      <c r="J1371">
        <v>62.9</v>
      </c>
      <c r="K1371">
        <v>61.57</v>
      </c>
      <c r="L1371">
        <v>5067</v>
      </c>
      <c r="M1371" s="3">
        <v>3.12</v>
      </c>
      <c r="N1371">
        <v>182</v>
      </c>
      <c r="O1371" s="3">
        <f t="shared" si="148"/>
        <v>27.840659340659339</v>
      </c>
      <c r="P1371" s="3">
        <f>VLOOKUP(A1371,'27-7'!$A$2:$N$1650,14,FALSE)</f>
        <v>28.670886075949365</v>
      </c>
      <c r="Q1371" s="6">
        <f t="shared" si="153"/>
        <v>-2.895713557965212E-2</v>
      </c>
      <c r="R1371" s="5">
        <f>VLOOKUP(A1371,'27-7'!$A$2:$L$1650,12,FALSE)</f>
        <v>2.67</v>
      </c>
      <c r="S1371" s="7">
        <f t="shared" si="154"/>
        <v>0.16853932584269671</v>
      </c>
      <c r="T1371">
        <v>3781</v>
      </c>
      <c r="U1371">
        <v>74.62</v>
      </c>
      <c r="V1371">
        <f t="shared" si="149"/>
        <v>0</v>
      </c>
      <c r="W1371">
        <f t="shared" si="150"/>
        <v>0</v>
      </c>
      <c r="X1371">
        <f t="shared" si="151"/>
        <v>0</v>
      </c>
    </row>
    <row r="1372" spans="1:24" x14ac:dyDescent="0.3">
      <c r="A1372" t="s">
        <v>1087</v>
      </c>
      <c r="B1372" t="str">
        <f t="shared" si="152"/>
        <v>'PILITA'</v>
      </c>
      <c r="C1372" t="s">
        <v>41</v>
      </c>
      <c r="D1372" t="s">
        <v>1677</v>
      </c>
      <c r="E1372">
        <v>5.8</v>
      </c>
      <c r="F1372">
        <v>5.95</v>
      </c>
      <c r="G1372">
        <v>5.95</v>
      </c>
      <c r="H1372">
        <v>5.55</v>
      </c>
      <c r="I1372">
        <v>5.7</v>
      </c>
      <c r="J1372">
        <v>5.65</v>
      </c>
      <c r="K1372">
        <v>5.65</v>
      </c>
      <c r="L1372">
        <v>54357</v>
      </c>
      <c r="M1372" s="3">
        <v>3.07</v>
      </c>
      <c r="N1372">
        <v>90</v>
      </c>
      <c r="O1372" s="3">
        <f t="shared" si="148"/>
        <v>603.9666666666667</v>
      </c>
      <c r="P1372" s="3">
        <f>VLOOKUP(A1372,'27-7'!$A$2:$N$1650,14,FALSE)</f>
        <v>524.74691358024688</v>
      </c>
      <c r="Q1372" s="6">
        <f t="shared" si="153"/>
        <v>0.15096754461292347</v>
      </c>
      <c r="R1372" s="5">
        <f>VLOOKUP(A1372,'27-7'!$A$2:$L$1650,12,FALSE)</f>
        <v>4.87</v>
      </c>
      <c r="S1372" s="7">
        <f t="shared" si="154"/>
        <v>-0.36960985626283371</v>
      </c>
      <c r="T1372" t="s">
        <v>42</v>
      </c>
      <c r="U1372" t="s">
        <v>42</v>
      </c>
      <c r="V1372">
        <f t="shared" si="149"/>
        <v>0</v>
      </c>
      <c r="W1372">
        <f t="shared" si="150"/>
        <v>0</v>
      </c>
      <c r="X1372">
        <f t="shared" si="151"/>
        <v>0</v>
      </c>
    </row>
    <row r="1373" spans="1:24" x14ac:dyDescent="0.3">
      <c r="A1373" t="s">
        <v>1285</v>
      </c>
      <c r="B1373" t="str">
        <f t="shared" si="152"/>
        <v>'WANBURY'</v>
      </c>
      <c r="C1373" t="s">
        <v>41</v>
      </c>
      <c r="D1373" t="s">
        <v>1677</v>
      </c>
      <c r="E1373">
        <v>30.4</v>
      </c>
      <c r="F1373">
        <v>29.2</v>
      </c>
      <c r="G1373">
        <v>30.75</v>
      </c>
      <c r="H1373">
        <v>29</v>
      </c>
      <c r="I1373">
        <v>30.4</v>
      </c>
      <c r="J1373">
        <v>30</v>
      </c>
      <c r="K1373">
        <v>29.59</v>
      </c>
      <c r="L1373">
        <v>10363</v>
      </c>
      <c r="M1373" s="3">
        <v>3.07</v>
      </c>
      <c r="N1373">
        <v>61</v>
      </c>
      <c r="O1373" s="3">
        <f t="shared" si="148"/>
        <v>169.88524590163934</v>
      </c>
      <c r="P1373" s="3">
        <f>VLOOKUP(A1373,'27-7'!$A$2:$N$1650,14,FALSE)</f>
        <v>276.37755102040819</v>
      </c>
      <c r="Q1373" s="6">
        <f t="shared" si="153"/>
        <v>-0.38531459854677302</v>
      </c>
      <c r="R1373" s="5">
        <f>VLOOKUP(A1373,'27-7'!$A$2:$L$1650,12,FALSE)</f>
        <v>8.02</v>
      </c>
      <c r="S1373" s="7">
        <f t="shared" si="154"/>
        <v>-0.61720698254364081</v>
      </c>
      <c r="T1373" t="s">
        <v>42</v>
      </c>
      <c r="U1373" t="s">
        <v>42</v>
      </c>
      <c r="V1373">
        <f t="shared" si="149"/>
        <v>0</v>
      </c>
      <c r="W1373">
        <f t="shared" si="150"/>
        <v>0</v>
      </c>
      <c r="X1373">
        <f t="shared" si="151"/>
        <v>0</v>
      </c>
    </row>
    <row r="1374" spans="1:24" x14ac:dyDescent="0.3">
      <c r="A1374" t="s">
        <v>1442</v>
      </c>
      <c r="B1374" t="str">
        <f t="shared" si="152"/>
        <v>'GENESYS'</v>
      </c>
      <c r="C1374" t="s">
        <v>24</v>
      </c>
      <c r="D1374" t="s">
        <v>1677</v>
      </c>
      <c r="E1374">
        <v>29.45</v>
      </c>
      <c r="F1374">
        <v>29.4</v>
      </c>
      <c r="G1374">
        <v>30.75</v>
      </c>
      <c r="H1374">
        <v>29.15</v>
      </c>
      <c r="I1374">
        <v>29.75</v>
      </c>
      <c r="J1374">
        <v>29.9</v>
      </c>
      <c r="K1374">
        <v>29.82</v>
      </c>
      <c r="L1374">
        <v>9993</v>
      </c>
      <c r="M1374" s="3">
        <v>2.98</v>
      </c>
      <c r="N1374">
        <v>242</v>
      </c>
      <c r="O1374" s="3">
        <f t="shared" si="148"/>
        <v>41.293388429752063</v>
      </c>
      <c r="P1374" s="3">
        <f>VLOOKUP(A1374,'27-7'!$A$2:$N$1650,14,FALSE)</f>
        <v>49.344000000000001</v>
      </c>
      <c r="Q1374" s="6">
        <f t="shared" si="153"/>
        <v>-0.16315279608965502</v>
      </c>
      <c r="R1374" s="5">
        <f>VLOOKUP(A1374,'27-7'!$A$2:$L$1650,12,FALSE)</f>
        <v>1.83</v>
      </c>
      <c r="S1374" s="7">
        <f t="shared" si="154"/>
        <v>0.62841530054644801</v>
      </c>
      <c r="T1374">
        <v>6325</v>
      </c>
      <c r="U1374">
        <v>63.29</v>
      </c>
      <c r="V1374">
        <f t="shared" si="149"/>
        <v>0</v>
      </c>
      <c r="W1374">
        <f t="shared" si="150"/>
        <v>0</v>
      </c>
      <c r="X1374">
        <f t="shared" si="151"/>
        <v>0</v>
      </c>
    </row>
    <row r="1375" spans="1:24" x14ac:dyDescent="0.3">
      <c r="A1375" t="s">
        <v>1261</v>
      </c>
      <c r="B1375" t="str">
        <f t="shared" si="152"/>
        <v>'JASH'</v>
      </c>
      <c r="C1375" t="s">
        <v>24</v>
      </c>
      <c r="D1375" t="s">
        <v>1677</v>
      </c>
      <c r="E1375">
        <v>146.05000000000001</v>
      </c>
      <c r="F1375">
        <v>146.44999999999999</v>
      </c>
      <c r="G1375">
        <v>149.75</v>
      </c>
      <c r="H1375">
        <v>145</v>
      </c>
      <c r="I1375">
        <v>147.80000000000001</v>
      </c>
      <c r="J1375">
        <v>145.4</v>
      </c>
      <c r="K1375">
        <v>145.99</v>
      </c>
      <c r="L1375">
        <v>1979</v>
      </c>
      <c r="M1375" s="3">
        <v>2.89</v>
      </c>
      <c r="N1375">
        <v>35</v>
      </c>
      <c r="O1375" s="3">
        <f t="shared" si="148"/>
        <v>56.542857142857144</v>
      </c>
      <c r="P1375" s="3">
        <f>VLOOKUP(A1375,'27-7'!$A$2:$N$1650,14,FALSE)</f>
        <v>89.21621621621621</v>
      </c>
      <c r="Q1375" s="6">
        <f t="shared" si="153"/>
        <v>-0.36622668455446394</v>
      </c>
      <c r="R1375" s="5">
        <f>VLOOKUP(A1375,'27-7'!$A$2:$L$1650,12,FALSE)</f>
        <v>9.65</v>
      </c>
      <c r="S1375" s="7">
        <f t="shared" si="154"/>
        <v>-0.70051813471502589</v>
      </c>
      <c r="T1375">
        <v>1505</v>
      </c>
      <c r="U1375">
        <v>76.05</v>
      </c>
      <c r="V1375">
        <f t="shared" si="149"/>
        <v>0</v>
      </c>
      <c r="W1375">
        <f t="shared" si="150"/>
        <v>0</v>
      </c>
      <c r="X1375">
        <f t="shared" si="151"/>
        <v>0</v>
      </c>
    </row>
    <row r="1376" spans="1:24" x14ac:dyDescent="0.3">
      <c r="A1376" t="s">
        <v>1182</v>
      </c>
      <c r="B1376" t="str">
        <f t="shared" si="152"/>
        <v>'JMTAUTOLTD'</v>
      </c>
      <c r="C1376" t="s">
        <v>41</v>
      </c>
      <c r="D1376" t="s">
        <v>1677</v>
      </c>
      <c r="E1376">
        <v>3.8</v>
      </c>
      <c r="F1376">
        <v>3.65</v>
      </c>
      <c r="G1376">
        <v>3.65</v>
      </c>
      <c r="H1376">
        <v>3.65</v>
      </c>
      <c r="I1376">
        <v>3.65</v>
      </c>
      <c r="J1376">
        <v>3.65</v>
      </c>
      <c r="K1376">
        <v>3.65</v>
      </c>
      <c r="L1376">
        <v>79027</v>
      </c>
      <c r="M1376" s="3">
        <v>2.88</v>
      </c>
      <c r="N1376">
        <v>237</v>
      </c>
      <c r="O1376" s="3">
        <f t="shared" si="148"/>
        <v>333.44725738396625</v>
      </c>
      <c r="P1376" s="3">
        <f>VLOOKUP(A1376,'27-7'!$A$2:$N$1650,14,FALSE)</f>
        <v>558.03669724770646</v>
      </c>
      <c r="Q1376" s="6">
        <f t="shared" si="153"/>
        <v>-0.40246356730917177</v>
      </c>
      <c r="R1376" s="5">
        <f>VLOOKUP(A1376,'27-7'!$A$2:$L$1650,12,FALSE)</f>
        <v>16.739999999999998</v>
      </c>
      <c r="S1376" s="7">
        <f t="shared" si="154"/>
        <v>-0.82795698924731187</v>
      </c>
      <c r="T1376" t="s">
        <v>42</v>
      </c>
      <c r="U1376" t="s">
        <v>42</v>
      </c>
      <c r="V1376">
        <f t="shared" si="149"/>
        <v>0</v>
      </c>
      <c r="W1376">
        <f t="shared" si="150"/>
        <v>0</v>
      </c>
      <c r="X1376">
        <f t="shared" si="151"/>
        <v>0</v>
      </c>
    </row>
    <row r="1377" spans="1:24" x14ac:dyDescent="0.3">
      <c r="A1377" t="s">
        <v>1324</v>
      </c>
      <c r="B1377" t="str">
        <f t="shared" si="152"/>
        <v>'MALUPAPER'</v>
      </c>
      <c r="C1377" t="s">
        <v>24</v>
      </c>
      <c r="D1377" t="s">
        <v>1677</v>
      </c>
      <c r="E1377">
        <v>28</v>
      </c>
      <c r="F1377">
        <v>28.85</v>
      </c>
      <c r="G1377">
        <v>28.9</v>
      </c>
      <c r="H1377">
        <v>27.9</v>
      </c>
      <c r="I1377">
        <v>27.9</v>
      </c>
      <c r="J1377">
        <v>28.05</v>
      </c>
      <c r="K1377">
        <v>28.26</v>
      </c>
      <c r="L1377">
        <v>10135</v>
      </c>
      <c r="M1377" s="3">
        <v>2.86</v>
      </c>
      <c r="N1377">
        <v>81</v>
      </c>
      <c r="O1377" s="3">
        <f t="shared" si="148"/>
        <v>125.12345679012346</v>
      </c>
      <c r="P1377" s="3">
        <f>VLOOKUP(A1377,'27-7'!$A$2:$N$1650,14,FALSE)</f>
        <v>133.01298701298703</v>
      </c>
      <c r="Q1377" s="6">
        <f t="shared" si="153"/>
        <v>-5.9313984296084248E-2</v>
      </c>
      <c r="R1377" s="5">
        <f>VLOOKUP(A1377,'27-7'!$A$2:$L$1650,12,FALSE)</f>
        <v>5.76</v>
      </c>
      <c r="S1377" s="7">
        <f t="shared" si="154"/>
        <v>-0.50347222222222221</v>
      </c>
      <c r="T1377">
        <v>6315</v>
      </c>
      <c r="U1377">
        <v>62.31</v>
      </c>
      <c r="V1377">
        <f t="shared" si="149"/>
        <v>0</v>
      </c>
      <c r="W1377">
        <f t="shared" si="150"/>
        <v>0</v>
      </c>
      <c r="X1377">
        <f t="shared" si="151"/>
        <v>0</v>
      </c>
    </row>
    <row r="1378" spans="1:24" x14ac:dyDescent="0.3">
      <c r="A1378" t="s">
        <v>1485</v>
      </c>
      <c r="B1378" t="str">
        <f t="shared" si="152"/>
        <v>'GEECEE'</v>
      </c>
      <c r="C1378" t="s">
        <v>24</v>
      </c>
      <c r="D1378" t="s">
        <v>1677</v>
      </c>
      <c r="E1378">
        <v>67.5</v>
      </c>
      <c r="F1378">
        <v>67.05</v>
      </c>
      <c r="G1378">
        <v>68</v>
      </c>
      <c r="H1378">
        <v>66</v>
      </c>
      <c r="I1378">
        <v>66.099999999999994</v>
      </c>
      <c r="J1378">
        <v>66.05</v>
      </c>
      <c r="K1378">
        <v>66.58</v>
      </c>
      <c r="L1378">
        <v>4274</v>
      </c>
      <c r="M1378" s="3">
        <v>2.85</v>
      </c>
      <c r="N1378">
        <v>234</v>
      </c>
      <c r="O1378" s="3">
        <f t="shared" si="148"/>
        <v>18.264957264957264</v>
      </c>
      <c r="P1378" s="3">
        <f>VLOOKUP(A1378,'27-7'!$A$2:$N$1650,14,FALSE)</f>
        <v>24.168831168831169</v>
      </c>
      <c r="Q1378" s="6">
        <f t="shared" si="153"/>
        <v>-0.2442763517454544</v>
      </c>
      <c r="R1378" s="5">
        <f>VLOOKUP(A1378,'27-7'!$A$2:$L$1650,12,FALSE)</f>
        <v>1.25</v>
      </c>
      <c r="S1378" s="7">
        <f t="shared" si="154"/>
        <v>1.28</v>
      </c>
      <c r="T1378">
        <v>3667</v>
      </c>
      <c r="U1378">
        <v>85.8</v>
      </c>
      <c r="V1378">
        <f t="shared" si="149"/>
        <v>0</v>
      </c>
      <c r="W1378">
        <f t="shared" si="150"/>
        <v>0</v>
      </c>
      <c r="X1378">
        <f t="shared" si="151"/>
        <v>0</v>
      </c>
    </row>
    <row r="1379" spans="1:24" x14ac:dyDescent="0.3">
      <c r="A1379" t="s">
        <v>1480</v>
      </c>
      <c r="B1379" t="str">
        <f t="shared" si="152"/>
        <v>'GOLDENTOBC'</v>
      </c>
      <c r="C1379" t="s">
        <v>24</v>
      </c>
      <c r="D1379" t="s">
        <v>1677</v>
      </c>
      <c r="E1379">
        <v>22.5</v>
      </c>
      <c r="F1379">
        <v>23.45</v>
      </c>
      <c r="G1379">
        <v>23.45</v>
      </c>
      <c r="H1379">
        <v>21.4</v>
      </c>
      <c r="I1379">
        <v>22</v>
      </c>
      <c r="J1379">
        <v>22.15</v>
      </c>
      <c r="K1379">
        <v>22.02</v>
      </c>
      <c r="L1379">
        <v>12526</v>
      </c>
      <c r="M1379" s="3">
        <v>2.76</v>
      </c>
      <c r="N1379">
        <v>177</v>
      </c>
      <c r="O1379" s="3">
        <f t="shared" si="148"/>
        <v>70.7683615819209</v>
      </c>
      <c r="P1379" s="3">
        <f>VLOOKUP(A1379,'27-7'!$A$2:$N$1650,14,FALSE)</f>
        <v>47.607999999999997</v>
      </c>
      <c r="Q1379" s="6">
        <f t="shared" si="153"/>
        <v>0.4864804566862902</v>
      </c>
      <c r="R1379" s="5">
        <f>VLOOKUP(A1379,'27-7'!$A$2:$L$1650,12,FALSE)</f>
        <v>1.36</v>
      </c>
      <c r="S1379" s="7">
        <f t="shared" si="154"/>
        <v>1.029411764705882</v>
      </c>
      <c r="T1379">
        <v>9253</v>
      </c>
      <c r="U1379">
        <v>73.87</v>
      </c>
      <c r="V1379">
        <f t="shared" si="149"/>
        <v>0</v>
      </c>
      <c r="W1379">
        <f t="shared" si="150"/>
        <v>0</v>
      </c>
      <c r="X1379">
        <f t="shared" si="151"/>
        <v>0</v>
      </c>
    </row>
    <row r="1380" spans="1:24" x14ac:dyDescent="0.3">
      <c r="A1380" t="s">
        <v>1382</v>
      </c>
      <c r="B1380" t="str">
        <f t="shared" si="152"/>
        <v>'ATLANTA'</v>
      </c>
      <c r="C1380" t="s">
        <v>24</v>
      </c>
      <c r="D1380" t="s">
        <v>1677</v>
      </c>
      <c r="E1380">
        <v>9.25</v>
      </c>
      <c r="F1380">
        <v>8.9499999999999993</v>
      </c>
      <c r="G1380">
        <v>9.35</v>
      </c>
      <c r="H1380">
        <v>8.85</v>
      </c>
      <c r="I1380">
        <v>9.25</v>
      </c>
      <c r="J1380">
        <v>9.1999999999999993</v>
      </c>
      <c r="K1380">
        <v>9.0299999999999994</v>
      </c>
      <c r="L1380">
        <v>30390</v>
      </c>
      <c r="M1380" s="3">
        <v>2.74</v>
      </c>
      <c r="N1380">
        <v>116</v>
      </c>
      <c r="O1380" s="3">
        <f t="shared" si="148"/>
        <v>261.98275862068965</v>
      </c>
      <c r="P1380" s="3">
        <f>VLOOKUP(A1380,'27-7'!$A$2:$N$1650,14,FALSE)</f>
        <v>175.24519230769232</v>
      </c>
      <c r="Q1380" s="6">
        <f t="shared" si="153"/>
        <v>0.49494976250592421</v>
      </c>
      <c r="R1380" s="5">
        <f>VLOOKUP(A1380,'27-7'!$A$2:$L$1650,12,FALSE)</f>
        <v>3.32</v>
      </c>
      <c r="S1380" s="7">
        <f t="shared" si="154"/>
        <v>-0.17469879518072279</v>
      </c>
      <c r="T1380">
        <v>22302</v>
      </c>
      <c r="U1380">
        <v>73.39</v>
      </c>
      <c r="V1380">
        <f t="shared" si="149"/>
        <v>0</v>
      </c>
      <c r="W1380">
        <f t="shared" si="150"/>
        <v>0</v>
      </c>
      <c r="X1380">
        <f t="shared" si="151"/>
        <v>0</v>
      </c>
    </row>
    <row r="1381" spans="1:24" x14ac:dyDescent="0.3">
      <c r="A1381" t="s">
        <v>1439</v>
      </c>
      <c r="B1381" t="str">
        <f t="shared" si="152"/>
        <v>'NSIL'</v>
      </c>
      <c r="C1381" t="s">
        <v>24</v>
      </c>
      <c r="D1381" t="s">
        <v>1677</v>
      </c>
      <c r="E1381">
        <v>636.29999999999995</v>
      </c>
      <c r="F1381">
        <v>669.95</v>
      </c>
      <c r="G1381">
        <v>669.95</v>
      </c>
      <c r="H1381">
        <v>637</v>
      </c>
      <c r="I1381">
        <v>657</v>
      </c>
      <c r="J1381">
        <v>651.85</v>
      </c>
      <c r="K1381">
        <v>650.48</v>
      </c>
      <c r="L1381">
        <v>419</v>
      </c>
      <c r="M1381" s="3">
        <v>2.73</v>
      </c>
      <c r="N1381">
        <v>114</v>
      </c>
      <c r="O1381" s="3">
        <f t="shared" si="148"/>
        <v>3.6754385964912282</v>
      </c>
      <c r="P1381" s="3">
        <f>VLOOKUP(A1381,'27-7'!$A$2:$N$1650,14,FALSE)</f>
        <v>2.1407407407407408</v>
      </c>
      <c r="Q1381" s="6">
        <f t="shared" si="153"/>
        <v>0.71690038244399923</v>
      </c>
      <c r="R1381" s="5">
        <f>VLOOKUP(A1381,'27-7'!$A$2:$L$1650,12,FALSE)</f>
        <v>1.86</v>
      </c>
      <c r="S1381" s="7">
        <f t="shared" si="154"/>
        <v>0.46774193548387089</v>
      </c>
      <c r="T1381">
        <v>320</v>
      </c>
      <c r="U1381">
        <v>76.37</v>
      </c>
      <c r="V1381">
        <f t="shared" si="149"/>
        <v>0</v>
      </c>
      <c r="W1381">
        <f t="shared" si="150"/>
        <v>0</v>
      </c>
      <c r="X1381">
        <f t="shared" si="151"/>
        <v>0</v>
      </c>
    </row>
    <row r="1382" spans="1:24" x14ac:dyDescent="0.3">
      <c r="A1382" t="s">
        <v>1309</v>
      </c>
      <c r="B1382" t="str">
        <f t="shared" si="152"/>
        <v>'PITTIENG'</v>
      </c>
      <c r="C1382" t="s">
        <v>24</v>
      </c>
      <c r="D1382" t="s">
        <v>1677</v>
      </c>
      <c r="E1382">
        <v>27.75</v>
      </c>
      <c r="F1382">
        <v>27.9</v>
      </c>
      <c r="G1382">
        <v>28.6</v>
      </c>
      <c r="H1382">
        <v>27.6</v>
      </c>
      <c r="I1382">
        <v>27.6</v>
      </c>
      <c r="J1382">
        <v>28</v>
      </c>
      <c r="K1382">
        <v>27.92</v>
      </c>
      <c r="L1382">
        <v>9597</v>
      </c>
      <c r="M1382" s="3">
        <v>2.68</v>
      </c>
      <c r="N1382">
        <v>121</v>
      </c>
      <c r="O1382" s="3">
        <f t="shared" si="148"/>
        <v>79.314049586776861</v>
      </c>
      <c r="P1382" s="3">
        <f>VLOOKUP(A1382,'27-7'!$A$2:$N$1650,14,FALSE)</f>
        <v>94.077551020408166</v>
      </c>
      <c r="Q1382" s="6">
        <f t="shared" si="153"/>
        <v>-0.15692905771355242</v>
      </c>
      <c r="R1382" s="5">
        <f>VLOOKUP(A1382,'27-7'!$A$2:$L$1650,12,FALSE)</f>
        <v>6.41</v>
      </c>
      <c r="S1382" s="7">
        <f t="shared" si="154"/>
        <v>-0.5819032761310452</v>
      </c>
      <c r="T1382">
        <v>6823</v>
      </c>
      <c r="U1382">
        <v>71.099999999999994</v>
      </c>
      <c r="V1382">
        <f t="shared" si="149"/>
        <v>0</v>
      </c>
      <c r="W1382">
        <f t="shared" si="150"/>
        <v>0</v>
      </c>
      <c r="X1382">
        <f t="shared" si="151"/>
        <v>0</v>
      </c>
    </row>
    <row r="1383" spans="1:24" x14ac:dyDescent="0.3">
      <c r="A1383" t="s">
        <v>1016</v>
      </c>
      <c r="B1383" t="str">
        <f t="shared" si="152"/>
        <v>'PKTEA'</v>
      </c>
      <c r="C1383" t="s">
        <v>41</v>
      </c>
      <c r="D1383" t="s">
        <v>1677</v>
      </c>
      <c r="E1383">
        <v>120.7</v>
      </c>
      <c r="F1383">
        <v>124.5</v>
      </c>
      <c r="G1383">
        <v>126.7</v>
      </c>
      <c r="H1383">
        <v>121.1</v>
      </c>
      <c r="I1383">
        <v>123.05</v>
      </c>
      <c r="J1383">
        <v>123.05</v>
      </c>
      <c r="K1383">
        <v>125.57</v>
      </c>
      <c r="L1383">
        <v>2094</v>
      </c>
      <c r="M1383" s="3">
        <v>2.63</v>
      </c>
      <c r="N1383">
        <v>53</v>
      </c>
      <c r="O1383" s="3">
        <f t="shared" si="148"/>
        <v>39.509433962264154</v>
      </c>
      <c r="P1383" s="3">
        <f>VLOOKUP(A1383,'27-7'!$A$2:$N$1650,14,FALSE)</f>
        <v>61.444444444444443</v>
      </c>
      <c r="Q1383" s="6">
        <f t="shared" si="153"/>
        <v>-0.35698932068647848</v>
      </c>
      <c r="R1383" s="5">
        <f>VLOOKUP(A1383,'27-7'!$A$2:$L$1650,12,FALSE)</f>
        <v>1.3</v>
      </c>
      <c r="S1383" s="7">
        <f t="shared" si="154"/>
        <v>1.023076923076923</v>
      </c>
      <c r="T1383" t="s">
        <v>42</v>
      </c>
      <c r="U1383" t="s">
        <v>42</v>
      </c>
      <c r="V1383">
        <f t="shared" si="149"/>
        <v>0</v>
      </c>
      <c r="W1383">
        <f t="shared" si="150"/>
        <v>0</v>
      </c>
      <c r="X1383">
        <f t="shared" si="151"/>
        <v>0</v>
      </c>
    </row>
    <row r="1384" spans="1:24" x14ac:dyDescent="0.3">
      <c r="A1384" t="s">
        <v>38</v>
      </c>
      <c r="B1384" t="str">
        <f t="shared" si="152"/>
        <v>'UTINEXT50'</v>
      </c>
      <c r="C1384" t="s">
        <v>24</v>
      </c>
      <c r="D1384" t="s">
        <v>1677</v>
      </c>
      <c r="E1384">
        <v>271.58999999999997</v>
      </c>
      <c r="F1384">
        <v>270.05</v>
      </c>
      <c r="G1384">
        <v>274.10000000000002</v>
      </c>
      <c r="H1384">
        <v>266.2</v>
      </c>
      <c r="I1384">
        <v>270.5</v>
      </c>
      <c r="J1384">
        <v>270.31</v>
      </c>
      <c r="K1384">
        <v>270.31</v>
      </c>
      <c r="L1384">
        <v>949</v>
      </c>
      <c r="M1384" s="3">
        <v>2.57</v>
      </c>
      <c r="N1384">
        <v>39</v>
      </c>
      <c r="O1384" s="3">
        <f t="shared" si="148"/>
        <v>24.333333333333332</v>
      </c>
      <c r="P1384" s="3">
        <f>VLOOKUP(A1384,'27-7'!$A$2:$N$1650,14,FALSE)</f>
        <v>2756.1458333333335</v>
      </c>
      <c r="Q1384" s="6">
        <f t="shared" si="153"/>
        <v>-0.99117124607883889</v>
      </c>
      <c r="R1384" s="5">
        <f>VLOOKUP(A1384,'27-7'!$A$2:$L$1650,12,FALSE)</f>
        <v>359.36</v>
      </c>
      <c r="S1384" s="7">
        <f t="shared" si="154"/>
        <v>-0.99284839715048978</v>
      </c>
      <c r="T1384">
        <v>701</v>
      </c>
      <c r="U1384">
        <v>73.87</v>
      </c>
      <c r="V1384">
        <f t="shared" si="149"/>
        <v>0</v>
      </c>
      <c r="W1384">
        <f t="shared" si="150"/>
        <v>0</v>
      </c>
      <c r="X1384">
        <f t="shared" si="151"/>
        <v>0</v>
      </c>
    </row>
    <row r="1385" spans="1:24" x14ac:dyDescent="0.3">
      <c r="A1385" t="s">
        <v>1307</v>
      </c>
      <c r="B1385" t="str">
        <f t="shared" si="152"/>
        <v>'TERASOFT'</v>
      </c>
      <c r="C1385" t="s">
        <v>24</v>
      </c>
      <c r="D1385" t="s">
        <v>1677</v>
      </c>
      <c r="E1385">
        <v>25</v>
      </c>
      <c r="F1385">
        <v>24.85</v>
      </c>
      <c r="G1385">
        <v>25.2</v>
      </c>
      <c r="H1385">
        <v>24.55</v>
      </c>
      <c r="I1385">
        <v>24.55</v>
      </c>
      <c r="J1385">
        <v>24.7</v>
      </c>
      <c r="K1385">
        <v>24.81</v>
      </c>
      <c r="L1385">
        <v>10322</v>
      </c>
      <c r="M1385" s="3">
        <v>2.56</v>
      </c>
      <c r="N1385">
        <v>95</v>
      </c>
      <c r="O1385" s="3">
        <f t="shared" si="148"/>
        <v>108.65263157894736</v>
      </c>
      <c r="P1385" s="3">
        <f>VLOOKUP(A1385,'27-7'!$A$2:$N$1650,14,FALSE)</f>
        <v>103.08984375</v>
      </c>
      <c r="Q1385" s="6">
        <f t="shared" si="153"/>
        <v>5.3960580660472331E-2</v>
      </c>
      <c r="R1385" s="5">
        <f>VLOOKUP(A1385,'27-7'!$A$2:$L$1650,12,FALSE)</f>
        <v>6.61</v>
      </c>
      <c r="S1385" s="7">
        <f t="shared" si="154"/>
        <v>-0.61270801815431175</v>
      </c>
      <c r="T1385">
        <v>8802</v>
      </c>
      <c r="U1385">
        <v>85.27</v>
      </c>
      <c r="V1385">
        <f t="shared" si="149"/>
        <v>0</v>
      </c>
      <c r="W1385">
        <f t="shared" si="150"/>
        <v>0</v>
      </c>
      <c r="X1385">
        <f t="shared" si="151"/>
        <v>0</v>
      </c>
    </row>
    <row r="1386" spans="1:24" x14ac:dyDescent="0.3">
      <c r="A1386" t="s">
        <v>1049</v>
      </c>
      <c r="B1386" t="str">
        <f t="shared" si="152"/>
        <v>'NAHARCAP'</v>
      </c>
      <c r="C1386" t="s">
        <v>24</v>
      </c>
      <c r="D1386" t="s">
        <v>1677</v>
      </c>
      <c r="E1386">
        <v>62.7</v>
      </c>
      <c r="F1386">
        <v>62.25</v>
      </c>
      <c r="G1386">
        <v>64.45</v>
      </c>
      <c r="H1386">
        <v>61.5</v>
      </c>
      <c r="I1386">
        <v>62</v>
      </c>
      <c r="J1386">
        <v>62.35</v>
      </c>
      <c r="K1386">
        <v>62.18</v>
      </c>
      <c r="L1386">
        <v>4073</v>
      </c>
      <c r="M1386" s="3">
        <v>2.5299999999999998</v>
      </c>
      <c r="N1386">
        <v>42</v>
      </c>
      <c r="O1386" s="3">
        <f t="shared" si="148"/>
        <v>96.976190476190482</v>
      </c>
      <c r="P1386" s="3">
        <f>VLOOKUP(A1386,'27-7'!$A$2:$N$1650,14,FALSE)</f>
        <v>265.875</v>
      </c>
      <c r="Q1386" s="6">
        <f t="shared" si="153"/>
        <v>-0.63525645331004987</v>
      </c>
      <c r="R1386" s="5">
        <f>VLOOKUP(A1386,'27-7'!$A$2:$L$1650,12,FALSE)</f>
        <v>6.67</v>
      </c>
      <c r="S1386" s="7">
        <f t="shared" si="154"/>
        <v>-0.62068965517241392</v>
      </c>
      <c r="T1386">
        <v>2888</v>
      </c>
      <c r="U1386">
        <v>70.91</v>
      </c>
      <c r="V1386">
        <f t="shared" si="149"/>
        <v>0</v>
      </c>
      <c r="W1386">
        <f t="shared" si="150"/>
        <v>0</v>
      </c>
      <c r="X1386">
        <f t="shared" si="151"/>
        <v>0</v>
      </c>
    </row>
    <row r="1387" spans="1:24" x14ac:dyDescent="0.3">
      <c r="A1387" t="s">
        <v>1467</v>
      </c>
      <c r="B1387" t="str">
        <f t="shared" si="152"/>
        <v>'ARTEMISMED'</v>
      </c>
      <c r="C1387" t="s">
        <v>24</v>
      </c>
      <c r="D1387" t="s">
        <v>1677</v>
      </c>
      <c r="E1387">
        <v>174.4</v>
      </c>
      <c r="F1387">
        <v>175</v>
      </c>
      <c r="G1387">
        <v>177.85</v>
      </c>
      <c r="H1387">
        <v>170.7</v>
      </c>
      <c r="I1387">
        <v>171.2</v>
      </c>
      <c r="J1387">
        <v>173.15</v>
      </c>
      <c r="K1387">
        <v>173.67</v>
      </c>
      <c r="L1387">
        <v>1429</v>
      </c>
      <c r="M1387" s="3">
        <v>2.48</v>
      </c>
      <c r="N1387">
        <v>130</v>
      </c>
      <c r="O1387" s="3">
        <f t="shared" si="148"/>
        <v>10.992307692307692</v>
      </c>
      <c r="P1387" s="3">
        <f>VLOOKUP(A1387,'27-7'!$A$2:$N$1650,14,FALSE)</f>
        <v>18.760869565217391</v>
      </c>
      <c r="Q1387" s="6">
        <f t="shared" si="153"/>
        <v>-0.41408325162670467</v>
      </c>
      <c r="R1387" s="5">
        <f>VLOOKUP(A1387,'27-7'!$A$2:$L$1650,12,FALSE)</f>
        <v>1.52</v>
      </c>
      <c r="S1387" s="7">
        <f t="shared" si="154"/>
        <v>0.63157894736842102</v>
      </c>
      <c r="T1387">
        <v>870</v>
      </c>
      <c r="U1387">
        <v>60.88</v>
      </c>
      <c r="V1387">
        <f t="shared" si="149"/>
        <v>0</v>
      </c>
      <c r="W1387">
        <f t="shared" si="150"/>
        <v>0</v>
      </c>
      <c r="X1387">
        <f t="shared" si="151"/>
        <v>0</v>
      </c>
    </row>
    <row r="1388" spans="1:24" x14ac:dyDescent="0.3">
      <c r="A1388" t="s">
        <v>1044</v>
      </c>
      <c r="B1388" t="str">
        <f t="shared" si="152"/>
        <v>'KOTHARIPET'</v>
      </c>
      <c r="C1388" t="s">
        <v>24</v>
      </c>
      <c r="D1388" t="s">
        <v>1677</v>
      </c>
      <c r="E1388">
        <v>15.5</v>
      </c>
      <c r="F1388">
        <v>15.5</v>
      </c>
      <c r="G1388">
        <v>15.75</v>
      </c>
      <c r="H1388">
        <v>15</v>
      </c>
      <c r="I1388">
        <v>15.65</v>
      </c>
      <c r="J1388">
        <v>15.65</v>
      </c>
      <c r="K1388">
        <v>15.42</v>
      </c>
      <c r="L1388">
        <v>16052</v>
      </c>
      <c r="M1388" s="3">
        <v>2.48</v>
      </c>
      <c r="N1388">
        <v>145</v>
      </c>
      <c r="O1388" s="3">
        <f t="shared" si="148"/>
        <v>110.70344827586207</v>
      </c>
      <c r="P1388" s="3">
        <f>VLOOKUP(A1388,'27-7'!$A$2:$N$1650,14,FALSE)</f>
        <v>243.63157894736841</v>
      </c>
      <c r="Q1388" s="6">
        <f t="shared" si="153"/>
        <v>-0.54561125140605315</v>
      </c>
      <c r="R1388" s="5">
        <f>VLOOKUP(A1388,'27-7'!$A$2:$L$1650,12,FALSE)</f>
        <v>7.99</v>
      </c>
      <c r="S1388" s="7">
        <f t="shared" si="154"/>
        <v>-0.68961201501877345</v>
      </c>
      <c r="T1388">
        <v>10355</v>
      </c>
      <c r="U1388">
        <v>64.510000000000005</v>
      </c>
      <c r="V1388">
        <f t="shared" si="149"/>
        <v>0</v>
      </c>
      <c r="W1388">
        <f t="shared" si="150"/>
        <v>0</v>
      </c>
      <c r="X1388">
        <f t="shared" si="151"/>
        <v>0</v>
      </c>
    </row>
    <row r="1389" spans="1:24" x14ac:dyDescent="0.3">
      <c r="A1389" t="s">
        <v>1100</v>
      </c>
      <c r="B1389" t="str">
        <f t="shared" si="152"/>
        <v>'ARCHIES'</v>
      </c>
      <c r="C1389" t="s">
        <v>24</v>
      </c>
      <c r="D1389" t="s">
        <v>1677</v>
      </c>
      <c r="E1389">
        <v>11.1</v>
      </c>
      <c r="F1389">
        <v>11.1</v>
      </c>
      <c r="G1389">
        <v>11.65</v>
      </c>
      <c r="H1389">
        <v>11.1</v>
      </c>
      <c r="I1389">
        <v>11.15</v>
      </c>
      <c r="J1389">
        <v>11.2</v>
      </c>
      <c r="K1389">
        <v>11.43</v>
      </c>
      <c r="L1389">
        <v>21200</v>
      </c>
      <c r="M1389" s="3">
        <v>2.42</v>
      </c>
      <c r="N1389">
        <v>84</v>
      </c>
      <c r="O1389" s="3">
        <f t="shared" si="148"/>
        <v>252.38095238095238</v>
      </c>
      <c r="P1389" s="3">
        <f>VLOOKUP(A1389,'27-7'!$A$2:$N$1650,14,FALSE)</f>
        <v>411.25903614457832</v>
      </c>
      <c r="Q1389" s="6">
        <f t="shared" si="153"/>
        <v>-0.3863211985639442</v>
      </c>
      <c r="R1389" s="5">
        <f>VLOOKUP(A1389,'27-7'!$A$2:$L$1650,12,FALSE)</f>
        <v>7.61</v>
      </c>
      <c r="S1389" s="7">
        <f t="shared" si="154"/>
        <v>-0.68199737187910647</v>
      </c>
      <c r="T1389">
        <v>20026</v>
      </c>
      <c r="U1389">
        <v>94.46</v>
      </c>
      <c r="V1389">
        <f t="shared" si="149"/>
        <v>0</v>
      </c>
      <c r="W1389">
        <f t="shared" si="150"/>
        <v>0</v>
      </c>
      <c r="X1389">
        <f t="shared" si="151"/>
        <v>0</v>
      </c>
    </row>
    <row r="1390" spans="1:24" x14ac:dyDescent="0.3">
      <c r="A1390" t="s">
        <v>1353</v>
      </c>
      <c r="B1390" t="str">
        <f t="shared" si="152"/>
        <v>'RPPINFRA'</v>
      </c>
      <c r="C1390" t="s">
        <v>24</v>
      </c>
      <c r="D1390" t="s">
        <v>1677</v>
      </c>
      <c r="E1390">
        <v>56.25</v>
      </c>
      <c r="F1390">
        <v>56.3</v>
      </c>
      <c r="G1390">
        <v>56.8</v>
      </c>
      <c r="H1390">
        <v>54.45</v>
      </c>
      <c r="I1390">
        <v>54.5</v>
      </c>
      <c r="J1390">
        <v>54.85</v>
      </c>
      <c r="K1390">
        <v>55.23</v>
      </c>
      <c r="L1390">
        <v>4347</v>
      </c>
      <c r="M1390" s="3">
        <v>2.4</v>
      </c>
      <c r="N1390">
        <v>83</v>
      </c>
      <c r="O1390" s="3">
        <f t="shared" si="148"/>
        <v>52.373493975903614</v>
      </c>
      <c r="P1390" s="3">
        <f>VLOOKUP(A1390,'27-7'!$A$2:$N$1650,14,FALSE)</f>
        <v>131.83050847457628</v>
      </c>
      <c r="Q1390" s="6">
        <f t="shared" si="153"/>
        <v>-0.60272098938309171</v>
      </c>
      <c r="R1390" s="5">
        <f>VLOOKUP(A1390,'27-7'!$A$2:$L$1650,12,FALSE)</f>
        <v>4.43</v>
      </c>
      <c r="S1390" s="7">
        <f t="shared" si="154"/>
        <v>-0.45823927765237021</v>
      </c>
      <c r="T1390">
        <v>2832</v>
      </c>
      <c r="U1390">
        <v>65.150000000000006</v>
      </c>
      <c r="V1390">
        <f t="shared" si="149"/>
        <v>0</v>
      </c>
      <c r="W1390">
        <f t="shared" si="150"/>
        <v>0</v>
      </c>
      <c r="X1390">
        <f t="shared" si="151"/>
        <v>0</v>
      </c>
    </row>
    <row r="1391" spans="1:24" x14ac:dyDescent="0.3">
      <c r="A1391" t="s">
        <v>1392</v>
      </c>
      <c r="B1391" t="str">
        <f t="shared" si="152"/>
        <v>'DUCON'</v>
      </c>
      <c r="C1391" t="s">
        <v>24</v>
      </c>
      <c r="D1391" t="s">
        <v>1677</v>
      </c>
      <c r="E1391">
        <v>3.6</v>
      </c>
      <c r="F1391">
        <v>3.7</v>
      </c>
      <c r="G1391">
        <v>3.75</v>
      </c>
      <c r="H1391">
        <v>3.5</v>
      </c>
      <c r="I1391">
        <v>3.65</v>
      </c>
      <c r="J1391">
        <v>3.55</v>
      </c>
      <c r="K1391">
        <v>3.56</v>
      </c>
      <c r="L1391">
        <v>67091</v>
      </c>
      <c r="M1391" s="3">
        <v>2.39</v>
      </c>
      <c r="N1391">
        <v>107</v>
      </c>
      <c r="O1391" s="3">
        <f t="shared" si="148"/>
        <v>627.01869158878503</v>
      </c>
      <c r="P1391" s="3">
        <f>VLOOKUP(A1391,'27-7'!$A$2:$N$1650,14,FALSE)</f>
        <v>1041.8641975308642</v>
      </c>
      <c r="Q1391" s="6">
        <f t="shared" si="153"/>
        <v>-0.39817617970291158</v>
      </c>
      <c r="R1391" s="5">
        <f>VLOOKUP(A1391,'27-7'!$A$2:$L$1650,12,FALSE)</f>
        <v>3.08</v>
      </c>
      <c r="S1391" s="7">
        <f t="shared" si="154"/>
        <v>-0.22402597402597402</v>
      </c>
      <c r="T1391">
        <v>33702</v>
      </c>
      <c r="U1391">
        <v>50.23</v>
      </c>
      <c r="V1391">
        <f t="shared" si="149"/>
        <v>0</v>
      </c>
      <c r="W1391">
        <f t="shared" si="150"/>
        <v>0</v>
      </c>
      <c r="X1391">
        <f t="shared" si="151"/>
        <v>0</v>
      </c>
    </row>
    <row r="1392" spans="1:24" x14ac:dyDescent="0.3">
      <c r="A1392" t="s">
        <v>1450</v>
      </c>
      <c r="B1392" t="str">
        <f t="shared" si="152"/>
        <v>'HEXATRADEX'</v>
      </c>
      <c r="C1392" t="s">
        <v>41</v>
      </c>
      <c r="D1392" t="s">
        <v>1677</v>
      </c>
      <c r="E1392">
        <v>18.75</v>
      </c>
      <c r="F1392">
        <v>18.5</v>
      </c>
      <c r="G1392">
        <v>19.2</v>
      </c>
      <c r="H1392">
        <v>18</v>
      </c>
      <c r="I1392">
        <v>19</v>
      </c>
      <c r="J1392">
        <v>18.850000000000001</v>
      </c>
      <c r="K1392">
        <v>18.489999999999998</v>
      </c>
      <c r="L1392">
        <v>12933</v>
      </c>
      <c r="M1392" s="3">
        <v>2.39</v>
      </c>
      <c r="N1392">
        <v>85</v>
      </c>
      <c r="O1392" s="3">
        <f t="shared" si="148"/>
        <v>152.15294117647059</v>
      </c>
      <c r="P1392" s="3">
        <f>VLOOKUP(A1392,'27-7'!$A$2:$N$1650,14,FALSE)</f>
        <v>226.34146341463415</v>
      </c>
      <c r="Q1392" s="6">
        <f t="shared" si="153"/>
        <v>-0.32777256592292087</v>
      </c>
      <c r="R1392" s="5">
        <f>VLOOKUP(A1392,'27-7'!$A$2:$L$1650,12,FALSE)</f>
        <v>1.76</v>
      </c>
      <c r="S1392" s="7">
        <f t="shared" si="154"/>
        <v>0.35795454545454553</v>
      </c>
      <c r="T1392" t="s">
        <v>42</v>
      </c>
      <c r="U1392" t="s">
        <v>42</v>
      </c>
      <c r="V1392">
        <f t="shared" si="149"/>
        <v>0</v>
      </c>
      <c r="W1392">
        <f t="shared" si="150"/>
        <v>0</v>
      </c>
      <c r="X1392">
        <f t="shared" si="151"/>
        <v>0</v>
      </c>
    </row>
    <row r="1393" spans="1:24" x14ac:dyDescent="0.3">
      <c r="A1393" t="s">
        <v>1354</v>
      </c>
      <c r="B1393" t="str">
        <f t="shared" si="152"/>
        <v>'SETF10GILT'</v>
      </c>
      <c r="C1393" t="s">
        <v>24</v>
      </c>
      <c r="D1393" t="s">
        <v>1677</v>
      </c>
      <c r="E1393">
        <v>213.11</v>
      </c>
      <c r="F1393">
        <v>213.11</v>
      </c>
      <c r="G1393">
        <v>221.95</v>
      </c>
      <c r="H1393">
        <v>204.12</v>
      </c>
      <c r="I1393">
        <v>211</v>
      </c>
      <c r="J1393">
        <v>211.33</v>
      </c>
      <c r="K1393">
        <v>212.6</v>
      </c>
      <c r="L1393">
        <v>1125</v>
      </c>
      <c r="M1393" s="3">
        <v>2.39</v>
      </c>
      <c r="N1393">
        <v>86</v>
      </c>
      <c r="O1393" s="3">
        <f t="shared" si="148"/>
        <v>13.081395348837209</v>
      </c>
      <c r="P1393" s="3">
        <f>VLOOKUP(A1393,'27-7'!$A$2:$N$1650,14,FALSE)</f>
        <v>13.706293706293707</v>
      </c>
      <c r="Q1393" s="6">
        <f t="shared" si="153"/>
        <v>-4.5592074038917976E-2</v>
      </c>
      <c r="R1393" s="5">
        <f>VLOOKUP(A1393,'27-7'!$A$2:$L$1650,12,FALSE)</f>
        <v>4.34</v>
      </c>
      <c r="S1393" s="7">
        <f t="shared" si="154"/>
        <v>-0.44930875576036861</v>
      </c>
      <c r="T1393">
        <v>819</v>
      </c>
      <c r="U1393">
        <v>72.8</v>
      </c>
      <c r="V1393">
        <f t="shared" si="149"/>
        <v>0</v>
      </c>
      <c r="W1393">
        <f t="shared" si="150"/>
        <v>0</v>
      </c>
      <c r="X1393">
        <f t="shared" si="151"/>
        <v>0</v>
      </c>
    </row>
    <row r="1394" spans="1:24" x14ac:dyDescent="0.3">
      <c r="A1394" t="s">
        <v>1360</v>
      </c>
      <c r="B1394" t="str">
        <f t="shared" si="152"/>
        <v>'AKSHOPTFBR'</v>
      </c>
      <c r="C1394" t="s">
        <v>41</v>
      </c>
      <c r="D1394" t="s">
        <v>1677</v>
      </c>
      <c r="E1394">
        <v>5.4</v>
      </c>
      <c r="F1394">
        <v>5.25</v>
      </c>
      <c r="G1394">
        <v>5.25</v>
      </c>
      <c r="H1394">
        <v>5.15</v>
      </c>
      <c r="I1394">
        <v>5.15</v>
      </c>
      <c r="J1394">
        <v>5.15</v>
      </c>
      <c r="K1394">
        <v>5.15</v>
      </c>
      <c r="L1394">
        <v>45881</v>
      </c>
      <c r="M1394" s="3">
        <v>2.36</v>
      </c>
      <c r="N1394">
        <v>205</v>
      </c>
      <c r="O1394" s="3">
        <f t="shared" si="148"/>
        <v>223.80975609756098</v>
      </c>
      <c r="P1394" s="3">
        <f>VLOOKUP(A1394,'27-7'!$A$2:$N$1650,14,FALSE)</f>
        <v>376.07142857142856</v>
      </c>
      <c r="Q1394" s="6">
        <f t="shared" si="153"/>
        <v>-0.40487434276052159</v>
      </c>
      <c r="R1394" s="5">
        <f>VLOOKUP(A1394,'27-7'!$A$2:$L$1650,12,FALSE)</f>
        <v>4.03</v>
      </c>
      <c r="S1394" s="7">
        <f t="shared" si="154"/>
        <v>-0.41439205955334996</v>
      </c>
      <c r="T1394" t="s">
        <v>42</v>
      </c>
      <c r="U1394" t="s">
        <v>42</v>
      </c>
      <c r="V1394">
        <f t="shared" si="149"/>
        <v>0</v>
      </c>
      <c r="W1394">
        <f t="shared" si="150"/>
        <v>0</v>
      </c>
      <c r="X1394">
        <f t="shared" si="151"/>
        <v>0</v>
      </c>
    </row>
    <row r="1395" spans="1:24" x14ac:dyDescent="0.3">
      <c r="A1395" t="s">
        <v>1092</v>
      </c>
      <c r="B1395" t="str">
        <f t="shared" si="152"/>
        <v>'CAPTRUST'</v>
      </c>
      <c r="C1395" t="s">
        <v>24</v>
      </c>
      <c r="D1395" t="s">
        <v>1677</v>
      </c>
      <c r="E1395">
        <v>76.25</v>
      </c>
      <c r="F1395">
        <v>76.25</v>
      </c>
      <c r="G1395">
        <v>76.25</v>
      </c>
      <c r="H1395">
        <v>72.45</v>
      </c>
      <c r="I1395">
        <v>72.45</v>
      </c>
      <c r="J1395">
        <v>72.45</v>
      </c>
      <c r="K1395">
        <v>72.91</v>
      </c>
      <c r="L1395">
        <v>3186</v>
      </c>
      <c r="M1395" s="3">
        <v>2.3199999999999998</v>
      </c>
      <c r="N1395">
        <v>76</v>
      </c>
      <c r="O1395" s="3">
        <f t="shared" si="148"/>
        <v>41.921052631578945</v>
      </c>
      <c r="P1395" s="3">
        <f>VLOOKUP(A1395,'27-7'!$A$2:$N$1650,14,FALSE)</f>
        <v>26.8135593220339</v>
      </c>
      <c r="Q1395" s="6">
        <f t="shared" si="153"/>
        <v>0.56342737374409457</v>
      </c>
      <c r="R1395" s="5">
        <f>VLOOKUP(A1395,'27-7'!$A$2:$L$1650,12,FALSE)</f>
        <v>2.4</v>
      </c>
      <c r="S1395" s="7">
        <f t="shared" si="154"/>
        <v>-3.3333333333333368E-2</v>
      </c>
      <c r="T1395">
        <v>2562</v>
      </c>
      <c r="U1395">
        <v>80.41</v>
      </c>
      <c r="V1395">
        <f t="shared" si="149"/>
        <v>0</v>
      </c>
      <c r="W1395">
        <f t="shared" si="150"/>
        <v>0</v>
      </c>
      <c r="X1395">
        <f t="shared" si="151"/>
        <v>0</v>
      </c>
    </row>
    <row r="1396" spans="1:24" x14ac:dyDescent="0.3">
      <c r="A1396" t="s">
        <v>1405</v>
      </c>
      <c r="B1396" t="str">
        <f t="shared" si="152"/>
        <v>'MEGASOFT'</v>
      </c>
      <c r="C1396" t="s">
        <v>24</v>
      </c>
      <c r="D1396" t="s">
        <v>1677</v>
      </c>
      <c r="E1396">
        <v>6.4</v>
      </c>
      <c r="F1396">
        <v>6.4</v>
      </c>
      <c r="G1396">
        <v>6.7</v>
      </c>
      <c r="H1396">
        <v>6.3</v>
      </c>
      <c r="I1396">
        <v>6.7</v>
      </c>
      <c r="J1396">
        <v>6.7</v>
      </c>
      <c r="K1396">
        <v>6.62</v>
      </c>
      <c r="L1396">
        <v>34498</v>
      </c>
      <c r="M1396" s="3">
        <v>2.2799999999999998</v>
      </c>
      <c r="N1396">
        <v>108</v>
      </c>
      <c r="O1396" s="3">
        <f t="shared" si="148"/>
        <v>319.42592592592592</v>
      </c>
      <c r="P1396" s="3">
        <f>VLOOKUP(A1396,'27-7'!$A$2:$N$1650,14,FALSE)</f>
        <v>430</v>
      </c>
      <c r="Q1396" s="6">
        <f t="shared" si="153"/>
        <v>-0.25714900947459085</v>
      </c>
      <c r="R1396" s="5">
        <f>VLOOKUP(A1396,'27-7'!$A$2:$L$1650,12,FALSE)</f>
        <v>2.76</v>
      </c>
      <c r="S1396" s="7">
        <f t="shared" si="154"/>
        <v>-0.17391304347826086</v>
      </c>
      <c r="T1396">
        <v>27719</v>
      </c>
      <c r="U1396">
        <v>80.349999999999994</v>
      </c>
      <c r="V1396">
        <f t="shared" si="149"/>
        <v>0</v>
      </c>
      <c r="W1396">
        <f t="shared" si="150"/>
        <v>0</v>
      </c>
      <c r="X1396">
        <f t="shared" si="151"/>
        <v>0</v>
      </c>
    </row>
    <row r="1397" spans="1:24" x14ac:dyDescent="0.3">
      <c r="A1397" t="s">
        <v>1311</v>
      </c>
      <c r="B1397" t="str">
        <f t="shared" si="152"/>
        <v>'SUMMITSEC'</v>
      </c>
      <c r="C1397" t="s">
        <v>24</v>
      </c>
      <c r="D1397" t="s">
        <v>1677</v>
      </c>
      <c r="E1397">
        <v>350.1</v>
      </c>
      <c r="F1397">
        <v>353.95</v>
      </c>
      <c r="G1397">
        <v>353.95</v>
      </c>
      <c r="H1397">
        <v>341.5</v>
      </c>
      <c r="I1397">
        <v>350</v>
      </c>
      <c r="J1397">
        <v>350</v>
      </c>
      <c r="K1397">
        <v>349.34</v>
      </c>
      <c r="L1397">
        <v>646</v>
      </c>
      <c r="M1397" s="3">
        <v>2.2599999999999998</v>
      </c>
      <c r="N1397">
        <v>74</v>
      </c>
      <c r="O1397" s="3">
        <f t="shared" si="148"/>
        <v>8.7297297297297298</v>
      </c>
      <c r="P1397" s="3">
        <f>VLOOKUP(A1397,'27-7'!$A$2:$N$1650,14,FALSE)</f>
        <v>14.524193548387096</v>
      </c>
      <c r="Q1397" s="6">
        <f t="shared" si="153"/>
        <v>-0.39895253387757551</v>
      </c>
      <c r="R1397" s="5">
        <f>VLOOKUP(A1397,'27-7'!$A$2:$L$1650,12,FALSE)</f>
        <v>6.31</v>
      </c>
      <c r="S1397" s="7">
        <f t="shared" si="154"/>
        <v>-0.64183835182250393</v>
      </c>
      <c r="T1397">
        <v>530</v>
      </c>
      <c r="U1397">
        <v>82.04</v>
      </c>
      <c r="V1397">
        <f t="shared" si="149"/>
        <v>0</v>
      </c>
      <c r="W1397">
        <f t="shared" si="150"/>
        <v>0</v>
      </c>
      <c r="X1397">
        <f t="shared" si="151"/>
        <v>0</v>
      </c>
    </row>
    <row r="1398" spans="1:24" x14ac:dyDescent="0.3">
      <c r="A1398" t="s">
        <v>1452</v>
      </c>
      <c r="B1398" t="str">
        <f t="shared" si="152"/>
        <v>'JINDWORLD'</v>
      </c>
      <c r="C1398" t="s">
        <v>24</v>
      </c>
      <c r="D1398" t="s">
        <v>1677</v>
      </c>
      <c r="E1398">
        <v>44.9</v>
      </c>
      <c r="F1398">
        <v>44.95</v>
      </c>
      <c r="G1398">
        <v>46</v>
      </c>
      <c r="H1398">
        <v>44.4</v>
      </c>
      <c r="I1398">
        <v>45</v>
      </c>
      <c r="J1398">
        <v>44.85</v>
      </c>
      <c r="K1398">
        <v>44.89</v>
      </c>
      <c r="L1398">
        <v>4615</v>
      </c>
      <c r="M1398" s="3">
        <v>2.0699999999999998</v>
      </c>
      <c r="N1398">
        <v>72</v>
      </c>
      <c r="O1398" s="3">
        <f t="shared" si="148"/>
        <v>64.097222222222229</v>
      </c>
      <c r="P1398" s="3">
        <f>VLOOKUP(A1398,'27-7'!$A$2:$N$1650,14,FALSE)</f>
        <v>36.220183486238533</v>
      </c>
      <c r="Q1398" s="6">
        <f t="shared" si="153"/>
        <v>0.76965481819205239</v>
      </c>
      <c r="R1398" s="5">
        <f>VLOOKUP(A1398,'27-7'!$A$2:$L$1650,12,FALSE)</f>
        <v>1.75</v>
      </c>
      <c r="S1398" s="7">
        <f t="shared" si="154"/>
        <v>0.18285714285714277</v>
      </c>
      <c r="T1398">
        <v>1640</v>
      </c>
      <c r="U1398">
        <v>35.54</v>
      </c>
      <c r="V1398">
        <f t="shared" si="149"/>
        <v>0</v>
      </c>
      <c r="W1398">
        <f t="shared" si="150"/>
        <v>0</v>
      </c>
      <c r="X1398">
        <f t="shared" si="151"/>
        <v>0</v>
      </c>
    </row>
    <row r="1399" spans="1:24" x14ac:dyDescent="0.3">
      <c r="A1399" t="s">
        <v>1440</v>
      </c>
      <c r="B1399" t="str">
        <f t="shared" si="152"/>
        <v>'ORIENTHOT'</v>
      </c>
      <c r="C1399" t="s">
        <v>41</v>
      </c>
      <c r="D1399" t="s">
        <v>1677</v>
      </c>
      <c r="E1399">
        <v>19.45</v>
      </c>
      <c r="F1399">
        <v>20.2</v>
      </c>
      <c r="G1399">
        <v>20.2</v>
      </c>
      <c r="H1399">
        <v>19.05</v>
      </c>
      <c r="I1399">
        <v>19.5</v>
      </c>
      <c r="J1399">
        <v>19.45</v>
      </c>
      <c r="K1399">
        <v>19.77</v>
      </c>
      <c r="L1399">
        <v>10461</v>
      </c>
      <c r="M1399" s="3">
        <v>2.0699999999999998</v>
      </c>
      <c r="N1399">
        <v>61</v>
      </c>
      <c r="O1399" s="3">
        <f t="shared" si="148"/>
        <v>171.49180327868854</v>
      </c>
      <c r="P1399" s="3">
        <f>VLOOKUP(A1399,'27-7'!$A$2:$N$1650,14,FALSE)</f>
        <v>121.81818181818181</v>
      </c>
      <c r="Q1399" s="6">
        <f t="shared" si="153"/>
        <v>0.40776853437729399</v>
      </c>
      <c r="R1399" s="5">
        <f>VLOOKUP(A1399,'27-7'!$A$2:$L$1650,12,FALSE)</f>
        <v>1.86</v>
      </c>
      <c r="S1399" s="7">
        <f t="shared" si="154"/>
        <v>0.11290322580645147</v>
      </c>
      <c r="T1399" t="s">
        <v>42</v>
      </c>
      <c r="U1399" t="s">
        <v>42</v>
      </c>
      <c r="V1399">
        <f t="shared" si="149"/>
        <v>0</v>
      </c>
      <c r="W1399">
        <f t="shared" si="150"/>
        <v>0</v>
      </c>
      <c r="X1399">
        <f t="shared" si="151"/>
        <v>0</v>
      </c>
    </row>
    <row r="1400" spans="1:24" x14ac:dyDescent="0.3">
      <c r="A1400" t="s">
        <v>1497</v>
      </c>
      <c r="B1400" t="str">
        <f t="shared" si="152"/>
        <v>'SUNDARAM'</v>
      </c>
      <c r="C1400" t="s">
        <v>41</v>
      </c>
      <c r="D1400" t="s">
        <v>1677</v>
      </c>
      <c r="E1400">
        <v>1.55</v>
      </c>
      <c r="F1400">
        <v>1.6</v>
      </c>
      <c r="G1400">
        <v>1.6</v>
      </c>
      <c r="H1400">
        <v>1.55</v>
      </c>
      <c r="I1400">
        <v>1.6</v>
      </c>
      <c r="J1400">
        <v>1.6</v>
      </c>
      <c r="K1400">
        <v>1.6</v>
      </c>
      <c r="L1400">
        <v>129687</v>
      </c>
      <c r="M1400" s="3">
        <v>2.0699999999999998</v>
      </c>
      <c r="N1400">
        <v>69</v>
      </c>
      <c r="O1400" s="3">
        <f t="shared" si="148"/>
        <v>1879.5217391304348</v>
      </c>
      <c r="P1400" s="3">
        <f>VLOOKUP(A1400,'27-7'!$A$2:$N$1650,14,FALSE)</f>
        <v>1217.406779661017</v>
      </c>
      <c r="Q1400" s="6">
        <f t="shared" si="153"/>
        <v>0.54387323163567525</v>
      </c>
      <c r="R1400" s="5">
        <f>VLOOKUP(A1400,'27-7'!$A$2:$L$1650,12,FALSE)</f>
        <v>1.1100000000000001</v>
      </c>
      <c r="S1400" s="7">
        <f t="shared" si="154"/>
        <v>0.86486486486486458</v>
      </c>
      <c r="T1400" t="s">
        <v>42</v>
      </c>
      <c r="U1400" t="s">
        <v>42</v>
      </c>
      <c r="V1400">
        <f t="shared" si="149"/>
        <v>0</v>
      </c>
      <c r="W1400">
        <f t="shared" si="150"/>
        <v>0</v>
      </c>
      <c r="X1400">
        <f t="shared" si="151"/>
        <v>0</v>
      </c>
    </row>
    <row r="1401" spans="1:24" x14ac:dyDescent="0.3">
      <c r="A1401" t="s">
        <v>1435</v>
      </c>
      <c r="B1401" t="str">
        <f t="shared" si="152"/>
        <v>'ZODIACLOTH'</v>
      </c>
      <c r="C1401" t="s">
        <v>24</v>
      </c>
      <c r="D1401" t="s">
        <v>1677</v>
      </c>
      <c r="E1401">
        <v>114.3</v>
      </c>
      <c r="F1401">
        <v>112.05</v>
      </c>
      <c r="G1401">
        <v>119.95</v>
      </c>
      <c r="H1401">
        <v>112</v>
      </c>
      <c r="I1401">
        <v>116</v>
      </c>
      <c r="J1401">
        <v>115.55</v>
      </c>
      <c r="K1401">
        <v>116.35</v>
      </c>
      <c r="L1401">
        <v>1774</v>
      </c>
      <c r="M1401" s="3">
        <v>2.06</v>
      </c>
      <c r="N1401">
        <v>115</v>
      </c>
      <c r="O1401" s="3">
        <f t="shared" si="148"/>
        <v>15.42608695652174</v>
      </c>
      <c r="P1401" s="3">
        <f>VLOOKUP(A1401,'27-7'!$A$2:$N$1650,14,FALSE)</f>
        <v>23.253333333333334</v>
      </c>
      <c r="Q1401" s="6">
        <f t="shared" si="153"/>
        <v>-0.33660749900279219</v>
      </c>
      <c r="R1401" s="5">
        <f>VLOOKUP(A1401,'27-7'!$A$2:$L$1650,12,FALSE)</f>
        <v>2.02</v>
      </c>
      <c r="S1401" s="7">
        <f t="shared" si="154"/>
        <v>1.980198019801982E-2</v>
      </c>
      <c r="T1401">
        <v>1003</v>
      </c>
      <c r="U1401">
        <v>56.54</v>
      </c>
      <c r="V1401">
        <f t="shared" si="149"/>
        <v>0</v>
      </c>
      <c r="W1401">
        <f t="shared" si="150"/>
        <v>0</v>
      </c>
      <c r="X1401">
        <f t="shared" si="151"/>
        <v>0</v>
      </c>
    </row>
    <row r="1402" spans="1:24" x14ac:dyDescent="0.3">
      <c r="A1402" t="s">
        <v>1374</v>
      </c>
      <c r="B1402" t="str">
        <f t="shared" si="152"/>
        <v>'GINNIFILA'</v>
      </c>
      <c r="C1402" t="s">
        <v>41</v>
      </c>
      <c r="D1402" t="s">
        <v>1677</v>
      </c>
      <c r="E1402">
        <v>10.15</v>
      </c>
      <c r="F1402">
        <v>9.8000000000000007</v>
      </c>
      <c r="G1402">
        <v>10.15</v>
      </c>
      <c r="H1402">
        <v>9.75</v>
      </c>
      <c r="I1402">
        <v>9.85</v>
      </c>
      <c r="J1402">
        <v>9.9499999999999993</v>
      </c>
      <c r="K1402">
        <v>9.92</v>
      </c>
      <c r="L1402">
        <v>20707</v>
      </c>
      <c r="M1402" s="3">
        <v>2.0499999999999998</v>
      </c>
      <c r="N1402">
        <v>96</v>
      </c>
      <c r="O1402" s="3">
        <f t="shared" si="148"/>
        <v>215.69791666666666</v>
      </c>
      <c r="P1402" s="3">
        <f>VLOOKUP(A1402,'27-7'!$A$2:$N$1650,14,FALSE)</f>
        <v>413.19277108433732</v>
      </c>
      <c r="Q1402" s="6">
        <f t="shared" si="153"/>
        <v>-0.47797267580308112</v>
      </c>
      <c r="R1402" s="5">
        <f>VLOOKUP(A1402,'27-7'!$A$2:$L$1650,12,FALSE)</f>
        <v>3.54</v>
      </c>
      <c r="S1402" s="7">
        <f t="shared" si="154"/>
        <v>-0.42090395480225995</v>
      </c>
      <c r="T1402" t="s">
        <v>42</v>
      </c>
      <c r="U1402" t="s">
        <v>42</v>
      </c>
      <c r="V1402">
        <f t="shared" si="149"/>
        <v>0</v>
      </c>
      <c r="W1402">
        <f t="shared" si="150"/>
        <v>0</v>
      </c>
      <c r="X1402">
        <f t="shared" si="151"/>
        <v>0</v>
      </c>
    </row>
    <row r="1403" spans="1:24" x14ac:dyDescent="0.3">
      <c r="A1403" t="s">
        <v>1420</v>
      </c>
      <c r="B1403" t="str">
        <f t="shared" si="152"/>
        <v>'M50'</v>
      </c>
      <c r="C1403" t="s">
        <v>24</v>
      </c>
      <c r="D1403" t="s">
        <v>1677</v>
      </c>
      <c r="E1403">
        <v>108.5</v>
      </c>
      <c r="F1403">
        <v>109.04</v>
      </c>
      <c r="G1403">
        <v>111</v>
      </c>
      <c r="H1403">
        <v>108.85</v>
      </c>
      <c r="I1403">
        <v>111</v>
      </c>
      <c r="J1403">
        <v>110.57</v>
      </c>
      <c r="K1403">
        <v>110.21</v>
      </c>
      <c r="L1403">
        <v>1851</v>
      </c>
      <c r="M1403" s="3">
        <v>2.04</v>
      </c>
      <c r="N1403">
        <v>51</v>
      </c>
      <c r="O1403" s="3">
        <f t="shared" si="148"/>
        <v>36.294117647058826</v>
      </c>
      <c r="P1403" s="3">
        <f>VLOOKUP(A1403,'27-7'!$A$2:$N$1650,14,FALSE)</f>
        <v>70.666666666666671</v>
      </c>
      <c r="Q1403" s="6">
        <f t="shared" si="153"/>
        <v>-0.48640399556048836</v>
      </c>
      <c r="R1403" s="5">
        <f>VLOOKUP(A1403,'27-7'!$A$2:$L$1650,12,FALSE)</f>
        <v>2.31</v>
      </c>
      <c r="S1403" s="7">
        <f t="shared" si="154"/>
        <v>-0.11688311688311689</v>
      </c>
      <c r="T1403">
        <v>1630</v>
      </c>
      <c r="U1403">
        <v>88.06</v>
      </c>
      <c r="V1403">
        <f t="shared" si="149"/>
        <v>0</v>
      </c>
      <c r="W1403">
        <f t="shared" si="150"/>
        <v>0</v>
      </c>
      <c r="X1403">
        <f t="shared" si="151"/>
        <v>0</v>
      </c>
    </row>
    <row r="1404" spans="1:24" x14ac:dyDescent="0.3">
      <c r="A1404" t="s">
        <v>1297</v>
      </c>
      <c r="B1404" t="str">
        <f t="shared" si="152"/>
        <v>'BRNL'</v>
      </c>
      <c r="C1404" t="s">
        <v>24</v>
      </c>
      <c r="D1404" t="s">
        <v>1677</v>
      </c>
      <c r="E1404">
        <v>34.6</v>
      </c>
      <c r="F1404">
        <v>34.6</v>
      </c>
      <c r="G1404">
        <v>34.950000000000003</v>
      </c>
      <c r="H1404">
        <v>34.15</v>
      </c>
      <c r="I1404">
        <v>34.200000000000003</v>
      </c>
      <c r="J1404">
        <v>34.4</v>
      </c>
      <c r="K1404">
        <v>34.4</v>
      </c>
      <c r="L1404">
        <v>5667</v>
      </c>
      <c r="M1404" s="3">
        <v>1.95</v>
      </c>
      <c r="N1404">
        <v>130</v>
      </c>
      <c r="O1404" s="3">
        <f t="shared" si="148"/>
        <v>43.592307692307692</v>
      </c>
      <c r="P1404" s="3">
        <f>VLOOKUP(A1404,'27-7'!$A$2:$N$1650,14,FALSE)</f>
        <v>60.067448680351909</v>
      </c>
      <c r="Q1404" s="6">
        <f t="shared" si="153"/>
        <v>-0.27427735570585743</v>
      </c>
      <c r="R1404" s="5">
        <f>VLOOKUP(A1404,'27-7'!$A$2:$L$1650,12,FALSE)</f>
        <v>7.1</v>
      </c>
      <c r="S1404" s="7">
        <f t="shared" si="154"/>
        <v>-0.72535211267605626</v>
      </c>
      <c r="T1404">
        <v>4649</v>
      </c>
      <c r="U1404">
        <v>82.04</v>
      </c>
      <c r="V1404">
        <f t="shared" si="149"/>
        <v>0</v>
      </c>
      <c r="W1404">
        <f t="shared" si="150"/>
        <v>0</v>
      </c>
      <c r="X1404">
        <f t="shared" si="151"/>
        <v>0</v>
      </c>
    </row>
    <row r="1405" spans="1:24" x14ac:dyDescent="0.3">
      <c r="A1405" t="s">
        <v>1423</v>
      </c>
      <c r="B1405" t="str">
        <f t="shared" si="152"/>
        <v>'ICICINXT50'</v>
      </c>
      <c r="C1405" t="s">
        <v>24</v>
      </c>
      <c r="D1405" t="s">
        <v>1677</v>
      </c>
      <c r="E1405">
        <v>26.57</v>
      </c>
      <c r="F1405">
        <v>26.67</v>
      </c>
      <c r="G1405">
        <v>26.68</v>
      </c>
      <c r="H1405">
        <v>26.5</v>
      </c>
      <c r="I1405">
        <v>26.5</v>
      </c>
      <c r="J1405">
        <v>26.5</v>
      </c>
      <c r="K1405">
        <v>26.63</v>
      </c>
      <c r="L1405">
        <v>7340</v>
      </c>
      <c r="M1405" s="3">
        <v>1.95</v>
      </c>
      <c r="N1405">
        <v>100</v>
      </c>
      <c r="O1405" s="3">
        <f t="shared" si="148"/>
        <v>73.400000000000006</v>
      </c>
      <c r="P1405" s="3">
        <f>VLOOKUP(A1405,'27-7'!$A$2:$N$1650,14,FALSE)</f>
        <v>55.388157894736842</v>
      </c>
      <c r="Q1405" s="6">
        <f t="shared" si="153"/>
        <v>0.32519301579760074</v>
      </c>
      <c r="R1405" s="5">
        <f>VLOOKUP(A1405,'27-7'!$A$2:$L$1650,12,FALSE)</f>
        <v>2.23</v>
      </c>
      <c r="S1405" s="7">
        <f t="shared" si="154"/>
        <v>-0.12556053811659193</v>
      </c>
      <c r="T1405">
        <v>5708</v>
      </c>
      <c r="U1405">
        <v>77.77</v>
      </c>
      <c r="V1405">
        <f t="shared" si="149"/>
        <v>0</v>
      </c>
      <c r="W1405">
        <f t="shared" si="150"/>
        <v>0</v>
      </c>
      <c r="X1405">
        <f t="shared" si="151"/>
        <v>0</v>
      </c>
    </row>
    <row r="1406" spans="1:24" x14ac:dyDescent="0.3">
      <c r="A1406" t="s">
        <v>1319</v>
      </c>
      <c r="B1406" t="str">
        <f t="shared" si="152"/>
        <v>'VARDHACRLC'</v>
      </c>
      <c r="C1406" t="s">
        <v>24</v>
      </c>
      <c r="D1406" t="s">
        <v>1677</v>
      </c>
      <c r="E1406">
        <v>30.05</v>
      </c>
      <c r="F1406">
        <v>29.7</v>
      </c>
      <c r="G1406">
        <v>29.95</v>
      </c>
      <c r="H1406">
        <v>29.5</v>
      </c>
      <c r="I1406">
        <v>29.6</v>
      </c>
      <c r="J1406">
        <v>29.7</v>
      </c>
      <c r="K1406">
        <v>29.59</v>
      </c>
      <c r="L1406">
        <v>6605</v>
      </c>
      <c r="M1406" s="3">
        <v>1.95</v>
      </c>
      <c r="N1406">
        <v>73</v>
      </c>
      <c r="O1406" s="3">
        <f t="shared" si="148"/>
        <v>90.479452054794521</v>
      </c>
      <c r="P1406" s="3">
        <f>VLOOKUP(A1406,'27-7'!$A$2:$N$1650,14,FALSE)</f>
        <v>169.55462184873949</v>
      </c>
      <c r="Q1406" s="6">
        <f t="shared" si="153"/>
        <v>-0.46636988677600494</v>
      </c>
      <c r="R1406" s="5">
        <f>VLOOKUP(A1406,'27-7'!$A$2:$L$1650,12,FALSE)</f>
        <v>6.05</v>
      </c>
      <c r="S1406" s="7">
        <f t="shared" si="154"/>
        <v>-0.6776859504132231</v>
      </c>
      <c r="T1406">
        <v>6174</v>
      </c>
      <c r="U1406">
        <v>93.47</v>
      </c>
      <c r="V1406">
        <f t="shared" si="149"/>
        <v>0</v>
      </c>
      <c r="W1406">
        <f t="shared" si="150"/>
        <v>0</v>
      </c>
      <c r="X1406">
        <f t="shared" si="151"/>
        <v>0</v>
      </c>
    </row>
    <row r="1407" spans="1:24" x14ac:dyDescent="0.3">
      <c r="A1407" t="s">
        <v>1045</v>
      </c>
      <c r="B1407" t="str">
        <f t="shared" si="152"/>
        <v>'STEELCITY'</v>
      </c>
      <c r="C1407" t="s">
        <v>24</v>
      </c>
      <c r="D1407" t="s">
        <v>1677</v>
      </c>
      <c r="E1407">
        <v>27.55</v>
      </c>
      <c r="F1407">
        <v>28.9</v>
      </c>
      <c r="G1407">
        <v>28.9</v>
      </c>
      <c r="H1407">
        <v>27.2</v>
      </c>
      <c r="I1407">
        <v>27.2</v>
      </c>
      <c r="J1407">
        <v>27.55</v>
      </c>
      <c r="K1407">
        <v>28.11</v>
      </c>
      <c r="L1407">
        <v>6707</v>
      </c>
      <c r="M1407" s="3">
        <v>1.89</v>
      </c>
      <c r="N1407">
        <v>76</v>
      </c>
      <c r="O1407" s="3">
        <f t="shared" si="148"/>
        <v>88.25</v>
      </c>
      <c r="P1407" s="3">
        <f>VLOOKUP(A1407,'27-7'!$A$2:$N$1650,14,FALSE)</f>
        <v>214.54918032786884</v>
      </c>
      <c r="Q1407" s="6">
        <f t="shared" si="153"/>
        <v>-0.58867239732569243</v>
      </c>
      <c r="R1407" s="5">
        <f>VLOOKUP(A1407,'27-7'!$A$2:$L$1650,12,FALSE)</f>
        <v>7.4</v>
      </c>
      <c r="S1407" s="7">
        <f t="shared" si="154"/>
        <v>-0.74459459459459465</v>
      </c>
      <c r="T1407">
        <v>5114</v>
      </c>
      <c r="U1407">
        <v>76.25</v>
      </c>
      <c r="V1407">
        <f t="shared" si="149"/>
        <v>0</v>
      </c>
      <c r="W1407">
        <f t="shared" si="150"/>
        <v>0</v>
      </c>
      <c r="X1407">
        <f t="shared" si="151"/>
        <v>0</v>
      </c>
    </row>
    <row r="1408" spans="1:24" x14ac:dyDescent="0.3">
      <c r="A1408" t="s">
        <v>55</v>
      </c>
      <c r="B1408" t="str">
        <f t="shared" si="152"/>
        <v>'EIMCOELECO'</v>
      </c>
      <c r="C1408" t="s">
        <v>24</v>
      </c>
      <c r="D1408" t="s">
        <v>1677</v>
      </c>
      <c r="E1408">
        <v>329.6</v>
      </c>
      <c r="F1408">
        <v>340.7</v>
      </c>
      <c r="G1408">
        <v>340.7</v>
      </c>
      <c r="H1408">
        <v>316</v>
      </c>
      <c r="I1408">
        <v>317.05</v>
      </c>
      <c r="J1408">
        <v>319.10000000000002</v>
      </c>
      <c r="K1408">
        <v>322.99</v>
      </c>
      <c r="L1408">
        <v>578</v>
      </c>
      <c r="M1408" s="3">
        <v>1.87</v>
      </c>
      <c r="N1408">
        <v>79</v>
      </c>
      <c r="O1408" s="3">
        <f t="shared" si="148"/>
        <v>7.3164556962025316</v>
      </c>
      <c r="P1408" s="3">
        <f>VLOOKUP(A1408,'27-7'!$A$2:$N$1650,14,FALSE)</f>
        <v>53.241758241758241</v>
      </c>
      <c r="Q1408" s="6">
        <f t="shared" si="153"/>
        <v>-0.86258050188763047</v>
      </c>
      <c r="R1408" s="5">
        <f>VLOOKUP(A1408,'27-7'!$A$2:$L$1650,12,FALSE)</f>
        <v>31.65</v>
      </c>
      <c r="S1408" s="7">
        <f t="shared" si="154"/>
        <v>-0.94091627172195891</v>
      </c>
      <c r="T1408">
        <v>362</v>
      </c>
      <c r="U1408">
        <v>62.63</v>
      </c>
      <c r="V1408">
        <f t="shared" si="149"/>
        <v>0</v>
      </c>
      <c r="W1408">
        <f t="shared" si="150"/>
        <v>0</v>
      </c>
      <c r="X1408">
        <f t="shared" si="151"/>
        <v>0</v>
      </c>
    </row>
    <row r="1409" spans="1:24" x14ac:dyDescent="0.3">
      <c r="A1409" t="s">
        <v>1379</v>
      </c>
      <c r="B1409" t="str">
        <f t="shared" si="152"/>
        <v>'KAMDHENU'</v>
      </c>
      <c r="C1409" t="s">
        <v>41</v>
      </c>
      <c r="D1409" t="s">
        <v>1677</v>
      </c>
      <c r="E1409">
        <v>71.150000000000006</v>
      </c>
      <c r="F1409">
        <v>70.099999999999994</v>
      </c>
      <c r="G1409">
        <v>72.5</v>
      </c>
      <c r="H1409">
        <v>70.099999999999994</v>
      </c>
      <c r="I1409">
        <v>72.2</v>
      </c>
      <c r="J1409">
        <v>70.599999999999994</v>
      </c>
      <c r="K1409">
        <v>70.61</v>
      </c>
      <c r="L1409">
        <v>2555</v>
      </c>
      <c r="M1409" s="3">
        <v>1.8</v>
      </c>
      <c r="N1409">
        <v>42</v>
      </c>
      <c r="O1409" s="3">
        <f t="shared" si="148"/>
        <v>60.833333333333336</v>
      </c>
      <c r="P1409" s="3">
        <f>VLOOKUP(A1409,'27-7'!$A$2:$N$1650,14,FALSE)</f>
        <v>143.36363636363637</v>
      </c>
      <c r="Q1409" s="6">
        <f t="shared" si="153"/>
        <v>-0.57567110547452971</v>
      </c>
      <c r="R1409" s="5">
        <f>VLOOKUP(A1409,'27-7'!$A$2:$L$1650,12,FALSE)</f>
        <v>3.38</v>
      </c>
      <c r="S1409" s="7">
        <f t="shared" si="154"/>
        <v>-0.46745562130177509</v>
      </c>
      <c r="T1409" t="s">
        <v>42</v>
      </c>
      <c r="U1409" t="s">
        <v>42</v>
      </c>
      <c r="V1409">
        <f t="shared" si="149"/>
        <v>0</v>
      </c>
      <c r="W1409">
        <f t="shared" si="150"/>
        <v>0</v>
      </c>
      <c r="X1409">
        <f t="shared" si="151"/>
        <v>0</v>
      </c>
    </row>
    <row r="1410" spans="1:24" x14ac:dyDescent="0.3">
      <c r="A1410" t="s">
        <v>1406</v>
      </c>
      <c r="B1410" t="str">
        <f t="shared" si="152"/>
        <v>'MBLINFRA'</v>
      </c>
      <c r="C1410" t="s">
        <v>41</v>
      </c>
      <c r="D1410" t="s">
        <v>1677</v>
      </c>
      <c r="E1410">
        <v>6.7</v>
      </c>
      <c r="F1410">
        <v>6.95</v>
      </c>
      <c r="G1410">
        <v>6.95</v>
      </c>
      <c r="H1410">
        <v>6.4</v>
      </c>
      <c r="I1410">
        <v>6.4</v>
      </c>
      <c r="J1410">
        <v>6.4</v>
      </c>
      <c r="K1410">
        <v>6.48</v>
      </c>
      <c r="L1410">
        <v>27784</v>
      </c>
      <c r="M1410" s="3">
        <v>1.8</v>
      </c>
      <c r="N1410">
        <v>77</v>
      </c>
      <c r="O1410" s="3">
        <f t="shared" ref="O1410:O1473" si="155">L1410/N1410</f>
        <v>360.83116883116884</v>
      </c>
      <c r="P1410" s="3">
        <f>VLOOKUP(A1410,'27-7'!$A$2:$N$1650,14,FALSE)</f>
        <v>361.87272727272727</v>
      </c>
      <c r="Q1410" s="6">
        <f t="shared" si="153"/>
        <v>-2.8782452035227852E-3</v>
      </c>
      <c r="R1410" s="5">
        <f>VLOOKUP(A1410,'27-7'!$A$2:$L$1650,12,FALSE)</f>
        <v>2.74</v>
      </c>
      <c r="S1410" s="7">
        <f t="shared" si="154"/>
        <v>-0.34306569343065696</v>
      </c>
      <c r="T1410" t="s">
        <v>42</v>
      </c>
      <c r="U1410" t="s">
        <v>42</v>
      </c>
      <c r="V1410">
        <f t="shared" ref="V1410:V1473" si="156">IF(Q1410&gt;100%,1,0)</f>
        <v>0</v>
      </c>
      <c r="W1410">
        <f t="shared" ref="W1410:W1473" si="157">IF(S1410&gt;200%,1,0)</f>
        <v>0</v>
      </c>
      <c r="X1410">
        <f t="shared" ref="X1410:X1473" si="158">IF(M1410&gt;20,1,0)</f>
        <v>0</v>
      </c>
    </row>
    <row r="1411" spans="1:24" x14ac:dyDescent="0.3">
      <c r="A1411" t="s">
        <v>1402</v>
      </c>
      <c r="B1411" t="str">
        <f t="shared" ref="B1411:B1474" si="159">_xlfn.CONCAT("'",A1411,"'")</f>
        <v>'BLKASHYAP'</v>
      </c>
      <c r="C1411" t="s">
        <v>24</v>
      </c>
      <c r="D1411" t="s">
        <v>1677</v>
      </c>
      <c r="E1411">
        <v>5.7</v>
      </c>
      <c r="F1411">
        <v>5.7</v>
      </c>
      <c r="G1411">
        <v>5.8</v>
      </c>
      <c r="H1411">
        <v>5.5</v>
      </c>
      <c r="I1411">
        <v>5.8</v>
      </c>
      <c r="J1411">
        <v>5.6</v>
      </c>
      <c r="K1411">
        <v>5.56</v>
      </c>
      <c r="L1411">
        <v>32008</v>
      </c>
      <c r="M1411" s="3">
        <v>1.78</v>
      </c>
      <c r="N1411">
        <v>209</v>
      </c>
      <c r="O1411" s="3">
        <f t="shared" si="155"/>
        <v>153.14832535885168</v>
      </c>
      <c r="P1411" s="3">
        <f>VLOOKUP(A1411,'27-7'!$A$2:$N$1650,14,FALSE)</f>
        <v>746.01492537313436</v>
      </c>
      <c r="Q1411" s="6">
        <f t="shared" ref="Q1411:Q1474" si="160">(O1411-P1411)/P1411</f>
        <v>-0.79471144591074838</v>
      </c>
      <c r="R1411" s="5">
        <f>VLOOKUP(A1411,'27-7'!$A$2:$L$1650,12,FALSE)</f>
        <v>2.91</v>
      </c>
      <c r="S1411" s="7">
        <f t="shared" ref="S1411:S1474" si="161">(M1411-R1411)/R1411</f>
        <v>-0.38831615120274915</v>
      </c>
      <c r="T1411">
        <v>30887</v>
      </c>
      <c r="U1411">
        <v>96.5</v>
      </c>
      <c r="V1411">
        <f t="shared" si="156"/>
        <v>0</v>
      </c>
      <c r="W1411">
        <f t="shared" si="157"/>
        <v>0</v>
      </c>
      <c r="X1411">
        <f t="shared" si="158"/>
        <v>0</v>
      </c>
    </row>
    <row r="1412" spans="1:24" x14ac:dyDescent="0.3">
      <c r="A1412" t="s">
        <v>1536</v>
      </c>
      <c r="B1412" t="str">
        <f t="shared" si="159"/>
        <v>'GARDENSILK'</v>
      </c>
      <c r="C1412" t="s">
        <v>41</v>
      </c>
      <c r="D1412" t="s">
        <v>1677</v>
      </c>
      <c r="E1412">
        <v>10.85</v>
      </c>
      <c r="F1412">
        <v>11.35</v>
      </c>
      <c r="G1412">
        <v>11.35</v>
      </c>
      <c r="H1412">
        <v>11.35</v>
      </c>
      <c r="I1412">
        <v>11.35</v>
      </c>
      <c r="J1412">
        <v>11.35</v>
      </c>
      <c r="K1412">
        <v>11.35</v>
      </c>
      <c r="L1412">
        <v>15611</v>
      </c>
      <c r="M1412" s="3">
        <v>1.77</v>
      </c>
      <c r="N1412">
        <v>46</v>
      </c>
      <c r="O1412" s="3">
        <f t="shared" si="155"/>
        <v>339.36956521739131</v>
      </c>
      <c r="P1412" s="3">
        <f>VLOOKUP(A1412,'27-7'!$A$2:$N$1650,14,FALSE)</f>
        <v>221.66666666666666</v>
      </c>
      <c r="Q1412" s="6">
        <f t="shared" si="160"/>
        <v>0.53099051977770528</v>
      </c>
      <c r="R1412" s="5">
        <f>VLOOKUP(A1412,'27-7'!$A$2:$L$1650,12,FALSE)</f>
        <v>0.72</v>
      </c>
      <c r="S1412" s="7">
        <f t="shared" si="161"/>
        <v>1.4583333333333335</v>
      </c>
      <c r="T1412" t="s">
        <v>42</v>
      </c>
      <c r="U1412" t="s">
        <v>42</v>
      </c>
      <c r="V1412">
        <f t="shared" si="156"/>
        <v>0</v>
      </c>
      <c r="W1412">
        <f t="shared" si="157"/>
        <v>0</v>
      </c>
      <c r="X1412">
        <f t="shared" si="158"/>
        <v>0</v>
      </c>
    </row>
    <row r="1413" spans="1:24" x14ac:dyDescent="0.3">
      <c r="A1413" t="s">
        <v>1089</v>
      </c>
      <c r="B1413" t="str">
        <f t="shared" si="159"/>
        <v>'MUKTAARTS'</v>
      </c>
      <c r="C1413" t="s">
        <v>41</v>
      </c>
      <c r="D1413" t="s">
        <v>1677</v>
      </c>
      <c r="E1413">
        <v>24.15</v>
      </c>
      <c r="F1413">
        <v>23.5</v>
      </c>
      <c r="G1413">
        <v>25</v>
      </c>
      <c r="H1413">
        <v>23</v>
      </c>
      <c r="I1413">
        <v>23.85</v>
      </c>
      <c r="J1413">
        <v>24.25</v>
      </c>
      <c r="K1413">
        <v>23.92</v>
      </c>
      <c r="L1413">
        <v>7343</v>
      </c>
      <c r="M1413" s="3">
        <v>1.76</v>
      </c>
      <c r="N1413">
        <v>77</v>
      </c>
      <c r="O1413" s="3">
        <f t="shared" si="155"/>
        <v>95.36363636363636</v>
      </c>
      <c r="P1413" s="3">
        <f>VLOOKUP(A1413,'27-7'!$A$2:$N$1650,14,FALSE)</f>
        <v>145.53153153153153</v>
      </c>
      <c r="Q1413" s="6">
        <f t="shared" si="160"/>
        <v>-0.34472182516010669</v>
      </c>
      <c r="R1413" s="5">
        <f>VLOOKUP(A1413,'27-7'!$A$2:$L$1650,12,FALSE)</f>
        <v>3.88</v>
      </c>
      <c r="S1413" s="7">
        <f t="shared" si="161"/>
        <v>-0.54639175257731964</v>
      </c>
      <c r="T1413" t="s">
        <v>42</v>
      </c>
      <c r="U1413" t="s">
        <v>42</v>
      </c>
      <c r="V1413">
        <f t="shared" si="156"/>
        <v>0</v>
      </c>
      <c r="W1413">
        <f t="shared" si="157"/>
        <v>0</v>
      </c>
      <c r="X1413">
        <f t="shared" si="158"/>
        <v>0</v>
      </c>
    </row>
    <row r="1414" spans="1:24" x14ac:dyDescent="0.3">
      <c r="A1414" t="s">
        <v>1098</v>
      </c>
      <c r="B1414" t="str">
        <f t="shared" si="159"/>
        <v>'SBIETFQLTY'</v>
      </c>
      <c r="C1414" t="s">
        <v>24</v>
      </c>
      <c r="D1414" t="s">
        <v>1677</v>
      </c>
      <c r="E1414">
        <v>98.76</v>
      </c>
      <c r="F1414">
        <v>99.9</v>
      </c>
      <c r="G1414">
        <v>101</v>
      </c>
      <c r="H1414">
        <v>98.77</v>
      </c>
      <c r="I1414">
        <v>101</v>
      </c>
      <c r="J1414">
        <v>100.56</v>
      </c>
      <c r="K1414">
        <v>100.38</v>
      </c>
      <c r="L1414">
        <v>1735</v>
      </c>
      <c r="M1414" s="3">
        <v>1.74</v>
      </c>
      <c r="N1414">
        <v>81</v>
      </c>
      <c r="O1414" s="3">
        <f t="shared" si="155"/>
        <v>21.419753086419753</v>
      </c>
      <c r="P1414" s="3">
        <f>VLOOKUP(A1414,'27-7'!$A$2:$N$1650,14,FALSE)</f>
        <v>60.652406417112303</v>
      </c>
      <c r="Q1414" s="6">
        <f t="shared" si="160"/>
        <v>-0.64684413444185385</v>
      </c>
      <c r="R1414" s="5">
        <f>VLOOKUP(A1414,'27-7'!$A$2:$L$1650,12,FALSE)</f>
        <v>11.51</v>
      </c>
      <c r="S1414" s="7">
        <f t="shared" si="161"/>
        <v>-0.84882710686359686</v>
      </c>
      <c r="T1414">
        <v>1109</v>
      </c>
      <c r="U1414">
        <v>63.92</v>
      </c>
      <c r="V1414">
        <f t="shared" si="156"/>
        <v>0</v>
      </c>
      <c r="W1414">
        <f t="shared" si="157"/>
        <v>0</v>
      </c>
      <c r="X1414">
        <f t="shared" si="158"/>
        <v>0</v>
      </c>
    </row>
    <row r="1415" spans="1:24" x14ac:dyDescent="0.3">
      <c r="A1415" t="s">
        <v>1336</v>
      </c>
      <c r="B1415" t="str">
        <f t="shared" si="159"/>
        <v>'HOVS'</v>
      </c>
      <c r="C1415" t="s">
        <v>24</v>
      </c>
      <c r="D1415" t="s">
        <v>1677</v>
      </c>
      <c r="E1415">
        <v>39.25</v>
      </c>
      <c r="F1415">
        <v>38.049999999999997</v>
      </c>
      <c r="G1415">
        <v>39.75</v>
      </c>
      <c r="H1415">
        <v>38.049999999999997</v>
      </c>
      <c r="I1415">
        <v>38.799999999999997</v>
      </c>
      <c r="J1415">
        <v>39.049999999999997</v>
      </c>
      <c r="K1415">
        <v>39.14</v>
      </c>
      <c r="L1415">
        <v>4394</v>
      </c>
      <c r="M1415" s="3">
        <v>1.72</v>
      </c>
      <c r="N1415">
        <v>106</v>
      </c>
      <c r="O1415" s="3">
        <f t="shared" si="155"/>
        <v>41.452830188679243</v>
      </c>
      <c r="P1415" s="3">
        <f>VLOOKUP(A1415,'27-7'!$A$2:$N$1650,14,FALSE)</f>
        <v>80.987730061349694</v>
      </c>
      <c r="Q1415" s="6">
        <f t="shared" si="160"/>
        <v>-0.4881591303117403</v>
      </c>
      <c r="R1415" s="5">
        <f>VLOOKUP(A1415,'27-7'!$A$2:$L$1650,12,FALSE)</f>
        <v>5.31</v>
      </c>
      <c r="S1415" s="7">
        <f t="shared" si="161"/>
        <v>-0.67608286252354055</v>
      </c>
      <c r="T1415">
        <v>2783</v>
      </c>
      <c r="U1415">
        <v>63.34</v>
      </c>
      <c r="V1415">
        <f t="shared" si="156"/>
        <v>0</v>
      </c>
      <c r="W1415">
        <f t="shared" si="157"/>
        <v>0</v>
      </c>
      <c r="X1415">
        <f t="shared" si="158"/>
        <v>0</v>
      </c>
    </row>
    <row r="1416" spans="1:24" x14ac:dyDescent="0.3">
      <c r="A1416" t="s">
        <v>1475</v>
      </c>
      <c r="B1416" t="str">
        <f t="shared" si="159"/>
        <v>'JMA'</v>
      </c>
      <c r="C1416" t="s">
        <v>24</v>
      </c>
      <c r="D1416" t="s">
        <v>1677</v>
      </c>
      <c r="E1416">
        <v>24.05</v>
      </c>
      <c r="F1416">
        <v>25</v>
      </c>
      <c r="G1416">
        <v>25</v>
      </c>
      <c r="H1416">
        <v>23.25</v>
      </c>
      <c r="I1416">
        <v>23.7</v>
      </c>
      <c r="J1416">
        <v>24.1</v>
      </c>
      <c r="K1416">
        <v>24.01</v>
      </c>
      <c r="L1416">
        <v>7175</v>
      </c>
      <c r="M1416" s="3">
        <v>1.72</v>
      </c>
      <c r="N1416">
        <v>92</v>
      </c>
      <c r="O1416" s="3">
        <f t="shared" si="155"/>
        <v>77.989130434782609</v>
      </c>
      <c r="P1416" s="3">
        <f>VLOOKUP(A1416,'27-7'!$A$2:$N$1650,14,FALSE)</f>
        <v>86.705882352941174</v>
      </c>
      <c r="Q1416" s="6">
        <f t="shared" si="160"/>
        <v>-0.10053241696655062</v>
      </c>
      <c r="R1416" s="5">
        <f>VLOOKUP(A1416,'27-7'!$A$2:$L$1650,12,FALSE)</f>
        <v>1.42</v>
      </c>
      <c r="S1416" s="7">
        <f t="shared" si="161"/>
        <v>0.21126760563380287</v>
      </c>
      <c r="T1416">
        <v>3851</v>
      </c>
      <c r="U1416">
        <v>53.67</v>
      </c>
      <c r="V1416">
        <f t="shared" si="156"/>
        <v>0</v>
      </c>
      <c r="W1416">
        <f t="shared" si="157"/>
        <v>0</v>
      </c>
      <c r="X1416">
        <f t="shared" si="158"/>
        <v>0</v>
      </c>
    </row>
    <row r="1417" spans="1:24" x14ac:dyDescent="0.3">
      <c r="A1417" t="s">
        <v>1155</v>
      </c>
      <c r="B1417" t="str">
        <f t="shared" si="159"/>
        <v>'SMARTLINK'</v>
      </c>
      <c r="C1417" t="s">
        <v>24</v>
      </c>
      <c r="D1417" t="s">
        <v>1677</v>
      </c>
      <c r="E1417">
        <v>68.650000000000006</v>
      </c>
      <c r="F1417">
        <v>68.650000000000006</v>
      </c>
      <c r="G1417">
        <v>69</v>
      </c>
      <c r="H1417">
        <v>68.45</v>
      </c>
      <c r="I1417">
        <v>68.5</v>
      </c>
      <c r="J1417">
        <v>68.5</v>
      </c>
      <c r="K1417">
        <v>68.7</v>
      </c>
      <c r="L1417">
        <v>2497</v>
      </c>
      <c r="M1417" s="3">
        <v>1.72</v>
      </c>
      <c r="N1417">
        <v>27</v>
      </c>
      <c r="O1417" s="3">
        <f t="shared" si="155"/>
        <v>92.481481481481481</v>
      </c>
      <c r="P1417" s="3">
        <f>VLOOKUP(A1417,'27-7'!$A$2:$N$1650,14,FALSE)</f>
        <v>53.65</v>
      </c>
      <c r="Q1417" s="6">
        <f t="shared" si="160"/>
        <v>0.72379275827551692</v>
      </c>
      <c r="R1417" s="5">
        <f>VLOOKUP(A1417,'27-7'!$A$2:$L$1650,12,FALSE)</f>
        <v>1.48</v>
      </c>
      <c r="S1417" s="7">
        <f t="shared" si="161"/>
        <v>0.16216216216216217</v>
      </c>
      <c r="T1417">
        <v>2152</v>
      </c>
      <c r="U1417">
        <v>86.18</v>
      </c>
      <c r="V1417">
        <f t="shared" si="156"/>
        <v>0</v>
      </c>
      <c r="W1417">
        <f t="shared" si="157"/>
        <v>0</v>
      </c>
      <c r="X1417">
        <f t="shared" si="158"/>
        <v>0</v>
      </c>
    </row>
    <row r="1418" spans="1:24" x14ac:dyDescent="0.3">
      <c r="A1418" t="s">
        <v>50</v>
      </c>
      <c r="B1418" t="str">
        <f t="shared" si="159"/>
        <v>'ICICI500'</v>
      </c>
      <c r="C1418" t="s">
        <v>24</v>
      </c>
      <c r="D1418" t="s">
        <v>1677</v>
      </c>
      <c r="E1418">
        <v>147.4</v>
      </c>
      <c r="F1418">
        <v>148.13</v>
      </c>
      <c r="G1418">
        <v>153.9</v>
      </c>
      <c r="H1418">
        <v>141.9</v>
      </c>
      <c r="I1418">
        <v>148.12</v>
      </c>
      <c r="J1418">
        <v>148.79</v>
      </c>
      <c r="K1418">
        <v>147.91</v>
      </c>
      <c r="L1418">
        <v>1153</v>
      </c>
      <c r="M1418" s="3">
        <v>1.71</v>
      </c>
      <c r="N1418">
        <v>119</v>
      </c>
      <c r="O1418" s="3">
        <f t="shared" si="155"/>
        <v>9.6890756302521002</v>
      </c>
      <c r="P1418" s="3">
        <f>VLOOKUP(A1418,'27-7'!$A$2:$N$1650,14,FALSE)</f>
        <v>701.5</v>
      </c>
      <c r="Q1418" s="6">
        <f t="shared" si="160"/>
        <v>-0.98618806039878537</v>
      </c>
      <c r="R1418" s="5">
        <f>VLOOKUP(A1418,'27-7'!$A$2:$L$1650,12,FALSE)</f>
        <v>105.25</v>
      </c>
      <c r="S1418" s="7">
        <f t="shared" si="161"/>
        <v>-0.98375296912114019</v>
      </c>
      <c r="T1418">
        <v>381</v>
      </c>
      <c r="U1418">
        <v>33.04</v>
      </c>
      <c r="V1418">
        <f t="shared" si="156"/>
        <v>0</v>
      </c>
      <c r="W1418">
        <f t="shared" si="157"/>
        <v>0</v>
      </c>
      <c r="X1418">
        <f t="shared" si="158"/>
        <v>0</v>
      </c>
    </row>
    <row r="1419" spans="1:24" x14ac:dyDescent="0.3">
      <c r="A1419" t="s">
        <v>1046</v>
      </c>
      <c r="B1419" t="str">
        <f t="shared" si="159"/>
        <v>'LICNETFGSC'</v>
      </c>
      <c r="C1419" t="s">
        <v>24</v>
      </c>
      <c r="D1419" t="s">
        <v>1677</v>
      </c>
      <c r="E1419">
        <v>22</v>
      </c>
      <c r="F1419">
        <v>22</v>
      </c>
      <c r="G1419">
        <v>22.19</v>
      </c>
      <c r="H1419">
        <v>21.77</v>
      </c>
      <c r="I1419">
        <v>21.9</v>
      </c>
      <c r="J1419">
        <v>21.84</v>
      </c>
      <c r="K1419">
        <v>21.92</v>
      </c>
      <c r="L1419">
        <v>7782</v>
      </c>
      <c r="M1419" s="3">
        <v>1.71</v>
      </c>
      <c r="N1419">
        <v>96</v>
      </c>
      <c r="O1419" s="3">
        <f t="shared" si="155"/>
        <v>81.0625</v>
      </c>
      <c r="P1419" s="3">
        <f>VLOOKUP(A1419,'27-7'!$A$2:$N$1650,14,FALSE)</f>
        <v>138.12227074235807</v>
      </c>
      <c r="Q1419" s="6">
        <f t="shared" si="160"/>
        <v>-0.41311057540309826</v>
      </c>
      <c r="R1419" s="5">
        <f>VLOOKUP(A1419,'27-7'!$A$2:$L$1650,12,FALSE)</f>
        <v>6.99</v>
      </c>
      <c r="S1419" s="7">
        <f t="shared" si="161"/>
        <v>-0.75536480686695284</v>
      </c>
      <c r="T1419">
        <v>7331</v>
      </c>
      <c r="U1419">
        <v>94.2</v>
      </c>
      <c r="V1419">
        <f t="shared" si="156"/>
        <v>0</v>
      </c>
      <c r="W1419">
        <f t="shared" si="157"/>
        <v>0</v>
      </c>
      <c r="X1419">
        <f t="shared" si="158"/>
        <v>0</v>
      </c>
    </row>
    <row r="1420" spans="1:24" x14ac:dyDescent="0.3">
      <c r="A1420" t="s">
        <v>1510</v>
      </c>
      <c r="B1420" t="str">
        <f t="shared" si="159"/>
        <v>'ONEPOINT'</v>
      </c>
      <c r="C1420" t="s">
        <v>24</v>
      </c>
      <c r="D1420" t="s">
        <v>1677</v>
      </c>
      <c r="E1420">
        <v>10.9</v>
      </c>
      <c r="F1420">
        <v>10.9</v>
      </c>
      <c r="G1420">
        <v>10.9</v>
      </c>
      <c r="H1420">
        <v>9.9</v>
      </c>
      <c r="I1420">
        <v>10.199999999999999</v>
      </c>
      <c r="J1420">
        <v>10.25</v>
      </c>
      <c r="K1420">
        <v>10.210000000000001</v>
      </c>
      <c r="L1420">
        <v>16555</v>
      </c>
      <c r="M1420" s="3">
        <v>1.69</v>
      </c>
      <c r="N1420">
        <v>128</v>
      </c>
      <c r="O1420" s="3">
        <f t="shared" si="155"/>
        <v>129.3359375</v>
      </c>
      <c r="P1420" s="3">
        <f>VLOOKUP(A1420,'27-7'!$A$2:$N$1650,14,FALSE)</f>
        <v>158.73684210526315</v>
      </c>
      <c r="Q1420" s="6">
        <f t="shared" si="160"/>
        <v>-0.18521790036472144</v>
      </c>
      <c r="R1420" s="5">
        <f>VLOOKUP(A1420,'27-7'!$A$2:$L$1650,12,FALSE)</f>
        <v>1</v>
      </c>
      <c r="S1420" s="7">
        <f t="shared" si="161"/>
        <v>0.69</v>
      </c>
      <c r="T1420">
        <v>10744</v>
      </c>
      <c r="U1420">
        <v>64.900000000000006</v>
      </c>
      <c r="V1420">
        <f t="shared" si="156"/>
        <v>0</v>
      </c>
      <c r="W1420">
        <f t="shared" si="157"/>
        <v>0</v>
      </c>
      <c r="X1420">
        <f t="shared" si="158"/>
        <v>0</v>
      </c>
    </row>
    <row r="1421" spans="1:24" x14ac:dyDescent="0.3">
      <c r="A1421" t="s">
        <v>1446</v>
      </c>
      <c r="B1421" t="str">
        <f t="shared" si="159"/>
        <v>'LFIC'</v>
      </c>
      <c r="C1421" t="s">
        <v>41</v>
      </c>
      <c r="D1421" t="s">
        <v>1677</v>
      </c>
      <c r="E1421">
        <v>54.7</v>
      </c>
      <c r="F1421">
        <v>52</v>
      </c>
      <c r="G1421">
        <v>54.65</v>
      </c>
      <c r="H1421">
        <v>52</v>
      </c>
      <c r="I1421">
        <v>52</v>
      </c>
      <c r="J1421">
        <v>52.1</v>
      </c>
      <c r="K1421">
        <v>52.46</v>
      </c>
      <c r="L1421">
        <v>3210</v>
      </c>
      <c r="M1421" s="3">
        <v>1.68</v>
      </c>
      <c r="N1421">
        <v>50</v>
      </c>
      <c r="O1421" s="3">
        <f t="shared" si="155"/>
        <v>64.2</v>
      </c>
      <c r="P1421" s="3">
        <f>VLOOKUP(A1421,'27-7'!$A$2:$N$1650,14,FALSE)</f>
        <v>64.34</v>
      </c>
      <c r="Q1421" s="6">
        <f t="shared" si="160"/>
        <v>-2.1759403170655976E-3</v>
      </c>
      <c r="R1421" s="5">
        <f>VLOOKUP(A1421,'27-7'!$A$2:$L$1650,12,FALSE)</f>
        <v>1.81</v>
      </c>
      <c r="S1421" s="7">
        <f t="shared" si="161"/>
        <v>-7.1823204419889569E-2</v>
      </c>
      <c r="T1421" t="s">
        <v>42</v>
      </c>
      <c r="U1421" t="s">
        <v>42</v>
      </c>
      <c r="V1421">
        <f t="shared" si="156"/>
        <v>0</v>
      </c>
      <c r="W1421">
        <f t="shared" si="157"/>
        <v>0</v>
      </c>
      <c r="X1421">
        <f t="shared" si="158"/>
        <v>0</v>
      </c>
    </row>
    <row r="1422" spans="1:24" x14ac:dyDescent="0.3">
      <c r="A1422" t="s">
        <v>1054</v>
      </c>
      <c r="B1422" t="str">
        <f t="shared" si="159"/>
        <v>'SHIRPUR-G'</v>
      </c>
      <c r="C1422" t="s">
        <v>24</v>
      </c>
      <c r="D1422" t="s">
        <v>1677</v>
      </c>
      <c r="E1422">
        <v>7.5</v>
      </c>
      <c r="F1422">
        <v>7.25</v>
      </c>
      <c r="G1422">
        <v>7.8</v>
      </c>
      <c r="H1422">
        <v>7.25</v>
      </c>
      <c r="I1422">
        <v>7.6</v>
      </c>
      <c r="J1422">
        <v>7.6</v>
      </c>
      <c r="K1422">
        <v>7.57</v>
      </c>
      <c r="L1422">
        <v>22192</v>
      </c>
      <c r="M1422" s="3">
        <v>1.68</v>
      </c>
      <c r="N1422">
        <v>115</v>
      </c>
      <c r="O1422" s="3">
        <f t="shared" si="155"/>
        <v>192.97391304347826</v>
      </c>
      <c r="P1422" s="3">
        <f>VLOOKUP(A1422,'27-7'!$A$2:$N$1650,14,FALSE)</f>
        <v>387.04494382022472</v>
      </c>
      <c r="Q1422" s="6">
        <f t="shared" si="160"/>
        <v>-0.50141730017506414</v>
      </c>
      <c r="R1422" s="5">
        <f>VLOOKUP(A1422,'27-7'!$A$2:$L$1650,12,FALSE)</f>
        <v>2.58</v>
      </c>
      <c r="S1422" s="7">
        <f t="shared" si="161"/>
        <v>-0.34883720930232565</v>
      </c>
      <c r="T1422">
        <v>13372</v>
      </c>
      <c r="U1422">
        <v>60.26</v>
      </c>
      <c r="V1422">
        <f t="shared" si="156"/>
        <v>0</v>
      </c>
      <c r="W1422">
        <f t="shared" si="157"/>
        <v>0</v>
      </c>
      <c r="X1422">
        <f t="shared" si="158"/>
        <v>0</v>
      </c>
    </row>
    <row r="1423" spans="1:24" x14ac:dyDescent="0.3">
      <c r="A1423" t="s">
        <v>1359</v>
      </c>
      <c r="B1423" t="str">
        <f t="shared" si="159"/>
        <v>'HUBTOWN'</v>
      </c>
      <c r="C1423" t="s">
        <v>24</v>
      </c>
      <c r="D1423" t="s">
        <v>1677</v>
      </c>
      <c r="E1423">
        <v>10.7</v>
      </c>
      <c r="F1423">
        <v>11</v>
      </c>
      <c r="G1423">
        <v>11</v>
      </c>
      <c r="H1423">
        <v>10.35</v>
      </c>
      <c r="I1423">
        <v>10.9</v>
      </c>
      <c r="J1423">
        <v>10.7</v>
      </c>
      <c r="K1423">
        <v>10.61</v>
      </c>
      <c r="L1423">
        <v>15633</v>
      </c>
      <c r="M1423" s="3">
        <v>1.66</v>
      </c>
      <c r="N1423">
        <v>112</v>
      </c>
      <c r="O1423" s="3">
        <f t="shared" si="155"/>
        <v>139.58035714285714</v>
      </c>
      <c r="P1423" s="3">
        <f>VLOOKUP(A1423,'27-7'!$A$2:$N$1650,14,FALSE)</f>
        <v>271.35714285714283</v>
      </c>
      <c r="Q1423" s="6">
        <f t="shared" si="160"/>
        <v>-0.48562121610950248</v>
      </c>
      <c r="R1423" s="5">
        <f>VLOOKUP(A1423,'27-7'!$A$2:$L$1650,12,FALSE)</f>
        <v>4.0999999999999996</v>
      </c>
      <c r="S1423" s="7">
        <f t="shared" si="161"/>
        <v>-0.59512195121951217</v>
      </c>
      <c r="T1423">
        <v>12918</v>
      </c>
      <c r="U1423">
        <v>82.63</v>
      </c>
      <c r="V1423">
        <f t="shared" si="156"/>
        <v>0</v>
      </c>
      <c r="W1423">
        <f t="shared" si="157"/>
        <v>0</v>
      </c>
      <c r="X1423">
        <f t="shared" si="158"/>
        <v>0</v>
      </c>
    </row>
    <row r="1424" spans="1:24" x14ac:dyDescent="0.3">
      <c r="A1424" t="s">
        <v>1503</v>
      </c>
      <c r="B1424" t="str">
        <f t="shared" si="159"/>
        <v>'RSSOFTWARE'</v>
      </c>
      <c r="C1424" t="s">
        <v>24</v>
      </c>
      <c r="D1424" t="s">
        <v>1677</v>
      </c>
      <c r="E1424">
        <v>16.45</v>
      </c>
      <c r="F1424">
        <v>16.45</v>
      </c>
      <c r="G1424">
        <v>16.8</v>
      </c>
      <c r="H1424">
        <v>15.85</v>
      </c>
      <c r="I1424">
        <v>16.3</v>
      </c>
      <c r="J1424">
        <v>16.3</v>
      </c>
      <c r="K1424">
        <v>16.14</v>
      </c>
      <c r="L1424">
        <v>10273</v>
      </c>
      <c r="M1424" s="3">
        <v>1.66</v>
      </c>
      <c r="N1424">
        <v>129</v>
      </c>
      <c r="O1424" s="3">
        <f t="shared" si="155"/>
        <v>79.63565891472868</v>
      </c>
      <c r="P1424" s="3">
        <f>VLOOKUP(A1424,'27-7'!$A$2:$N$1650,14,FALSE)</f>
        <v>71.155555555555551</v>
      </c>
      <c r="Q1424" s="6">
        <f t="shared" si="160"/>
        <v>0.11917696788344496</v>
      </c>
      <c r="R1424" s="5">
        <f>VLOOKUP(A1424,'27-7'!$A$2:$L$1650,12,FALSE)</f>
        <v>1.06</v>
      </c>
      <c r="S1424" s="7">
        <f t="shared" si="161"/>
        <v>0.56603773584905648</v>
      </c>
      <c r="T1424">
        <v>6368</v>
      </c>
      <c r="U1424">
        <v>61.99</v>
      </c>
      <c r="V1424">
        <f t="shared" si="156"/>
        <v>0</v>
      </c>
      <c r="W1424">
        <f t="shared" si="157"/>
        <v>0</v>
      </c>
      <c r="X1424">
        <f t="shared" si="158"/>
        <v>0</v>
      </c>
    </row>
    <row r="1425" spans="1:24" x14ac:dyDescent="0.3">
      <c r="A1425" t="s">
        <v>1496</v>
      </c>
      <c r="B1425" t="str">
        <f t="shared" si="159"/>
        <v>'SAKHTISUG'</v>
      </c>
      <c r="C1425" t="s">
        <v>41</v>
      </c>
      <c r="D1425" t="s">
        <v>1677</v>
      </c>
      <c r="E1425">
        <v>8.9</v>
      </c>
      <c r="F1425">
        <v>8.75</v>
      </c>
      <c r="G1425">
        <v>9</v>
      </c>
      <c r="H1425">
        <v>8.6</v>
      </c>
      <c r="I1425">
        <v>8.85</v>
      </c>
      <c r="J1425">
        <v>8.6999999999999993</v>
      </c>
      <c r="K1425">
        <v>8.81</v>
      </c>
      <c r="L1425">
        <v>18722</v>
      </c>
      <c r="M1425" s="3">
        <v>1.65</v>
      </c>
      <c r="N1425">
        <v>75</v>
      </c>
      <c r="O1425" s="3">
        <f t="shared" si="155"/>
        <v>249.62666666666667</v>
      </c>
      <c r="P1425" s="3">
        <f>VLOOKUP(A1425,'27-7'!$A$2:$N$1650,14,FALSE)</f>
        <v>260.5625</v>
      </c>
      <c r="Q1425" s="6">
        <f t="shared" si="160"/>
        <v>-4.1970096745822347E-2</v>
      </c>
      <c r="R1425" s="5">
        <f>VLOOKUP(A1425,'27-7'!$A$2:$L$1650,12,FALSE)</f>
        <v>1.1100000000000001</v>
      </c>
      <c r="S1425" s="7">
        <f t="shared" si="161"/>
        <v>0.48648648648648629</v>
      </c>
      <c r="T1425" t="s">
        <v>42</v>
      </c>
      <c r="U1425" t="s">
        <v>42</v>
      </c>
      <c r="V1425">
        <f t="shared" si="156"/>
        <v>0</v>
      </c>
      <c r="W1425">
        <f t="shared" si="157"/>
        <v>0</v>
      </c>
      <c r="X1425">
        <f t="shared" si="158"/>
        <v>0</v>
      </c>
    </row>
    <row r="1426" spans="1:24" x14ac:dyDescent="0.3">
      <c r="A1426" t="s">
        <v>1454</v>
      </c>
      <c r="B1426" t="str">
        <f t="shared" si="159"/>
        <v>'WINDMACHIN'</v>
      </c>
      <c r="C1426" t="s">
        <v>24</v>
      </c>
      <c r="D1426" t="s">
        <v>1677</v>
      </c>
      <c r="E1426">
        <v>12.3</v>
      </c>
      <c r="F1426">
        <v>12.25</v>
      </c>
      <c r="G1426">
        <v>12.5</v>
      </c>
      <c r="H1426">
        <v>11.8</v>
      </c>
      <c r="I1426">
        <v>11.85</v>
      </c>
      <c r="J1426">
        <v>12</v>
      </c>
      <c r="K1426">
        <v>11.99</v>
      </c>
      <c r="L1426">
        <v>13682</v>
      </c>
      <c r="M1426" s="3">
        <v>1.64</v>
      </c>
      <c r="N1426">
        <v>107</v>
      </c>
      <c r="O1426" s="3">
        <f t="shared" si="155"/>
        <v>127.86915887850468</v>
      </c>
      <c r="P1426" s="3">
        <f>VLOOKUP(A1426,'27-7'!$A$2:$N$1650,14,FALSE)</f>
        <v>115.02500000000001</v>
      </c>
      <c r="Q1426" s="6">
        <f t="shared" si="160"/>
        <v>0.11166406327758897</v>
      </c>
      <c r="R1426" s="5">
        <f>VLOOKUP(A1426,'27-7'!$A$2:$L$1650,12,FALSE)</f>
        <v>1.72</v>
      </c>
      <c r="S1426" s="7">
        <f t="shared" si="161"/>
        <v>-4.6511627906976785E-2</v>
      </c>
      <c r="T1426">
        <v>9772</v>
      </c>
      <c r="U1426">
        <v>71.42</v>
      </c>
      <c r="V1426">
        <f t="shared" si="156"/>
        <v>0</v>
      </c>
      <c r="W1426">
        <f t="shared" si="157"/>
        <v>0</v>
      </c>
      <c r="X1426">
        <f t="shared" si="158"/>
        <v>0</v>
      </c>
    </row>
    <row r="1427" spans="1:24" x14ac:dyDescent="0.3">
      <c r="A1427" t="s">
        <v>1472</v>
      </c>
      <c r="B1427" t="str">
        <f t="shared" si="159"/>
        <v>'IMAGICAA'</v>
      </c>
      <c r="C1427" t="s">
        <v>41</v>
      </c>
      <c r="D1427" t="s">
        <v>1677</v>
      </c>
      <c r="E1427">
        <v>4.75</v>
      </c>
      <c r="F1427">
        <v>4.8</v>
      </c>
      <c r="G1427">
        <v>4.8</v>
      </c>
      <c r="H1427">
        <v>4.55</v>
      </c>
      <c r="I1427">
        <v>4.5999999999999996</v>
      </c>
      <c r="J1427">
        <v>4.6500000000000004</v>
      </c>
      <c r="K1427">
        <v>4.6399999999999997</v>
      </c>
      <c r="L1427">
        <v>34843</v>
      </c>
      <c r="M1427" s="3">
        <v>1.62</v>
      </c>
      <c r="N1427">
        <v>129</v>
      </c>
      <c r="O1427" s="3">
        <f t="shared" si="155"/>
        <v>270.10077519379843</v>
      </c>
      <c r="P1427" s="3">
        <f>VLOOKUP(A1427,'27-7'!$A$2:$N$1650,14,FALSE)</f>
        <v>271.33620689655174</v>
      </c>
      <c r="Q1427" s="6">
        <f t="shared" si="160"/>
        <v>-4.5531398735308903E-3</v>
      </c>
      <c r="R1427" s="5">
        <f>VLOOKUP(A1427,'27-7'!$A$2:$L$1650,12,FALSE)</f>
        <v>1.46</v>
      </c>
      <c r="S1427" s="7">
        <f t="shared" si="161"/>
        <v>0.10958904109589052</v>
      </c>
      <c r="T1427" t="s">
        <v>42</v>
      </c>
      <c r="U1427" t="s">
        <v>42</v>
      </c>
      <c r="V1427">
        <f t="shared" si="156"/>
        <v>0</v>
      </c>
      <c r="W1427">
        <f t="shared" si="157"/>
        <v>0</v>
      </c>
      <c r="X1427">
        <f t="shared" si="158"/>
        <v>0</v>
      </c>
    </row>
    <row r="1428" spans="1:24" x14ac:dyDescent="0.3">
      <c r="A1428" t="s">
        <v>1057</v>
      </c>
      <c r="B1428" t="str">
        <f t="shared" si="159"/>
        <v>'SIGIND'</v>
      </c>
      <c r="C1428" t="s">
        <v>24</v>
      </c>
      <c r="D1428" t="s">
        <v>1677</v>
      </c>
      <c r="E1428">
        <v>19.8</v>
      </c>
      <c r="F1428">
        <v>19.8</v>
      </c>
      <c r="G1428">
        <v>20</v>
      </c>
      <c r="H1428">
        <v>18.850000000000001</v>
      </c>
      <c r="I1428">
        <v>18.850000000000001</v>
      </c>
      <c r="J1428">
        <v>19</v>
      </c>
      <c r="K1428">
        <v>19.2</v>
      </c>
      <c r="L1428">
        <v>8121</v>
      </c>
      <c r="M1428" s="3">
        <v>1.56</v>
      </c>
      <c r="N1428">
        <v>124</v>
      </c>
      <c r="O1428" s="3">
        <f t="shared" si="155"/>
        <v>65.491935483870961</v>
      </c>
      <c r="P1428" s="3">
        <f>VLOOKUP(A1428,'27-7'!$A$2:$N$1650,14,FALSE)</f>
        <v>93.890243902439025</v>
      </c>
      <c r="Q1428" s="6">
        <f t="shared" si="160"/>
        <v>-0.30246282508411237</v>
      </c>
      <c r="R1428" s="5">
        <f>VLOOKUP(A1428,'27-7'!$A$2:$L$1650,12,FALSE)</f>
        <v>1.53</v>
      </c>
      <c r="S1428" s="7">
        <f t="shared" si="161"/>
        <v>1.9607843137254919E-2</v>
      </c>
      <c r="T1428">
        <v>4887</v>
      </c>
      <c r="U1428">
        <v>60.18</v>
      </c>
      <c r="V1428">
        <f t="shared" si="156"/>
        <v>0</v>
      </c>
      <c r="W1428">
        <f t="shared" si="157"/>
        <v>0</v>
      </c>
      <c r="X1428">
        <f t="shared" si="158"/>
        <v>0</v>
      </c>
    </row>
    <row r="1429" spans="1:24" x14ac:dyDescent="0.3">
      <c r="A1429" t="s">
        <v>1483</v>
      </c>
      <c r="B1429" t="str">
        <f t="shared" si="159"/>
        <v>'GOLDTECH'</v>
      </c>
      <c r="C1429" t="s">
        <v>24</v>
      </c>
      <c r="D1429" t="s">
        <v>1677</v>
      </c>
      <c r="E1429">
        <v>7.85</v>
      </c>
      <c r="F1429">
        <v>7.7</v>
      </c>
      <c r="G1429">
        <v>8</v>
      </c>
      <c r="H1429">
        <v>7.7</v>
      </c>
      <c r="I1429">
        <v>7.8</v>
      </c>
      <c r="J1429">
        <v>7.75</v>
      </c>
      <c r="K1429">
        <v>7.84</v>
      </c>
      <c r="L1429">
        <v>19729</v>
      </c>
      <c r="M1429" s="3">
        <v>1.55</v>
      </c>
      <c r="N1429">
        <v>74</v>
      </c>
      <c r="O1429" s="3">
        <f t="shared" si="155"/>
        <v>266.60810810810813</v>
      </c>
      <c r="P1429" s="3">
        <f>VLOOKUP(A1429,'27-7'!$A$2:$N$1650,14,FALSE)</f>
        <v>156.12380952380951</v>
      </c>
      <c r="Q1429" s="6">
        <f t="shared" si="160"/>
        <v>0.70767103955050048</v>
      </c>
      <c r="R1429" s="5">
        <f>VLOOKUP(A1429,'27-7'!$A$2:$L$1650,12,FALSE)</f>
        <v>1.29</v>
      </c>
      <c r="S1429" s="7">
        <f t="shared" si="161"/>
        <v>0.20155038759689922</v>
      </c>
      <c r="T1429">
        <v>11066</v>
      </c>
      <c r="U1429">
        <v>56.09</v>
      </c>
      <c r="V1429">
        <f t="shared" si="156"/>
        <v>0</v>
      </c>
      <c r="W1429">
        <f t="shared" si="157"/>
        <v>0</v>
      </c>
      <c r="X1429">
        <f t="shared" si="158"/>
        <v>0</v>
      </c>
    </row>
    <row r="1430" spans="1:24" x14ac:dyDescent="0.3">
      <c r="A1430" t="s">
        <v>1322</v>
      </c>
      <c r="B1430" t="str">
        <f t="shared" si="159"/>
        <v>'FELDVR'</v>
      </c>
      <c r="C1430" t="s">
        <v>24</v>
      </c>
      <c r="D1430" t="s">
        <v>1677</v>
      </c>
      <c r="E1430">
        <v>14.05</v>
      </c>
      <c r="F1430">
        <v>14.75</v>
      </c>
      <c r="G1430">
        <v>14.75</v>
      </c>
      <c r="H1430">
        <v>14.75</v>
      </c>
      <c r="I1430">
        <v>14.75</v>
      </c>
      <c r="J1430">
        <v>14.75</v>
      </c>
      <c r="K1430">
        <v>14.75</v>
      </c>
      <c r="L1430">
        <v>10426</v>
      </c>
      <c r="M1430" s="3">
        <v>1.54</v>
      </c>
      <c r="N1430">
        <v>50</v>
      </c>
      <c r="O1430" s="3">
        <f t="shared" si="155"/>
        <v>208.52</v>
      </c>
      <c r="P1430" s="3">
        <f>VLOOKUP(A1430,'27-7'!$A$2:$N$1650,14,FALSE)</f>
        <v>463.45555555555558</v>
      </c>
      <c r="Q1430" s="6">
        <f t="shared" si="160"/>
        <v>-0.55007551964709545</v>
      </c>
      <c r="R1430" s="5">
        <f>VLOOKUP(A1430,'27-7'!$A$2:$L$1650,12,FALSE)</f>
        <v>5.86</v>
      </c>
      <c r="S1430" s="7">
        <f t="shared" si="161"/>
        <v>-0.73720136518771329</v>
      </c>
      <c r="T1430">
        <v>10426</v>
      </c>
      <c r="U1430">
        <v>100</v>
      </c>
      <c r="V1430">
        <f t="shared" si="156"/>
        <v>0</v>
      </c>
      <c r="W1430">
        <f t="shared" si="157"/>
        <v>0</v>
      </c>
      <c r="X1430">
        <f t="shared" si="158"/>
        <v>0</v>
      </c>
    </row>
    <row r="1431" spans="1:24" x14ac:dyDescent="0.3">
      <c r="A1431" t="s">
        <v>1481</v>
      </c>
      <c r="B1431" t="str">
        <f t="shared" si="159"/>
        <v>'KRIDHANINF'</v>
      </c>
      <c r="C1431" t="s">
        <v>41</v>
      </c>
      <c r="D1431" t="s">
        <v>1677</v>
      </c>
      <c r="E1431">
        <v>3.2</v>
      </c>
      <c r="F1431">
        <v>3.15</v>
      </c>
      <c r="G1431">
        <v>3.15</v>
      </c>
      <c r="H1431">
        <v>3.05</v>
      </c>
      <c r="I1431">
        <v>3.05</v>
      </c>
      <c r="J1431">
        <v>3.05</v>
      </c>
      <c r="K1431">
        <v>3.05</v>
      </c>
      <c r="L1431">
        <v>50562</v>
      </c>
      <c r="M1431" s="3">
        <v>1.54</v>
      </c>
      <c r="N1431">
        <v>72</v>
      </c>
      <c r="O1431" s="3">
        <f t="shared" si="155"/>
        <v>702.25</v>
      </c>
      <c r="P1431" s="3">
        <f>VLOOKUP(A1431,'27-7'!$A$2:$N$1650,14,FALSE)</f>
        <v>547.68354430379748</v>
      </c>
      <c r="Q1431" s="6">
        <f t="shared" si="160"/>
        <v>0.28221854993412993</v>
      </c>
      <c r="R1431" s="5">
        <f>VLOOKUP(A1431,'27-7'!$A$2:$L$1650,12,FALSE)</f>
        <v>1.35</v>
      </c>
      <c r="S1431" s="7">
        <f t="shared" si="161"/>
        <v>0.14074074074074069</v>
      </c>
      <c r="T1431" t="s">
        <v>42</v>
      </c>
      <c r="U1431" t="s">
        <v>42</v>
      </c>
      <c r="V1431">
        <f t="shared" si="156"/>
        <v>0</v>
      </c>
      <c r="W1431">
        <f t="shared" si="157"/>
        <v>0</v>
      </c>
      <c r="X1431">
        <f t="shared" si="158"/>
        <v>0</v>
      </c>
    </row>
    <row r="1432" spans="1:24" x14ac:dyDescent="0.3">
      <c r="A1432" t="s">
        <v>1385</v>
      </c>
      <c r="B1432" t="str">
        <f t="shared" si="159"/>
        <v>'ENIL'</v>
      </c>
      <c r="C1432" t="s">
        <v>24</v>
      </c>
      <c r="D1432" t="s">
        <v>1677</v>
      </c>
      <c r="E1432">
        <v>126.75</v>
      </c>
      <c r="F1432">
        <v>127.7</v>
      </c>
      <c r="G1432">
        <v>128.55000000000001</v>
      </c>
      <c r="H1432">
        <v>127.7</v>
      </c>
      <c r="I1432">
        <v>128</v>
      </c>
      <c r="J1432">
        <v>128.1</v>
      </c>
      <c r="K1432">
        <v>128.19</v>
      </c>
      <c r="L1432">
        <v>1197</v>
      </c>
      <c r="M1432" s="3">
        <v>1.53</v>
      </c>
      <c r="N1432">
        <v>65</v>
      </c>
      <c r="O1432" s="3">
        <f t="shared" si="155"/>
        <v>18.415384615384614</v>
      </c>
      <c r="P1432" s="3">
        <f>VLOOKUP(A1432,'27-7'!$A$2:$N$1650,14,FALSE)</f>
        <v>16.662251655629138</v>
      </c>
      <c r="Q1432" s="6">
        <f t="shared" si="160"/>
        <v>0.10521584933349637</v>
      </c>
      <c r="R1432" s="5">
        <f>VLOOKUP(A1432,'27-7'!$A$2:$L$1650,12,FALSE)</f>
        <v>3.21</v>
      </c>
      <c r="S1432" s="7">
        <f t="shared" si="161"/>
        <v>-0.52336448598130836</v>
      </c>
      <c r="T1432">
        <v>744</v>
      </c>
      <c r="U1432">
        <v>62.16</v>
      </c>
      <c r="V1432">
        <f t="shared" si="156"/>
        <v>0</v>
      </c>
      <c r="W1432">
        <f t="shared" si="157"/>
        <v>0</v>
      </c>
      <c r="X1432">
        <f t="shared" si="158"/>
        <v>0</v>
      </c>
    </row>
    <row r="1433" spans="1:24" x14ac:dyDescent="0.3">
      <c r="A1433" t="s">
        <v>1320</v>
      </c>
      <c r="B1433" t="str">
        <f t="shared" si="159"/>
        <v>'DVL'</v>
      </c>
      <c r="C1433" t="s">
        <v>24</v>
      </c>
      <c r="D1433" t="s">
        <v>1677</v>
      </c>
      <c r="E1433">
        <v>50.2</v>
      </c>
      <c r="F1433">
        <v>49.5</v>
      </c>
      <c r="G1433">
        <v>51.2</v>
      </c>
      <c r="H1433">
        <v>48.25</v>
      </c>
      <c r="I1433">
        <v>50.1</v>
      </c>
      <c r="J1433">
        <v>50.2</v>
      </c>
      <c r="K1433">
        <v>50.09</v>
      </c>
      <c r="L1433">
        <v>3028</v>
      </c>
      <c r="M1433" s="3">
        <v>1.52</v>
      </c>
      <c r="N1433">
        <v>83</v>
      </c>
      <c r="O1433" s="3">
        <f t="shared" si="155"/>
        <v>36.481927710843372</v>
      </c>
      <c r="P1433" s="3">
        <f>VLOOKUP(A1433,'27-7'!$A$2:$N$1650,14,FALSE)</f>
        <v>39.259136212624583</v>
      </c>
      <c r="Q1433" s="6">
        <f t="shared" si="160"/>
        <v>-7.0740438269962291E-2</v>
      </c>
      <c r="R1433" s="5">
        <f>VLOOKUP(A1433,'27-7'!$A$2:$L$1650,12,FALSE)</f>
        <v>6.03</v>
      </c>
      <c r="S1433" s="7">
        <f t="shared" si="161"/>
        <v>-0.74792703150912099</v>
      </c>
      <c r="T1433">
        <v>2650</v>
      </c>
      <c r="U1433">
        <v>87.52</v>
      </c>
      <c r="V1433">
        <f t="shared" si="156"/>
        <v>0</v>
      </c>
      <c r="W1433">
        <f t="shared" si="157"/>
        <v>0</v>
      </c>
      <c r="X1433">
        <f t="shared" si="158"/>
        <v>0</v>
      </c>
    </row>
    <row r="1434" spans="1:24" x14ac:dyDescent="0.3">
      <c r="A1434" t="s">
        <v>1509</v>
      </c>
      <c r="B1434" t="str">
        <f t="shared" si="159"/>
        <v>'ISMTLTD'</v>
      </c>
      <c r="C1434" t="s">
        <v>41</v>
      </c>
      <c r="D1434" t="s">
        <v>1677</v>
      </c>
      <c r="E1434">
        <v>4.75</v>
      </c>
      <c r="F1434">
        <v>4.75</v>
      </c>
      <c r="G1434">
        <v>4.95</v>
      </c>
      <c r="H1434">
        <v>4.5999999999999996</v>
      </c>
      <c r="I1434">
        <v>4.95</v>
      </c>
      <c r="J1434">
        <v>4.9000000000000004</v>
      </c>
      <c r="K1434">
        <v>4.8</v>
      </c>
      <c r="L1434">
        <v>31703</v>
      </c>
      <c r="M1434" s="3">
        <v>1.52</v>
      </c>
      <c r="N1434">
        <v>67</v>
      </c>
      <c r="O1434" s="3">
        <f t="shared" si="155"/>
        <v>473.17910447761193</v>
      </c>
      <c r="P1434" s="3">
        <f>VLOOKUP(A1434,'27-7'!$A$2:$N$1650,14,FALSE)</f>
        <v>537.15</v>
      </c>
      <c r="Q1434" s="6">
        <f t="shared" si="160"/>
        <v>-0.1190931686165653</v>
      </c>
      <c r="R1434" s="5">
        <f>VLOOKUP(A1434,'27-7'!$A$2:$L$1650,12,FALSE)</f>
        <v>1.03</v>
      </c>
      <c r="S1434" s="7">
        <f t="shared" si="161"/>
        <v>0.47572815533980578</v>
      </c>
      <c r="T1434" t="s">
        <v>42</v>
      </c>
      <c r="U1434" t="s">
        <v>42</v>
      </c>
      <c r="V1434">
        <f t="shared" si="156"/>
        <v>0</v>
      </c>
      <c r="W1434">
        <f t="shared" si="157"/>
        <v>0</v>
      </c>
      <c r="X1434">
        <f t="shared" si="158"/>
        <v>0</v>
      </c>
    </row>
    <row r="1435" spans="1:24" x14ac:dyDescent="0.3">
      <c r="A1435" t="s">
        <v>1411</v>
      </c>
      <c r="B1435" t="str">
        <f t="shared" si="159"/>
        <v>'KANORICHEM'</v>
      </c>
      <c r="C1435" t="s">
        <v>24</v>
      </c>
      <c r="D1435" t="s">
        <v>1677</v>
      </c>
      <c r="E1435">
        <v>33.65</v>
      </c>
      <c r="F1435">
        <v>34</v>
      </c>
      <c r="G1435">
        <v>35.9</v>
      </c>
      <c r="H1435">
        <v>33.5</v>
      </c>
      <c r="I1435">
        <v>33.9</v>
      </c>
      <c r="J1435">
        <v>33.75</v>
      </c>
      <c r="K1435">
        <v>34.020000000000003</v>
      </c>
      <c r="L1435">
        <v>4476</v>
      </c>
      <c r="M1435" s="3">
        <v>1.52</v>
      </c>
      <c r="N1435">
        <v>125</v>
      </c>
      <c r="O1435" s="3">
        <f t="shared" si="155"/>
        <v>35.808</v>
      </c>
      <c r="P1435" s="3">
        <f>VLOOKUP(A1435,'27-7'!$A$2:$N$1650,14,FALSE)</f>
        <v>42.608938547486034</v>
      </c>
      <c r="Q1435" s="6">
        <f t="shared" si="160"/>
        <v>-0.15961295397928413</v>
      </c>
      <c r="R1435" s="5">
        <f>VLOOKUP(A1435,'27-7'!$A$2:$L$1650,12,FALSE)</f>
        <v>2.58</v>
      </c>
      <c r="S1435" s="7">
        <f t="shared" si="161"/>
        <v>-0.41085271317829458</v>
      </c>
      <c r="T1435">
        <v>3371</v>
      </c>
      <c r="U1435">
        <v>75.31</v>
      </c>
      <c r="V1435">
        <f t="shared" si="156"/>
        <v>0</v>
      </c>
      <c r="W1435">
        <f t="shared" si="157"/>
        <v>0</v>
      </c>
      <c r="X1435">
        <f t="shared" si="158"/>
        <v>0</v>
      </c>
    </row>
    <row r="1436" spans="1:24" x14ac:dyDescent="0.3">
      <c r="A1436" t="s">
        <v>1466</v>
      </c>
      <c r="B1436" t="str">
        <f t="shared" si="159"/>
        <v>'ORTINLABSS'</v>
      </c>
      <c r="C1436" t="s">
        <v>41</v>
      </c>
      <c r="D1436" t="s">
        <v>1677</v>
      </c>
      <c r="E1436">
        <v>13.65</v>
      </c>
      <c r="F1436">
        <v>13.6</v>
      </c>
      <c r="G1436">
        <v>14.3</v>
      </c>
      <c r="H1436">
        <v>13.6</v>
      </c>
      <c r="I1436">
        <v>14.3</v>
      </c>
      <c r="J1436">
        <v>14.2</v>
      </c>
      <c r="K1436">
        <v>14.03</v>
      </c>
      <c r="L1436">
        <v>10773</v>
      </c>
      <c r="M1436" s="3">
        <v>1.51</v>
      </c>
      <c r="N1436">
        <v>44</v>
      </c>
      <c r="O1436" s="3">
        <f t="shared" si="155"/>
        <v>244.84090909090909</v>
      </c>
      <c r="P1436" s="3">
        <f>VLOOKUP(A1436,'27-7'!$A$2:$N$1650,14,FALSE)</f>
        <v>192.75438596491227</v>
      </c>
      <c r="Q1436" s="6">
        <f t="shared" si="160"/>
        <v>0.27022224612558648</v>
      </c>
      <c r="R1436" s="5">
        <f>VLOOKUP(A1436,'27-7'!$A$2:$L$1650,12,FALSE)</f>
        <v>1.53</v>
      </c>
      <c r="S1436" s="7">
        <f t="shared" si="161"/>
        <v>-1.3071895424836612E-2</v>
      </c>
      <c r="T1436" t="s">
        <v>42</v>
      </c>
      <c r="U1436" t="s">
        <v>42</v>
      </c>
      <c r="V1436">
        <f t="shared" si="156"/>
        <v>0</v>
      </c>
      <c r="W1436">
        <f t="shared" si="157"/>
        <v>0</v>
      </c>
      <c r="X1436">
        <f t="shared" si="158"/>
        <v>0</v>
      </c>
    </row>
    <row r="1437" spans="1:24" x14ac:dyDescent="0.3">
      <c r="A1437" t="s">
        <v>1377</v>
      </c>
      <c r="B1437" t="str">
        <f t="shared" si="159"/>
        <v>'BOROLTD'</v>
      </c>
      <c r="C1437" t="s">
        <v>41</v>
      </c>
      <c r="D1437" t="s">
        <v>1677</v>
      </c>
      <c r="E1437">
        <v>176.8</v>
      </c>
      <c r="F1437">
        <v>168</v>
      </c>
      <c r="G1437">
        <v>168</v>
      </c>
      <c r="H1437">
        <v>168</v>
      </c>
      <c r="I1437">
        <v>168</v>
      </c>
      <c r="J1437">
        <v>168</v>
      </c>
      <c r="K1437">
        <v>168</v>
      </c>
      <c r="L1437">
        <v>891</v>
      </c>
      <c r="M1437" s="3">
        <v>1.5</v>
      </c>
      <c r="N1437">
        <v>47</v>
      </c>
      <c r="O1437" s="3">
        <f t="shared" si="155"/>
        <v>18.957446808510639</v>
      </c>
      <c r="P1437" s="3">
        <f>VLOOKUP(A1437,'27-7'!$A$2:$N$1650,14,FALSE)</f>
        <v>39.380000000000003</v>
      </c>
      <c r="Q1437" s="6">
        <f t="shared" si="160"/>
        <v>-0.51860216331867348</v>
      </c>
      <c r="R1437" s="5">
        <f>VLOOKUP(A1437,'27-7'!$A$2:$L$1650,12,FALSE)</f>
        <v>3.48</v>
      </c>
      <c r="S1437" s="7">
        <f t="shared" si="161"/>
        <v>-0.56896551724137934</v>
      </c>
      <c r="T1437" t="s">
        <v>42</v>
      </c>
      <c r="U1437" t="s">
        <v>42</v>
      </c>
      <c r="V1437">
        <f t="shared" si="156"/>
        <v>0</v>
      </c>
      <c r="W1437">
        <f t="shared" si="157"/>
        <v>0</v>
      </c>
      <c r="X1437">
        <f t="shared" si="158"/>
        <v>0</v>
      </c>
    </row>
    <row r="1438" spans="1:24" x14ac:dyDescent="0.3">
      <c r="A1438" t="s">
        <v>1356</v>
      </c>
      <c r="B1438" t="str">
        <f t="shared" si="159"/>
        <v>'PREMEXPLN'</v>
      </c>
      <c r="C1438" t="s">
        <v>41</v>
      </c>
      <c r="D1438" t="s">
        <v>1677</v>
      </c>
      <c r="E1438">
        <v>108.25</v>
      </c>
      <c r="F1438">
        <v>106.7</v>
      </c>
      <c r="G1438">
        <v>109.9</v>
      </c>
      <c r="H1438">
        <v>106.6</v>
      </c>
      <c r="I1438">
        <v>107.5</v>
      </c>
      <c r="J1438">
        <v>108.95</v>
      </c>
      <c r="K1438">
        <v>107.91</v>
      </c>
      <c r="L1438">
        <v>1376</v>
      </c>
      <c r="M1438" s="3">
        <v>1.48</v>
      </c>
      <c r="N1438">
        <v>27</v>
      </c>
      <c r="O1438" s="3">
        <f t="shared" si="155"/>
        <v>50.962962962962962</v>
      </c>
      <c r="P1438" s="3">
        <f>VLOOKUP(A1438,'27-7'!$A$2:$N$1650,14,FALSE)</f>
        <v>139</v>
      </c>
      <c r="Q1438" s="6">
        <f t="shared" si="160"/>
        <v>-0.63335997868371974</v>
      </c>
      <c r="R1438" s="5">
        <f>VLOOKUP(A1438,'27-7'!$A$2:$L$1650,12,FALSE)</f>
        <v>4.2</v>
      </c>
      <c r="S1438" s="7">
        <f t="shared" si="161"/>
        <v>-0.64761904761904765</v>
      </c>
      <c r="T1438" t="s">
        <v>42</v>
      </c>
      <c r="U1438" t="s">
        <v>42</v>
      </c>
      <c r="V1438">
        <f t="shared" si="156"/>
        <v>0</v>
      </c>
      <c r="W1438">
        <f t="shared" si="157"/>
        <v>0</v>
      </c>
      <c r="X1438">
        <f t="shared" si="158"/>
        <v>0</v>
      </c>
    </row>
    <row r="1439" spans="1:24" x14ac:dyDescent="0.3">
      <c r="A1439" t="s">
        <v>1461</v>
      </c>
      <c r="B1439" t="str">
        <f t="shared" si="159"/>
        <v>'SICAGEN'</v>
      </c>
      <c r="C1439" t="s">
        <v>24</v>
      </c>
      <c r="D1439" t="s">
        <v>1677</v>
      </c>
      <c r="E1439">
        <v>11.9</v>
      </c>
      <c r="F1439">
        <v>12</v>
      </c>
      <c r="G1439">
        <v>12.25</v>
      </c>
      <c r="H1439">
        <v>11.5</v>
      </c>
      <c r="I1439">
        <v>12</v>
      </c>
      <c r="J1439">
        <v>12.15</v>
      </c>
      <c r="K1439">
        <v>12.04</v>
      </c>
      <c r="L1439">
        <v>12280</v>
      </c>
      <c r="M1439" s="3">
        <v>1.48</v>
      </c>
      <c r="N1439">
        <v>79</v>
      </c>
      <c r="O1439" s="3">
        <f t="shared" si="155"/>
        <v>155.44303797468353</v>
      </c>
      <c r="P1439" s="3">
        <f>VLOOKUP(A1439,'27-7'!$A$2:$N$1650,14,FALSE)</f>
        <v>191.29577464788733</v>
      </c>
      <c r="Q1439" s="6">
        <f t="shared" si="160"/>
        <v>-0.18742043173298994</v>
      </c>
      <c r="R1439" s="5">
        <f>VLOOKUP(A1439,'27-7'!$A$2:$L$1650,12,FALSE)</f>
        <v>1.63</v>
      </c>
      <c r="S1439" s="7">
        <f t="shared" si="161"/>
        <v>-9.2024539877300568E-2</v>
      </c>
      <c r="T1439">
        <v>7603</v>
      </c>
      <c r="U1439">
        <v>61.91</v>
      </c>
      <c r="V1439">
        <f t="shared" si="156"/>
        <v>0</v>
      </c>
      <c r="W1439">
        <f t="shared" si="157"/>
        <v>0</v>
      </c>
      <c r="X1439">
        <f t="shared" si="158"/>
        <v>0</v>
      </c>
    </row>
    <row r="1440" spans="1:24" x14ac:dyDescent="0.3">
      <c r="A1440" t="s">
        <v>1491</v>
      </c>
      <c r="B1440" t="str">
        <f t="shared" si="159"/>
        <v>'RMCL'</v>
      </c>
      <c r="C1440" t="s">
        <v>41</v>
      </c>
      <c r="D1440" t="s">
        <v>1677</v>
      </c>
      <c r="E1440">
        <v>3.3</v>
      </c>
      <c r="F1440">
        <v>3.4</v>
      </c>
      <c r="G1440">
        <v>3.4</v>
      </c>
      <c r="H1440">
        <v>3.15</v>
      </c>
      <c r="I1440">
        <v>3.35</v>
      </c>
      <c r="J1440">
        <v>3.3</v>
      </c>
      <c r="K1440">
        <v>3.26</v>
      </c>
      <c r="L1440">
        <v>43504</v>
      </c>
      <c r="M1440" s="3">
        <v>1.42</v>
      </c>
      <c r="N1440">
        <v>59</v>
      </c>
      <c r="O1440" s="3">
        <f t="shared" si="155"/>
        <v>737.35593220338978</v>
      </c>
      <c r="P1440" s="3">
        <f>VLOOKUP(A1440,'27-7'!$A$2:$N$1650,14,FALSE)</f>
        <v>626.4727272727273</v>
      </c>
      <c r="Q1440" s="6">
        <f t="shared" si="160"/>
        <v>0.17699606080759336</v>
      </c>
      <c r="R1440" s="5">
        <f>VLOOKUP(A1440,'27-7'!$A$2:$L$1650,12,FALSE)</f>
        <v>1.1399999999999999</v>
      </c>
      <c r="S1440" s="7">
        <f t="shared" si="161"/>
        <v>0.24561403508771934</v>
      </c>
      <c r="T1440" t="s">
        <v>42</v>
      </c>
      <c r="U1440" t="s">
        <v>42</v>
      </c>
      <c r="V1440">
        <f t="shared" si="156"/>
        <v>0</v>
      </c>
      <c r="W1440">
        <f t="shared" si="157"/>
        <v>0</v>
      </c>
      <c r="X1440">
        <f t="shared" si="158"/>
        <v>0</v>
      </c>
    </row>
    <row r="1441" spans="1:24" x14ac:dyDescent="0.3">
      <c r="A1441" t="s">
        <v>1562</v>
      </c>
      <c r="B1441" t="str">
        <f t="shared" si="159"/>
        <v>'ADVANIHOTR'</v>
      </c>
      <c r="C1441" t="s">
        <v>24</v>
      </c>
      <c r="D1441" t="s">
        <v>1677</v>
      </c>
      <c r="E1441">
        <v>40.4</v>
      </c>
      <c r="F1441">
        <v>40.4</v>
      </c>
      <c r="G1441">
        <v>41.05</v>
      </c>
      <c r="H1441">
        <v>39</v>
      </c>
      <c r="I1441">
        <v>39.799999999999997</v>
      </c>
      <c r="J1441">
        <v>39.85</v>
      </c>
      <c r="K1441">
        <v>39.979999999999997</v>
      </c>
      <c r="L1441">
        <v>3516</v>
      </c>
      <c r="M1441" s="3">
        <v>1.41</v>
      </c>
      <c r="N1441">
        <v>110</v>
      </c>
      <c r="O1441" s="3">
        <f t="shared" si="155"/>
        <v>31.963636363636365</v>
      </c>
      <c r="P1441" s="3">
        <f>VLOOKUP(A1441,'27-7'!$A$2:$N$1650,14,FALSE)</f>
        <v>17.507042253521128</v>
      </c>
      <c r="Q1441" s="6">
        <f t="shared" si="160"/>
        <v>0.82575879470489277</v>
      </c>
      <c r="R1441" s="5">
        <f>VLOOKUP(A1441,'27-7'!$A$2:$L$1650,12,FALSE)</f>
        <v>0.5</v>
      </c>
      <c r="S1441" s="7">
        <f t="shared" si="161"/>
        <v>1.8199999999999998</v>
      </c>
      <c r="T1441">
        <v>2608</v>
      </c>
      <c r="U1441">
        <v>74.180000000000007</v>
      </c>
      <c r="V1441">
        <f t="shared" si="156"/>
        <v>0</v>
      </c>
      <c r="W1441">
        <f t="shared" si="157"/>
        <v>0</v>
      </c>
      <c r="X1441">
        <f t="shared" si="158"/>
        <v>0</v>
      </c>
    </row>
    <row r="1442" spans="1:24" x14ac:dyDescent="0.3">
      <c r="A1442" t="s">
        <v>1507</v>
      </c>
      <c r="B1442" t="str">
        <f t="shared" si="159"/>
        <v>'RUBYMILLS'</v>
      </c>
      <c r="C1442" t="s">
        <v>24</v>
      </c>
      <c r="D1442" t="s">
        <v>1677</v>
      </c>
      <c r="E1442">
        <v>150.65</v>
      </c>
      <c r="F1442">
        <v>150.85</v>
      </c>
      <c r="G1442">
        <v>155.4</v>
      </c>
      <c r="H1442">
        <v>150</v>
      </c>
      <c r="I1442">
        <v>154.1</v>
      </c>
      <c r="J1442">
        <v>153.75</v>
      </c>
      <c r="K1442">
        <v>151.35</v>
      </c>
      <c r="L1442">
        <v>931</v>
      </c>
      <c r="M1442" s="3">
        <v>1.41</v>
      </c>
      <c r="N1442">
        <v>116</v>
      </c>
      <c r="O1442" s="3">
        <f t="shared" si="155"/>
        <v>8.0258620689655178</v>
      </c>
      <c r="P1442" s="3">
        <f>VLOOKUP(A1442,'27-7'!$A$2:$N$1650,14,FALSE)</f>
        <v>13.627450980392156</v>
      </c>
      <c r="Q1442" s="6">
        <f t="shared" si="160"/>
        <v>-0.41105184817663104</v>
      </c>
      <c r="R1442" s="5">
        <f>VLOOKUP(A1442,'27-7'!$A$2:$L$1650,12,FALSE)</f>
        <v>1.05</v>
      </c>
      <c r="S1442" s="7">
        <f t="shared" si="161"/>
        <v>0.34285714285714275</v>
      </c>
      <c r="T1442">
        <v>463</v>
      </c>
      <c r="U1442">
        <v>49.73</v>
      </c>
      <c r="V1442">
        <f t="shared" si="156"/>
        <v>0</v>
      </c>
      <c r="W1442">
        <f t="shared" si="157"/>
        <v>0</v>
      </c>
      <c r="X1442">
        <f t="shared" si="158"/>
        <v>0</v>
      </c>
    </row>
    <row r="1443" spans="1:24" x14ac:dyDescent="0.3">
      <c r="A1443" t="s">
        <v>1388</v>
      </c>
      <c r="B1443" t="str">
        <f t="shared" si="159"/>
        <v>'SPLIL'</v>
      </c>
      <c r="C1443" t="s">
        <v>24</v>
      </c>
      <c r="D1443" t="s">
        <v>1677</v>
      </c>
      <c r="E1443">
        <v>27.9</v>
      </c>
      <c r="F1443">
        <v>28.45</v>
      </c>
      <c r="G1443">
        <v>28.45</v>
      </c>
      <c r="H1443">
        <v>27.4</v>
      </c>
      <c r="I1443">
        <v>28</v>
      </c>
      <c r="J1443">
        <v>27.75</v>
      </c>
      <c r="K1443">
        <v>27.8</v>
      </c>
      <c r="L1443">
        <v>4993</v>
      </c>
      <c r="M1443" s="3">
        <v>1.39</v>
      </c>
      <c r="N1443">
        <v>115</v>
      </c>
      <c r="O1443" s="3">
        <f t="shared" si="155"/>
        <v>43.417391304347824</v>
      </c>
      <c r="P1443" s="3">
        <f>VLOOKUP(A1443,'27-7'!$A$2:$N$1650,14,FALSE)</f>
        <v>55.043902439024393</v>
      </c>
      <c r="Q1443" s="6">
        <f t="shared" si="160"/>
        <v>-0.21122250820708052</v>
      </c>
      <c r="R1443" s="5">
        <f>VLOOKUP(A1443,'27-7'!$A$2:$L$1650,12,FALSE)</f>
        <v>3.17</v>
      </c>
      <c r="S1443" s="7">
        <f t="shared" si="161"/>
        <v>-0.56151419558359628</v>
      </c>
      <c r="T1443">
        <v>3178</v>
      </c>
      <c r="U1443">
        <v>63.65</v>
      </c>
      <c r="V1443">
        <f t="shared" si="156"/>
        <v>0</v>
      </c>
      <c r="W1443">
        <f t="shared" si="157"/>
        <v>0</v>
      </c>
      <c r="X1443">
        <f t="shared" si="158"/>
        <v>0</v>
      </c>
    </row>
    <row r="1444" spans="1:24" x14ac:dyDescent="0.3">
      <c r="A1444" t="s">
        <v>1572</v>
      </c>
      <c r="B1444" t="str">
        <f t="shared" si="159"/>
        <v>'XPROINDIA'</v>
      </c>
      <c r="C1444" t="s">
        <v>41</v>
      </c>
      <c r="D1444" t="s">
        <v>1677</v>
      </c>
      <c r="E1444">
        <v>23.55</v>
      </c>
      <c r="F1444">
        <v>22.75</v>
      </c>
      <c r="G1444">
        <v>23.85</v>
      </c>
      <c r="H1444">
        <v>22.4</v>
      </c>
      <c r="I1444">
        <v>23.45</v>
      </c>
      <c r="J1444">
        <v>23.45</v>
      </c>
      <c r="K1444">
        <v>22.6</v>
      </c>
      <c r="L1444">
        <v>6140</v>
      </c>
      <c r="M1444" s="3">
        <v>1.39</v>
      </c>
      <c r="N1444">
        <v>75</v>
      </c>
      <c r="O1444" s="3">
        <f t="shared" si="155"/>
        <v>81.86666666666666</v>
      </c>
      <c r="P1444" s="3">
        <f>VLOOKUP(A1444,'27-7'!$A$2:$N$1650,14,FALSE)</f>
        <v>82.666666666666671</v>
      </c>
      <c r="Q1444" s="6">
        <f t="shared" si="160"/>
        <v>-9.6774193548388471E-3</v>
      </c>
      <c r="R1444" s="5">
        <f>VLOOKUP(A1444,'27-7'!$A$2:$L$1650,12,FALSE)</f>
        <v>0.47</v>
      </c>
      <c r="S1444" s="7">
        <f t="shared" si="161"/>
        <v>1.9574468085106382</v>
      </c>
      <c r="T1444" t="s">
        <v>42</v>
      </c>
      <c r="U1444" t="s">
        <v>42</v>
      </c>
      <c r="V1444">
        <f t="shared" si="156"/>
        <v>0</v>
      </c>
      <c r="W1444">
        <f t="shared" si="157"/>
        <v>0</v>
      </c>
      <c r="X1444">
        <f t="shared" si="158"/>
        <v>0</v>
      </c>
    </row>
    <row r="1445" spans="1:24" x14ac:dyDescent="0.3">
      <c r="A1445" t="s">
        <v>1430</v>
      </c>
      <c r="B1445" t="str">
        <f t="shared" si="159"/>
        <v>'LAMBODHARA'</v>
      </c>
      <c r="C1445" t="s">
        <v>24</v>
      </c>
      <c r="D1445" t="s">
        <v>1677</v>
      </c>
      <c r="E1445">
        <v>27.45</v>
      </c>
      <c r="F1445">
        <v>27.45</v>
      </c>
      <c r="G1445">
        <v>28.1</v>
      </c>
      <c r="H1445">
        <v>26.7</v>
      </c>
      <c r="I1445">
        <v>26.8</v>
      </c>
      <c r="J1445">
        <v>26.9</v>
      </c>
      <c r="K1445">
        <v>27.15</v>
      </c>
      <c r="L1445">
        <v>5053</v>
      </c>
      <c r="M1445" s="3">
        <v>1.37</v>
      </c>
      <c r="N1445">
        <v>111</v>
      </c>
      <c r="O1445" s="3">
        <f t="shared" si="155"/>
        <v>45.522522522522522</v>
      </c>
      <c r="P1445" s="3">
        <f>VLOOKUP(A1445,'27-7'!$A$2:$N$1650,14,FALSE)</f>
        <v>59.222222222222221</v>
      </c>
      <c r="Q1445" s="6">
        <f t="shared" si="160"/>
        <v>-0.23132701181481669</v>
      </c>
      <c r="R1445" s="5">
        <f>VLOOKUP(A1445,'27-7'!$A$2:$L$1650,12,FALSE)</f>
        <v>2.0699999999999998</v>
      </c>
      <c r="S1445" s="7">
        <f t="shared" si="161"/>
        <v>-0.33816425120772936</v>
      </c>
      <c r="T1445">
        <v>4407</v>
      </c>
      <c r="U1445">
        <v>87.22</v>
      </c>
      <c r="V1445">
        <f t="shared" si="156"/>
        <v>0</v>
      </c>
      <c r="W1445">
        <f t="shared" si="157"/>
        <v>0</v>
      </c>
      <c r="X1445">
        <f t="shared" si="158"/>
        <v>0</v>
      </c>
    </row>
    <row r="1446" spans="1:24" x14ac:dyDescent="0.3">
      <c r="A1446" t="s">
        <v>1459</v>
      </c>
      <c r="B1446" t="str">
        <f t="shared" si="159"/>
        <v>'AGRITECH'</v>
      </c>
      <c r="C1446" t="s">
        <v>41</v>
      </c>
      <c r="D1446" t="s">
        <v>1677</v>
      </c>
      <c r="E1446">
        <v>28.7</v>
      </c>
      <c r="F1446">
        <v>29.2</v>
      </c>
      <c r="G1446">
        <v>29.25</v>
      </c>
      <c r="H1446">
        <v>28.25</v>
      </c>
      <c r="I1446">
        <v>29.25</v>
      </c>
      <c r="J1446">
        <v>28.85</v>
      </c>
      <c r="K1446">
        <v>28.73</v>
      </c>
      <c r="L1446">
        <v>4737</v>
      </c>
      <c r="M1446" s="3">
        <v>1.36</v>
      </c>
      <c r="N1446">
        <v>42</v>
      </c>
      <c r="O1446" s="3">
        <f t="shared" si="155"/>
        <v>112.78571428571429</v>
      </c>
      <c r="P1446" s="3">
        <f>VLOOKUP(A1446,'27-7'!$A$2:$N$1650,14,FALSE)</f>
        <v>72.089743589743591</v>
      </c>
      <c r="Q1446" s="6">
        <f t="shared" si="160"/>
        <v>0.5645181778918219</v>
      </c>
      <c r="R1446" s="5">
        <f>VLOOKUP(A1446,'27-7'!$A$2:$L$1650,12,FALSE)</f>
        <v>1.64</v>
      </c>
      <c r="S1446" s="7">
        <f t="shared" si="161"/>
        <v>-0.17073170731707307</v>
      </c>
      <c r="T1446" t="s">
        <v>42</v>
      </c>
      <c r="U1446" t="s">
        <v>42</v>
      </c>
      <c r="V1446">
        <f t="shared" si="156"/>
        <v>0</v>
      </c>
      <c r="W1446">
        <f t="shared" si="157"/>
        <v>0</v>
      </c>
      <c r="X1446">
        <f t="shared" si="158"/>
        <v>0</v>
      </c>
    </row>
    <row r="1447" spans="1:24" x14ac:dyDescent="0.3">
      <c r="A1447" t="s">
        <v>1526</v>
      </c>
      <c r="B1447" t="str">
        <f t="shared" si="159"/>
        <v>'BEDMUTHA'</v>
      </c>
      <c r="C1447" t="s">
        <v>24</v>
      </c>
      <c r="D1447" t="s">
        <v>1677</v>
      </c>
      <c r="E1447">
        <v>13.2</v>
      </c>
      <c r="F1447">
        <v>12.55</v>
      </c>
      <c r="G1447">
        <v>13.05</v>
      </c>
      <c r="H1447">
        <v>12.55</v>
      </c>
      <c r="I1447">
        <v>12.55</v>
      </c>
      <c r="J1447">
        <v>12.55</v>
      </c>
      <c r="K1447">
        <v>12.56</v>
      </c>
      <c r="L1447">
        <v>10647</v>
      </c>
      <c r="M1447" s="3">
        <v>1.34</v>
      </c>
      <c r="N1447">
        <v>44</v>
      </c>
      <c r="O1447" s="3">
        <f t="shared" si="155"/>
        <v>241.97727272727272</v>
      </c>
      <c r="P1447" s="3">
        <f>VLOOKUP(A1447,'27-7'!$A$2:$N$1650,14,FALSE)</f>
        <v>202.375</v>
      </c>
      <c r="Q1447" s="6">
        <f t="shared" si="160"/>
        <v>0.19568757369869164</v>
      </c>
      <c r="R1447" s="5">
        <f>VLOOKUP(A1447,'27-7'!$A$2:$L$1650,12,FALSE)</f>
        <v>0.85</v>
      </c>
      <c r="S1447" s="7">
        <f t="shared" si="161"/>
        <v>0.57647058823529429</v>
      </c>
      <c r="T1447">
        <v>10352</v>
      </c>
      <c r="U1447">
        <v>97.23</v>
      </c>
      <c r="V1447">
        <f t="shared" si="156"/>
        <v>0</v>
      </c>
      <c r="W1447">
        <f t="shared" si="157"/>
        <v>0</v>
      </c>
      <c r="X1447">
        <f t="shared" si="158"/>
        <v>0</v>
      </c>
    </row>
    <row r="1448" spans="1:24" x14ac:dyDescent="0.3">
      <c r="A1448" t="s">
        <v>1537</v>
      </c>
      <c r="B1448" t="str">
        <f t="shared" si="159"/>
        <v>'INDOTHAI'</v>
      </c>
      <c r="C1448" t="s">
        <v>41</v>
      </c>
      <c r="D1448" t="s">
        <v>1677</v>
      </c>
      <c r="E1448">
        <v>17.5</v>
      </c>
      <c r="F1448">
        <v>17</v>
      </c>
      <c r="G1448">
        <v>17.5</v>
      </c>
      <c r="H1448">
        <v>16.7</v>
      </c>
      <c r="I1448">
        <v>16.8</v>
      </c>
      <c r="J1448">
        <v>16.8</v>
      </c>
      <c r="K1448">
        <v>17.05</v>
      </c>
      <c r="L1448">
        <v>7785</v>
      </c>
      <c r="M1448" s="3">
        <v>1.33</v>
      </c>
      <c r="N1448">
        <v>47</v>
      </c>
      <c r="O1448" s="3">
        <f t="shared" si="155"/>
        <v>165.63829787234042</v>
      </c>
      <c r="P1448" s="3">
        <f>VLOOKUP(A1448,'27-7'!$A$2:$N$1650,14,FALSE)</f>
        <v>92.186046511627907</v>
      </c>
      <c r="Q1448" s="6">
        <f t="shared" si="160"/>
        <v>0.79678274684930317</v>
      </c>
      <c r="R1448" s="5">
        <f>VLOOKUP(A1448,'27-7'!$A$2:$L$1650,12,FALSE)</f>
        <v>0.69</v>
      </c>
      <c r="S1448" s="7">
        <f t="shared" si="161"/>
        <v>0.9275362318840582</v>
      </c>
      <c r="T1448" t="s">
        <v>42</v>
      </c>
      <c r="U1448" t="s">
        <v>42</v>
      </c>
      <c r="V1448">
        <f t="shared" si="156"/>
        <v>0</v>
      </c>
      <c r="W1448">
        <f t="shared" si="157"/>
        <v>0</v>
      </c>
      <c r="X1448">
        <f t="shared" si="158"/>
        <v>0</v>
      </c>
    </row>
    <row r="1449" spans="1:24" x14ac:dyDescent="0.3">
      <c r="A1449" t="s">
        <v>1090</v>
      </c>
      <c r="B1449" t="str">
        <f t="shared" si="159"/>
        <v>'ASHIMASYN'</v>
      </c>
      <c r="C1449" t="s">
        <v>41</v>
      </c>
      <c r="D1449" t="s">
        <v>1677</v>
      </c>
      <c r="E1449">
        <v>5.75</v>
      </c>
      <c r="F1449">
        <v>5.75</v>
      </c>
      <c r="G1449">
        <v>5.75</v>
      </c>
      <c r="H1449">
        <v>5.5</v>
      </c>
      <c r="I1449">
        <v>5.5</v>
      </c>
      <c r="J1449">
        <v>5.5</v>
      </c>
      <c r="K1449">
        <v>5.59</v>
      </c>
      <c r="L1449">
        <v>23644</v>
      </c>
      <c r="M1449" s="3">
        <v>1.32</v>
      </c>
      <c r="N1449">
        <v>45</v>
      </c>
      <c r="O1449" s="3">
        <f t="shared" si="155"/>
        <v>525.42222222222222</v>
      </c>
      <c r="P1449" s="3">
        <f>VLOOKUP(A1449,'27-7'!$A$2:$N$1650,14,FALSE)</f>
        <v>325.09395973154363</v>
      </c>
      <c r="Q1449" s="6">
        <f t="shared" si="160"/>
        <v>0.61621650139579898</v>
      </c>
      <c r="R1449" s="5">
        <f>VLOOKUP(A1449,'27-7'!$A$2:$L$1650,12,FALSE)</f>
        <v>2.63</v>
      </c>
      <c r="S1449" s="7">
        <f t="shared" si="161"/>
        <v>-0.49809885931558934</v>
      </c>
      <c r="T1449" t="s">
        <v>42</v>
      </c>
      <c r="U1449" t="s">
        <v>42</v>
      </c>
      <c r="V1449">
        <f t="shared" si="156"/>
        <v>0</v>
      </c>
      <c r="W1449">
        <f t="shared" si="157"/>
        <v>0</v>
      </c>
      <c r="X1449">
        <f t="shared" si="158"/>
        <v>0</v>
      </c>
    </row>
    <row r="1450" spans="1:24" x14ac:dyDescent="0.3">
      <c r="A1450" t="s">
        <v>1428</v>
      </c>
      <c r="B1450" t="str">
        <f t="shared" si="159"/>
        <v>'BHARATWIRE'</v>
      </c>
      <c r="C1450" t="s">
        <v>24</v>
      </c>
      <c r="D1450" t="s">
        <v>1677</v>
      </c>
      <c r="E1450">
        <v>20.45</v>
      </c>
      <c r="F1450">
        <v>20.5</v>
      </c>
      <c r="G1450">
        <v>20.8</v>
      </c>
      <c r="H1450">
        <v>20.25</v>
      </c>
      <c r="I1450">
        <v>20.45</v>
      </c>
      <c r="J1450">
        <v>20.5</v>
      </c>
      <c r="K1450">
        <v>20.52</v>
      </c>
      <c r="L1450">
        <v>6445</v>
      </c>
      <c r="M1450" s="3">
        <v>1.32</v>
      </c>
      <c r="N1450">
        <v>91</v>
      </c>
      <c r="O1450" s="3">
        <f t="shared" si="155"/>
        <v>70.824175824175825</v>
      </c>
      <c r="P1450" s="3">
        <f>VLOOKUP(A1450,'27-7'!$A$2:$N$1650,14,FALSE)</f>
        <v>97.027522935779814</v>
      </c>
      <c r="Q1450" s="6">
        <f t="shared" si="160"/>
        <v>-0.27006097155492009</v>
      </c>
      <c r="R1450" s="5">
        <f>VLOOKUP(A1450,'27-7'!$A$2:$L$1650,12,FALSE)</f>
        <v>2.14</v>
      </c>
      <c r="S1450" s="7">
        <f t="shared" si="161"/>
        <v>-0.38317757009345793</v>
      </c>
      <c r="T1450">
        <v>4619</v>
      </c>
      <c r="U1450">
        <v>71.67</v>
      </c>
      <c r="V1450">
        <f t="shared" si="156"/>
        <v>0</v>
      </c>
      <c r="W1450">
        <f t="shared" si="157"/>
        <v>0</v>
      </c>
      <c r="X1450">
        <f t="shared" si="158"/>
        <v>0</v>
      </c>
    </row>
    <row r="1451" spans="1:24" x14ac:dyDescent="0.3">
      <c r="A1451" t="s">
        <v>1389</v>
      </c>
      <c r="B1451" t="str">
        <f t="shared" si="159"/>
        <v>'KABRAEXTRU'</v>
      </c>
      <c r="C1451" t="s">
        <v>24</v>
      </c>
      <c r="D1451" t="s">
        <v>1677</v>
      </c>
      <c r="E1451">
        <v>46.85</v>
      </c>
      <c r="F1451">
        <v>48.15</v>
      </c>
      <c r="G1451">
        <v>48.2</v>
      </c>
      <c r="H1451">
        <v>47</v>
      </c>
      <c r="I1451">
        <v>47.2</v>
      </c>
      <c r="J1451">
        <v>47.3</v>
      </c>
      <c r="K1451">
        <v>47.54</v>
      </c>
      <c r="L1451">
        <v>2781</v>
      </c>
      <c r="M1451" s="3">
        <v>1.32</v>
      </c>
      <c r="N1451">
        <v>73</v>
      </c>
      <c r="O1451" s="3">
        <f t="shared" si="155"/>
        <v>38.095890410958901</v>
      </c>
      <c r="P1451" s="3">
        <f>VLOOKUP(A1451,'27-7'!$A$2:$N$1650,14,FALSE)</f>
        <v>35.678947368421049</v>
      </c>
      <c r="Q1451" s="6">
        <f t="shared" si="160"/>
        <v>6.7741433556895117E-2</v>
      </c>
      <c r="R1451" s="5">
        <f>VLOOKUP(A1451,'27-7'!$A$2:$L$1650,12,FALSE)</f>
        <v>3.16</v>
      </c>
      <c r="S1451" s="7">
        <f t="shared" si="161"/>
        <v>-0.58227848101265822</v>
      </c>
      <c r="T1451">
        <v>1490</v>
      </c>
      <c r="U1451">
        <v>53.58</v>
      </c>
      <c r="V1451">
        <f t="shared" si="156"/>
        <v>0</v>
      </c>
      <c r="W1451">
        <f t="shared" si="157"/>
        <v>0</v>
      </c>
      <c r="X1451">
        <f t="shared" si="158"/>
        <v>0</v>
      </c>
    </row>
    <row r="1452" spans="1:24" x14ac:dyDescent="0.3">
      <c r="A1452" t="s">
        <v>1055</v>
      </c>
      <c r="B1452" t="str">
        <f t="shared" si="159"/>
        <v>'LOTUSEYE'</v>
      </c>
      <c r="C1452" t="s">
        <v>24</v>
      </c>
      <c r="D1452" t="s">
        <v>1677</v>
      </c>
      <c r="E1452">
        <v>28.75</v>
      </c>
      <c r="F1452">
        <v>28.45</v>
      </c>
      <c r="G1452">
        <v>29.5</v>
      </c>
      <c r="H1452">
        <v>27.15</v>
      </c>
      <c r="I1452">
        <v>27.15</v>
      </c>
      <c r="J1452">
        <v>27.6</v>
      </c>
      <c r="K1452">
        <v>28.11</v>
      </c>
      <c r="L1452">
        <v>4712</v>
      </c>
      <c r="M1452" s="3">
        <v>1.32</v>
      </c>
      <c r="N1452">
        <v>70</v>
      </c>
      <c r="O1452" s="3">
        <f t="shared" si="155"/>
        <v>67.314285714285717</v>
      </c>
      <c r="P1452" s="3">
        <f>VLOOKUP(A1452,'27-7'!$A$2:$N$1650,14,FALSE)</f>
        <v>125.53225806451613</v>
      </c>
      <c r="Q1452" s="6">
        <f t="shared" si="160"/>
        <v>-0.46376902039243034</v>
      </c>
      <c r="R1452" s="5">
        <f>VLOOKUP(A1452,'27-7'!$A$2:$L$1650,12,FALSE)</f>
        <v>2.2799999999999998</v>
      </c>
      <c r="S1452" s="7">
        <f t="shared" si="161"/>
        <v>-0.42105263157894729</v>
      </c>
      <c r="T1452">
        <v>2565</v>
      </c>
      <c r="U1452">
        <v>54.44</v>
      </c>
      <c r="V1452">
        <f t="shared" si="156"/>
        <v>0</v>
      </c>
      <c r="W1452">
        <f t="shared" si="157"/>
        <v>0</v>
      </c>
      <c r="X1452">
        <f t="shared" si="158"/>
        <v>0</v>
      </c>
    </row>
    <row r="1453" spans="1:24" x14ac:dyDescent="0.3">
      <c r="A1453" t="s">
        <v>1477</v>
      </c>
      <c r="B1453" t="str">
        <f t="shared" si="159"/>
        <v>'KOTHARIPRO'</v>
      </c>
      <c r="C1453" t="s">
        <v>24</v>
      </c>
      <c r="D1453" t="s">
        <v>1677</v>
      </c>
      <c r="E1453">
        <v>60.4</v>
      </c>
      <c r="F1453">
        <v>63</v>
      </c>
      <c r="G1453">
        <v>63</v>
      </c>
      <c r="H1453">
        <v>59.5</v>
      </c>
      <c r="I1453">
        <v>61</v>
      </c>
      <c r="J1453">
        <v>60.7</v>
      </c>
      <c r="K1453">
        <v>60.65</v>
      </c>
      <c r="L1453">
        <v>2161</v>
      </c>
      <c r="M1453" s="3">
        <v>1.31</v>
      </c>
      <c r="N1453">
        <v>61</v>
      </c>
      <c r="O1453" s="3">
        <f t="shared" si="155"/>
        <v>35.42622950819672</v>
      </c>
      <c r="P1453" s="3">
        <f>VLOOKUP(A1453,'27-7'!$A$2:$N$1650,14,FALSE)</f>
        <v>34.294117647058826</v>
      </c>
      <c r="Q1453" s="6">
        <f t="shared" si="160"/>
        <v>3.3011838146387973E-2</v>
      </c>
      <c r="R1453" s="5">
        <f>VLOOKUP(A1453,'27-7'!$A$2:$L$1650,12,FALSE)</f>
        <v>1.41</v>
      </c>
      <c r="S1453" s="7">
        <f t="shared" si="161"/>
        <v>-7.0921985815602745E-2</v>
      </c>
      <c r="T1453">
        <v>1498</v>
      </c>
      <c r="U1453">
        <v>69.319999999999993</v>
      </c>
      <c r="V1453">
        <f t="shared" si="156"/>
        <v>0</v>
      </c>
      <c r="W1453">
        <f t="shared" si="157"/>
        <v>0</v>
      </c>
      <c r="X1453">
        <f t="shared" si="158"/>
        <v>0</v>
      </c>
    </row>
    <row r="1454" spans="1:24" x14ac:dyDescent="0.3">
      <c r="A1454" t="s">
        <v>1084</v>
      </c>
      <c r="B1454" t="str">
        <f t="shared" si="159"/>
        <v>'IMPAL'</v>
      </c>
      <c r="C1454" t="s">
        <v>24</v>
      </c>
      <c r="D1454" t="s">
        <v>1677</v>
      </c>
      <c r="E1454">
        <v>518.79999999999995</v>
      </c>
      <c r="F1454">
        <v>520.45000000000005</v>
      </c>
      <c r="G1454">
        <v>524</v>
      </c>
      <c r="H1454">
        <v>520</v>
      </c>
      <c r="I1454">
        <v>520</v>
      </c>
      <c r="J1454">
        <v>520</v>
      </c>
      <c r="K1454">
        <v>520.76</v>
      </c>
      <c r="L1454">
        <v>248</v>
      </c>
      <c r="M1454" s="3">
        <v>1.29</v>
      </c>
      <c r="N1454">
        <v>16</v>
      </c>
      <c r="O1454" s="3">
        <f t="shared" si="155"/>
        <v>15.5</v>
      </c>
      <c r="P1454" s="3">
        <f>VLOOKUP(A1454,'27-7'!$A$2:$N$1650,14,FALSE)</f>
        <v>11.25</v>
      </c>
      <c r="Q1454" s="6">
        <f t="shared" si="160"/>
        <v>0.37777777777777777</v>
      </c>
      <c r="R1454" s="5">
        <f>VLOOKUP(A1454,'27-7'!$A$2:$L$1650,12,FALSE)</f>
        <v>13.05</v>
      </c>
      <c r="S1454" s="7">
        <f t="shared" si="161"/>
        <v>-0.90114942528735642</v>
      </c>
      <c r="T1454">
        <v>232</v>
      </c>
      <c r="U1454">
        <v>93.55</v>
      </c>
      <c r="V1454">
        <f t="shared" si="156"/>
        <v>0</v>
      </c>
      <c r="W1454">
        <f t="shared" si="157"/>
        <v>0</v>
      </c>
      <c r="X1454">
        <f t="shared" si="158"/>
        <v>0</v>
      </c>
    </row>
    <row r="1455" spans="1:24" x14ac:dyDescent="0.3">
      <c r="A1455" t="s">
        <v>1473</v>
      </c>
      <c r="B1455" t="str">
        <f t="shared" si="159"/>
        <v>'VIVIDHA'</v>
      </c>
      <c r="C1455" t="s">
        <v>41</v>
      </c>
      <c r="D1455" t="s">
        <v>1677</v>
      </c>
      <c r="E1455">
        <v>0.45</v>
      </c>
      <c r="F1455">
        <v>0.5</v>
      </c>
      <c r="G1455">
        <v>0.5</v>
      </c>
      <c r="H1455">
        <v>0.4</v>
      </c>
      <c r="I1455">
        <v>0.45</v>
      </c>
      <c r="J1455">
        <v>0.45</v>
      </c>
      <c r="K1455">
        <v>0.44</v>
      </c>
      <c r="L1455">
        <v>285267</v>
      </c>
      <c r="M1455" s="3">
        <v>1.26</v>
      </c>
      <c r="N1455">
        <v>100</v>
      </c>
      <c r="O1455" s="3">
        <f t="shared" si="155"/>
        <v>2852.67</v>
      </c>
      <c r="P1455" s="3">
        <f>VLOOKUP(A1455,'27-7'!$A$2:$N$1650,14,FALSE)</f>
        <v>2935.2142857142858</v>
      </c>
      <c r="Q1455" s="6">
        <f t="shared" si="160"/>
        <v>-2.8122064585209158E-2</v>
      </c>
      <c r="R1455" s="5">
        <f>VLOOKUP(A1455,'27-7'!$A$2:$L$1650,12,FALSE)</f>
        <v>1.45</v>
      </c>
      <c r="S1455" s="7">
        <f t="shared" si="161"/>
        <v>-0.13103448275862065</v>
      </c>
      <c r="T1455" t="s">
        <v>42</v>
      </c>
      <c r="U1455" t="s">
        <v>42</v>
      </c>
      <c r="V1455">
        <f t="shared" si="156"/>
        <v>0</v>
      </c>
      <c r="W1455">
        <f t="shared" si="157"/>
        <v>0</v>
      </c>
      <c r="X1455">
        <f t="shared" si="158"/>
        <v>0</v>
      </c>
    </row>
    <row r="1456" spans="1:24" x14ac:dyDescent="0.3">
      <c r="A1456" t="s">
        <v>1553</v>
      </c>
      <c r="B1456" t="str">
        <f t="shared" si="159"/>
        <v>'BHAGYANGR'</v>
      </c>
      <c r="C1456" t="s">
        <v>24</v>
      </c>
      <c r="D1456" t="s">
        <v>1677</v>
      </c>
      <c r="E1456">
        <v>16.25</v>
      </c>
      <c r="F1456">
        <v>16.2</v>
      </c>
      <c r="G1456">
        <v>16.649999999999999</v>
      </c>
      <c r="H1456">
        <v>16.05</v>
      </c>
      <c r="I1456">
        <v>16.05</v>
      </c>
      <c r="J1456">
        <v>16.2</v>
      </c>
      <c r="K1456">
        <v>16.18</v>
      </c>
      <c r="L1456">
        <v>7600</v>
      </c>
      <c r="M1456" s="3">
        <v>1.23</v>
      </c>
      <c r="N1456">
        <v>77</v>
      </c>
      <c r="O1456" s="3">
        <f t="shared" si="155"/>
        <v>98.701298701298697</v>
      </c>
      <c r="P1456" s="3">
        <f>VLOOKUP(A1456,'27-7'!$A$2:$N$1650,14,FALSE)</f>
        <v>74.577777777777783</v>
      </c>
      <c r="Q1456" s="6">
        <f t="shared" si="160"/>
        <v>0.32346795040477982</v>
      </c>
      <c r="R1456" s="5">
        <f>VLOOKUP(A1456,'27-7'!$A$2:$L$1650,12,FALSE)</f>
        <v>0.55000000000000004</v>
      </c>
      <c r="S1456" s="7">
        <f t="shared" si="161"/>
        <v>1.2363636363636361</v>
      </c>
      <c r="T1456">
        <v>4685</v>
      </c>
      <c r="U1456">
        <v>61.64</v>
      </c>
      <c r="V1456">
        <f t="shared" si="156"/>
        <v>0</v>
      </c>
      <c r="W1456">
        <f t="shared" si="157"/>
        <v>0</v>
      </c>
      <c r="X1456">
        <f t="shared" si="158"/>
        <v>0</v>
      </c>
    </row>
    <row r="1457" spans="1:24" x14ac:dyDescent="0.3">
      <c r="A1457" t="s">
        <v>1487</v>
      </c>
      <c r="B1457" t="str">
        <f t="shared" si="159"/>
        <v>'MUKANDLTD'</v>
      </c>
      <c r="C1457" t="s">
        <v>41</v>
      </c>
      <c r="D1457" t="s">
        <v>1677</v>
      </c>
      <c r="E1457">
        <v>19.55</v>
      </c>
      <c r="F1457">
        <v>19.45</v>
      </c>
      <c r="G1457">
        <v>19.899999999999999</v>
      </c>
      <c r="H1457">
        <v>19.100000000000001</v>
      </c>
      <c r="I1457">
        <v>19.100000000000001</v>
      </c>
      <c r="J1457">
        <v>19.45</v>
      </c>
      <c r="K1457">
        <v>19.48</v>
      </c>
      <c r="L1457">
        <v>6293</v>
      </c>
      <c r="M1457" s="3">
        <v>1.23</v>
      </c>
      <c r="N1457">
        <v>26</v>
      </c>
      <c r="O1457" s="3">
        <f t="shared" si="155"/>
        <v>242.03846153846155</v>
      </c>
      <c r="P1457" s="3">
        <f>VLOOKUP(A1457,'27-7'!$A$2:$N$1650,14,FALSE)</f>
        <v>223.46428571428572</v>
      </c>
      <c r="Q1457" s="6">
        <f t="shared" si="160"/>
        <v>8.3119214172434563E-2</v>
      </c>
      <c r="R1457" s="5">
        <f>VLOOKUP(A1457,'27-7'!$A$2:$L$1650,12,FALSE)</f>
        <v>1.23</v>
      </c>
      <c r="S1457" s="7">
        <f t="shared" si="161"/>
        <v>0</v>
      </c>
      <c r="T1457" t="s">
        <v>42</v>
      </c>
      <c r="U1457" t="s">
        <v>42</v>
      </c>
      <c r="V1457">
        <f t="shared" si="156"/>
        <v>0</v>
      </c>
      <c r="W1457">
        <f t="shared" si="157"/>
        <v>0</v>
      </c>
      <c r="X1457">
        <f t="shared" si="158"/>
        <v>0</v>
      </c>
    </row>
    <row r="1458" spans="1:24" x14ac:dyDescent="0.3">
      <c r="A1458" t="s">
        <v>1514</v>
      </c>
      <c r="B1458" t="str">
        <f t="shared" si="159"/>
        <v>'AMJLAND'</v>
      </c>
      <c r="C1458" t="s">
        <v>24</v>
      </c>
      <c r="D1458" t="s">
        <v>1677</v>
      </c>
      <c r="E1458">
        <v>19.3</v>
      </c>
      <c r="F1458">
        <v>19.25</v>
      </c>
      <c r="G1458">
        <v>19.350000000000001</v>
      </c>
      <c r="H1458">
        <v>18.8</v>
      </c>
      <c r="I1458">
        <v>19</v>
      </c>
      <c r="J1458">
        <v>19.100000000000001</v>
      </c>
      <c r="K1458">
        <v>19.100000000000001</v>
      </c>
      <c r="L1458">
        <v>6373</v>
      </c>
      <c r="M1458" s="3">
        <v>1.22</v>
      </c>
      <c r="N1458">
        <v>71</v>
      </c>
      <c r="O1458" s="3">
        <f t="shared" si="155"/>
        <v>89.760563380281695</v>
      </c>
      <c r="P1458" s="3">
        <f>VLOOKUP(A1458,'27-7'!$A$2:$N$1650,14,FALSE)</f>
        <v>66.847222222222229</v>
      </c>
      <c r="Q1458" s="6">
        <f t="shared" si="160"/>
        <v>0.34277177714113471</v>
      </c>
      <c r="R1458" s="5">
        <f>VLOOKUP(A1458,'27-7'!$A$2:$L$1650,12,FALSE)</f>
        <v>0.93</v>
      </c>
      <c r="S1458" s="7">
        <f t="shared" si="161"/>
        <v>0.3118279569892472</v>
      </c>
      <c r="T1458">
        <v>5818</v>
      </c>
      <c r="U1458">
        <v>91.29</v>
      </c>
      <c r="V1458">
        <f t="shared" si="156"/>
        <v>0</v>
      </c>
      <c r="W1458">
        <f t="shared" si="157"/>
        <v>0</v>
      </c>
      <c r="X1458">
        <f t="shared" si="158"/>
        <v>0</v>
      </c>
    </row>
    <row r="1459" spans="1:24" x14ac:dyDescent="0.3">
      <c r="A1459" t="s">
        <v>1443</v>
      </c>
      <c r="B1459" t="str">
        <f t="shared" si="159"/>
        <v>'HISARMETAL'</v>
      </c>
      <c r="C1459" t="s">
        <v>24</v>
      </c>
      <c r="D1459" t="s">
        <v>1677</v>
      </c>
      <c r="E1459">
        <v>63.4</v>
      </c>
      <c r="F1459">
        <v>66</v>
      </c>
      <c r="G1459">
        <v>66</v>
      </c>
      <c r="H1459">
        <v>62.25</v>
      </c>
      <c r="I1459">
        <v>62.7</v>
      </c>
      <c r="J1459">
        <v>62.8</v>
      </c>
      <c r="K1459">
        <v>63.46</v>
      </c>
      <c r="L1459">
        <v>1926</v>
      </c>
      <c r="M1459" s="3">
        <v>1.22</v>
      </c>
      <c r="N1459">
        <v>96</v>
      </c>
      <c r="O1459" s="3">
        <f t="shared" si="155"/>
        <v>20.0625</v>
      </c>
      <c r="P1459" s="3">
        <f>VLOOKUP(A1459,'27-7'!$A$2:$N$1650,14,FALSE)</f>
        <v>36.112499999999997</v>
      </c>
      <c r="Q1459" s="6">
        <f t="shared" si="160"/>
        <v>-0.44444444444444442</v>
      </c>
      <c r="R1459" s="5">
        <f>VLOOKUP(A1459,'27-7'!$A$2:$L$1650,12,FALSE)</f>
        <v>1.83</v>
      </c>
      <c r="S1459" s="7">
        <f t="shared" si="161"/>
        <v>-0.33333333333333337</v>
      </c>
      <c r="T1459">
        <v>1041</v>
      </c>
      <c r="U1459">
        <v>54.05</v>
      </c>
      <c r="V1459">
        <f t="shared" si="156"/>
        <v>0</v>
      </c>
      <c r="W1459">
        <f t="shared" si="157"/>
        <v>0</v>
      </c>
      <c r="X1459">
        <f t="shared" si="158"/>
        <v>0</v>
      </c>
    </row>
    <row r="1460" spans="1:24" x14ac:dyDescent="0.3">
      <c r="A1460" t="s">
        <v>1386</v>
      </c>
      <c r="B1460" t="str">
        <f t="shared" si="159"/>
        <v>'BCP'</v>
      </c>
      <c r="C1460" t="s">
        <v>24</v>
      </c>
      <c r="D1460" t="s">
        <v>1677</v>
      </c>
      <c r="E1460">
        <v>4.3499999999999996</v>
      </c>
      <c r="F1460">
        <v>4.3</v>
      </c>
      <c r="G1460">
        <v>4.3</v>
      </c>
      <c r="H1460">
        <v>4.3</v>
      </c>
      <c r="I1460">
        <v>4.3</v>
      </c>
      <c r="J1460">
        <v>4.3</v>
      </c>
      <c r="K1460">
        <v>4.3</v>
      </c>
      <c r="L1460">
        <v>27932</v>
      </c>
      <c r="M1460" s="3">
        <v>1.2</v>
      </c>
      <c r="N1460">
        <v>111</v>
      </c>
      <c r="O1460" s="3">
        <f t="shared" si="155"/>
        <v>251.63963963963963</v>
      </c>
      <c r="P1460" s="3">
        <f>VLOOKUP(A1460,'27-7'!$A$2:$N$1650,14,FALSE)</f>
        <v>545.16296296296298</v>
      </c>
      <c r="Q1460" s="6">
        <f t="shared" si="160"/>
        <v>-0.53841391155412111</v>
      </c>
      <c r="R1460" s="5">
        <f>VLOOKUP(A1460,'27-7'!$A$2:$L$1650,12,FALSE)</f>
        <v>3.2</v>
      </c>
      <c r="S1460" s="7">
        <f t="shared" si="161"/>
        <v>-0.625</v>
      </c>
      <c r="T1460">
        <v>27932</v>
      </c>
      <c r="U1460">
        <v>100</v>
      </c>
      <c r="V1460">
        <f t="shared" si="156"/>
        <v>0</v>
      </c>
      <c r="W1460">
        <f t="shared" si="157"/>
        <v>0</v>
      </c>
      <c r="X1460">
        <f t="shared" si="158"/>
        <v>0</v>
      </c>
    </row>
    <row r="1461" spans="1:24" x14ac:dyDescent="0.3">
      <c r="A1461" t="s">
        <v>1299</v>
      </c>
      <c r="B1461" t="str">
        <f t="shared" si="159"/>
        <v>'MARATHON'</v>
      </c>
      <c r="C1461" t="s">
        <v>24</v>
      </c>
      <c r="D1461" t="s">
        <v>1677</v>
      </c>
      <c r="E1461">
        <v>51.65</v>
      </c>
      <c r="F1461">
        <v>50</v>
      </c>
      <c r="G1461">
        <v>52</v>
      </c>
      <c r="H1461">
        <v>50</v>
      </c>
      <c r="I1461">
        <v>51</v>
      </c>
      <c r="J1461">
        <v>50.9</v>
      </c>
      <c r="K1461">
        <v>51.13</v>
      </c>
      <c r="L1461">
        <v>2302</v>
      </c>
      <c r="M1461" s="3">
        <v>1.18</v>
      </c>
      <c r="N1461">
        <v>47</v>
      </c>
      <c r="O1461" s="3">
        <f t="shared" si="155"/>
        <v>48.978723404255319</v>
      </c>
      <c r="P1461" s="3">
        <f>VLOOKUP(A1461,'27-7'!$A$2:$N$1650,14,FALSE)</f>
        <v>79.804597701149419</v>
      </c>
      <c r="Q1461" s="6">
        <f t="shared" si="160"/>
        <v>-0.38626689670600417</v>
      </c>
      <c r="R1461" s="5">
        <f>VLOOKUP(A1461,'27-7'!$A$2:$L$1650,12,FALSE)</f>
        <v>7.08</v>
      </c>
      <c r="S1461" s="7">
        <f t="shared" si="161"/>
        <v>-0.83333333333333337</v>
      </c>
      <c r="T1461">
        <v>2138</v>
      </c>
      <c r="U1461">
        <v>92.88</v>
      </c>
      <c r="V1461">
        <f t="shared" si="156"/>
        <v>0</v>
      </c>
      <c r="W1461">
        <f t="shared" si="157"/>
        <v>0</v>
      </c>
      <c r="X1461">
        <f t="shared" si="158"/>
        <v>0</v>
      </c>
    </row>
    <row r="1462" spans="1:24" x14ac:dyDescent="0.3">
      <c r="A1462" t="s">
        <v>1495</v>
      </c>
      <c r="B1462" t="str">
        <f t="shared" si="159"/>
        <v>'MINDTECK'</v>
      </c>
      <c r="C1462" t="s">
        <v>24</v>
      </c>
      <c r="D1462" t="s">
        <v>1677</v>
      </c>
      <c r="E1462">
        <v>22.8</v>
      </c>
      <c r="F1462">
        <v>22.8</v>
      </c>
      <c r="G1462">
        <v>23.35</v>
      </c>
      <c r="H1462">
        <v>22</v>
      </c>
      <c r="I1462">
        <v>23.25</v>
      </c>
      <c r="J1462">
        <v>22.9</v>
      </c>
      <c r="K1462">
        <v>22.61</v>
      </c>
      <c r="L1462">
        <v>5191</v>
      </c>
      <c r="M1462" s="3">
        <v>1.17</v>
      </c>
      <c r="N1462">
        <v>134</v>
      </c>
      <c r="O1462" s="3">
        <f t="shared" si="155"/>
        <v>38.738805970149251</v>
      </c>
      <c r="P1462" s="3">
        <f>VLOOKUP(A1462,'27-7'!$A$2:$N$1650,14,FALSE)</f>
        <v>61.162500000000001</v>
      </c>
      <c r="Q1462" s="6">
        <f t="shared" si="160"/>
        <v>-0.36662487684203149</v>
      </c>
      <c r="R1462" s="5">
        <f>VLOOKUP(A1462,'27-7'!$A$2:$L$1650,12,FALSE)</f>
        <v>1.1100000000000001</v>
      </c>
      <c r="S1462" s="7">
        <f t="shared" si="161"/>
        <v>5.4054054054053897E-2</v>
      </c>
      <c r="T1462">
        <v>2457</v>
      </c>
      <c r="U1462">
        <v>47.33</v>
      </c>
      <c r="V1462">
        <f t="shared" si="156"/>
        <v>0</v>
      </c>
      <c r="W1462">
        <f t="shared" si="157"/>
        <v>0</v>
      </c>
      <c r="X1462">
        <f t="shared" si="158"/>
        <v>0</v>
      </c>
    </row>
    <row r="1463" spans="1:24" x14ac:dyDescent="0.3">
      <c r="A1463" t="s">
        <v>1544</v>
      </c>
      <c r="B1463" t="str">
        <f t="shared" si="159"/>
        <v>'SHIVATEX'</v>
      </c>
      <c r="C1463" t="s">
        <v>24</v>
      </c>
      <c r="D1463" t="s">
        <v>1677</v>
      </c>
      <c r="E1463">
        <v>80.849999999999994</v>
      </c>
      <c r="F1463">
        <v>82</v>
      </c>
      <c r="G1463">
        <v>84.85</v>
      </c>
      <c r="H1463">
        <v>79.05</v>
      </c>
      <c r="I1463">
        <v>84.55</v>
      </c>
      <c r="J1463">
        <v>81.900000000000006</v>
      </c>
      <c r="K1463">
        <v>81.3</v>
      </c>
      <c r="L1463">
        <v>1436</v>
      </c>
      <c r="M1463" s="3">
        <v>1.17</v>
      </c>
      <c r="N1463">
        <v>59</v>
      </c>
      <c r="O1463" s="3">
        <f t="shared" si="155"/>
        <v>24.338983050847457</v>
      </c>
      <c r="P1463" s="3">
        <f>VLOOKUP(A1463,'27-7'!$A$2:$N$1650,14,FALSE)</f>
        <v>19.292682926829269</v>
      </c>
      <c r="Q1463" s="6">
        <f t="shared" si="160"/>
        <v>0.26156549315391364</v>
      </c>
      <c r="R1463" s="5">
        <f>VLOOKUP(A1463,'27-7'!$A$2:$L$1650,12,FALSE)</f>
        <v>0.65</v>
      </c>
      <c r="S1463" s="7">
        <f t="shared" si="161"/>
        <v>0.79999999999999982</v>
      </c>
      <c r="T1463">
        <v>729</v>
      </c>
      <c r="U1463">
        <v>50.77</v>
      </c>
      <c r="V1463">
        <f t="shared" si="156"/>
        <v>0</v>
      </c>
      <c r="W1463">
        <f t="shared" si="157"/>
        <v>0</v>
      </c>
      <c r="X1463">
        <f t="shared" si="158"/>
        <v>0</v>
      </c>
    </row>
    <row r="1464" spans="1:24" x14ac:dyDescent="0.3">
      <c r="A1464" t="s">
        <v>1556</v>
      </c>
      <c r="B1464" t="str">
        <f t="shared" si="159"/>
        <v>'TIJARIA'</v>
      </c>
      <c r="C1464" t="s">
        <v>24</v>
      </c>
      <c r="D1464" t="s">
        <v>1677</v>
      </c>
      <c r="E1464">
        <v>5.8</v>
      </c>
      <c r="F1464">
        <v>5.8</v>
      </c>
      <c r="G1464">
        <v>5.8</v>
      </c>
      <c r="H1464">
        <v>5.55</v>
      </c>
      <c r="I1464">
        <v>5.6</v>
      </c>
      <c r="J1464">
        <v>5.6</v>
      </c>
      <c r="K1464">
        <v>5.61</v>
      </c>
      <c r="L1464">
        <v>20884</v>
      </c>
      <c r="M1464" s="3">
        <v>1.17</v>
      </c>
      <c r="N1464">
        <v>46</v>
      </c>
      <c r="O1464" s="3">
        <f t="shared" si="155"/>
        <v>454</v>
      </c>
      <c r="P1464" s="3">
        <f>VLOOKUP(A1464,'27-7'!$A$2:$N$1650,14,FALSE)</f>
        <v>378.92</v>
      </c>
      <c r="Q1464" s="6">
        <f t="shared" si="160"/>
        <v>0.19814208803969172</v>
      </c>
      <c r="R1464" s="5">
        <f>VLOOKUP(A1464,'27-7'!$A$2:$L$1650,12,FALSE)</f>
        <v>0.55000000000000004</v>
      </c>
      <c r="S1464" s="7">
        <f t="shared" si="161"/>
        <v>1.127272727272727</v>
      </c>
      <c r="T1464">
        <v>15068</v>
      </c>
      <c r="U1464">
        <v>72.150000000000006</v>
      </c>
      <c r="V1464">
        <f t="shared" si="156"/>
        <v>0</v>
      </c>
      <c r="W1464">
        <f t="shared" si="157"/>
        <v>0</v>
      </c>
      <c r="X1464">
        <f t="shared" si="158"/>
        <v>0</v>
      </c>
    </row>
    <row r="1465" spans="1:24" x14ac:dyDescent="0.3">
      <c r="A1465" t="s">
        <v>1122</v>
      </c>
      <c r="B1465" t="str">
        <f t="shared" si="159"/>
        <v>'VIPULLTD'</v>
      </c>
      <c r="C1465" t="s">
        <v>24</v>
      </c>
      <c r="D1465" t="s">
        <v>1677</v>
      </c>
      <c r="E1465">
        <v>13.65</v>
      </c>
      <c r="F1465">
        <v>13.15</v>
      </c>
      <c r="G1465">
        <v>13.9</v>
      </c>
      <c r="H1465">
        <v>13.15</v>
      </c>
      <c r="I1465">
        <v>13.9</v>
      </c>
      <c r="J1465">
        <v>13.9</v>
      </c>
      <c r="K1465">
        <v>13.7</v>
      </c>
      <c r="L1465">
        <v>8557</v>
      </c>
      <c r="M1465" s="3">
        <v>1.17</v>
      </c>
      <c r="N1465">
        <v>60</v>
      </c>
      <c r="O1465" s="3">
        <f t="shared" si="155"/>
        <v>142.61666666666667</v>
      </c>
      <c r="P1465" s="3">
        <f>VLOOKUP(A1465,'27-7'!$A$2:$N$1650,14,FALSE)</f>
        <v>221.02173913043478</v>
      </c>
      <c r="Q1465" s="6">
        <f t="shared" si="160"/>
        <v>-0.35473918887905309</v>
      </c>
      <c r="R1465" s="5">
        <f>VLOOKUP(A1465,'27-7'!$A$2:$L$1650,12,FALSE)</f>
        <v>1.4</v>
      </c>
      <c r="S1465" s="7">
        <f t="shared" si="161"/>
        <v>-0.16428571428571428</v>
      </c>
      <c r="T1465">
        <v>5585</v>
      </c>
      <c r="U1465">
        <v>65.27</v>
      </c>
      <c r="V1465">
        <f t="shared" si="156"/>
        <v>0</v>
      </c>
      <c r="W1465">
        <f t="shared" si="157"/>
        <v>0</v>
      </c>
      <c r="X1465">
        <f t="shared" si="158"/>
        <v>0</v>
      </c>
    </row>
    <row r="1466" spans="1:24" x14ac:dyDescent="0.3">
      <c r="A1466" t="s">
        <v>1419</v>
      </c>
      <c r="B1466" t="str">
        <f t="shared" si="159"/>
        <v>'INSPIRISYS'</v>
      </c>
      <c r="C1466" t="s">
        <v>24</v>
      </c>
      <c r="D1466" t="s">
        <v>1677</v>
      </c>
      <c r="E1466">
        <v>26.55</v>
      </c>
      <c r="F1466">
        <v>28.4</v>
      </c>
      <c r="G1466">
        <v>28.4</v>
      </c>
      <c r="H1466">
        <v>25.3</v>
      </c>
      <c r="I1466">
        <v>25.3</v>
      </c>
      <c r="J1466">
        <v>25.5</v>
      </c>
      <c r="K1466">
        <v>25.71</v>
      </c>
      <c r="L1466">
        <v>4332</v>
      </c>
      <c r="M1466" s="3">
        <v>1.1100000000000001</v>
      </c>
      <c r="N1466">
        <v>133</v>
      </c>
      <c r="O1466" s="3">
        <f t="shared" si="155"/>
        <v>32.571428571428569</v>
      </c>
      <c r="P1466" s="3">
        <f>VLOOKUP(A1466,'27-7'!$A$2:$N$1650,14,FALSE)</f>
        <v>56.764705882352942</v>
      </c>
      <c r="Q1466" s="6">
        <f t="shared" si="160"/>
        <v>-0.42620281273131017</v>
      </c>
      <c r="R1466" s="5">
        <f>VLOOKUP(A1466,'27-7'!$A$2:$L$1650,12,FALSE)</f>
        <v>2.31</v>
      </c>
      <c r="S1466" s="7">
        <f t="shared" si="161"/>
        <v>-0.51948051948051943</v>
      </c>
      <c r="T1466">
        <v>2863</v>
      </c>
      <c r="U1466">
        <v>66.09</v>
      </c>
      <c r="V1466">
        <f t="shared" si="156"/>
        <v>0</v>
      </c>
      <c r="W1466">
        <f t="shared" si="157"/>
        <v>0</v>
      </c>
      <c r="X1466">
        <f t="shared" si="158"/>
        <v>0</v>
      </c>
    </row>
    <row r="1467" spans="1:24" x14ac:dyDescent="0.3">
      <c r="A1467" t="s">
        <v>1543</v>
      </c>
      <c r="B1467" t="str">
        <f t="shared" si="159"/>
        <v>'NETFCONSUM'</v>
      </c>
      <c r="C1467" t="s">
        <v>24</v>
      </c>
      <c r="D1467" t="s">
        <v>1677</v>
      </c>
      <c r="E1467">
        <v>52.94</v>
      </c>
      <c r="F1467">
        <v>53.59</v>
      </c>
      <c r="G1467">
        <v>53.59</v>
      </c>
      <c r="H1467">
        <v>50.7</v>
      </c>
      <c r="I1467">
        <v>52.45</v>
      </c>
      <c r="J1467">
        <v>52.64</v>
      </c>
      <c r="K1467">
        <v>52.46</v>
      </c>
      <c r="L1467">
        <v>2105</v>
      </c>
      <c r="M1467" s="3">
        <v>1.1000000000000001</v>
      </c>
      <c r="N1467">
        <v>51</v>
      </c>
      <c r="O1467" s="3">
        <f t="shared" si="155"/>
        <v>41.274509803921568</v>
      </c>
      <c r="P1467" s="3">
        <f>VLOOKUP(A1467,'27-7'!$A$2:$N$1650,14,FALSE)</f>
        <v>26.354166666666668</v>
      </c>
      <c r="Q1467" s="6">
        <f t="shared" si="160"/>
        <v>0.56614740757963256</v>
      </c>
      <c r="R1467" s="5">
        <f>VLOOKUP(A1467,'27-7'!$A$2:$L$1650,12,FALSE)</f>
        <v>0.67</v>
      </c>
      <c r="S1467" s="7">
        <f t="shared" si="161"/>
        <v>0.64179104477611948</v>
      </c>
      <c r="T1467">
        <v>1506</v>
      </c>
      <c r="U1467">
        <v>71.540000000000006</v>
      </c>
      <c r="V1467">
        <f t="shared" si="156"/>
        <v>0</v>
      </c>
      <c r="W1467">
        <f t="shared" si="157"/>
        <v>0</v>
      </c>
      <c r="X1467">
        <f t="shared" si="158"/>
        <v>0</v>
      </c>
    </row>
    <row r="1468" spans="1:24" x14ac:dyDescent="0.3">
      <c r="A1468" t="s">
        <v>1474</v>
      </c>
      <c r="B1468" t="str">
        <f t="shared" si="159"/>
        <v>'BIL'</v>
      </c>
      <c r="C1468" t="s">
        <v>24</v>
      </c>
      <c r="D1468" t="s">
        <v>1677</v>
      </c>
      <c r="E1468">
        <v>135.80000000000001</v>
      </c>
      <c r="F1468">
        <v>131.55000000000001</v>
      </c>
      <c r="G1468">
        <v>138.85</v>
      </c>
      <c r="H1468">
        <v>131.55000000000001</v>
      </c>
      <c r="I1468">
        <v>134.1</v>
      </c>
      <c r="J1468">
        <v>134.55000000000001</v>
      </c>
      <c r="K1468">
        <v>134.16</v>
      </c>
      <c r="L1468">
        <v>800</v>
      </c>
      <c r="M1468" s="3">
        <v>1.07</v>
      </c>
      <c r="N1468">
        <v>27</v>
      </c>
      <c r="O1468" s="3">
        <f t="shared" si="155"/>
        <v>29.62962962962963</v>
      </c>
      <c r="P1468" s="3">
        <f>VLOOKUP(A1468,'27-7'!$A$2:$N$1650,14,FALSE)</f>
        <v>17.966101694915253</v>
      </c>
      <c r="Q1468" s="6">
        <f t="shared" si="160"/>
        <v>0.64919636617749843</v>
      </c>
      <c r="R1468" s="5">
        <f>VLOOKUP(A1468,'27-7'!$A$2:$L$1650,12,FALSE)</f>
        <v>1.44</v>
      </c>
      <c r="S1468" s="7">
        <f t="shared" si="161"/>
        <v>-0.25694444444444436</v>
      </c>
      <c r="T1468">
        <v>605</v>
      </c>
      <c r="U1468">
        <v>75.63</v>
      </c>
      <c r="V1468">
        <f t="shared" si="156"/>
        <v>0</v>
      </c>
      <c r="W1468">
        <f t="shared" si="157"/>
        <v>0</v>
      </c>
      <c r="X1468">
        <f t="shared" si="158"/>
        <v>0</v>
      </c>
    </row>
    <row r="1469" spans="1:24" x14ac:dyDescent="0.3">
      <c r="A1469" t="s">
        <v>1469</v>
      </c>
      <c r="B1469" t="str">
        <f t="shared" si="159"/>
        <v>'SASTASUNDR'</v>
      </c>
      <c r="C1469" t="s">
        <v>24</v>
      </c>
      <c r="D1469" t="s">
        <v>1677</v>
      </c>
      <c r="E1469">
        <v>79.05</v>
      </c>
      <c r="F1469">
        <v>85</v>
      </c>
      <c r="G1469">
        <v>85</v>
      </c>
      <c r="H1469">
        <v>79.05</v>
      </c>
      <c r="I1469">
        <v>81.900000000000006</v>
      </c>
      <c r="J1469">
        <v>81.900000000000006</v>
      </c>
      <c r="K1469">
        <v>81.36</v>
      </c>
      <c r="L1469">
        <v>1308</v>
      </c>
      <c r="M1469" s="3">
        <v>1.06</v>
      </c>
      <c r="N1469">
        <v>118</v>
      </c>
      <c r="O1469" s="3">
        <f t="shared" si="155"/>
        <v>11.084745762711865</v>
      </c>
      <c r="P1469" s="3">
        <f>VLOOKUP(A1469,'27-7'!$A$2:$N$1650,14,FALSE)</f>
        <v>32.824561403508774</v>
      </c>
      <c r="Q1469" s="6">
        <f t="shared" si="160"/>
        <v>-0.66230330920653324</v>
      </c>
      <c r="R1469" s="5">
        <f>VLOOKUP(A1469,'27-7'!$A$2:$L$1650,12,FALSE)</f>
        <v>1.49</v>
      </c>
      <c r="S1469" s="7">
        <f t="shared" si="161"/>
        <v>-0.28859060402684561</v>
      </c>
      <c r="T1469">
        <v>303</v>
      </c>
      <c r="U1469">
        <v>23.17</v>
      </c>
      <c r="V1469">
        <f t="shared" si="156"/>
        <v>0</v>
      </c>
      <c r="W1469">
        <f t="shared" si="157"/>
        <v>0</v>
      </c>
      <c r="X1469">
        <f t="shared" si="158"/>
        <v>0</v>
      </c>
    </row>
    <row r="1470" spans="1:24" x14ac:dyDescent="0.3">
      <c r="A1470" t="s">
        <v>1384</v>
      </c>
      <c r="B1470" t="str">
        <f t="shared" si="159"/>
        <v>'CLEDUCATE'</v>
      </c>
      <c r="C1470" t="s">
        <v>24</v>
      </c>
      <c r="D1470" t="s">
        <v>1677</v>
      </c>
      <c r="E1470">
        <v>37.9</v>
      </c>
      <c r="F1470">
        <v>37.65</v>
      </c>
      <c r="G1470">
        <v>38.1</v>
      </c>
      <c r="H1470">
        <v>37.6</v>
      </c>
      <c r="I1470">
        <v>37.65</v>
      </c>
      <c r="J1470">
        <v>37.65</v>
      </c>
      <c r="K1470">
        <v>37.75</v>
      </c>
      <c r="L1470">
        <v>2752</v>
      </c>
      <c r="M1470" s="3">
        <v>1.04</v>
      </c>
      <c r="N1470">
        <v>48</v>
      </c>
      <c r="O1470" s="3">
        <f t="shared" si="155"/>
        <v>57.333333333333336</v>
      </c>
      <c r="P1470" s="3">
        <f>VLOOKUP(A1470,'27-7'!$A$2:$N$1650,14,FALSE)</f>
        <v>48.146067415730336</v>
      </c>
      <c r="Q1470" s="6">
        <f t="shared" si="160"/>
        <v>0.1908206923376119</v>
      </c>
      <c r="R1470" s="5">
        <f>VLOOKUP(A1470,'27-7'!$A$2:$L$1650,12,FALSE)</f>
        <v>3.25</v>
      </c>
      <c r="S1470" s="7">
        <f t="shared" si="161"/>
        <v>-0.67999999999999994</v>
      </c>
      <c r="T1470">
        <v>2469</v>
      </c>
      <c r="U1470">
        <v>89.72</v>
      </c>
      <c r="V1470">
        <f t="shared" si="156"/>
        <v>0</v>
      </c>
      <c r="W1470">
        <f t="shared" si="157"/>
        <v>0</v>
      </c>
      <c r="X1470">
        <f t="shared" si="158"/>
        <v>0</v>
      </c>
    </row>
    <row r="1471" spans="1:24" x14ac:dyDescent="0.3">
      <c r="A1471" t="s">
        <v>1152</v>
      </c>
      <c r="B1471" t="str">
        <f t="shared" si="159"/>
        <v>'MADHAV'</v>
      </c>
      <c r="C1471" t="s">
        <v>24</v>
      </c>
      <c r="D1471" t="s">
        <v>1677</v>
      </c>
      <c r="E1471">
        <v>21.6</v>
      </c>
      <c r="F1471">
        <v>21.1</v>
      </c>
      <c r="G1471">
        <v>21.5</v>
      </c>
      <c r="H1471">
        <v>20.95</v>
      </c>
      <c r="I1471">
        <v>21.4</v>
      </c>
      <c r="J1471">
        <v>21.05</v>
      </c>
      <c r="K1471">
        <v>21.15</v>
      </c>
      <c r="L1471">
        <v>4919</v>
      </c>
      <c r="M1471" s="3">
        <v>1.04</v>
      </c>
      <c r="N1471">
        <v>51</v>
      </c>
      <c r="O1471" s="3">
        <f t="shared" si="155"/>
        <v>96.450980392156865</v>
      </c>
      <c r="P1471" s="3">
        <f>VLOOKUP(A1471,'27-7'!$A$2:$N$1650,14,FALSE)</f>
        <v>214.04444444444445</v>
      </c>
      <c r="Q1471" s="6">
        <f t="shared" si="160"/>
        <v>-0.54938806918116079</v>
      </c>
      <c r="R1471" s="5">
        <f>VLOOKUP(A1471,'27-7'!$A$2:$L$1650,12,FALSE)</f>
        <v>2.08</v>
      </c>
      <c r="S1471" s="7">
        <f t="shared" si="161"/>
        <v>-0.5</v>
      </c>
      <c r="T1471">
        <v>3135</v>
      </c>
      <c r="U1471">
        <v>63.73</v>
      </c>
      <c r="V1471">
        <f t="shared" si="156"/>
        <v>0</v>
      </c>
      <c r="W1471">
        <f t="shared" si="157"/>
        <v>0</v>
      </c>
      <c r="X1471">
        <f t="shared" si="158"/>
        <v>0</v>
      </c>
    </row>
    <row r="1472" spans="1:24" x14ac:dyDescent="0.3">
      <c r="A1472" t="s">
        <v>1542</v>
      </c>
      <c r="B1472" t="str">
        <f t="shared" si="159"/>
        <v>'SUMIT'</v>
      </c>
      <c r="C1472" t="s">
        <v>41</v>
      </c>
      <c r="D1472" t="s">
        <v>1677</v>
      </c>
      <c r="E1472">
        <v>10.25</v>
      </c>
      <c r="F1472">
        <v>10.199999999999999</v>
      </c>
      <c r="G1472">
        <v>10.35</v>
      </c>
      <c r="H1472">
        <v>9.75</v>
      </c>
      <c r="I1472">
        <v>10.199999999999999</v>
      </c>
      <c r="J1472">
        <v>9.85</v>
      </c>
      <c r="K1472">
        <v>9.9700000000000006</v>
      </c>
      <c r="L1472">
        <v>10385</v>
      </c>
      <c r="M1472" s="3">
        <v>1.04</v>
      </c>
      <c r="N1472">
        <v>50</v>
      </c>
      <c r="O1472" s="3">
        <f t="shared" si="155"/>
        <v>207.7</v>
      </c>
      <c r="P1472" s="3">
        <f>VLOOKUP(A1472,'27-7'!$A$2:$N$1650,14,FALSE)</f>
        <v>132.13725490196077</v>
      </c>
      <c r="Q1472" s="6">
        <f t="shared" si="160"/>
        <v>0.57185042291141119</v>
      </c>
      <c r="R1472" s="5">
        <f>VLOOKUP(A1472,'27-7'!$A$2:$L$1650,12,FALSE)</f>
        <v>0.68</v>
      </c>
      <c r="S1472" s="7">
        <f t="shared" si="161"/>
        <v>0.52941176470588225</v>
      </c>
      <c r="T1472" t="s">
        <v>42</v>
      </c>
      <c r="U1472" t="s">
        <v>42</v>
      </c>
      <c r="V1472">
        <f t="shared" si="156"/>
        <v>0</v>
      </c>
      <c r="W1472">
        <f t="shared" si="157"/>
        <v>0</v>
      </c>
      <c r="X1472">
        <f t="shared" si="158"/>
        <v>0</v>
      </c>
    </row>
    <row r="1473" spans="1:24" x14ac:dyDescent="0.3">
      <c r="A1473" t="s">
        <v>1525</v>
      </c>
      <c r="B1473" t="str">
        <f t="shared" si="159"/>
        <v>'BAGFILMS'</v>
      </c>
      <c r="C1473" t="s">
        <v>41</v>
      </c>
      <c r="D1473" t="s">
        <v>1677</v>
      </c>
      <c r="E1473">
        <v>2.2999999999999998</v>
      </c>
      <c r="F1473">
        <v>2.25</v>
      </c>
      <c r="G1473">
        <v>2.4</v>
      </c>
      <c r="H1473">
        <v>2.2000000000000002</v>
      </c>
      <c r="I1473">
        <v>2.2999999999999998</v>
      </c>
      <c r="J1473">
        <v>2.25</v>
      </c>
      <c r="K1473">
        <v>2.25</v>
      </c>
      <c r="L1473">
        <v>46026</v>
      </c>
      <c r="M1473" s="3">
        <v>1.03</v>
      </c>
      <c r="N1473">
        <v>106</v>
      </c>
      <c r="O1473" s="3">
        <f t="shared" si="155"/>
        <v>434.20754716981133</v>
      </c>
      <c r="P1473" s="3">
        <f>VLOOKUP(A1473,'27-7'!$A$2:$N$1650,14,FALSE)</f>
        <v>384.5263157894737</v>
      </c>
      <c r="Q1473" s="6">
        <f t="shared" si="160"/>
        <v>0.12920112184867438</v>
      </c>
      <c r="R1473" s="5">
        <f>VLOOKUP(A1473,'27-7'!$A$2:$L$1650,12,FALSE)</f>
        <v>0.85</v>
      </c>
      <c r="S1473" s="7">
        <f t="shared" si="161"/>
        <v>0.21176470588235299</v>
      </c>
      <c r="T1473" t="s">
        <v>42</v>
      </c>
      <c r="U1473" t="s">
        <v>42</v>
      </c>
      <c r="V1473">
        <f t="shared" si="156"/>
        <v>0</v>
      </c>
      <c r="W1473">
        <f t="shared" si="157"/>
        <v>0</v>
      </c>
      <c r="X1473">
        <f t="shared" si="158"/>
        <v>0</v>
      </c>
    </row>
    <row r="1474" spans="1:24" x14ac:dyDescent="0.3">
      <c r="A1474" t="s">
        <v>1512</v>
      </c>
      <c r="B1474" t="str">
        <f t="shared" si="159"/>
        <v>'PARSVNATH'</v>
      </c>
      <c r="C1474" t="s">
        <v>41</v>
      </c>
      <c r="D1474" t="s">
        <v>1677</v>
      </c>
      <c r="E1474">
        <v>2.85</v>
      </c>
      <c r="F1474">
        <v>2.85</v>
      </c>
      <c r="G1474">
        <v>2.95</v>
      </c>
      <c r="H1474">
        <v>2.75</v>
      </c>
      <c r="I1474">
        <v>2.75</v>
      </c>
      <c r="J1474">
        <v>2.75</v>
      </c>
      <c r="K1474">
        <v>2.77</v>
      </c>
      <c r="L1474">
        <v>37005</v>
      </c>
      <c r="M1474" s="3">
        <v>1.03</v>
      </c>
      <c r="N1474">
        <v>64</v>
      </c>
      <c r="O1474" s="3">
        <f t="shared" ref="O1474:O1537" si="162">L1474/N1474</f>
        <v>578.203125</v>
      </c>
      <c r="P1474" s="3">
        <f>VLOOKUP(A1474,'27-7'!$A$2:$N$1650,14,FALSE)</f>
        <v>555.08196721311481</v>
      </c>
      <c r="Q1474" s="6">
        <f t="shared" si="160"/>
        <v>4.1653591996455894E-2</v>
      </c>
      <c r="R1474" s="5">
        <f>VLOOKUP(A1474,'27-7'!$A$2:$L$1650,12,FALSE)</f>
        <v>0.97</v>
      </c>
      <c r="S1474" s="7">
        <f t="shared" si="161"/>
        <v>6.1855670103092841E-2</v>
      </c>
      <c r="T1474" t="s">
        <v>42</v>
      </c>
      <c r="U1474" t="s">
        <v>42</v>
      </c>
      <c r="V1474">
        <f t="shared" ref="V1474:V1537" si="163">IF(Q1474&gt;100%,1,0)</f>
        <v>0</v>
      </c>
      <c r="W1474">
        <f t="shared" ref="W1474:W1537" si="164">IF(S1474&gt;200%,1,0)</f>
        <v>0</v>
      </c>
      <c r="X1474">
        <f t="shared" ref="X1474:X1537" si="165">IF(M1474&gt;20,1,0)</f>
        <v>0</v>
      </c>
    </row>
    <row r="1475" spans="1:24" x14ac:dyDescent="0.3">
      <c r="A1475" t="s">
        <v>1048</v>
      </c>
      <c r="B1475" t="str">
        <f t="shared" ref="B1475:B1538" si="166">_xlfn.CONCAT("'",A1475,"'")</f>
        <v>'ENERGYDEV'</v>
      </c>
      <c r="C1475" t="s">
        <v>24</v>
      </c>
      <c r="D1475" t="s">
        <v>1677</v>
      </c>
      <c r="E1475">
        <v>6.1</v>
      </c>
      <c r="F1475">
        <v>6.1</v>
      </c>
      <c r="G1475">
        <v>6.25</v>
      </c>
      <c r="H1475">
        <v>5.85</v>
      </c>
      <c r="I1475">
        <v>6</v>
      </c>
      <c r="J1475">
        <v>6.1</v>
      </c>
      <c r="K1475">
        <v>6</v>
      </c>
      <c r="L1475">
        <v>17028</v>
      </c>
      <c r="M1475" s="3">
        <v>1.02</v>
      </c>
      <c r="N1475">
        <v>179</v>
      </c>
      <c r="O1475" s="3">
        <f t="shared" si="162"/>
        <v>95.128491620111731</v>
      </c>
      <c r="P1475" s="3">
        <f>VLOOKUP(A1475,'27-7'!$A$2:$N$1650,14,FALSE)</f>
        <v>591.78142076502729</v>
      </c>
      <c r="Q1475" s="6">
        <f t="shared" ref="Q1475:Q1538" si="167">(O1475-P1475)/P1475</f>
        <v>-0.83925062821821261</v>
      </c>
      <c r="R1475" s="5">
        <f>VLOOKUP(A1475,'27-7'!$A$2:$L$1650,12,FALSE)</f>
        <v>6.67</v>
      </c>
      <c r="S1475" s="7">
        <f t="shared" ref="S1475:S1538" si="168">(M1475-R1475)/R1475</f>
        <v>-0.84707646176911555</v>
      </c>
      <c r="T1475">
        <v>14102</v>
      </c>
      <c r="U1475">
        <v>82.82</v>
      </c>
      <c r="V1475">
        <f t="shared" si="163"/>
        <v>0</v>
      </c>
      <c r="W1475">
        <f t="shared" si="164"/>
        <v>0</v>
      </c>
      <c r="X1475">
        <f t="shared" si="165"/>
        <v>0</v>
      </c>
    </row>
    <row r="1476" spans="1:24" x14ac:dyDescent="0.3">
      <c r="A1476" t="s">
        <v>1438</v>
      </c>
      <c r="B1476" t="str">
        <f t="shared" si="166"/>
        <v>'SPYL'</v>
      </c>
      <c r="C1476" t="s">
        <v>41</v>
      </c>
      <c r="D1476" t="s">
        <v>1677</v>
      </c>
      <c r="E1476">
        <v>0.45</v>
      </c>
      <c r="F1476">
        <v>0.45</v>
      </c>
      <c r="G1476">
        <v>0.45</v>
      </c>
      <c r="H1476">
        <v>0.4</v>
      </c>
      <c r="I1476">
        <v>0.45</v>
      </c>
      <c r="J1476">
        <v>0.4</v>
      </c>
      <c r="K1476">
        <v>0.41</v>
      </c>
      <c r="L1476">
        <v>247261</v>
      </c>
      <c r="M1476" s="3">
        <v>1.02</v>
      </c>
      <c r="N1476">
        <v>76</v>
      </c>
      <c r="O1476" s="3">
        <f t="shared" si="162"/>
        <v>3253.4342105263158</v>
      </c>
      <c r="P1476" s="3">
        <f>VLOOKUP(A1476,'27-7'!$A$2:$N$1650,14,FALSE)</f>
        <v>2615.5739644970413</v>
      </c>
      <c r="Q1476" s="6">
        <f t="shared" si="167"/>
        <v>0.24387008537605287</v>
      </c>
      <c r="R1476" s="5">
        <f>VLOOKUP(A1476,'27-7'!$A$2:$L$1650,12,FALSE)</f>
        <v>1.87</v>
      </c>
      <c r="S1476" s="7">
        <f t="shared" si="168"/>
        <v>-0.45454545454545459</v>
      </c>
      <c r="T1476" t="s">
        <v>42</v>
      </c>
      <c r="U1476" t="s">
        <v>42</v>
      </c>
      <c r="V1476">
        <f t="shared" si="163"/>
        <v>0</v>
      </c>
      <c r="W1476">
        <f t="shared" si="164"/>
        <v>0</v>
      </c>
      <c r="X1476">
        <f t="shared" si="165"/>
        <v>0</v>
      </c>
    </row>
    <row r="1477" spans="1:24" x14ac:dyDescent="0.3">
      <c r="A1477" t="s">
        <v>1413</v>
      </c>
      <c r="B1477" t="str">
        <f t="shared" si="166"/>
        <v>'JINDRILL'</v>
      </c>
      <c r="C1477" t="s">
        <v>41</v>
      </c>
      <c r="D1477" t="s">
        <v>1677</v>
      </c>
      <c r="E1477">
        <v>68.3</v>
      </c>
      <c r="F1477">
        <v>66.25</v>
      </c>
      <c r="G1477">
        <v>69.900000000000006</v>
      </c>
      <c r="H1477">
        <v>66.25</v>
      </c>
      <c r="I1477">
        <v>67.95</v>
      </c>
      <c r="J1477">
        <v>67.650000000000006</v>
      </c>
      <c r="K1477">
        <v>68.33</v>
      </c>
      <c r="L1477">
        <v>1479</v>
      </c>
      <c r="M1477" s="3">
        <v>1.01</v>
      </c>
      <c r="N1477">
        <v>44</v>
      </c>
      <c r="O1477" s="3">
        <f t="shared" si="162"/>
        <v>33.613636363636367</v>
      </c>
      <c r="P1477" s="3">
        <f>VLOOKUP(A1477,'27-7'!$A$2:$N$1650,14,FALSE)</f>
        <v>57.203125</v>
      </c>
      <c r="Q1477" s="6">
        <f t="shared" si="167"/>
        <v>-0.41238111792605092</v>
      </c>
      <c r="R1477" s="5">
        <f>VLOOKUP(A1477,'27-7'!$A$2:$L$1650,12,FALSE)</f>
        <v>2.5</v>
      </c>
      <c r="S1477" s="7">
        <f t="shared" si="168"/>
        <v>-0.59599999999999997</v>
      </c>
      <c r="T1477" t="s">
        <v>42</v>
      </c>
      <c r="U1477" t="s">
        <v>42</v>
      </c>
      <c r="V1477">
        <f t="shared" si="163"/>
        <v>0</v>
      </c>
      <c r="W1477">
        <f t="shared" si="164"/>
        <v>0</v>
      </c>
      <c r="X1477">
        <f t="shared" si="165"/>
        <v>0</v>
      </c>
    </row>
    <row r="1478" spans="1:24" x14ac:dyDescent="0.3">
      <c r="A1478" t="s">
        <v>1569</v>
      </c>
      <c r="B1478" t="str">
        <f t="shared" si="166"/>
        <v>'RKDL'</v>
      </c>
      <c r="C1478" t="s">
        <v>24</v>
      </c>
      <c r="D1478" t="s">
        <v>1677</v>
      </c>
      <c r="E1478">
        <v>6.9</v>
      </c>
      <c r="F1478">
        <v>6.65</v>
      </c>
      <c r="G1478">
        <v>7.15</v>
      </c>
      <c r="H1478">
        <v>6.65</v>
      </c>
      <c r="I1478">
        <v>6.95</v>
      </c>
      <c r="J1478">
        <v>6.75</v>
      </c>
      <c r="K1478">
        <v>6.83</v>
      </c>
      <c r="L1478">
        <v>14780</v>
      </c>
      <c r="M1478" s="3">
        <v>1.01</v>
      </c>
      <c r="N1478">
        <v>98</v>
      </c>
      <c r="O1478" s="3">
        <f t="shared" si="162"/>
        <v>150.81632653061226</v>
      </c>
      <c r="P1478" s="3">
        <f>VLOOKUP(A1478,'27-7'!$A$2:$N$1650,14,FALSE)</f>
        <v>128.19999999999999</v>
      </c>
      <c r="Q1478" s="6">
        <f t="shared" si="167"/>
        <v>0.1764144035149163</v>
      </c>
      <c r="R1478" s="5">
        <f>VLOOKUP(A1478,'27-7'!$A$2:$L$1650,12,FALSE)</f>
        <v>0.48</v>
      </c>
      <c r="S1478" s="7">
        <f t="shared" si="168"/>
        <v>1.1041666666666667</v>
      </c>
      <c r="T1478">
        <v>7715</v>
      </c>
      <c r="U1478">
        <v>52.2</v>
      </c>
      <c r="V1478">
        <f t="shared" si="163"/>
        <v>0</v>
      </c>
      <c r="W1478">
        <f t="shared" si="164"/>
        <v>0</v>
      </c>
      <c r="X1478">
        <f t="shared" si="165"/>
        <v>0</v>
      </c>
    </row>
    <row r="1479" spans="1:24" x14ac:dyDescent="0.3">
      <c r="A1479" t="s">
        <v>1416</v>
      </c>
      <c r="B1479" t="str">
        <f t="shared" si="166"/>
        <v>'UNIVASTU'</v>
      </c>
      <c r="C1479" t="s">
        <v>24</v>
      </c>
      <c r="D1479" t="s">
        <v>1677</v>
      </c>
      <c r="E1479">
        <v>34.049999999999997</v>
      </c>
      <c r="F1479">
        <v>33</v>
      </c>
      <c r="G1479">
        <v>34.75</v>
      </c>
      <c r="H1479">
        <v>32.200000000000003</v>
      </c>
      <c r="I1479">
        <v>32.299999999999997</v>
      </c>
      <c r="J1479">
        <v>32.549999999999997</v>
      </c>
      <c r="K1479">
        <v>32.869999999999997</v>
      </c>
      <c r="L1479">
        <v>3081</v>
      </c>
      <c r="M1479" s="3">
        <v>1.01</v>
      </c>
      <c r="N1479">
        <v>69</v>
      </c>
      <c r="O1479" s="3">
        <f t="shared" si="162"/>
        <v>44.652173913043477</v>
      </c>
      <c r="P1479" s="3">
        <f>VLOOKUP(A1479,'27-7'!$A$2:$N$1650,14,FALSE)</f>
        <v>62.121739130434783</v>
      </c>
      <c r="Q1479" s="6">
        <f t="shared" si="167"/>
        <v>-0.28121500559910417</v>
      </c>
      <c r="R1479" s="5">
        <f>VLOOKUP(A1479,'27-7'!$A$2:$L$1650,12,FALSE)</f>
        <v>2.39</v>
      </c>
      <c r="S1479" s="7">
        <f t="shared" si="168"/>
        <v>-0.57740585774058584</v>
      </c>
      <c r="T1479">
        <v>2053</v>
      </c>
      <c r="U1479">
        <v>66.63</v>
      </c>
      <c r="V1479">
        <f t="shared" si="163"/>
        <v>0</v>
      </c>
      <c r="W1479">
        <f t="shared" si="164"/>
        <v>0</v>
      </c>
      <c r="X1479">
        <f t="shared" si="165"/>
        <v>0</v>
      </c>
    </row>
    <row r="1480" spans="1:24" x14ac:dyDescent="0.3">
      <c r="A1480" t="s">
        <v>1470</v>
      </c>
      <c r="B1480" t="str">
        <f t="shared" si="166"/>
        <v>'AROGRANITE'</v>
      </c>
      <c r="C1480" t="s">
        <v>24</v>
      </c>
      <c r="D1480" t="s">
        <v>1677</v>
      </c>
      <c r="E1480">
        <v>23.7</v>
      </c>
      <c r="F1480">
        <v>23.25</v>
      </c>
      <c r="G1480">
        <v>24.95</v>
      </c>
      <c r="H1480">
        <v>23.25</v>
      </c>
      <c r="I1480">
        <v>23.5</v>
      </c>
      <c r="J1480">
        <v>23.5</v>
      </c>
      <c r="K1480">
        <v>23.7</v>
      </c>
      <c r="L1480">
        <v>4203</v>
      </c>
      <c r="M1480" s="3">
        <v>1</v>
      </c>
      <c r="N1480">
        <v>88</v>
      </c>
      <c r="O1480" s="3">
        <f t="shared" si="162"/>
        <v>47.761363636363633</v>
      </c>
      <c r="P1480" s="3">
        <f>VLOOKUP(A1480,'27-7'!$A$2:$N$1650,14,FALSE)</f>
        <v>88.257142857142853</v>
      </c>
      <c r="Q1480" s="6">
        <f t="shared" si="167"/>
        <v>-0.45883854733806173</v>
      </c>
      <c r="R1480" s="5">
        <f>VLOOKUP(A1480,'27-7'!$A$2:$L$1650,12,FALSE)</f>
        <v>1.48</v>
      </c>
      <c r="S1480" s="7">
        <f t="shared" si="168"/>
        <v>-0.32432432432432434</v>
      </c>
      <c r="T1480">
        <v>2808</v>
      </c>
      <c r="U1480">
        <v>66.81</v>
      </c>
      <c r="V1480">
        <f t="shared" si="163"/>
        <v>0</v>
      </c>
      <c r="W1480">
        <f t="shared" si="164"/>
        <v>0</v>
      </c>
      <c r="X1480">
        <f t="shared" si="165"/>
        <v>0</v>
      </c>
    </row>
    <row r="1481" spans="1:24" x14ac:dyDescent="0.3">
      <c r="A1481" t="s">
        <v>1524</v>
      </c>
      <c r="B1481" t="str">
        <f t="shared" si="166"/>
        <v>'CCHHL'</v>
      </c>
      <c r="C1481" t="s">
        <v>41</v>
      </c>
      <c r="D1481" t="s">
        <v>1677</v>
      </c>
      <c r="E1481">
        <v>2.85</v>
      </c>
      <c r="F1481">
        <v>2.9</v>
      </c>
      <c r="G1481">
        <v>2.95</v>
      </c>
      <c r="H1481">
        <v>2.75</v>
      </c>
      <c r="I1481">
        <v>2.8</v>
      </c>
      <c r="J1481">
        <v>2.75</v>
      </c>
      <c r="K1481">
        <v>2.81</v>
      </c>
      <c r="L1481">
        <v>35720</v>
      </c>
      <c r="M1481" s="3">
        <v>1</v>
      </c>
      <c r="N1481">
        <v>68</v>
      </c>
      <c r="O1481" s="3">
        <f t="shared" si="162"/>
        <v>525.29411764705878</v>
      </c>
      <c r="P1481" s="3">
        <f>VLOOKUP(A1481,'27-7'!$A$2:$N$1650,14,FALSE)</f>
        <v>399.32432432432432</v>
      </c>
      <c r="Q1481" s="6">
        <f t="shared" si="167"/>
        <v>0.31545735045287143</v>
      </c>
      <c r="R1481" s="5">
        <f>VLOOKUP(A1481,'27-7'!$A$2:$L$1650,12,FALSE)</f>
        <v>0.86</v>
      </c>
      <c r="S1481" s="7">
        <f t="shared" si="168"/>
        <v>0.16279069767441862</v>
      </c>
      <c r="T1481" t="s">
        <v>42</v>
      </c>
      <c r="U1481" t="s">
        <v>42</v>
      </c>
      <c r="V1481">
        <f t="shared" si="163"/>
        <v>0</v>
      </c>
      <c r="W1481">
        <f t="shared" si="164"/>
        <v>0</v>
      </c>
      <c r="X1481">
        <f t="shared" si="165"/>
        <v>0</v>
      </c>
    </row>
    <row r="1482" spans="1:24" x14ac:dyDescent="0.3">
      <c r="A1482" t="s">
        <v>1500</v>
      </c>
      <c r="B1482" t="str">
        <f t="shared" si="166"/>
        <v>'HNGSNGBEES'</v>
      </c>
      <c r="C1482" t="s">
        <v>24</v>
      </c>
      <c r="D1482" t="s">
        <v>1677</v>
      </c>
      <c r="E1482">
        <v>346.53</v>
      </c>
      <c r="F1482">
        <v>355.45</v>
      </c>
      <c r="G1482">
        <v>355.45</v>
      </c>
      <c r="H1482">
        <v>346.5</v>
      </c>
      <c r="I1482">
        <v>352</v>
      </c>
      <c r="J1482">
        <v>352</v>
      </c>
      <c r="K1482">
        <v>350.94</v>
      </c>
      <c r="L1482">
        <v>285</v>
      </c>
      <c r="M1482" s="3">
        <v>1</v>
      </c>
      <c r="N1482">
        <v>35</v>
      </c>
      <c r="O1482" s="3">
        <f t="shared" si="162"/>
        <v>8.1428571428571423</v>
      </c>
      <c r="P1482" s="3">
        <f>VLOOKUP(A1482,'27-7'!$A$2:$N$1650,14,FALSE)</f>
        <v>9</v>
      </c>
      <c r="Q1482" s="6">
        <f t="shared" si="167"/>
        <v>-9.5238095238095288E-2</v>
      </c>
      <c r="R1482" s="5">
        <f>VLOOKUP(A1482,'27-7'!$A$2:$L$1650,12,FALSE)</f>
        <v>1.07</v>
      </c>
      <c r="S1482" s="7">
        <f t="shared" si="168"/>
        <v>-6.54205607476636E-2</v>
      </c>
      <c r="T1482">
        <v>261</v>
      </c>
      <c r="U1482">
        <v>91.58</v>
      </c>
      <c r="V1482">
        <f t="shared" si="163"/>
        <v>0</v>
      </c>
      <c r="W1482">
        <f t="shared" si="164"/>
        <v>0</v>
      </c>
      <c r="X1482">
        <f t="shared" si="165"/>
        <v>0</v>
      </c>
    </row>
    <row r="1483" spans="1:24" x14ac:dyDescent="0.3">
      <c r="A1483" t="s">
        <v>1493</v>
      </c>
      <c r="B1483" t="str">
        <f t="shared" si="166"/>
        <v>'BALAXI'</v>
      </c>
      <c r="C1483" t="s">
        <v>24</v>
      </c>
      <c r="D1483" t="s">
        <v>1677</v>
      </c>
      <c r="E1483">
        <v>203.05</v>
      </c>
      <c r="F1483">
        <v>213.2</v>
      </c>
      <c r="G1483">
        <v>213.2</v>
      </c>
      <c r="H1483">
        <v>213.2</v>
      </c>
      <c r="I1483">
        <v>213.2</v>
      </c>
      <c r="J1483">
        <v>213.2</v>
      </c>
      <c r="K1483">
        <v>213.2</v>
      </c>
      <c r="L1483">
        <v>465</v>
      </c>
      <c r="M1483" s="3">
        <v>0.99</v>
      </c>
      <c r="N1483">
        <v>12</v>
      </c>
      <c r="O1483" s="3">
        <f t="shared" si="162"/>
        <v>38.75</v>
      </c>
      <c r="P1483" s="3">
        <f>VLOOKUP(A1483,'27-7'!$A$2:$N$1650,14,FALSE)</f>
        <v>50.272727272727273</v>
      </c>
      <c r="Q1483" s="6">
        <f t="shared" si="167"/>
        <v>-0.22920433996383363</v>
      </c>
      <c r="R1483" s="5">
        <f>VLOOKUP(A1483,'27-7'!$A$2:$L$1650,12,FALSE)</f>
        <v>1.1200000000000001</v>
      </c>
      <c r="S1483" s="7">
        <f t="shared" si="168"/>
        <v>-0.11607142857142866</v>
      </c>
      <c r="T1483">
        <v>465</v>
      </c>
      <c r="U1483">
        <v>100</v>
      </c>
      <c r="V1483">
        <f t="shared" si="163"/>
        <v>0</v>
      </c>
      <c r="W1483">
        <f t="shared" si="164"/>
        <v>0</v>
      </c>
      <c r="X1483">
        <f t="shared" si="165"/>
        <v>0</v>
      </c>
    </row>
    <row r="1484" spans="1:24" x14ac:dyDescent="0.3">
      <c r="A1484" t="s">
        <v>1453</v>
      </c>
      <c r="B1484" t="str">
        <f t="shared" si="166"/>
        <v>'TOKYOPLAST'</v>
      </c>
      <c r="C1484" t="s">
        <v>24</v>
      </c>
      <c r="D1484" t="s">
        <v>1677</v>
      </c>
      <c r="E1484">
        <v>59.85</v>
      </c>
      <c r="F1484">
        <v>59.4</v>
      </c>
      <c r="G1484">
        <v>61</v>
      </c>
      <c r="H1484">
        <v>58.15</v>
      </c>
      <c r="I1484">
        <v>59.1</v>
      </c>
      <c r="J1484">
        <v>59.1</v>
      </c>
      <c r="K1484">
        <v>59.51</v>
      </c>
      <c r="L1484">
        <v>1663</v>
      </c>
      <c r="M1484" s="3">
        <v>0.99</v>
      </c>
      <c r="N1484">
        <v>51</v>
      </c>
      <c r="O1484" s="3">
        <f t="shared" si="162"/>
        <v>32.607843137254903</v>
      </c>
      <c r="P1484" s="3">
        <f>VLOOKUP(A1484,'27-7'!$A$2:$N$1650,14,FALSE)</f>
        <v>43.878787878787875</v>
      </c>
      <c r="Q1484" s="6">
        <f t="shared" si="167"/>
        <v>-0.25686545336366584</v>
      </c>
      <c r="R1484" s="5">
        <f>VLOOKUP(A1484,'27-7'!$A$2:$L$1650,12,FALSE)</f>
        <v>1.73</v>
      </c>
      <c r="S1484" s="7">
        <f t="shared" si="168"/>
        <v>-0.4277456647398844</v>
      </c>
      <c r="T1484">
        <v>1415</v>
      </c>
      <c r="U1484">
        <v>85.09</v>
      </c>
      <c r="V1484">
        <f t="shared" si="163"/>
        <v>0</v>
      </c>
      <c r="W1484">
        <f t="shared" si="164"/>
        <v>0</v>
      </c>
      <c r="X1484">
        <f t="shared" si="165"/>
        <v>0</v>
      </c>
    </row>
    <row r="1485" spans="1:24" x14ac:dyDescent="0.3">
      <c r="A1485" t="s">
        <v>1460</v>
      </c>
      <c r="B1485" t="str">
        <f t="shared" si="166"/>
        <v>'ALCHEM'</v>
      </c>
      <c r="C1485" t="s">
        <v>24</v>
      </c>
      <c r="D1485" t="s">
        <v>1677</v>
      </c>
      <c r="E1485">
        <v>5</v>
      </c>
      <c r="F1485">
        <v>5.15</v>
      </c>
      <c r="G1485">
        <v>5.2</v>
      </c>
      <c r="H1485">
        <v>4.8</v>
      </c>
      <c r="I1485">
        <v>4.8</v>
      </c>
      <c r="J1485">
        <v>4.8499999999999996</v>
      </c>
      <c r="K1485">
        <v>4.9000000000000004</v>
      </c>
      <c r="L1485">
        <v>19836</v>
      </c>
      <c r="M1485" s="3">
        <v>0.97</v>
      </c>
      <c r="N1485">
        <v>101</v>
      </c>
      <c r="O1485" s="3">
        <f t="shared" si="162"/>
        <v>196.39603960396039</v>
      </c>
      <c r="P1485" s="3">
        <f>VLOOKUP(A1485,'27-7'!$A$2:$N$1650,14,FALSE)</f>
        <v>190.38505747126436</v>
      </c>
      <c r="Q1485" s="6">
        <f t="shared" si="167"/>
        <v>3.1572762130259578E-2</v>
      </c>
      <c r="R1485" s="5">
        <f>VLOOKUP(A1485,'27-7'!$A$2:$L$1650,12,FALSE)</f>
        <v>1.63</v>
      </c>
      <c r="S1485" s="7">
        <f t="shared" si="168"/>
        <v>-0.40490797546012269</v>
      </c>
      <c r="T1485">
        <v>15477</v>
      </c>
      <c r="U1485">
        <v>78.02</v>
      </c>
      <c r="V1485">
        <f t="shared" si="163"/>
        <v>0</v>
      </c>
      <c r="W1485">
        <f t="shared" si="164"/>
        <v>0</v>
      </c>
      <c r="X1485">
        <f t="shared" si="165"/>
        <v>0</v>
      </c>
    </row>
    <row r="1486" spans="1:24" x14ac:dyDescent="0.3">
      <c r="A1486" t="s">
        <v>1520</v>
      </c>
      <c r="B1486" t="str">
        <f t="shared" si="166"/>
        <v>'ARSHIYA'</v>
      </c>
      <c r="C1486" t="s">
        <v>41</v>
      </c>
      <c r="D1486" t="s">
        <v>1677</v>
      </c>
      <c r="E1486">
        <v>9.9</v>
      </c>
      <c r="F1486">
        <v>9.5</v>
      </c>
      <c r="G1486">
        <v>10.15</v>
      </c>
      <c r="H1486">
        <v>9.5</v>
      </c>
      <c r="I1486">
        <v>9.75</v>
      </c>
      <c r="J1486">
        <v>9.65</v>
      </c>
      <c r="K1486">
        <v>9.6999999999999993</v>
      </c>
      <c r="L1486">
        <v>9922</v>
      </c>
      <c r="M1486" s="3">
        <v>0.96</v>
      </c>
      <c r="N1486">
        <v>47</v>
      </c>
      <c r="O1486" s="3">
        <f t="shared" si="162"/>
        <v>211.10638297872342</v>
      </c>
      <c r="P1486" s="3">
        <f>VLOOKUP(A1486,'27-7'!$A$2:$N$1650,14,FALSE)</f>
        <v>241.1081081081081</v>
      </c>
      <c r="Q1486" s="6">
        <f t="shared" si="167"/>
        <v>-0.12443266783849717</v>
      </c>
      <c r="R1486" s="5">
        <f>VLOOKUP(A1486,'27-7'!$A$2:$L$1650,12,FALSE)</f>
        <v>0.89</v>
      </c>
      <c r="S1486" s="7">
        <f t="shared" si="168"/>
        <v>7.8651685393258369E-2</v>
      </c>
      <c r="T1486" t="s">
        <v>42</v>
      </c>
      <c r="U1486" t="s">
        <v>42</v>
      </c>
      <c r="V1486">
        <f t="shared" si="163"/>
        <v>0</v>
      </c>
      <c r="W1486">
        <f t="shared" si="164"/>
        <v>0</v>
      </c>
      <c r="X1486">
        <f t="shared" si="165"/>
        <v>0</v>
      </c>
    </row>
    <row r="1487" spans="1:24" x14ac:dyDescent="0.3">
      <c r="A1487" t="s">
        <v>1148</v>
      </c>
      <c r="B1487" t="str">
        <f t="shared" si="166"/>
        <v>'LYKALABS'</v>
      </c>
      <c r="C1487" t="s">
        <v>41</v>
      </c>
      <c r="D1487" t="s">
        <v>1677</v>
      </c>
      <c r="E1487">
        <v>18.399999999999999</v>
      </c>
      <c r="F1487">
        <v>18.399999999999999</v>
      </c>
      <c r="G1487">
        <v>18.399999999999999</v>
      </c>
      <c r="H1487">
        <v>17.5</v>
      </c>
      <c r="I1487">
        <v>18</v>
      </c>
      <c r="J1487">
        <v>17.899999999999999</v>
      </c>
      <c r="K1487">
        <v>17.66</v>
      </c>
      <c r="L1487">
        <v>5451</v>
      </c>
      <c r="M1487" s="3">
        <v>0.96</v>
      </c>
      <c r="N1487">
        <v>86</v>
      </c>
      <c r="O1487" s="3">
        <f t="shared" si="162"/>
        <v>63.383720930232556</v>
      </c>
      <c r="P1487" s="3">
        <f>VLOOKUP(A1487,'27-7'!$A$2:$N$1650,14,FALSE)</f>
        <v>354.10204081632651</v>
      </c>
      <c r="Q1487" s="6">
        <f t="shared" si="167"/>
        <v>-0.82100153734185943</v>
      </c>
      <c r="R1487" s="5">
        <f>VLOOKUP(A1487,'27-7'!$A$2:$L$1650,12,FALSE)</f>
        <v>6.35</v>
      </c>
      <c r="S1487" s="7">
        <f t="shared" si="168"/>
        <v>-0.84881889763779528</v>
      </c>
      <c r="T1487" t="s">
        <v>42</v>
      </c>
      <c r="U1487" t="s">
        <v>42</v>
      </c>
      <c r="V1487">
        <f t="shared" si="163"/>
        <v>0</v>
      </c>
      <c r="W1487">
        <f t="shared" si="164"/>
        <v>0</v>
      </c>
      <c r="X1487">
        <f t="shared" si="165"/>
        <v>0</v>
      </c>
    </row>
    <row r="1488" spans="1:24" x14ac:dyDescent="0.3">
      <c r="A1488" t="s">
        <v>1557</v>
      </c>
      <c r="B1488" t="str">
        <f t="shared" si="166"/>
        <v>'HILTON'</v>
      </c>
      <c r="C1488" t="s">
        <v>24</v>
      </c>
      <c r="D1488" t="s">
        <v>1677</v>
      </c>
      <c r="E1488">
        <v>9.1</v>
      </c>
      <c r="F1488">
        <v>8.9</v>
      </c>
      <c r="G1488">
        <v>9.15</v>
      </c>
      <c r="H1488">
        <v>8.65</v>
      </c>
      <c r="I1488">
        <v>8.9499999999999993</v>
      </c>
      <c r="J1488">
        <v>8.9499999999999993</v>
      </c>
      <c r="K1488">
        <v>8.7899999999999991</v>
      </c>
      <c r="L1488">
        <v>10586</v>
      </c>
      <c r="M1488" s="3">
        <v>0.93</v>
      </c>
      <c r="N1488">
        <v>70</v>
      </c>
      <c r="O1488" s="3">
        <f t="shared" si="162"/>
        <v>151.22857142857143</v>
      </c>
      <c r="P1488" s="3">
        <f>VLOOKUP(A1488,'27-7'!$A$2:$N$1650,14,FALSE)</f>
        <v>131.26666666666668</v>
      </c>
      <c r="Q1488" s="6">
        <f t="shared" si="167"/>
        <v>0.15207139229485586</v>
      </c>
      <c r="R1488" s="5">
        <f>VLOOKUP(A1488,'27-7'!$A$2:$L$1650,12,FALSE)</f>
        <v>0.54</v>
      </c>
      <c r="S1488" s="7">
        <f t="shared" si="168"/>
        <v>0.72222222222222221</v>
      </c>
      <c r="T1488">
        <v>8361</v>
      </c>
      <c r="U1488">
        <v>78.98</v>
      </c>
      <c r="V1488">
        <f t="shared" si="163"/>
        <v>0</v>
      </c>
      <c r="W1488">
        <f t="shared" si="164"/>
        <v>0</v>
      </c>
      <c r="X1488">
        <f t="shared" si="165"/>
        <v>0</v>
      </c>
    </row>
    <row r="1489" spans="1:24" x14ac:dyDescent="0.3">
      <c r="A1489" t="s">
        <v>1464</v>
      </c>
      <c r="B1489" t="str">
        <f t="shared" si="166"/>
        <v>'DSSL'</v>
      </c>
      <c r="C1489" t="s">
        <v>24</v>
      </c>
      <c r="D1489" t="s">
        <v>1677</v>
      </c>
      <c r="E1489">
        <v>23.5</v>
      </c>
      <c r="F1489">
        <v>23.4</v>
      </c>
      <c r="G1489">
        <v>24.25</v>
      </c>
      <c r="H1489">
        <v>22.4</v>
      </c>
      <c r="I1489">
        <v>22.7</v>
      </c>
      <c r="J1489">
        <v>22.65</v>
      </c>
      <c r="K1489">
        <v>22.87</v>
      </c>
      <c r="L1489">
        <v>4007</v>
      </c>
      <c r="M1489" s="3">
        <v>0.92</v>
      </c>
      <c r="N1489">
        <v>83</v>
      </c>
      <c r="O1489" s="3">
        <f t="shared" si="162"/>
        <v>48.277108433734938</v>
      </c>
      <c r="P1489" s="3">
        <f>VLOOKUP(A1489,'27-7'!$A$2:$N$1650,14,FALSE)</f>
        <v>133.1</v>
      </c>
      <c r="Q1489" s="6">
        <f t="shared" si="167"/>
        <v>-0.63728693889004551</v>
      </c>
      <c r="R1489" s="5">
        <f>VLOOKUP(A1489,'27-7'!$A$2:$L$1650,12,FALSE)</f>
        <v>1.57</v>
      </c>
      <c r="S1489" s="7">
        <f t="shared" si="168"/>
        <v>-0.4140127388535032</v>
      </c>
      <c r="T1489">
        <v>3217</v>
      </c>
      <c r="U1489">
        <v>80.28</v>
      </c>
      <c r="V1489">
        <f t="shared" si="163"/>
        <v>0</v>
      </c>
      <c r="W1489">
        <f t="shared" si="164"/>
        <v>0</v>
      </c>
      <c r="X1489">
        <f t="shared" si="165"/>
        <v>0</v>
      </c>
    </row>
    <row r="1490" spans="1:24" x14ac:dyDescent="0.3">
      <c r="A1490" t="s">
        <v>1471</v>
      </c>
      <c r="B1490" t="str">
        <f t="shared" si="166"/>
        <v>'VSSL'</v>
      </c>
      <c r="C1490" t="s">
        <v>41</v>
      </c>
      <c r="D1490" t="s">
        <v>1677</v>
      </c>
      <c r="E1490">
        <v>57.2</v>
      </c>
      <c r="F1490">
        <v>59.75</v>
      </c>
      <c r="G1490">
        <v>59.9</v>
      </c>
      <c r="H1490">
        <v>56.8</v>
      </c>
      <c r="I1490">
        <v>57</v>
      </c>
      <c r="J1490">
        <v>57.05</v>
      </c>
      <c r="K1490">
        <v>57.74</v>
      </c>
      <c r="L1490">
        <v>1589</v>
      </c>
      <c r="M1490" s="3">
        <v>0.92</v>
      </c>
      <c r="N1490">
        <v>47</v>
      </c>
      <c r="O1490" s="3">
        <f t="shared" si="162"/>
        <v>33.808510638297875</v>
      </c>
      <c r="P1490" s="3">
        <f>VLOOKUP(A1490,'27-7'!$A$2:$N$1650,14,FALSE)</f>
        <v>55.608695652173914</v>
      </c>
      <c r="Q1490" s="6">
        <f t="shared" si="167"/>
        <v>-0.39202834661387714</v>
      </c>
      <c r="R1490" s="5">
        <f>VLOOKUP(A1490,'27-7'!$A$2:$L$1650,12,FALSE)</f>
        <v>1.47</v>
      </c>
      <c r="S1490" s="7">
        <f t="shared" si="168"/>
        <v>-0.37414965986394555</v>
      </c>
      <c r="T1490" t="s">
        <v>42</v>
      </c>
      <c r="U1490" t="s">
        <v>42</v>
      </c>
      <c r="V1490">
        <f t="shared" si="163"/>
        <v>0</v>
      </c>
      <c r="W1490">
        <f t="shared" si="164"/>
        <v>0</v>
      </c>
      <c r="X1490">
        <f t="shared" si="165"/>
        <v>0</v>
      </c>
    </row>
    <row r="1491" spans="1:24" x14ac:dyDescent="0.3">
      <c r="A1491" t="s">
        <v>1515</v>
      </c>
      <c r="B1491" t="str">
        <f t="shared" si="166"/>
        <v>'SPMLINFRA'</v>
      </c>
      <c r="C1491" t="s">
        <v>24</v>
      </c>
      <c r="D1491" t="s">
        <v>1677</v>
      </c>
      <c r="E1491">
        <v>7.7</v>
      </c>
      <c r="F1491">
        <v>7.9</v>
      </c>
      <c r="G1491">
        <v>8.0500000000000007</v>
      </c>
      <c r="H1491">
        <v>7.6</v>
      </c>
      <c r="I1491">
        <v>8</v>
      </c>
      <c r="J1491">
        <v>7.7</v>
      </c>
      <c r="K1491">
        <v>7.87</v>
      </c>
      <c r="L1491">
        <v>11475</v>
      </c>
      <c r="M1491" s="3">
        <v>0.9</v>
      </c>
      <c r="N1491">
        <v>32</v>
      </c>
      <c r="O1491" s="3">
        <f t="shared" si="162"/>
        <v>358.59375</v>
      </c>
      <c r="P1491" s="3">
        <f>VLOOKUP(A1491,'27-7'!$A$2:$N$1650,14,FALSE)</f>
        <v>229.82692307692307</v>
      </c>
      <c r="Q1491" s="6">
        <f t="shared" si="167"/>
        <v>0.56027738264580373</v>
      </c>
      <c r="R1491" s="5">
        <f>VLOOKUP(A1491,'27-7'!$A$2:$L$1650,12,FALSE)</f>
        <v>0.93</v>
      </c>
      <c r="S1491" s="7">
        <f t="shared" si="168"/>
        <v>-3.2258064516129059E-2</v>
      </c>
      <c r="T1491">
        <v>6906</v>
      </c>
      <c r="U1491">
        <v>60.18</v>
      </c>
      <c r="V1491">
        <f t="shared" si="163"/>
        <v>0</v>
      </c>
      <c r="W1491">
        <f t="shared" si="164"/>
        <v>0</v>
      </c>
      <c r="X1491">
        <f t="shared" si="165"/>
        <v>0</v>
      </c>
    </row>
    <row r="1492" spans="1:24" x14ac:dyDescent="0.3">
      <c r="A1492" t="s">
        <v>1156</v>
      </c>
      <c r="B1492" t="str">
        <f t="shared" si="166"/>
        <v>'SETUINFRA'</v>
      </c>
      <c r="C1492" t="s">
        <v>41</v>
      </c>
      <c r="D1492" t="s">
        <v>1677</v>
      </c>
      <c r="E1492">
        <v>1</v>
      </c>
      <c r="F1492">
        <v>1</v>
      </c>
      <c r="G1492">
        <v>1</v>
      </c>
      <c r="H1492">
        <v>0.95</v>
      </c>
      <c r="I1492">
        <v>0.95</v>
      </c>
      <c r="J1492">
        <v>0.95</v>
      </c>
      <c r="K1492">
        <v>0.97</v>
      </c>
      <c r="L1492">
        <v>90645</v>
      </c>
      <c r="M1492" s="3">
        <v>0.88</v>
      </c>
      <c r="N1492">
        <v>71</v>
      </c>
      <c r="O1492" s="3">
        <f t="shared" si="162"/>
        <v>1276.6901408450703</v>
      </c>
      <c r="P1492" s="3">
        <f>VLOOKUP(A1492,'27-7'!$A$2:$N$1650,14,FALSE)</f>
        <v>1600.987012987013</v>
      </c>
      <c r="Q1492" s="6">
        <f t="shared" si="167"/>
        <v>-0.20256058888128742</v>
      </c>
      <c r="R1492" s="5">
        <f>VLOOKUP(A1492,'27-7'!$A$2:$L$1650,12,FALSE)</f>
        <v>1.26</v>
      </c>
      <c r="S1492" s="7">
        <f t="shared" si="168"/>
        <v>-0.30158730158730157</v>
      </c>
      <c r="T1492" t="s">
        <v>42</v>
      </c>
      <c r="U1492" t="s">
        <v>42</v>
      </c>
      <c r="V1492">
        <f t="shared" si="163"/>
        <v>0</v>
      </c>
      <c r="W1492">
        <f t="shared" si="164"/>
        <v>0</v>
      </c>
      <c r="X1492">
        <f t="shared" si="165"/>
        <v>0</v>
      </c>
    </row>
    <row r="1493" spans="1:24" x14ac:dyDescent="0.3">
      <c r="A1493" t="s">
        <v>1516</v>
      </c>
      <c r="B1493" t="str">
        <f t="shared" si="166"/>
        <v>'UNIENTER'</v>
      </c>
      <c r="C1493" t="s">
        <v>24</v>
      </c>
      <c r="D1493" t="s">
        <v>1677</v>
      </c>
      <c r="E1493">
        <v>58.95</v>
      </c>
      <c r="F1493">
        <v>57.4</v>
      </c>
      <c r="G1493">
        <v>59.15</v>
      </c>
      <c r="H1493">
        <v>57.4</v>
      </c>
      <c r="I1493">
        <v>58</v>
      </c>
      <c r="J1493">
        <v>58</v>
      </c>
      <c r="K1493">
        <v>58.14</v>
      </c>
      <c r="L1493">
        <v>1511</v>
      </c>
      <c r="M1493" s="3">
        <v>0.88</v>
      </c>
      <c r="N1493">
        <v>79</v>
      </c>
      <c r="O1493" s="3">
        <f t="shared" si="162"/>
        <v>19.126582278481013</v>
      </c>
      <c r="P1493" s="3">
        <f>VLOOKUP(A1493,'27-7'!$A$2:$N$1650,14,FALSE)</f>
        <v>16.123711340206185</v>
      </c>
      <c r="Q1493" s="6">
        <f t="shared" si="167"/>
        <v>0.18623943798763321</v>
      </c>
      <c r="R1493" s="5">
        <f>VLOOKUP(A1493,'27-7'!$A$2:$L$1650,12,FALSE)</f>
        <v>0.92</v>
      </c>
      <c r="S1493" s="7">
        <f t="shared" si="168"/>
        <v>-4.3478260869565251E-2</v>
      </c>
      <c r="T1493">
        <v>897</v>
      </c>
      <c r="U1493">
        <v>59.36</v>
      </c>
      <c r="V1493">
        <f t="shared" si="163"/>
        <v>0</v>
      </c>
      <c r="W1493">
        <f t="shared" si="164"/>
        <v>0</v>
      </c>
      <c r="X1493">
        <f t="shared" si="165"/>
        <v>0</v>
      </c>
    </row>
    <row r="1494" spans="1:24" x14ac:dyDescent="0.3">
      <c r="A1494" t="s">
        <v>1120</v>
      </c>
      <c r="B1494" t="str">
        <f t="shared" si="166"/>
        <v>'SUMEETINDS'</v>
      </c>
      <c r="C1494" t="s">
        <v>41</v>
      </c>
      <c r="D1494" t="s">
        <v>1677</v>
      </c>
      <c r="E1494">
        <v>1.95</v>
      </c>
      <c r="F1494">
        <v>2</v>
      </c>
      <c r="G1494">
        <v>2</v>
      </c>
      <c r="H1494">
        <v>1.9</v>
      </c>
      <c r="I1494">
        <v>1.9</v>
      </c>
      <c r="J1494">
        <v>1.9</v>
      </c>
      <c r="K1494">
        <v>1.94</v>
      </c>
      <c r="L1494">
        <v>44567</v>
      </c>
      <c r="M1494" s="3">
        <v>0.87</v>
      </c>
      <c r="N1494">
        <v>52</v>
      </c>
      <c r="O1494" s="3">
        <f t="shared" si="162"/>
        <v>857.05769230769226</v>
      </c>
      <c r="P1494" s="3">
        <f>VLOOKUP(A1494,'27-7'!$A$2:$N$1650,14,FALSE)</f>
        <v>939.65882352941173</v>
      </c>
      <c r="Q1494" s="6">
        <f t="shared" si="167"/>
        <v>-8.7905449460331728E-2</v>
      </c>
      <c r="R1494" s="5">
        <f>VLOOKUP(A1494,'27-7'!$A$2:$L$1650,12,FALSE)</f>
        <v>1.58</v>
      </c>
      <c r="S1494" s="7">
        <f t="shared" si="168"/>
        <v>-0.44936708860759494</v>
      </c>
      <c r="T1494" t="s">
        <v>42</v>
      </c>
      <c r="U1494" t="s">
        <v>42</v>
      </c>
      <c r="V1494">
        <f t="shared" si="163"/>
        <v>0</v>
      </c>
      <c r="W1494">
        <f t="shared" si="164"/>
        <v>0</v>
      </c>
      <c r="X1494">
        <f t="shared" si="165"/>
        <v>0</v>
      </c>
    </row>
    <row r="1495" spans="1:24" x14ac:dyDescent="0.3">
      <c r="A1495" t="s">
        <v>1527</v>
      </c>
      <c r="B1495" t="str">
        <f t="shared" si="166"/>
        <v>'ADHUNIKIND'</v>
      </c>
      <c r="C1495" t="s">
        <v>41</v>
      </c>
      <c r="D1495" t="s">
        <v>1677</v>
      </c>
      <c r="E1495">
        <v>19.5</v>
      </c>
      <c r="F1495">
        <v>20.25</v>
      </c>
      <c r="G1495">
        <v>20.25</v>
      </c>
      <c r="H1495">
        <v>19.2</v>
      </c>
      <c r="I1495">
        <v>19.899999999999999</v>
      </c>
      <c r="J1495">
        <v>19.55</v>
      </c>
      <c r="K1495">
        <v>19.61</v>
      </c>
      <c r="L1495">
        <v>4315</v>
      </c>
      <c r="M1495" s="3">
        <v>0.85</v>
      </c>
      <c r="N1495">
        <v>59</v>
      </c>
      <c r="O1495" s="3">
        <f t="shared" si="162"/>
        <v>73.13559322033899</v>
      </c>
      <c r="P1495" s="3">
        <f>VLOOKUP(A1495,'27-7'!$A$2:$N$1650,14,FALSE)</f>
        <v>80.313725490196077</v>
      </c>
      <c r="Q1495" s="6">
        <f t="shared" si="167"/>
        <v>-8.9376158633474478E-2</v>
      </c>
      <c r="R1495" s="5">
        <f>VLOOKUP(A1495,'27-7'!$A$2:$L$1650,12,FALSE)</f>
        <v>0.81</v>
      </c>
      <c r="S1495" s="7">
        <f t="shared" si="168"/>
        <v>4.9382716049382616E-2</v>
      </c>
      <c r="T1495" t="s">
        <v>42</v>
      </c>
      <c r="U1495" t="s">
        <v>42</v>
      </c>
      <c r="V1495">
        <f t="shared" si="163"/>
        <v>0</v>
      </c>
      <c r="W1495">
        <f t="shared" si="164"/>
        <v>0</v>
      </c>
      <c r="X1495">
        <f t="shared" si="165"/>
        <v>0</v>
      </c>
    </row>
    <row r="1496" spans="1:24" x14ac:dyDescent="0.3">
      <c r="A1496" t="s">
        <v>1531</v>
      </c>
      <c r="B1496" t="str">
        <f t="shared" si="166"/>
        <v>'DELTAMAGNT'</v>
      </c>
      <c r="C1496" t="s">
        <v>24</v>
      </c>
      <c r="D1496" t="s">
        <v>1677</v>
      </c>
      <c r="E1496">
        <v>20.85</v>
      </c>
      <c r="F1496">
        <v>20.05</v>
      </c>
      <c r="G1496">
        <v>21</v>
      </c>
      <c r="H1496">
        <v>20.05</v>
      </c>
      <c r="I1496">
        <v>20.5</v>
      </c>
      <c r="J1496">
        <v>20.55</v>
      </c>
      <c r="K1496">
        <v>20.59</v>
      </c>
      <c r="L1496">
        <v>3989</v>
      </c>
      <c r="M1496" s="3">
        <v>0.82</v>
      </c>
      <c r="N1496">
        <v>49</v>
      </c>
      <c r="O1496" s="3">
        <f t="shared" si="162"/>
        <v>81.408163265306129</v>
      </c>
      <c r="P1496" s="3">
        <f>VLOOKUP(A1496,'27-7'!$A$2:$N$1650,14,FALSE)</f>
        <v>49.026666666666664</v>
      </c>
      <c r="Q1496" s="6">
        <f t="shared" si="167"/>
        <v>0.66048742042370412</v>
      </c>
      <c r="R1496" s="5">
        <f>VLOOKUP(A1496,'27-7'!$A$2:$L$1650,12,FALSE)</f>
        <v>0.76</v>
      </c>
      <c r="S1496" s="7">
        <f t="shared" si="168"/>
        <v>7.8947368421052558E-2</v>
      </c>
      <c r="T1496">
        <v>3213</v>
      </c>
      <c r="U1496">
        <v>80.55</v>
      </c>
      <c r="V1496">
        <f t="shared" si="163"/>
        <v>0</v>
      </c>
      <c r="W1496">
        <f t="shared" si="164"/>
        <v>0</v>
      </c>
      <c r="X1496">
        <f t="shared" si="165"/>
        <v>0</v>
      </c>
    </row>
    <row r="1497" spans="1:24" x14ac:dyDescent="0.3">
      <c r="A1497" t="s">
        <v>1535</v>
      </c>
      <c r="B1497" t="str">
        <f t="shared" si="166"/>
        <v>'ARCOTECH'</v>
      </c>
      <c r="C1497" t="s">
        <v>41</v>
      </c>
      <c r="D1497" t="s">
        <v>1677</v>
      </c>
      <c r="E1497">
        <v>2.5</v>
      </c>
      <c r="F1497">
        <v>2.5</v>
      </c>
      <c r="G1497">
        <v>2.5</v>
      </c>
      <c r="H1497">
        <v>2.4</v>
      </c>
      <c r="I1497">
        <v>2.4</v>
      </c>
      <c r="J1497">
        <v>2.4</v>
      </c>
      <c r="K1497">
        <v>2.42</v>
      </c>
      <c r="L1497">
        <v>33221</v>
      </c>
      <c r="M1497" s="3">
        <v>0.8</v>
      </c>
      <c r="N1497">
        <v>68</v>
      </c>
      <c r="O1497" s="3">
        <f t="shared" si="162"/>
        <v>488.54411764705884</v>
      </c>
      <c r="P1497" s="3">
        <f>VLOOKUP(A1497,'27-7'!$A$2:$N$1650,14,FALSE)</f>
        <v>367.56410256410254</v>
      </c>
      <c r="Q1497" s="6">
        <f t="shared" si="167"/>
        <v>0.32913990849217273</v>
      </c>
      <c r="R1497" s="5">
        <f>VLOOKUP(A1497,'27-7'!$A$2:$L$1650,12,FALSE)</f>
        <v>0.72</v>
      </c>
      <c r="S1497" s="7">
        <f t="shared" si="168"/>
        <v>0.11111111111111122</v>
      </c>
      <c r="T1497" t="s">
        <v>42</v>
      </c>
      <c r="U1497" t="s">
        <v>42</v>
      </c>
      <c r="V1497">
        <f t="shared" si="163"/>
        <v>0</v>
      </c>
      <c r="W1497">
        <f t="shared" si="164"/>
        <v>0</v>
      </c>
      <c r="X1497">
        <f t="shared" si="165"/>
        <v>0</v>
      </c>
    </row>
    <row r="1498" spans="1:24" x14ac:dyDescent="0.3">
      <c r="A1498" t="s">
        <v>1581</v>
      </c>
      <c r="B1498" t="str">
        <f t="shared" si="166"/>
        <v>'AUSOMENT'</v>
      </c>
      <c r="C1498" t="s">
        <v>24</v>
      </c>
      <c r="D1498" t="s">
        <v>1677</v>
      </c>
      <c r="E1498">
        <v>27</v>
      </c>
      <c r="F1498">
        <v>28</v>
      </c>
      <c r="G1498">
        <v>29.5</v>
      </c>
      <c r="H1498">
        <v>25.65</v>
      </c>
      <c r="I1498">
        <v>27.3</v>
      </c>
      <c r="J1498">
        <v>26.6</v>
      </c>
      <c r="K1498">
        <v>27.21</v>
      </c>
      <c r="L1498">
        <v>2923</v>
      </c>
      <c r="M1498" s="3">
        <v>0.8</v>
      </c>
      <c r="N1498">
        <v>205</v>
      </c>
      <c r="O1498" s="3">
        <f t="shared" si="162"/>
        <v>14.258536585365853</v>
      </c>
      <c r="P1498" s="3">
        <f>VLOOKUP(A1498,'27-7'!$A$2:$N$1650,14,FALSE)</f>
        <v>41.90625</v>
      </c>
      <c r="Q1498" s="6">
        <f t="shared" si="167"/>
        <v>-0.65975155053563961</v>
      </c>
      <c r="R1498" s="5">
        <f>VLOOKUP(A1498,'27-7'!$A$2:$L$1650,12,FALSE)</f>
        <v>0.36</v>
      </c>
      <c r="S1498" s="7">
        <f t="shared" si="168"/>
        <v>1.2222222222222223</v>
      </c>
      <c r="T1498">
        <v>1688</v>
      </c>
      <c r="U1498">
        <v>57.75</v>
      </c>
      <c r="V1498">
        <f t="shared" si="163"/>
        <v>0</v>
      </c>
      <c r="W1498">
        <f t="shared" si="164"/>
        <v>0</v>
      </c>
      <c r="X1498">
        <f t="shared" si="165"/>
        <v>0</v>
      </c>
    </row>
    <row r="1499" spans="1:24" x14ac:dyDescent="0.3">
      <c r="A1499" t="s">
        <v>1124</v>
      </c>
      <c r="B1499" t="str">
        <f t="shared" si="166"/>
        <v>'ZICOM'</v>
      </c>
      <c r="C1499" t="s">
        <v>41</v>
      </c>
      <c r="D1499" t="s">
        <v>1677</v>
      </c>
      <c r="E1499">
        <v>1.8</v>
      </c>
      <c r="F1499">
        <v>1.8</v>
      </c>
      <c r="G1499">
        <v>1.85</v>
      </c>
      <c r="H1499">
        <v>1.75</v>
      </c>
      <c r="I1499">
        <v>1.75</v>
      </c>
      <c r="J1499">
        <v>1.75</v>
      </c>
      <c r="K1499">
        <v>1.76</v>
      </c>
      <c r="L1499">
        <v>45192</v>
      </c>
      <c r="M1499" s="3">
        <v>0.79</v>
      </c>
      <c r="N1499">
        <v>37</v>
      </c>
      <c r="O1499" s="3">
        <f t="shared" si="162"/>
        <v>1221.4054054054054</v>
      </c>
      <c r="P1499" s="3">
        <f>VLOOKUP(A1499,'27-7'!$A$2:$N$1650,14,FALSE)</f>
        <v>813.71428571428567</v>
      </c>
      <c r="Q1499" s="6">
        <f t="shared" si="167"/>
        <v>0.50102490130580024</v>
      </c>
      <c r="R1499" s="5">
        <f>VLOOKUP(A1499,'27-7'!$A$2:$L$1650,12,FALSE)</f>
        <v>0.31</v>
      </c>
      <c r="S1499" s="7">
        <f t="shared" si="168"/>
        <v>1.5483870967741937</v>
      </c>
      <c r="T1499" t="s">
        <v>42</v>
      </c>
      <c r="U1499" t="s">
        <v>42</v>
      </c>
      <c r="V1499">
        <f t="shared" si="163"/>
        <v>0</v>
      </c>
      <c r="W1499">
        <f t="shared" si="164"/>
        <v>0</v>
      </c>
      <c r="X1499">
        <f t="shared" si="165"/>
        <v>0</v>
      </c>
    </row>
    <row r="1500" spans="1:24" x14ac:dyDescent="0.3">
      <c r="A1500" t="s">
        <v>1437</v>
      </c>
      <c r="B1500" t="str">
        <f t="shared" si="166"/>
        <v>'ESSARSHPNG'</v>
      </c>
      <c r="C1500" t="s">
        <v>24</v>
      </c>
      <c r="D1500" t="s">
        <v>1677</v>
      </c>
      <c r="E1500">
        <v>6.95</v>
      </c>
      <c r="F1500">
        <v>6.85</v>
      </c>
      <c r="G1500">
        <v>7.15</v>
      </c>
      <c r="H1500">
        <v>6.8</v>
      </c>
      <c r="I1500">
        <v>6.9</v>
      </c>
      <c r="J1500">
        <v>6.9</v>
      </c>
      <c r="K1500">
        <v>6.92</v>
      </c>
      <c r="L1500">
        <v>11254</v>
      </c>
      <c r="M1500" s="3">
        <v>0.78</v>
      </c>
      <c r="N1500">
        <v>147</v>
      </c>
      <c r="O1500" s="3">
        <f t="shared" si="162"/>
        <v>76.557823129251702</v>
      </c>
      <c r="P1500" s="3">
        <f>VLOOKUP(A1500,'27-7'!$A$2:$N$1650,14,FALSE)</f>
        <v>178.22368421052633</v>
      </c>
      <c r="Q1500" s="6">
        <f t="shared" si="167"/>
        <v>-0.57043967827071773</v>
      </c>
      <c r="R1500" s="5">
        <f>VLOOKUP(A1500,'27-7'!$A$2:$L$1650,12,FALSE)</f>
        <v>1.9</v>
      </c>
      <c r="S1500" s="7">
        <f t="shared" si="168"/>
        <v>-0.58947368421052626</v>
      </c>
      <c r="T1500">
        <v>10116</v>
      </c>
      <c r="U1500">
        <v>89.89</v>
      </c>
      <c r="V1500">
        <f t="shared" si="163"/>
        <v>0</v>
      </c>
      <c r="W1500">
        <f t="shared" si="164"/>
        <v>0</v>
      </c>
      <c r="X1500">
        <f t="shared" si="165"/>
        <v>0</v>
      </c>
    </row>
    <row r="1501" spans="1:24" x14ac:dyDescent="0.3">
      <c r="A1501" t="s">
        <v>1501</v>
      </c>
      <c r="B1501" t="str">
        <f t="shared" si="166"/>
        <v>'INDBANK'</v>
      </c>
      <c r="C1501" t="s">
        <v>24</v>
      </c>
      <c r="D1501" t="s">
        <v>1677</v>
      </c>
      <c r="E1501">
        <v>6.7</v>
      </c>
      <c r="F1501">
        <v>6.75</v>
      </c>
      <c r="G1501">
        <v>6.8</v>
      </c>
      <c r="H1501">
        <v>6.4</v>
      </c>
      <c r="I1501">
        <v>6.75</v>
      </c>
      <c r="J1501">
        <v>6.7</v>
      </c>
      <c r="K1501">
        <v>6.62</v>
      </c>
      <c r="L1501">
        <v>11758</v>
      </c>
      <c r="M1501" s="3">
        <v>0.78</v>
      </c>
      <c r="N1501">
        <v>138</v>
      </c>
      <c r="O1501" s="3">
        <f t="shared" si="162"/>
        <v>85.20289855072464</v>
      </c>
      <c r="P1501" s="3">
        <f>VLOOKUP(A1501,'27-7'!$A$2:$N$1650,14,FALSE)</f>
        <v>123.46875</v>
      </c>
      <c r="Q1501" s="6">
        <f t="shared" si="167"/>
        <v>-0.30992337291237954</v>
      </c>
      <c r="R1501" s="5">
        <f>VLOOKUP(A1501,'27-7'!$A$2:$L$1650,12,FALSE)</f>
        <v>1.07</v>
      </c>
      <c r="S1501" s="7">
        <f t="shared" si="168"/>
        <v>-0.2710280373831776</v>
      </c>
      <c r="T1501">
        <v>7147</v>
      </c>
      <c r="U1501">
        <v>60.78</v>
      </c>
      <c r="V1501">
        <f t="shared" si="163"/>
        <v>0</v>
      </c>
      <c r="W1501">
        <f t="shared" si="164"/>
        <v>0</v>
      </c>
      <c r="X1501">
        <f t="shared" si="165"/>
        <v>0</v>
      </c>
    </row>
    <row r="1502" spans="1:24" x14ac:dyDescent="0.3">
      <c r="A1502" t="s">
        <v>1144</v>
      </c>
      <c r="B1502" t="str">
        <f t="shared" si="166"/>
        <v>'SYNCOM'</v>
      </c>
      <c r="C1502" t="s">
        <v>41</v>
      </c>
      <c r="D1502" t="s">
        <v>1677</v>
      </c>
      <c r="E1502">
        <v>1.85</v>
      </c>
      <c r="F1502">
        <v>1.85</v>
      </c>
      <c r="G1502">
        <v>1.85</v>
      </c>
      <c r="H1502">
        <v>1.8</v>
      </c>
      <c r="I1502">
        <v>1.8</v>
      </c>
      <c r="J1502">
        <v>1.8</v>
      </c>
      <c r="K1502">
        <v>1.81</v>
      </c>
      <c r="L1502">
        <v>43383</v>
      </c>
      <c r="M1502" s="3">
        <v>0.78</v>
      </c>
      <c r="N1502">
        <v>135</v>
      </c>
      <c r="O1502" s="3">
        <f t="shared" si="162"/>
        <v>321.35555555555555</v>
      </c>
      <c r="P1502" s="3">
        <f>VLOOKUP(A1502,'27-7'!$A$2:$N$1650,14,FALSE)</f>
        <v>900.3468468468468</v>
      </c>
      <c r="Q1502" s="6">
        <f t="shared" si="167"/>
        <v>-0.64307582496568716</v>
      </c>
      <c r="R1502" s="5">
        <f>VLOOKUP(A1502,'27-7'!$A$2:$L$1650,12,FALSE)</f>
        <v>7.46</v>
      </c>
      <c r="S1502" s="7">
        <f t="shared" si="168"/>
        <v>-0.89544235924932969</v>
      </c>
      <c r="T1502" t="s">
        <v>42</v>
      </c>
      <c r="U1502" t="s">
        <v>42</v>
      </c>
      <c r="V1502">
        <f t="shared" si="163"/>
        <v>0</v>
      </c>
      <c r="W1502">
        <f t="shared" si="164"/>
        <v>0</v>
      </c>
      <c r="X1502">
        <f t="shared" si="165"/>
        <v>0</v>
      </c>
    </row>
    <row r="1503" spans="1:24" x14ac:dyDescent="0.3">
      <c r="A1503" t="s">
        <v>1478</v>
      </c>
      <c r="B1503" t="str">
        <f t="shared" si="166"/>
        <v>'ANSALAPI'</v>
      </c>
      <c r="C1503" t="s">
        <v>41</v>
      </c>
      <c r="D1503" t="s">
        <v>1677</v>
      </c>
      <c r="E1503">
        <v>4.0999999999999996</v>
      </c>
      <c r="F1503">
        <v>4.0999999999999996</v>
      </c>
      <c r="G1503">
        <v>4.0999999999999996</v>
      </c>
      <c r="H1503">
        <v>3.95</v>
      </c>
      <c r="I1503">
        <v>4.0999999999999996</v>
      </c>
      <c r="J1503">
        <v>4</v>
      </c>
      <c r="K1503">
        <v>3.98</v>
      </c>
      <c r="L1503">
        <v>19325</v>
      </c>
      <c r="M1503" s="3">
        <v>0.77</v>
      </c>
      <c r="N1503">
        <v>47</v>
      </c>
      <c r="O1503" s="3">
        <f t="shared" si="162"/>
        <v>411.17021276595744</v>
      </c>
      <c r="P1503" s="3">
        <f>VLOOKUP(A1503,'27-7'!$A$2:$N$1650,14,FALSE)</f>
        <v>588.13559322033893</v>
      </c>
      <c r="Q1503" s="6">
        <f t="shared" si="167"/>
        <v>-0.30089214544116738</v>
      </c>
      <c r="R1503" s="5">
        <f>VLOOKUP(A1503,'27-7'!$A$2:$L$1650,12,FALSE)</f>
        <v>1.4</v>
      </c>
      <c r="S1503" s="7">
        <f t="shared" si="168"/>
        <v>-0.44999999999999996</v>
      </c>
      <c r="T1503" t="s">
        <v>42</v>
      </c>
      <c r="U1503" t="s">
        <v>42</v>
      </c>
      <c r="V1503">
        <f t="shared" si="163"/>
        <v>0</v>
      </c>
      <c r="W1503">
        <f t="shared" si="164"/>
        <v>0</v>
      </c>
      <c r="X1503">
        <f t="shared" si="165"/>
        <v>0</v>
      </c>
    </row>
    <row r="1504" spans="1:24" x14ac:dyDescent="0.3">
      <c r="A1504" t="s">
        <v>1059</v>
      </c>
      <c r="B1504" t="str">
        <f t="shared" si="166"/>
        <v>'JAINSTUDIO'</v>
      </c>
      <c r="C1504" t="s">
        <v>41</v>
      </c>
      <c r="D1504" t="s">
        <v>1677</v>
      </c>
      <c r="E1504">
        <v>5.3</v>
      </c>
      <c r="F1504">
        <v>5.55</v>
      </c>
      <c r="G1504">
        <v>5.55</v>
      </c>
      <c r="H1504">
        <v>5.55</v>
      </c>
      <c r="I1504">
        <v>5.55</v>
      </c>
      <c r="J1504">
        <v>5.55</v>
      </c>
      <c r="K1504">
        <v>5.55</v>
      </c>
      <c r="L1504">
        <v>13485</v>
      </c>
      <c r="M1504" s="3">
        <v>0.75</v>
      </c>
      <c r="N1504">
        <v>20</v>
      </c>
      <c r="O1504" s="3">
        <f t="shared" si="162"/>
        <v>674.25</v>
      </c>
      <c r="P1504" s="3">
        <f>VLOOKUP(A1504,'27-7'!$A$2:$N$1650,14,FALSE)</f>
        <v>1718.7142857142858</v>
      </c>
      <c r="Q1504" s="6">
        <f t="shared" si="167"/>
        <v>-0.60770093924029589</v>
      </c>
      <c r="R1504" s="5">
        <f>VLOOKUP(A1504,'27-7'!$A$2:$L$1650,12,FALSE)</f>
        <v>1.28</v>
      </c>
      <c r="S1504" s="7">
        <f t="shared" si="168"/>
        <v>-0.4140625</v>
      </c>
      <c r="T1504" t="s">
        <v>42</v>
      </c>
      <c r="U1504" t="s">
        <v>42</v>
      </c>
      <c r="V1504">
        <f t="shared" si="163"/>
        <v>0</v>
      </c>
      <c r="W1504">
        <f t="shared" si="164"/>
        <v>0</v>
      </c>
      <c r="X1504">
        <f t="shared" si="165"/>
        <v>0</v>
      </c>
    </row>
    <row r="1505" spans="1:24" x14ac:dyDescent="0.3">
      <c r="A1505" t="s">
        <v>1518</v>
      </c>
      <c r="B1505" t="str">
        <f t="shared" si="166"/>
        <v>'WILLAMAGOR'</v>
      </c>
      <c r="C1505" t="s">
        <v>24</v>
      </c>
      <c r="D1505" t="s">
        <v>1677</v>
      </c>
      <c r="E1505">
        <v>19.399999999999999</v>
      </c>
      <c r="F1505">
        <v>18.8</v>
      </c>
      <c r="G1505">
        <v>19.899999999999999</v>
      </c>
      <c r="H1505">
        <v>18.7</v>
      </c>
      <c r="I1505">
        <v>19</v>
      </c>
      <c r="J1505">
        <v>19.05</v>
      </c>
      <c r="K1505">
        <v>19.04</v>
      </c>
      <c r="L1505">
        <v>3909</v>
      </c>
      <c r="M1505" s="3">
        <v>0.74</v>
      </c>
      <c r="N1505">
        <v>76</v>
      </c>
      <c r="O1505" s="3">
        <f t="shared" si="162"/>
        <v>51.434210526315788</v>
      </c>
      <c r="P1505" s="3">
        <f>VLOOKUP(A1505,'27-7'!$A$2:$N$1650,14,FALSE)</f>
        <v>90.307692307692307</v>
      </c>
      <c r="Q1505" s="6">
        <f t="shared" si="167"/>
        <v>-0.43045593113960373</v>
      </c>
      <c r="R1505" s="5">
        <f>VLOOKUP(A1505,'27-7'!$A$2:$L$1650,12,FALSE)</f>
        <v>0.91</v>
      </c>
      <c r="S1505" s="7">
        <f t="shared" si="168"/>
        <v>-0.18681318681318684</v>
      </c>
      <c r="T1505">
        <v>2781</v>
      </c>
      <c r="U1505">
        <v>71.14</v>
      </c>
      <c r="V1505">
        <f t="shared" si="163"/>
        <v>0</v>
      </c>
      <c r="W1505">
        <f t="shared" si="164"/>
        <v>0</v>
      </c>
      <c r="X1505">
        <f t="shared" si="165"/>
        <v>0</v>
      </c>
    </row>
    <row r="1506" spans="1:24" x14ac:dyDescent="0.3">
      <c r="A1506" t="s">
        <v>1159</v>
      </c>
      <c r="B1506" t="str">
        <f t="shared" si="166"/>
        <v>'BSELINFRA'</v>
      </c>
      <c r="C1506" t="s">
        <v>41</v>
      </c>
      <c r="D1506" t="s">
        <v>1677</v>
      </c>
      <c r="E1506">
        <v>1.2</v>
      </c>
      <c r="F1506">
        <v>1.2</v>
      </c>
      <c r="G1506">
        <v>1.25</v>
      </c>
      <c r="H1506">
        <v>1.1499999999999999</v>
      </c>
      <c r="I1506">
        <v>1.2</v>
      </c>
      <c r="J1506">
        <v>1.2</v>
      </c>
      <c r="K1506">
        <v>1.22</v>
      </c>
      <c r="L1506">
        <v>59295</v>
      </c>
      <c r="M1506" s="3">
        <v>0.72</v>
      </c>
      <c r="N1506">
        <v>49</v>
      </c>
      <c r="O1506" s="3">
        <f t="shared" si="162"/>
        <v>1210.1020408163265</v>
      </c>
      <c r="P1506" s="3">
        <f>VLOOKUP(A1506,'27-7'!$A$2:$N$1650,14,FALSE)</f>
        <v>1820.4705882352941</v>
      </c>
      <c r="Q1506" s="6">
        <f t="shared" si="167"/>
        <v>-0.33528064191942775</v>
      </c>
      <c r="R1506" s="5">
        <f>VLOOKUP(A1506,'27-7'!$A$2:$L$1650,12,FALSE)</f>
        <v>0.73</v>
      </c>
      <c r="S1506" s="7">
        <f t="shared" si="168"/>
        <v>-1.3698630136986314E-2</v>
      </c>
      <c r="T1506" t="s">
        <v>42</v>
      </c>
      <c r="U1506" t="s">
        <v>42</v>
      </c>
      <c r="V1506">
        <f t="shared" si="163"/>
        <v>0</v>
      </c>
      <c r="W1506">
        <f t="shared" si="164"/>
        <v>0</v>
      </c>
      <c r="X1506">
        <f t="shared" si="165"/>
        <v>0</v>
      </c>
    </row>
    <row r="1507" spans="1:24" x14ac:dyDescent="0.3">
      <c r="A1507" t="s">
        <v>1597</v>
      </c>
      <c r="B1507" t="str">
        <f t="shared" si="166"/>
        <v>'SALSTEEL'</v>
      </c>
      <c r="C1507" t="s">
        <v>41</v>
      </c>
      <c r="D1507" t="s">
        <v>1677</v>
      </c>
      <c r="E1507">
        <v>2.75</v>
      </c>
      <c r="F1507">
        <v>2.75</v>
      </c>
      <c r="G1507">
        <v>2.8</v>
      </c>
      <c r="H1507">
        <v>2.65</v>
      </c>
      <c r="I1507">
        <v>2.8</v>
      </c>
      <c r="J1507">
        <v>2.8</v>
      </c>
      <c r="K1507">
        <v>2.77</v>
      </c>
      <c r="L1507">
        <v>26097</v>
      </c>
      <c r="M1507" s="3">
        <v>0.72</v>
      </c>
      <c r="N1507">
        <v>67</v>
      </c>
      <c r="O1507" s="3">
        <f t="shared" si="162"/>
        <v>389.50746268656718</v>
      </c>
      <c r="P1507" s="3">
        <f>VLOOKUP(A1507,'27-7'!$A$2:$N$1650,14,FALSE)</f>
        <v>463.14285714285717</v>
      </c>
      <c r="Q1507" s="6">
        <f t="shared" si="167"/>
        <v>-0.15899067279272977</v>
      </c>
      <c r="R1507" s="5">
        <f>VLOOKUP(A1507,'27-7'!$A$2:$L$1650,12,FALSE)</f>
        <v>0.27</v>
      </c>
      <c r="S1507" s="7">
        <f t="shared" si="168"/>
        <v>1.6666666666666663</v>
      </c>
      <c r="T1507" t="s">
        <v>42</v>
      </c>
      <c r="U1507" t="s">
        <v>42</v>
      </c>
      <c r="V1507">
        <f t="shared" si="163"/>
        <v>0</v>
      </c>
      <c r="W1507">
        <f t="shared" si="164"/>
        <v>0</v>
      </c>
      <c r="X1507">
        <f t="shared" si="165"/>
        <v>0</v>
      </c>
    </row>
    <row r="1508" spans="1:24" x14ac:dyDescent="0.3">
      <c r="A1508" t="s">
        <v>1123</v>
      </c>
      <c r="B1508" t="str">
        <f t="shared" si="166"/>
        <v>'DIGISPICE'</v>
      </c>
      <c r="C1508" t="s">
        <v>41</v>
      </c>
      <c r="D1508" t="s">
        <v>1677</v>
      </c>
      <c r="E1508">
        <v>6.3</v>
      </c>
      <c r="F1508">
        <v>6.3</v>
      </c>
      <c r="G1508">
        <v>6.3</v>
      </c>
      <c r="H1508">
        <v>6</v>
      </c>
      <c r="I1508">
        <v>6</v>
      </c>
      <c r="J1508">
        <v>6</v>
      </c>
      <c r="K1508">
        <v>6.02</v>
      </c>
      <c r="L1508">
        <v>11853</v>
      </c>
      <c r="M1508" s="3">
        <v>0.71</v>
      </c>
      <c r="N1508">
        <v>35</v>
      </c>
      <c r="O1508" s="3">
        <f t="shared" si="162"/>
        <v>338.65714285714284</v>
      </c>
      <c r="P1508" s="3">
        <f>VLOOKUP(A1508,'27-7'!$A$2:$N$1650,14,FALSE)</f>
        <v>456.71428571428572</v>
      </c>
      <c r="Q1508" s="6">
        <f t="shared" si="167"/>
        <v>-0.25849233656553022</v>
      </c>
      <c r="R1508" s="5">
        <f>VLOOKUP(A1508,'27-7'!$A$2:$L$1650,12,FALSE)</f>
        <v>0.39</v>
      </c>
      <c r="S1508" s="7">
        <f t="shared" si="168"/>
        <v>0.82051282051282037</v>
      </c>
      <c r="T1508" t="s">
        <v>42</v>
      </c>
      <c r="U1508" t="s">
        <v>42</v>
      </c>
      <c r="V1508">
        <f t="shared" si="163"/>
        <v>0</v>
      </c>
      <c r="W1508">
        <f t="shared" si="164"/>
        <v>0</v>
      </c>
      <c r="X1508">
        <f t="shared" si="165"/>
        <v>0</v>
      </c>
    </row>
    <row r="1509" spans="1:24" x14ac:dyDescent="0.3">
      <c r="A1509" t="s">
        <v>1412</v>
      </c>
      <c r="B1509" t="str">
        <f t="shared" si="166"/>
        <v>'MANXT50'</v>
      </c>
      <c r="C1509" t="s">
        <v>24</v>
      </c>
      <c r="D1509" t="s">
        <v>1677</v>
      </c>
      <c r="E1509">
        <v>262.89999999999998</v>
      </c>
      <c r="F1509">
        <v>263.2</v>
      </c>
      <c r="G1509">
        <v>264.7</v>
      </c>
      <c r="H1509">
        <v>263</v>
      </c>
      <c r="I1509">
        <v>263.5</v>
      </c>
      <c r="J1509">
        <v>263.79000000000002</v>
      </c>
      <c r="K1509">
        <v>263.64999999999998</v>
      </c>
      <c r="L1509">
        <v>265</v>
      </c>
      <c r="M1509" s="3">
        <v>0.7</v>
      </c>
      <c r="N1509">
        <v>16</v>
      </c>
      <c r="O1509" s="3">
        <f t="shared" si="162"/>
        <v>16.5625</v>
      </c>
      <c r="P1509" s="3">
        <f>VLOOKUP(A1509,'27-7'!$A$2:$N$1650,14,FALSE)</f>
        <v>61</v>
      </c>
      <c r="Q1509" s="6">
        <f t="shared" si="167"/>
        <v>-0.72848360655737709</v>
      </c>
      <c r="R1509" s="5">
        <f>VLOOKUP(A1509,'27-7'!$A$2:$L$1650,12,FALSE)</f>
        <v>2.56</v>
      </c>
      <c r="S1509" s="7">
        <f t="shared" si="168"/>
        <v>-0.7265625</v>
      </c>
      <c r="T1509">
        <v>197</v>
      </c>
      <c r="U1509">
        <v>74.34</v>
      </c>
      <c r="V1509">
        <f t="shared" si="163"/>
        <v>0</v>
      </c>
      <c r="W1509">
        <f t="shared" si="164"/>
        <v>0</v>
      </c>
      <c r="X1509">
        <f t="shared" si="165"/>
        <v>0</v>
      </c>
    </row>
    <row r="1510" spans="1:24" x14ac:dyDescent="0.3">
      <c r="A1510" t="s">
        <v>1468</v>
      </c>
      <c r="B1510" t="str">
        <f t="shared" si="166"/>
        <v>'SURANASOL'</v>
      </c>
      <c r="C1510" t="s">
        <v>41</v>
      </c>
      <c r="D1510" t="s">
        <v>1677</v>
      </c>
      <c r="E1510">
        <v>6.95</v>
      </c>
      <c r="F1510">
        <v>6.7</v>
      </c>
      <c r="G1510">
        <v>6.7</v>
      </c>
      <c r="H1510">
        <v>6.65</v>
      </c>
      <c r="I1510">
        <v>6.65</v>
      </c>
      <c r="J1510">
        <v>6.65</v>
      </c>
      <c r="K1510">
        <v>6.67</v>
      </c>
      <c r="L1510">
        <v>10293</v>
      </c>
      <c r="M1510" s="3">
        <v>0.69</v>
      </c>
      <c r="N1510">
        <v>38</v>
      </c>
      <c r="O1510" s="3">
        <f t="shared" si="162"/>
        <v>270.86842105263156</v>
      </c>
      <c r="P1510" s="3">
        <f>VLOOKUP(A1510,'27-7'!$A$2:$N$1650,14,FALSE)</f>
        <v>385.50877192982455</v>
      </c>
      <c r="Q1510" s="6">
        <f t="shared" si="167"/>
        <v>-0.29737416947301359</v>
      </c>
      <c r="R1510" s="5">
        <f>VLOOKUP(A1510,'27-7'!$A$2:$L$1650,12,FALSE)</f>
        <v>1.51</v>
      </c>
      <c r="S1510" s="7">
        <f t="shared" si="168"/>
        <v>-0.54304635761589404</v>
      </c>
      <c r="T1510" t="s">
        <v>42</v>
      </c>
      <c r="U1510" t="s">
        <v>42</v>
      </c>
      <c r="V1510">
        <f t="shared" si="163"/>
        <v>0</v>
      </c>
      <c r="W1510">
        <f t="shared" si="164"/>
        <v>0</v>
      </c>
      <c r="X1510">
        <f t="shared" si="165"/>
        <v>0</v>
      </c>
    </row>
    <row r="1511" spans="1:24" x14ac:dyDescent="0.3">
      <c r="A1511" t="s">
        <v>1547</v>
      </c>
      <c r="B1511" t="str">
        <f t="shared" si="166"/>
        <v>'VICEROY'</v>
      </c>
      <c r="C1511" t="s">
        <v>41</v>
      </c>
      <c r="D1511" t="s">
        <v>1677</v>
      </c>
      <c r="E1511">
        <v>2.2999999999999998</v>
      </c>
      <c r="F1511">
        <v>2.2000000000000002</v>
      </c>
      <c r="G1511">
        <v>2.4</v>
      </c>
      <c r="H1511">
        <v>2.2000000000000002</v>
      </c>
      <c r="I1511">
        <v>2.25</v>
      </c>
      <c r="J1511">
        <v>2.2999999999999998</v>
      </c>
      <c r="K1511">
        <v>2.2200000000000002</v>
      </c>
      <c r="L1511">
        <v>30712</v>
      </c>
      <c r="M1511" s="3">
        <v>0.68</v>
      </c>
      <c r="N1511">
        <v>39</v>
      </c>
      <c r="O1511" s="3">
        <f t="shared" si="162"/>
        <v>787.48717948717945</v>
      </c>
      <c r="P1511" s="3">
        <f>VLOOKUP(A1511,'27-7'!$A$2:$N$1650,14,FALSE)</f>
        <v>453.42105263157896</v>
      </c>
      <c r="Q1511" s="6">
        <f t="shared" si="167"/>
        <v>0.73676801047665808</v>
      </c>
      <c r="R1511" s="5">
        <f>VLOOKUP(A1511,'27-7'!$A$2:$L$1650,12,FALSE)</f>
        <v>0.6</v>
      </c>
      <c r="S1511" s="7">
        <f t="shared" si="168"/>
        <v>0.13333333333333347</v>
      </c>
      <c r="T1511" t="s">
        <v>42</v>
      </c>
      <c r="U1511" t="s">
        <v>42</v>
      </c>
      <c r="V1511">
        <f t="shared" si="163"/>
        <v>0</v>
      </c>
      <c r="W1511">
        <f t="shared" si="164"/>
        <v>0</v>
      </c>
      <c r="X1511">
        <f t="shared" si="165"/>
        <v>0</v>
      </c>
    </row>
    <row r="1512" spans="1:24" x14ac:dyDescent="0.3">
      <c r="A1512" t="s">
        <v>1063</v>
      </c>
      <c r="B1512" t="str">
        <f t="shared" si="166"/>
        <v>'WELINV'</v>
      </c>
      <c r="C1512" t="s">
        <v>24</v>
      </c>
      <c r="D1512" t="s">
        <v>1677</v>
      </c>
      <c r="E1512">
        <v>221.95</v>
      </c>
      <c r="F1512">
        <v>223</v>
      </c>
      <c r="G1512">
        <v>225</v>
      </c>
      <c r="H1512">
        <v>212.1</v>
      </c>
      <c r="I1512">
        <v>225</v>
      </c>
      <c r="J1512">
        <v>225</v>
      </c>
      <c r="K1512">
        <v>222.79</v>
      </c>
      <c r="L1512">
        <v>305</v>
      </c>
      <c r="M1512" s="3">
        <v>0.68</v>
      </c>
      <c r="N1512">
        <v>9</v>
      </c>
      <c r="O1512" s="3">
        <f t="shared" si="162"/>
        <v>33.888888888888886</v>
      </c>
      <c r="P1512" s="3">
        <f>VLOOKUP(A1512,'27-7'!$A$2:$N$1650,14,FALSE)</f>
        <v>45.3</v>
      </c>
      <c r="Q1512" s="6">
        <f t="shared" si="167"/>
        <v>-0.25190090753004662</v>
      </c>
      <c r="R1512" s="5">
        <f>VLOOKUP(A1512,'27-7'!$A$2:$L$1650,12,FALSE)</f>
        <v>1</v>
      </c>
      <c r="S1512" s="7">
        <f t="shared" si="168"/>
        <v>-0.31999999999999995</v>
      </c>
      <c r="T1512">
        <v>305</v>
      </c>
      <c r="U1512">
        <v>100</v>
      </c>
      <c r="V1512">
        <f t="shared" si="163"/>
        <v>0</v>
      </c>
      <c r="W1512">
        <f t="shared" si="164"/>
        <v>0</v>
      </c>
      <c r="X1512">
        <f t="shared" si="165"/>
        <v>0</v>
      </c>
    </row>
    <row r="1513" spans="1:24" x14ac:dyDescent="0.3">
      <c r="A1513" t="s">
        <v>1072</v>
      </c>
      <c r="B1513" t="str">
        <f t="shared" si="166"/>
        <v>'COUNCODOS'</v>
      </c>
      <c r="C1513" t="s">
        <v>24</v>
      </c>
      <c r="D1513" t="s">
        <v>1677</v>
      </c>
      <c r="E1513">
        <v>1.35</v>
      </c>
      <c r="F1513">
        <v>1.4</v>
      </c>
      <c r="G1513">
        <v>1.4</v>
      </c>
      <c r="H1513">
        <v>1.35</v>
      </c>
      <c r="I1513">
        <v>1.4</v>
      </c>
      <c r="J1513">
        <v>1.35</v>
      </c>
      <c r="K1513">
        <v>1.37</v>
      </c>
      <c r="L1513">
        <v>45848</v>
      </c>
      <c r="M1513" s="3">
        <v>0.63</v>
      </c>
      <c r="N1513">
        <v>56</v>
      </c>
      <c r="O1513" s="3">
        <f t="shared" si="162"/>
        <v>818.71428571428567</v>
      </c>
      <c r="P1513" s="3">
        <f>VLOOKUP(A1513,'27-7'!$A$2:$N$1650,14,FALSE)</f>
        <v>436.98611111111109</v>
      </c>
      <c r="Q1513" s="6">
        <f t="shared" si="167"/>
        <v>0.87354761375039158</v>
      </c>
      <c r="R1513" s="5">
        <f>VLOOKUP(A1513,'27-7'!$A$2:$L$1650,12,FALSE)</f>
        <v>0.42</v>
      </c>
      <c r="S1513" s="7">
        <f t="shared" si="168"/>
        <v>0.50000000000000011</v>
      </c>
      <c r="T1513">
        <v>39997</v>
      </c>
      <c r="U1513">
        <v>87.24</v>
      </c>
      <c r="V1513">
        <f t="shared" si="163"/>
        <v>0</v>
      </c>
      <c r="W1513">
        <f t="shared" si="164"/>
        <v>0</v>
      </c>
      <c r="X1513">
        <f t="shared" si="165"/>
        <v>0</v>
      </c>
    </row>
    <row r="1514" spans="1:24" x14ac:dyDescent="0.3">
      <c r="A1514" t="s">
        <v>1521</v>
      </c>
      <c r="B1514" t="str">
        <f t="shared" si="166"/>
        <v>'ARSSINFRA'</v>
      </c>
      <c r="C1514" t="s">
        <v>24</v>
      </c>
      <c r="D1514" t="s">
        <v>1677</v>
      </c>
      <c r="E1514">
        <v>13.1</v>
      </c>
      <c r="F1514">
        <v>12.75</v>
      </c>
      <c r="G1514">
        <v>13.3</v>
      </c>
      <c r="H1514">
        <v>12.75</v>
      </c>
      <c r="I1514">
        <v>12.75</v>
      </c>
      <c r="J1514">
        <v>12.75</v>
      </c>
      <c r="K1514">
        <v>12.98</v>
      </c>
      <c r="L1514">
        <v>4731</v>
      </c>
      <c r="M1514" s="3">
        <v>0.61</v>
      </c>
      <c r="N1514">
        <v>107</v>
      </c>
      <c r="O1514" s="3">
        <f t="shared" si="162"/>
        <v>44.214953271028037</v>
      </c>
      <c r="P1514" s="3">
        <f>VLOOKUP(A1514,'27-7'!$A$2:$N$1650,14,FALSE)</f>
        <v>149.73333333333332</v>
      </c>
      <c r="Q1514" s="6">
        <f t="shared" si="167"/>
        <v>-0.7047086825176222</v>
      </c>
      <c r="R1514" s="5">
        <f>VLOOKUP(A1514,'27-7'!$A$2:$L$1650,12,FALSE)</f>
        <v>0.88</v>
      </c>
      <c r="S1514" s="7">
        <f t="shared" si="168"/>
        <v>-0.30681818181818182</v>
      </c>
      <c r="T1514">
        <v>4521</v>
      </c>
      <c r="U1514">
        <v>95.56</v>
      </c>
      <c r="V1514">
        <f t="shared" si="163"/>
        <v>0</v>
      </c>
      <c r="W1514">
        <f t="shared" si="164"/>
        <v>0</v>
      </c>
      <c r="X1514">
        <f t="shared" si="165"/>
        <v>0</v>
      </c>
    </row>
    <row r="1515" spans="1:24" x14ac:dyDescent="0.3">
      <c r="A1515" t="s">
        <v>1505</v>
      </c>
      <c r="B1515" t="str">
        <f t="shared" si="166"/>
        <v>'SUPERSPIN'</v>
      </c>
      <c r="C1515" t="s">
        <v>41</v>
      </c>
      <c r="D1515" t="s">
        <v>1677</v>
      </c>
      <c r="E1515">
        <v>4.55</v>
      </c>
      <c r="F1515">
        <v>4.4000000000000004</v>
      </c>
      <c r="G1515">
        <v>4.7</v>
      </c>
      <c r="H1515">
        <v>4.3499999999999996</v>
      </c>
      <c r="I1515">
        <v>4.45</v>
      </c>
      <c r="J1515">
        <v>4.4000000000000004</v>
      </c>
      <c r="K1515">
        <v>4.3899999999999997</v>
      </c>
      <c r="L1515">
        <v>13689</v>
      </c>
      <c r="M1515" s="3">
        <v>0.6</v>
      </c>
      <c r="N1515">
        <v>49</v>
      </c>
      <c r="O1515" s="3">
        <f t="shared" si="162"/>
        <v>279.36734693877548</v>
      </c>
      <c r="P1515" s="3">
        <f>VLOOKUP(A1515,'27-7'!$A$2:$N$1650,14,FALSE)</f>
        <v>216.49532710280374</v>
      </c>
      <c r="Q1515" s="6">
        <f t="shared" si="167"/>
        <v>0.29040820731487055</v>
      </c>
      <c r="R1515" s="5">
        <f>VLOOKUP(A1515,'27-7'!$A$2:$L$1650,12,FALSE)</f>
        <v>1.06</v>
      </c>
      <c r="S1515" s="7">
        <f t="shared" si="168"/>
        <v>-0.43396226415094347</v>
      </c>
      <c r="T1515" t="s">
        <v>42</v>
      </c>
      <c r="U1515" t="s">
        <v>42</v>
      </c>
      <c r="V1515">
        <f t="shared" si="163"/>
        <v>0</v>
      </c>
      <c r="W1515">
        <f t="shared" si="164"/>
        <v>0</v>
      </c>
      <c r="X1515">
        <f t="shared" si="165"/>
        <v>0</v>
      </c>
    </row>
    <row r="1516" spans="1:24" x14ac:dyDescent="0.3">
      <c r="A1516" t="s">
        <v>1075</v>
      </c>
      <c r="B1516" t="str">
        <f t="shared" si="166"/>
        <v>'KANANIIND'</v>
      </c>
      <c r="C1516" t="s">
        <v>41</v>
      </c>
      <c r="D1516" t="s">
        <v>1677</v>
      </c>
      <c r="E1516">
        <v>4.3</v>
      </c>
      <c r="F1516">
        <v>4.45</v>
      </c>
      <c r="G1516">
        <v>4.45</v>
      </c>
      <c r="H1516">
        <v>4.0999999999999996</v>
      </c>
      <c r="I1516">
        <v>4.4000000000000004</v>
      </c>
      <c r="J1516">
        <v>4.3499999999999996</v>
      </c>
      <c r="K1516">
        <v>4.1399999999999997</v>
      </c>
      <c r="L1516">
        <v>14145</v>
      </c>
      <c r="M1516" s="3">
        <v>0.59</v>
      </c>
      <c r="N1516">
        <v>23</v>
      </c>
      <c r="O1516" s="3">
        <f t="shared" si="162"/>
        <v>615</v>
      </c>
      <c r="P1516" s="3">
        <f>VLOOKUP(A1516,'27-7'!$A$2:$N$1650,14,FALSE)</f>
        <v>634.18181818181813</v>
      </c>
      <c r="Q1516" s="6">
        <f t="shared" si="167"/>
        <v>-3.0246559633027442E-2</v>
      </c>
      <c r="R1516" s="5">
        <f>VLOOKUP(A1516,'27-7'!$A$2:$L$1650,12,FALSE)</f>
        <v>0.31</v>
      </c>
      <c r="S1516" s="7">
        <f t="shared" si="168"/>
        <v>0.90322580645161277</v>
      </c>
      <c r="T1516" t="s">
        <v>42</v>
      </c>
      <c r="U1516" t="s">
        <v>42</v>
      </c>
      <c r="V1516">
        <f t="shared" si="163"/>
        <v>0</v>
      </c>
      <c r="W1516">
        <f t="shared" si="164"/>
        <v>0</v>
      </c>
      <c r="X1516">
        <f t="shared" si="165"/>
        <v>0</v>
      </c>
    </row>
    <row r="1517" spans="1:24" x14ac:dyDescent="0.3">
      <c r="A1517" t="s">
        <v>1073</v>
      </c>
      <c r="B1517" t="str">
        <f t="shared" si="166"/>
        <v>'MOTOGENFIN'</v>
      </c>
      <c r="C1517" t="s">
        <v>41</v>
      </c>
      <c r="D1517" t="s">
        <v>1677</v>
      </c>
      <c r="E1517">
        <v>18</v>
      </c>
      <c r="F1517">
        <v>18</v>
      </c>
      <c r="G1517">
        <v>18</v>
      </c>
      <c r="H1517">
        <v>17.2</v>
      </c>
      <c r="I1517">
        <v>17.350000000000001</v>
      </c>
      <c r="J1517">
        <v>17.350000000000001</v>
      </c>
      <c r="K1517">
        <v>17.41</v>
      </c>
      <c r="L1517">
        <v>3404</v>
      </c>
      <c r="M1517" s="3">
        <v>0.59</v>
      </c>
      <c r="N1517">
        <v>22</v>
      </c>
      <c r="O1517" s="3">
        <f t="shared" si="162"/>
        <v>154.72727272727272</v>
      </c>
      <c r="P1517" s="3">
        <f>VLOOKUP(A1517,'27-7'!$A$2:$N$1650,14,FALSE)</f>
        <v>77.900000000000006</v>
      </c>
      <c r="Q1517" s="6">
        <f t="shared" si="167"/>
        <v>0.98622943167230692</v>
      </c>
      <c r="R1517" s="5">
        <f>VLOOKUP(A1517,'27-7'!$A$2:$L$1650,12,FALSE)</f>
        <v>0.42</v>
      </c>
      <c r="S1517" s="7">
        <f t="shared" si="168"/>
        <v>0.40476190476190477</v>
      </c>
      <c r="T1517" t="s">
        <v>42</v>
      </c>
      <c r="U1517" t="s">
        <v>42</v>
      </c>
      <c r="V1517">
        <f t="shared" si="163"/>
        <v>0</v>
      </c>
      <c r="W1517">
        <f t="shared" si="164"/>
        <v>0</v>
      </c>
      <c r="X1517">
        <f t="shared" si="165"/>
        <v>0</v>
      </c>
    </row>
    <row r="1518" spans="1:24" x14ac:dyDescent="0.3">
      <c r="A1518" t="s">
        <v>1121</v>
      </c>
      <c r="B1518" t="str">
        <f t="shared" si="166"/>
        <v>'AMDIND'</v>
      </c>
      <c r="C1518" t="s">
        <v>24</v>
      </c>
      <c r="D1518" t="s">
        <v>1677</v>
      </c>
      <c r="E1518">
        <v>13.8</v>
      </c>
      <c r="F1518">
        <v>13.75</v>
      </c>
      <c r="G1518">
        <v>14.15</v>
      </c>
      <c r="H1518">
        <v>13.7</v>
      </c>
      <c r="I1518">
        <v>13.95</v>
      </c>
      <c r="J1518">
        <v>13.9</v>
      </c>
      <c r="K1518">
        <v>13.87</v>
      </c>
      <c r="L1518">
        <v>4177</v>
      </c>
      <c r="M1518" s="3">
        <v>0.57999999999999996</v>
      </c>
      <c r="N1518">
        <v>23</v>
      </c>
      <c r="O1518" s="3">
        <f t="shared" si="162"/>
        <v>181.60869565217391</v>
      </c>
      <c r="P1518" s="3">
        <f>VLOOKUP(A1518,'27-7'!$A$2:$N$1650,14,FALSE)</f>
        <v>199.98181818181817</v>
      </c>
      <c r="Q1518" s="6">
        <f t="shared" si="167"/>
        <v>-9.1873964826841945E-2</v>
      </c>
      <c r="R1518" s="5">
        <f>VLOOKUP(A1518,'27-7'!$A$2:$L$1650,12,FALSE)</f>
        <v>1.56</v>
      </c>
      <c r="S1518" s="7">
        <f t="shared" si="168"/>
        <v>-0.62820512820512819</v>
      </c>
      <c r="T1518">
        <v>3921</v>
      </c>
      <c r="U1518">
        <v>93.87</v>
      </c>
      <c r="V1518">
        <f t="shared" si="163"/>
        <v>0</v>
      </c>
      <c r="W1518">
        <f t="shared" si="164"/>
        <v>0</v>
      </c>
      <c r="X1518">
        <f t="shared" si="165"/>
        <v>0</v>
      </c>
    </row>
    <row r="1519" spans="1:24" x14ac:dyDescent="0.3">
      <c r="A1519" t="s">
        <v>1579</v>
      </c>
      <c r="B1519" t="str">
        <f t="shared" si="166"/>
        <v>'EASTSILK'</v>
      </c>
      <c r="C1519" t="s">
        <v>41</v>
      </c>
      <c r="D1519" t="s">
        <v>1677</v>
      </c>
      <c r="E1519">
        <v>1</v>
      </c>
      <c r="F1519">
        <v>1.05</v>
      </c>
      <c r="G1519">
        <v>1.05</v>
      </c>
      <c r="H1519">
        <v>1</v>
      </c>
      <c r="I1519">
        <v>1</v>
      </c>
      <c r="J1519">
        <v>1.05</v>
      </c>
      <c r="K1519">
        <v>1.05</v>
      </c>
      <c r="L1519">
        <v>55895</v>
      </c>
      <c r="M1519" s="3">
        <v>0.57999999999999996</v>
      </c>
      <c r="N1519">
        <v>48</v>
      </c>
      <c r="O1519" s="3">
        <f t="shared" si="162"/>
        <v>1164.4791666666667</v>
      </c>
      <c r="P1519" s="3">
        <f>VLOOKUP(A1519,'27-7'!$A$2:$N$1650,14,FALSE)</f>
        <v>759.65957446808511</v>
      </c>
      <c r="Q1519" s="6">
        <f t="shared" si="167"/>
        <v>0.53289605739786405</v>
      </c>
      <c r="R1519" s="5">
        <f>VLOOKUP(A1519,'27-7'!$A$2:$L$1650,12,FALSE)</f>
        <v>0.37</v>
      </c>
      <c r="S1519" s="7">
        <f t="shared" si="168"/>
        <v>0.56756756756756743</v>
      </c>
      <c r="T1519" t="s">
        <v>42</v>
      </c>
      <c r="U1519" t="s">
        <v>42</v>
      </c>
      <c r="V1519">
        <f t="shared" si="163"/>
        <v>0</v>
      </c>
      <c r="W1519">
        <f t="shared" si="164"/>
        <v>0</v>
      </c>
      <c r="X1519">
        <f t="shared" si="165"/>
        <v>0</v>
      </c>
    </row>
    <row r="1520" spans="1:24" x14ac:dyDescent="0.3">
      <c r="A1520" t="s">
        <v>1457</v>
      </c>
      <c r="B1520" t="str">
        <f t="shared" si="166"/>
        <v>'ELGIRUBCO'</v>
      </c>
      <c r="C1520" t="s">
        <v>41</v>
      </c>
      <c r="D1520" t="s">
        <v>1677</v>
      </c>
      <c r="E1520">
        <v>16.25</v>
      </c>
      <c r="F1520">
        <v>17</v>
      </c>
      <c r="G1520">
        <v>17</v>
      </c>
      <c r="H1520">
        <v>16.25</v>
      </c>
      <c r="I1520">
        <v>16.7</v>
      </c>
      <c r="J1520">
        <v>16.7</v>
      </c>
      <c r="K1520">
        <v>16.53</v>
      </c>
      <c r="L1520">
        <v>3497</v>
      </c>
      <c r="M1520" s="3">
        <v>0.57999999999999996</v>
      </c>
      <c r="N1520">
        <v>57</v>
      </c>
      <c r="O1520" s="3">
        <f t="shared" si="162"/>
        <v>61.350877192982459</v>
      </c>
      <c r="P1520" s="3">
        <f>VLOOKUP(A1520,'27-7'!$A$2:$N$1650,14,FALSE)</f>
        <v>93.090909090909093</v>
      </c>
      <c r="Q1520" s="6">
        <f t="shared" si="167"/>
        <v>-0.34095737390350878</v>
      </c>
      <c r="R1520" s="5">
        <f>VLOOKUP(A1520,'27-7'!$A$2:$L$1650,12,FALSE)</f>
        <v>1.68</v>
      </c>
      <c r="S1520" s="7">
        <f t="shared" si="168"/>
        <v>-0.65476190476190488</v>
      </c>
      <c r="T1520" t="s">
        <v>42</v>
      </c>
      <c r="U1520" t="s">
        <v>42</v>
      </c>
      <c r="V1520">
        <f t="shared" si="163"/>
        <v>0</v>
      </c>
      <c r="W1520">
        <f t="shared" si="164"/>
        <v>0</v>
      </c>
      <c r="X1520">
        <f t="shared" si="165"/>
        <v>0</v>
      </c>
    </row>
    <row r="1521" spans="1:24" x14ac:dyDescent="0.3">
      <c r="A1521" t="s">
        <v>1513</v>
      </c>
      <c r="B1521" t="str">
        <f t="shared" si="166"/>
        <v>'HITECHCORP'</v>
      </c>
      <c r="C1521" t="s">
        <v>24</v>
      </c>
      <c r="D1521" t="s">
        <v>1677</v>
      </c>
      <c r="E1521">
        <v>75.3</v>
      </c>
      <c r="F1521">
        <v>75.5</v>
      </c>
      <c r="G1521">
        <v>77.25</v>
      </c>
      <c r="H1521">
        <v>75.5</v>
      </c>
      <c r="I1521">
        <v>76.2</v>
      </c>
      <c r="J1521">
        <v>76.150000000000006</v>
      </c>
      <c r="K1521">
        <v>75.94</v>
      </c>
      <c r="L1521">
        <v>733</v>
      </c>
      <c r="M1521" s="3">
        <v>0.56000000000000005</v>
      </c>
      <c r="N1521">
        <v>21</v>
      </c>
      <c r="O1521" s="3">
        <f t="shared" si="162"/>
        <v>34.904761904761905</v>
      </c>
      <c r="P1521" s="3">
        <f>VLOOKUP(A1521,'27-7'!$A$2:$N$1650,14,FALSE)</f>
        <v>70.333333333333329</v>
      </c>
      <c r="Q1521" s="6">
        <f t="shared" si="167"/>
        <v>-0.50372376438727151</v>
      </c>
      <c r="R1521" s="5">
        <f>VLOOKUP(A1521,'27-7'!$A$2:$L$1650,12,FALSE)</f>
        <v>0.96</v>
      </c>
      <c r="S1521" s="7">
        <f t="shared" si="168"/>
        <v>-0.41666666666666657</v>
      </c>
      <c r="T1521">
        <v>573</v>
      </c>
      <c r="U1521">
        <v>78.17</v>
      </c>
      <c r="V1521">
        <f t="shared" si="163"/>
        <v>0</v>
      </c>
      <c r="W1521">
        <f t="shared" si="164"/>
        <v>0</v>
      </c>
      <c r="X1521">
        <f t="shared" si="165"/>
        <v>0</v>
      </c>
    </row>
    <row r="1522" spans="1:24" x14ac:dyDescent="0.3">
      <c r="A1522" t="s">
        <v>1304</v>
      </c>
      <c r="B1522" t="str">
        <f t="shared" si="166"/>
        <v>'BANARBEADS'</v>
      </c>
      <c r="C1522" t="s">
        <v>24</v>
      </c>
      <c r="D1522" t="s">
        <v>1677</v>
      </c>
      <c r="E1522">
        <v>40.85</v>
      </c>
      <c r="F1522">
        <v>40.049999999999997</v>
      </c>
      <c r="G1522">
        <v>41.85</v>
      </c>
      <c r="H1522">
        <v>40.049999999999997</v>
      </c>
      <c r="I1522">
        <v>40.85</v>
      </c>
      <c r="J1522">
        <v>40.4</v>
      </c>
      <c r="K1522">
        <v>40.81</v>
      </c>
      <c r="L1522">
        <v>1331</v>
      </c>
      <c r="M1522" s="3">
        <v>0.54</v>
      </c>
      <c r="N1522">
        <v>54</v>
      </c>
      <c r="O1522" s="3">
        <f t="shared" si="162"/>
        <v>24.648148148148149</v>
      </c>
      <c r="P1522" s="3">
        <f>VLOOKUP(A1522,'27-7'!$A$2:$N$1650,14,FALSE)</f>
        <v>48.744868035190613</v>
      </c>
      <c r="Q1522" s="6">
        <f t="shared" si="167"/>
        <v>-0.49434373008551802</v>
      </c>
      <c r="R1522" s="5">
        <f>VLOOKUP(A1522,'27-7'!$A$2:$L$1650,12,FALSE)</f>
        <v>6.81</v>
      </c>
      <c r="S1522" s="7">
        <f t="shared" si="168"/>
        <v>-0.92070484581497791</v>
      </c>
      <c r="T1522">
        <v>871</v>
      </c>
      <c r="U1522">
        <v>65.44</v>
      </c>
      <c r="V1522">
        <f t="shared" si="163"/>
        <v>0</v>
      </c>
      <c r="W1522">
        <f t="shared" si="164"/>
        <v>0</v>
      </c>
      <c r="X1522">
        <f t="shared" si="165"/>
        <v>0</v>
      </c>
    </row>
    <row r="1523" spans="1:24" x14ac:dyDescent="0.3">
      <c r="A1523" t="s">
        <v>1403</v>
      </c>
      <c r="B1523" t="str">
        <f t="shared" si="166"/>
        <v>'HITECH'</v>
      </c>
      <c r="C1523" t="s">
        <v>24</v>
      </c>
      <c r="D1523" t="s">
        <v>1677</v>
      </c>
      <c r="E1523">
        <v>108</v>
      </c>
      <c r="F1523">
        <v>106.45</v>
      </c>
      <c r="G1523">
        <v>110</v>
      </c>
      <c r="H1523">
        <v>106.4</v>
      </c>
      <c r="I1523">
        <v>108.4</v>
      </c>
      <c r="J1523">
        <v>108.35</v>
      </c>
      <c r="K1523">
        <v>108.71</v>
      </c>
      <c r="L1523">
        <v>493</v>
      </c>
      <c r="M1523" s="3">
        <v>0.54</v>
      </c>
      <c r="N1523">
        <v>24</v>
      </c>
      <c r="O1523" s="3">
        <f t="shared" si="162"/>
        <v>20.541666666666668</v>
      </c>
      <c r="P1523" s="3">
        <f>VLOOKUP(A1523,'27-7'!$A$2:$N$1650,14,FALSE)</f>
        <v>65.25</v>
      </c>
      <c r="Q1523" s="6">
        <f t="shared" si="167"/>
        <v>-0.68518518518518512</v>
      </c>
      <c r="R1523" s="5">
        <f>VLOOKUP(A1523,'27-7'!$A$2:$L$1650,12,FALSE)</f>
        <v>2.85</v>
      </c>
      <c r="S1523" s="7">
        <f t="shared" si="168"/>
        <v>-0.81052631578947365</v>
      </c>
      <c r="T1523">
        <v>391</v>
      </c>
      <c r="U1523">
        <v>79.31</v>
      </c>
      <c r="V1523">
        <f t="shared" si="163"/>
        <v>0</v>
      </c>
      <c r="W1523">
        <f t="shared" si="164"/>
        <v>0</v>
      </c>
      <c r="X1523">
        <f t="shared" si="165"/>
        <v>0</v>
      </c>
    </row>
    <row r="1524" spans="1:24" x14ac:dyDescent="0.3">
      <c r="A1524" t="s">
        <v>1066</v>
      </c>
      <c r="B1524" t="str">
        <f t="shared" si="166"/>
        <v>'SHRIPISTON'</v>
      </c>
      <c r="C1524" t="s">
        <v>41</v>
      </c>
      <c r="D1524" t="s">
        <v>1677</v>
      </c>
      <c r="E1524">
        <v>565.65</v>
      </c>
      <c r="F1524">
        <v>542.35</v>
      </c>
      <c r="G1524">
        <v>585</v>
      </c>
      <c r="H1524">
        <v>542.04999999999995</v>
      </c>
      <c r="I1524">
        <v>584.04999999999995</v>
      </c>
      <c r="J1524">
        <v>584.04999999999995</v>
      </c>
      <c r="K1524">
        <v>547.91999999999996</v>
      </c>
      <c r="L1524">
        <v>98</v>
      </c>
      <c r="M1524" s="3">
        <v>0.54</v>
      </c>
      <c r="N1524">
        <v>9</v>
      </c>
      <c r="O1524" s="3">
        <f t="shared" si="162"/>
        <v>10.888888888888889</v>
      </c>
      <c r="P1524" s="3">
        <f>VLOOKUP(A1524,'27-7'!$A$2:$N$1650,14,FALSE)</f>
        <v>10.363636363636363</v>
      </c>
      <c r="Q1524" s="6">
        <f t="shared" si="167"/>
        <v>5.0682261208577072E-2</v>
      </c>
      <c r="R1524" s="5">
        <f>VLOOKUP(A1524,'27-7'!$A$2:$L$1650,12,FALSE)</f>
        <v>0.64</v>
      </c>
      <c r="S1524" s="7">
        <f t="shared" si="168"/>
        <v>-0.15624999999999997</v>
      </c>
      <c r="T1524" t="s">
        <v>42</v>
      </c>
      <c r="U1524" t="s">
        <v>42</v>
      </c>
      <c r="V1524">
        <f t="shared" si="163"/>
        <v>0</v>
      </c>
      <c r="W1524">
        <f t="shared" si="164"/>
        <v>0</v>
      </c>
      <c r="X1524">
        <f t="shared" si="165"/>
        <v>0</v>
      </c>
    </row>
    <row r="1525" spans="1:24" x14ac:dyDescent="0.3">
      <c r="A1525" t="s">
        <v>1053</v>
      </c>
      <c r="B1525" t="str">
        <f t="shared" si="166"/>
        <v>'NETFNIF100'</v>
      </c>
      <c r="C1525" t="s">
        <v>24</v>
      </c>
      <c r="D1525" t="s">
        <v>1677</v>
      </c>
      <c r="E1525">
        <v>112.43</v>
      </c>
      <c r="F1525">
        <v>114.5</v>
      </c>
      <c r="G1525">
        <v>116</v>
      </c>
      <c r="H1525">
        <v>112.9</v>
      </c>
      <c r="I1525">
        <v>114.01</v>
      </c>
      <c r="J1525">
        <v>114.01</v>
      </c>
      <c r="K1525">
        <v>114.21</v>
      </c>
      <c r="L1525">
        <v>467</v>
      </c>
      <c r="M1525" s="3">
        <v>0.53</v>
      </c>
      <c r="N1525">
        <v>24</v>
      </c>
      <c r="O1525" s="3">
        <f t="shared" si="162"/>
        <v>19.458333333333332</v>
      </c>
      <c r="P1525" s="3">
        <f>VLOOKUP(A1525,'27-7'!$A$2:$N$1650,14,FALSE)</f>
        <v>47.158730158730158</v>
      </c>
      <c r="Q1525" s="6">
        <f t="shared" si="167"/>
        <v>-0.58738640188488722</v>
      </c>
      <c r="R1525" s="5">
        <f>VLOOKUP(A1525,'27-7'!$A$2:$L$1650,12,FALSE)</f>
        <v>3.34</v>
      </c>
      <c r="S1525" s="7">
        <f t="shared" si="168"/>
        <v>-0.84131736526946099</v>
      </c>
      <c r="T1525">
        <v>454</v>
      </c>
      <c r="U1525">
        <v>97.22</v>
      </c>
      <c r="V1525">
        <f t="shared" si="163"/>
        <v>0</v>
      </c>
      <c r="W1525">
        <f t="shared" si="164"/>
        <v>0</v>
      </c>
      <c r="X1525">
        <f t="shared" si="165"/>
        <v>0</v>
      </c>
    </row>
    <row r="1526" spans="1:24" x14ac:dyDescent="0.3">
      <c r="A1526" t="s">
        <v>1060</v>
      </c>
      <c r="B1526" t="str">
        <f t="shared" si="166"/>
        <v>'RAJTV'</v>
      </c>
      <c r="C1526" t="s">
        <v>24</v>
      </c>
      <c r="D1526" t="s">
        <v>1677</v>
      </c>
      <c r="E1526">
        <v>34.4</v>
      </c>
      <c r="F1526">
        <v>33.85</v>
      </c>
      <c r="G1526">
        <v>34.65</v>
      </c>
      <c r="H1526">
        <v>33.549999999999997</v>
      </c>
      <c r="I1526">
        <v>33.6</v>
      </c>
      <c r="J1526">
        <v>33.799999999999997</v>
      </c>
      <c r="K1526">
        <v>33.979999999999997</v>
      </c>
      <c r="L1526">
        <v>1568</v>
      </c>
      <c r="M1526" s="3">
        <v>0.53</v>
      </c>
      <c r="N1526">
        <v>34</v>
      </c>
      <c r="O1526" s="3">
        <f t="shared" si="162"/>
        <v>46.117647058823529</v>
      </c>
      <c r="P1526" s="3">
        <f>VLOOKUP(A1526,'27-7'!$A$2:$N$1650,14,FALSE)</f>
        <v>75.959183673469383</v>
      </c>
      <c r="Q1526" s="6">
        <f t="shared" si="167"/>
        <v>-0.39286278724278534</v>
      </c>
      <c r="R1526" s="5">
        <f>VLOOKUP(A1526,'27-7'!$A$2:$L$1650,12,FALSE)</f>
        <v>1.28</v>
      </c>
      <c r="S1526" s="7">
        <f t="shared" si="168"/>
        <v>-0.5859375</v>
      </c>
      <c r="T1526">
        <v>1354</v>
      </c>
      <c r="U1526">
        <v>86.35</v>
      </c>
      <c r="V1526">
        <f t="shared" si="163"/>
        <v>0</v>
      </c>
      <c r="W1526">
        <f t="shared" si="164"/>
        <v>0</v>
      </c>
      <c r="X1526">
        <f t="shared" si="165"/>
        <v>0</v>
      </c>
    </row>
    <row r="1527" spans="1:24" x14ac:dyDescent="0.3">
      <c r="A1527" t="s">
        <v>1533</v>
      </c>
      <c r="B1527" t="str">
        <f t="shared" si="166"/>
        <v>'SGL'</v>
      </c>
      <c r="C1527" t="s">
        <v>24</v>
      </c>
      <c r="D1527" t="s">
        <v>1677</v>
      </c>
      <c r="E1527">
        <v>8.15</v>
      </c>
      <c r="F1527">
        <v>8.15</v>
      </c>
      <c r="G1527">
        <v>8.25</v>
      </c>
      <c r="H1527">
        <v>8</v>
      </c>
      <c r="I1527">
        <v>8.1999999999999993</v>
      </c>
      <c r="J1527">
        <v>8.15</v>
      </c>
      <c r="K1527">
        <v>8.07</v>
      </c>
      <c r="L1527">
        <v>6584</v>
      </c>
      <c r="M1527" s="3">
        <v>0.53</v>
      </c>
      <c r="N1527">
        <v>74</v>
      </c>
      <c r="O1527" s="3">
        <f t="shared" si="162"/>
        <v>88.972972972972968</v>
      </c>
      <c r="P1527" s="3">
        <f>VLOOKUP(A1527,'27-7'!$A$2:$N$1650,14,FALSE)</f>
        <v>99.521276595744681</v>
      </c>
      <c r="Q1527" s="6">
        <f t="shared" si="167"/>
        <v>-0.10599043725713959</v>
      </c>
      <c r="R1527" s="5">
        <f>VLOOKUP(A1527,'27-7'!$A$2:$L$1650,12,FALSE)</f>
        <v>0.76</v>
      </c>
      <c r="S1527" s="7">
        <f t="shared" si="168"/>
        <v>-0.30263157894736842</v>
      </c>
      <c r="T1527">
        <v>5418</v>
      </c>
      <c r="U1527">
        <v>82.29</v>
      </c>
      <c r="V1527">
        <f t="shared" si="163"/>
        <v>0</v>
      </c>
      <c r="W1527">
        <f t="shared" si="164"/>
        <v>0</v>
      </c>
      <c r="X1527">
        <f t="shared" si="165"/>
        <v>0</v>
      </c>
    </row>
    <row r="1528" spans="1:24" x14ac:dyDescent="0.3">
      <c r="A1528" t="s">
        <v>1565</v>
      </c>
      <c r="B1528" t="str">
        <f t="shared" si="166"/>
        <v>'SIMBHALS'</v>
      </c>
      <c r="C1528" t="s">
        <v>41</v>
      </c>
      <c r="D1528" t="s">
        <v>1677</v>
      </c>
      <c r="E1528">
        <v>6.6</v>
      </c>
      <c r="F1528">
        <v>6.5</v>
      </c>
      <c r="G1528">
        <v>6.85</v>
      </c>
      <c r="H1528">
        <v>6.4</v>
      </c>
      <c r="I1528">
        <v>6.4</v>
      </c>
      <c r="J1528">
        <v>6.4</v>
      </c>
      <c r="K1528">
        <v>6.54</v>
      </c>
      <c r="L1528">
        <v>8030</v>
      </c>
      <c r="M1528" s="3">
        <v>0.53</v>
      </c>
      <c r="N1528">
        <v>29</v>
      </c>
      <c r="O1528" s="3">
        <f t="shared" si="162"/>
        <v>276.89655172413791</v>
      </c>
      <c r="P1528" s="3">
        <f>VLOOKUP(A1528,'27-7'!$A$2:$N$1650,14,FALSE)</f>
        <v>241.41935483870967</v>
      </c>
      <c r="Q1528" s="6">
        <f t="shared" si="167"/>
        <v>0.14695257929560068</v>
      </c>
      <c r="R1528" s="5">
        <f>VLOOKUP(A1528,'27-7'!$A$2:$L$1650,12,FALSE)</f>
        <v>0.5</v>
      </c>
      <c r="S1528" s="7">
        <f t="shared" si="168"/>
        <v>6.0000000000000053E-2</v>
      </c>
      <c r="T1528" t="s">
        <v>42</v>
      </c>
      <c r="U1528" t="s">
        <v>42</v>
      </c>
      <c r="V1528">
        <f t="shared" si="163"/>
        <v>0</v>
      </c>
      <c r="W1528">
        <f t="shared" si="164"/>
        <v>0</v>
      </c>
      <c r="X1528">
        <f t="shared" si="165"/>
        <v>0</v>
      </c>
    </row>
    <row r="1529" spans="1:24" x14ac:dyDescent="0.3">
      <c r="A1529" t="s">
        <v>1095</v>
      </c>
      <c r="B1529" t="str">
        <f t="shared" si="166"/>
        <v>'EBANK'</v>
      </c>
      <c r="C1529" t="s">
        <v>24</v>
      </c>
      <c r="D1529" t="s">
        <v>1677</v>
      </c>
      <c r="E1529">
        <v>2334.35</v>
      </c>
      <c r="F1529">
        <v>2496.4899999999998</v>
      </c>
      <c r="G1529">
        <v>2496.4899999999998</v>
      </c>
      <c r="H1529">
        <v>2315</v>
      </c>
      <c r="I1529">
        <v>2470</v>
      </c>
      <c r="J1529">
        <v>2453.5</v>
      </c>
      <c r="K1529">
        <v>2453.48</v>
      </c>
      <c r="L1529">
        <v>21</v>
      </c>
      <c r="M1529" s="3">
        <v>0.52</v>
      </c>
      <c r="N1529">
        <v>11</v>
      </c>
      <c r="O1529" s="3">
        <f t="shared" si="162"/>
        <v>1.9090909090909092</v>
      </c>
      <c r="P1529" s="3">
        <f>VLOOKUP(A1529,'27-7'!$A$2:$N$1650,14,FALSE)</f>
        <v>2.3125</v>
      </c>
      <c r="Q1529" s="6">
        <f t="shared" si="167"/>
        <v>-0.17444717444717442</v>
      </c>
      <c r="R1529" s="5">
        <f>VLOOKUP(A1529,'27-7'!$A$2:$L$1650,12,FALSE)</f>
        <v>0.88</v>
      </c>
      <c r="S1529" s="7">
        <f t="shared" si="168"/>
        <v>-0.40909090909090906</v>
      </c>
      <c r="T1529">
        <v>12</v>
      </c>
      <c r="U1529">
        <v>57.14</v>
      </c>
      <c r="V1529">
        <f t="shared" si="163"/>
        <v>0</v>
      </c>
      <c r="W1529">
        <f t="shared" si="164"/>
        <v>0</v>
      </c>
      <c r="X1529">
        <f t="shared" si="165"/>
        <v>0</v>
      </c>
    </row>
    <row r="1530" spans="1:24" x14ac:dyDescent="0.3">
      <c r="A1530" t="s">
        <v>1154</v>
      </c>
      <c r="B1530" t="str">
        <f t="shared" si="166"/>
        <v>'ARROWGREEN'</v>
      </c>
      <c r="C1530" t="s">
        <v>41</v>
      </c>
      <c r="D1530" t="s">
        <v>1677</v>
      </c>
      <c r="E1530">
        <v>42.7</v>
      </c>
      <c r="F1530">
        <v>42</v>
      </c>
      <c r="G1530">
        <v>42.05</v>
      </c>
      <c r="H1530">
        <v>40.85</v>
      </c>
      <c r="I1530">
        <v>40.85</v>
      </c>
      <c r="J1530">
        <v>40.85</v>
      </c>
      <c r="K1530">
        <v>41.54</v>
      </c>
      <c r="L1530">
        <v>1229</v>
      </c>
      <c r="M1530" s="3">
        <v>0.51</v>
      </c>
      <c r="N1530">
        <v>12</v>
      </c>
      <c r="O1530" s="3">
        <f t="shared" si="162"/>
        <v>102.41666666666667</v>
      </c>
      <c r="P1530" s="3">
        <f>VLOOKUP(A1530,'27-7'!$A$2:$N$1650,14,FALSE)</f>
        <v>100.4054054054054</v>
      </c>
      <c r="Q1530" s="6">
        <f t="shared" si="167"/>
        <v>2.0031404217137797E-2</v>
      </c>
      <c r="R1530" s="5">
        <f>VLOOKUP(A1530,'27-7'!$A$2:$L$1650,12,FALSE)</f>
        <v>1.53</v>
      </c>
      <c r="S1530" s="7">
        <f t="shared" si="168"/>
        <v>-0.66666666666666663</v>
      </c>
      <c r="T1530" t="s">
        <v>42</v>
      </c>
      <c r="U1530" t="s">
        <v>42</v>
      </c>
      <c r="V1530">
        <f t="shared" si="163"/>
        <v>0</v>
      </c>
      <c r="W1530">
        <f t="shared" si="164"/>
        <v>0</v>
      </c>
      <c r="X1530">
        <f t="shared" si="165"/>
        <v>0</v>
      </c>
    </row>
    <row r="1531" spans="1:24" x14ac:dyDescent="0.3">
      <c r="A1531" t="s">
        <v>1523</v>
      </c>
      <c r="B1531" t="str">
        <f t="shared" si="166"/>
        <v>'NAHARINDUS'</v>
      </c>
      <c r="C1531" t="s">
        <v>24</v>
      </c>
      <c r="D1531" t="s">
        <v>1677</v>
      </c>
      <c r="E1531">
        <v>25</v>
      </c>
      <c r="F1531">
        <v>24.75</v>
      </c>
      <c r="G1531">
        <v>25.75</v>
      </c>
      <c r="H1531">
        <v>24.2</v>
      </c>
      <c r="I1531">
        <v>25.5</v>
      </c>
      <c r="J1531">
        <v>25.1</v>
      </c>
      <c r="K1531">
        <v>25.12</v>
      </c>
      <c r="L1531">
        <v>2037</v>
      </c>
      <c r="M1531" s="3">
        <v>0.51</v>
      </c>
      <c r="N1531">
        <v>60</v>
      </c>
      <c r="O1531" s="3">
        <f t="shared" si="162"/>
        <v>33.950000000000003</v>
      </c>
      <c r="P1531" s="3">
        <f>VLOOKUP(A1531,'27-7'!$A$2:$N$1650,14,FALSE)</f>
        <v>65.301886792452834</v>
      </c>
      <c r="Q1531" s="6">
        <f t="shared" si="167"/>
        <v>-0.48010690551863622</v>
      </c>
      <c r="R1531" s="5">
        <f>VLOOKUP(A1531,'27-7'!$A$2:$L$1650,12,FALSE)</f>
        <v>0.87</v>
      </c>
      <c r="S1531" s="7">
        <f t="shared" si="168"/>
        <v>-0.41379310344827586</v>
      </c>
      <c r="T1531">
        <v>1867</v>
      </c>
      <c r="U1531">
        <v>91.65</v>
      </c>
      <c r="V1531">
        <f t="shared" si="163"/>
        <v>0</v>
      </c>
      <c r="W1531">
        <f t="shared" si="164"/>
        <v>0</v>
      </c>
      <c r="X1531">
        <f t="shared" si="165"/>
        <v>0</v>
      </c>
    </row>
    <row r="1532" spans="1:24" x14ac:dyDescent="0.3">
      <c r="A1532" t="s">
        <v>1616</v>
      </c>
      <c r="B1532" t="str">
        <f t="shared" si="166"/>
        <v>'LGBFORGE'</v>
      </c>
      <c r="C1532" t="s">
        <v>41</v>
      </c>
      <c r="D1532" t="s">
        <v>1677</v>
      </c>
      <c r="E1532">
        <v>2.25</v>
      </c>
      <c r="F1532">
        <v>2.35</v>
      </c>
      <c r="G1532">
        <v>2.35</v>
      </c>
      <c r="H1532">
        <v>2.15</v>
      </c>
      <c r="I1532">
        <v>2.35</v>
      </c>
      <c r="J1532">
        <v>2.35</v>
      </c>
      <c r="K1532">
        <v>2.31</v>
      </c>
      <c r="L1532">
        <v>21042</v>
      </c>
      <c r="M1532" s="3">
        <v>0.49</v>
      </c>
      <c r="N1532">
        <v>43</v>
      </c>
      <c r="O1532" s="3">
        <f t="shared" si="162"/>
        <v>489.3488372093023</v>
      </c>
      <c r="P1532" s="3">
        <f>VLOOKUP(A1532,'27-7'!$A$2:$N$1650,14,FALSE)</f>
        <v>526.71428571428567</v>
      </c>
      <c r="Q1532" s="6">
        <f t="shared" si="167"/>
        <v>-7.0940639960641053E-2</v>
      </c>
      <c r="R1532" s="5">
        <f>VLOOKUP(A1532,'27-7'!$A$2:$L$1650,12,FALSE)</f>
        <v>0.17</v>
      </c>
      <c r="S1532" s="7">
        <f t="shared" si="168"/>
        <v>1.8823529411764701</v>
      </c>
      <c r="T1532" t="s">
        <v>42</v>
      </c>
      <c r="U1532" t="s">
        <v>42</v>
      </c>
      <c r="V1532">
        <f t="shared" si="163"/>
        <v>0</v>
      </c>
      <c r="W1532">
        <f t="shared" si="164"/>
        <v>0</v>
      </c>
      <c r="X1532">
        <f t="shared" si="165"/>
        <v>0</v>
      </c>
    </row>
    <row r="1533" spans="1:24" x14ac:dyDescent="0.3">
      <c r="A1533" t="s">
        <v>1578</v>
      </c>
      <c r="B1533" t="str">
        <f t="shared" si="166"/>
        <v>'BALKRISHNA'</v>
      </c>
      <c r="C1533" t="s">
        <v>41</v>
      </c>
      <c r="D1533" t="s">
        <v>1677</v>
      </c>
      <c r="E1533">
        <v>14.35</v>
      </c>
      <c r="F1533">
        <v>14.35</v>
      </c>
      <c r="G1533">
        <v>14.75</v>
      </c>
      <c r="H1533">
        <v>13.95</v>
      </c>
      <c r="I1533">
        <v>14.55</v>
      </c>
      <c r="J1533">
        <v>14</v>
      </c>
      <c r="K1533">
        <v>14.36</v>
      </c>
      <c r="L1533">
        <v>3332</v>
      </c>
      <c r="M1533" s="3">
        <v>0.48</v>
      </c>
      <c r="N1533">
        <v>18</v>
      </c>
      <c r="O1533" s="3">
        <f t="shared" si="162"/>
        <v>185.11111111111111</v>
      </c>
      <c r="P1533" s="3">
        <f>VLOOKUP(A1533,'27-7'!$A$2:$N$1650,14,FALSE)</f>
        <v>109.32</v>
      </c>
      <c r="Q1533" s="6">
        <f t="shared" si="167"/>
        <v>0.69329593039801618</v>
      </c>
      <c r="R1533" s="5">
        <f>VLOOKUP(A1533,'27-7'!$A$2:$L$1650,12,FALSE)</f>
        <v>0.38</v>
      </c>
      <c r="S1533" s="7">
        <f t="shared" si="168"/>
        <v>0.26315789473684204</v>
      </c>
      <c r="T1533" t="s">
        <v>42</v>
      </c>
      <c r="U1533" t="s">
        <v>42</v>
      </c>
      <c r="V1533">
        <f t="shared" si="163"/>
        <v>0</v>
      </c>
      <c r="W1533">
        <f t="shared" si="164"/>
        <v>0</v>
      </c>
      <c r="X1533">
        <f t="shared" si="165"/>
        <v>0</v>
      </c>
    </row>
    <row r="1534" spans="1:24" x14ac:dyDescent="0.3">
      <c r="A1534" t="s">
        <v>1093</v>
      </c>
      <c r="B1534" t="str">
        <f t="shared" si="166"/>
        <v>'KALYANIFRG'</v>
      </c>
      <c r="C1534" t="s">
        <v>41</v>
      </c>
      <c r="D1534" t="s">
        <v>1677</v>
      </c>
      <c r="E1534">
        <v>135.25</v>
      </c>
      <c r="F1534">
        <v>133.5</v>
      </c>
      <c r="G1534">
        <v>137</v>
      </c>
      <c r="H1534">
        <v>133.5</v>
      </c>
      <c r="I1534">
        <v>135.94999999999999</v>
      </c>
      <c r="J1534">
        <v>135.94999999999999</v>
      </c>
      <c r="K1534">
        <v>134.47</v>
      </c>
      <c r="L1534">
        <v>355</v>
      </c>
      <c r="M1534" s="3">
        <v>0.48</v>
      </c>
      <c r="N1534">
        <v>12</v>
      </c>
      <c r="O1534" s="3">
        <f t="shared" si="162"/>
        <v>29.583333333333332</v>
      </c>
      <c r="P1534" s="3">
        <f>VLOOKUP(A1534,'27-7'!$A$2:$N$1650,14,FALSE)</f>
        <v>47.81818181818182</v>
      </c>
      <c r="Q1534" s="6">
        <f t="shared" si="167"/>
        <v>-0.38133713561470223</v>
      </c>
      <c r="R1534" s="5">
        <f>VLOOKUP(A1534,'27-7'!$A$2:$L$1650,12,FALSE)</f>
        <v>1.41</v>
      </c>
      <c r="S1534" s="7">
        <f t="shared" si="168"/>
        <v>-0.65957446808510634</v>
      </c>
      <c r="T1534" t="s">
        <v>42</v>
      </c>
      <c r="U1534" t="s">
        <v>42</v>
      </c>
      <c r="V1534">
        <f t="shared" si="163"/>
        <v>0</v>
      </c>
      <c r="W1534">
        <f t="shared" si="164"/>
        <v>0</v>
      </c>
      <c r="X1534">
        <f t="shared" si="165"/>
        <v>0</v>
      </c>
    </row>
    <row r="1535" spans="1:24" x14ac:dyDescent="0.3">
      <c r="A1535" t="s">
        <v>1158</v>
      </c>
      <c r="B1535" t="str">
        <f t="shared" si="166"/>
        <v>'BKMINDST'</v>
      </c>
      <c r="C1535" t="s">
        <v>41</v>
      </c>
      <c r="D1535" t="s">
        <v>1677</v>
      </c>
      <c r="E1535">
        <v>1.1499999999999999</v>
      </c>
      <c r="F1535">
        <v>1.2</v>
      </c>
      <c r="G1535">
        <v>1.2</v>
      </c>
      <c r="H1535">
        <v>1.2</v>
      </c>
      <c r="I1535">
        <v>1.2</v>
      </c>
      <c r="J1535">
        <v>1.2</v>
      </c>
      <c r="K1535">
        <v>1.2</v>
      </c>
      <c r="L1535">
        <v>39055</v>
      </c>
      <c r="M1535" s="3">
        <v>0.47</v>
      </c>
      <c r="N1535">
        <v>37</v>
      </c>
      <c r="O1535" s="3">
        <f t="shared" si="162"/>
        <v>1055.5405405405406</v>
      </c>
      <c r="P1535" s="3">
        <f>VLOOKUP(A1535,'27-7'!$A$2:$N$1650,14,FALSE)</f>
        <v>1062.515625</v>
      </c>
      <c r="Q1535" s="6">
        <f t="shared" si="167"/>
        <v>-6.5646888340671391E-3</v>
      </c>
      <c r="R1535" s="5">
        <f>VLOOKUP(A1535,'27-7'!$A$2:$L$1650,12,FALSE)</f>
        <v>0.77</v>
      </c>
      <c r="S1535" s="7">
        <f t="shared" si="168"/>
        <v>-0.38961038961038968</v>
      </c>
      <c r="T1535" t="s">
        <v>42</v>
      </c>
      <c r="U1535" t="s">
        <v>42</v>
      </c>
      <c r="V1535">
        <f t="shared" si="163"/>
        <v>0</v>
      </c>
      <c r="W1535">
        <f t="shared" si="164"/>
        <v>0</v>
      </c>
      <c r="X1535">
        <f t="shared" si="165"/>
        <v>0</v>
      </c>
    </row>
    <row r="1536" spans="1:24" x14ac:dyDescent="0.3">
      <c r="A1536" t="s">
        <v>1157</v>
      </c>
      <c r="B1536" t="str">
        <f t="shared" si="166"/>
        <v>'VARDMNPOLY'</v>
      </c>
      <c r="C1536" t="s">
        <v>41</v>
      </c>
      <c r="D1536" t="s">
        <v>1677</v>
      </c>
      <c r="E1536">
        <v>9.3000000000000007</v>
      </c>
      <c r="F1536">
        <v>8.85</v>
      </c>
      <c r="G1536">
        <v>8.85</v>
      </c>
      <c r="H1536">
        <v>8.85</v>
      </c>
      <c r="I1536">
        <v>8.85</v>
      </c>
      <c r="J1536">
        <v>8.85</v>
      </c>
      <c r="K1536">
        <v>8.85</v>
      </c>
      <c r="L1536">
        <v>5148</v>
      </c>
      <c r="M1536" s="3">
        <v>0.46</v>
      </c>
      <c r="N1536">
        <v>23</v>
      </c>
      <c r="O1536" s="3">
        <f t="shared" si="162"/>
        <v>223.82608695652175</v>
      </c>
      <c r="P1536" s="3">
        <f>VLOOKUP(A1536,'27-7'!$A$2:$N$1650,14,FALSE)</f>
        <v>278.15384615384613</v>
      </c>
      <c r="Q1536" s="6">
        <f t="shared" si="167"/>
        <v>-0.19531550596383215</v>
      </c>
      <c r="R1536" s="5">
        <f>VLOOKUP(A1536,'27-7'!$A$2:$L$1650,12,FALSE)</f>
        <v>1.01</v>
      </c>
      <c r="S1536" s="7">
        <f t="shared" si="168"/>
        <v>-0.54455445544554459</v>
      </c>
      <c r="T1536" t="s">
        <v>42</v>
      </c>
      <c r="U1536" t="s">
        <v>42</v>
      </c>
      <c r="V1536">
        <f t="shared" si="163"/>
        <v>0</v>
      </c>
      <c r="W1536">
        <f t="shared" si="164"/>
        <v>0</v>
      </c>
      <c r="X1536">
        <f t="shared" si="165"/>
        <v>0</v>
      </c>
    </row>
    <row r="1537" spans="1:24" x14ac:dyDescent="0.3">
      <c r="A1537" t="s">
        <v>1566</v>
      </c>
      <c r="B1537" t="str">
        <f t="shared" si="166"/>
        <v>'VIJIFIN'</v>
      </c>
      <c r="C1537" t="s">
        <v>41</v>
      </c>
      <c r="D1537" t="s">
        <v>1677</v>
      </c>
      <c r="E1537">
        <v>0.7</v>
      </c>
      <c r="F1537">
        <v>0.65</v>
      </c>
      <c r="G1537">
        <v>0.65</v>
      </c>
      <c r="H1537">
        <v>0.65</v>
      </c>
      <c r="I1537">
        <v>0.65</v>
      </c>
      <c r="J1537">
        <v>0.65</v>
      </c>
      <c r="K1537">
        <v>0.65</v>
      </c>
      <c r="L1537">
        <v>70192</v>
      </c>
      <c r="M1537" s="3">
        <v>0.46</v>
      </c>
      <c r="N1537">
        <v>70</v>
      </c>
      <c r="O1537" s="3">
        <f t="shared" si="162"/>
        <v>1002.7428571428571</v>
      </c>
      <c r="P1537" s="3">
        <f>VLOOKUP(A1537,'27-7'!$A$2:$N$1650,14,FALSE)</f>
        <v>774.25555555555559</v>
      </c>
      <c r="Q1537" s="6">
        <f t="shared" si="167"/>
        <v>0.29510579542868615</v>
      </c>
      <c r="R1537" s="5">
        <f>VLOOKUP(A1537,'27-7'!$A$2:$L$1650,12,FALSE)</f>
        <v>0.5</v>
      </c>
      <c r="S1537" s="7">
        <f t="shared" si="168"/>
        <v>-7.999999999999996E-2</v>
      </c>
      <c r="T1537" t="s">
        <v>42</v>
      </c>
      <c r="U1537" t="s">
        <v>42</v>
      </c>
      <c r="V1537">
        <f t="shared" si="163"/>
        <v>0</v>
      </c>
      <c r="W1537">
        <f t="shared" si="164"/>
        <v>0</v>
      </c>
      <c r="X1537">
        <f t="shared" si="165"/>
        <v>0</v>
      </c>
    </row>
    <row r="1538" spans="1:24" x14ac:dyDescent="0.3">
      <c r="A1538" t="s">
        <v>1573</v>
      </c>
      <c r="B1538" t="str">
        <f t="shared" si="166"/>
        <v>'MBECL'</v>
      </c>
      <c r="C1538" t="s">
        <v>41</v>
      </c>
      <c r="D1538" t="s">
        <v>1677</v>
      </c>
      <c r="E1538">
        <v>4.7</v>
      </c>
      <c r="F1538">
        <v>4.8</v>
      </c>
      <c r="G1538">
        <v>4.9000000000000004</v>
      </c>
      <c r="H1538">
        <v>4.7</v>
      </c>
      <c r="I1538">
        <v>4.8</v>
      </c>
      <c r="J1538">
        <v>4.9000000000000004</v>
      </c>
      <c r="K1538">
        <v>4.8499999999999996</v>
      </c>
      <c r="L1538">
        <v>9133</v>
      </c>
      <c r="M1538" s="3">
        <v>0.44</v>
      </c>
      <c r="N1538">
        <v>24</v>
      </c>
      <c r="O1538" s="3">
        <f t="shared" ref="O1538:O1601" si="169">L1538/N1538</f>
        <v>380.54166666666669</v>
      </c>
      <c r="P1538" s="3">
        <f>VLOOKUP(A1538,'27-7'!$A$2:$N$1650,14,FALSE)</f>
        <v>283.73529411764707</v>
      </c>
      <c r="Q1538" s="6">
        <f t="shared" si="167"/>
        <v>0.34118551535883351</v>
      </c>
      <c r="R1538" s="5">
        <f>VLOOKUP(A1538,'27-7'!$A$2:$L$1650,12,FALSE)</f>
        <v>0.46</v>
      </c>
      <c r="S1538" s="7">
        <f t="shared" si="168"/>
        <v>-4.3478260869565251E-2</v>
      </c>
      <c r="T1538" t="s">
        <v>42</v>
      </c>
      <c r="U1538" t="s">
        <v>42</v>
      </c>
      <c r="V1538">
        <f t="shared" ref="V1538:V1601" si="170">IF(Q1538&gt;100%,1,0)</f>
        <v>0</v>
      </c>
      <c r="W1538">
        <f t="shared" ref="W1538:W1601" si="171">IF(S1538&gt;200%,1,0)</f>
        <v>0</v>
      </c>
      <c r="X1538">
        <f t="shared" ref="X1538:X1601" si="172">IF(M1538&gt;20,1,0)</f>
        <v>0</v>
      </c>
    </row>
    <row r="1539" spans="1:24" x14ac:dyDescent="0.3">
      <c r="A1539" t="s">
        <v>1563</v>
      </c>
      <c r="B1539" t="str">
        <f t="shared" ref="B1539:B1602" si="173">_xlfn.CONCAT("'",A1539,"'")</f>
        <v>'OMKARCHEM'</v>
      </c>
      <c r="C1539" t="s">
        <v>41</v>
      </c>
      <c r="D1539" t="s">
        <v>1677</v>
      </c>
      <c r="E1539">
        <v>4.0999999999999996</v>
      </c>
      <c r="F1539">
        <v>3.9</v>
      </c>
      <c r="G1539">
        <v>4.3</v>
      </c>
      <c r="H1539">
        <v>3.9</v>
      </c>
      <c r="I1539">
        <v>4</v>
      </c>
      <c r="J1539">
        <v>4</v>
      </c>
      <c r="K1539">
        <v>3.99</v>
      </c>
      <c r="L1539">
        <v>10776</v>
      </c>
      <c r="M1539" s="3">
        <v>0.43</v>
      </c>
      <c r="N1539">
        <v>47</v>
      </c>
      <c r="O1539" s="3">
        <f t="shared" si="169"/>
        <v>229.27659574468086</v>
      </c>
      <c r="P1539" s="3">
        <f>VLOOKUP(A1539,'27-7'!$A$2:$N$1650,14,FALSE)</f>
        <v>301.125</v>
      </c>
      <c r="Q1539" s="6">
        <f t="shared" ref="Q1539:Q1602" si="174">(O1539-P1539)/P1539</f>
        <v>-0.23859993110940353</v>
      </c>
      <c r="R1539" s="5">
        <f>VLOOKUP(A1539,'27-7'!$A$2:$L$1650,12,FALSE)</f>
        <v>0.5</v>
      </c>
      <c r="S1539" s="7">
        <f t="shared" ref="S1539:S1602" si="175">(M1539-R1539)/R1539</f>
        <v>-0.14000000000000001</v>
      </c>
      <c r="T1539" t="s">
        <v>42</v>
      </c>
      <c r="U1539" t="s">
        <v>42</v>
      </c>
      <c r="V1539">
        <f t="shared" si="170"/>
        <v>0</v>
      </c>
      <c r="W1539">
        <f t="shared" si="171"/>
        <v>0</v>
      </c>
      <c r="X1539">
        <f t="shared" si="172"/>
        <v>0</v>
      </c>
    </row>
    <row r="1540" spans="1:24" x14ac:dyDescent="0.3">
      <c r="A1540" t="s">
        <v>1613</v>
      </c>
      <c r="B1540" t="str">
        <f t="shared" si="173"/>
        <v>'PALASHSECU'</v>
      </c>
      <c r="C1540" t="s">
        <v>41</v>
      </c>
      <c r="D1540" t="s">
        <v>1677</v>
      </c>
      <c r="E1540">
        <v>24.25</v>
      </c>
      <c r="F1540">
        <v>24.25</v>
      </c>
      <c r="G1540">
        <v>25.45</v>
      </c>
      <c r="H1540">
        <v>23.55</v>
      </c>
      <c r="I1540">
        <v>25.05</v>
      </c>
      <c r="J1540">
        <v>25.05</v>
      </c>
      <c r="K1540">
        <v>24.13</v>
      </c>
      <c r="L1540">
        <v>1786</v>
      </c>
      <c r="M1540" s="3">
        <v>0.43</v>
      </c>
      <c r="N1540">
        <v>17</v>
      </c>
      <c r="O1540" s="3">
        <f t="shared" si="169"/>
        <v>105.05882352941177</v>
      </c>
      <c r="P1540" s="3">
        <f>VLOOKUP(A1540,'27-7'!$A$2:$N$1650,14,FALSE)</f>
        <v>76.400000000000006</v>
      </c>
      <c r="Q1540" s="6">
        <f t="shared" si="174"/>
        <v>0.37511549122266702</v>
      </c>
      <c r="R1540" s="5">
        <f>VLOOKUP(A1540,'27-7'!$A$2:$L$1650,12,FALSE)</f>
        <v>0.19</v>
      </c>
      <c r="S1540" s="7">
        <f t="shared" si="175"/>
        <v>1.263157894736842</v>
      </c>
      <c r="T1540" t="s">
        <v>42</v>
      </c>
      <c r="U1540" t="s">
        <v>42</v>
      </c>
      <c r="V1540">
        <f t="shared" si="170"/>
        <v>0</v>
      </c>
      <c r="W1540">
        <f t="shared" si="171"/>
        <v>0</v>
      </c>
      <c r="X1540">
        <f t="shared" si="172"/>
        <v>0</v>
      </c>
    </row>
    <row r="1541" spans="1:24" x14ac:dyDescent="0.3">
      <c r="A1541" t="s">
        <v>1570</v>
      </c>
      <c r="B1541" t="str">
        <f t="shared" si="173"/>
        <v>'CUBEXTUB'</v>
      </c>
      <c r="C1541" t="s">
        <v>24</v>
      </c>
      <c r="D1541" t="s">
        <v>1677</v>
      </c>
      <c r="E1541">
        <v>11.55</v>
      </c>
      <c r="F1541">
        <v>11.1</v>
      </c>
      <c r="G1541">
        <v>11.55</v>
      </c>
      <c r="H1541">
        <v>11</v>
      </c>
      <c r="I1541">
        <v>11.35</v>
      </c>
      <c r="J1541">
        <v>11.35</v>
      </c>
      <c r="K1541">
        <v>11.07</v>
      </c>
      <c r="L1541">
        <v>3755</v>
      </c>
      <c r="M1541" s="3">
        <v>0.42</v>
      </c>
      <c r="N1541">
        <v>36</v>
      </c>
      <c r="O1541" s="3">
        <f t="shared" si="169"/>
        <v>104.30555555555556</v>
      </c>
      <c r="P1541" s="3">
        <f>VLOOKUP(A1541,'27-7'!$A$2:$N$1650,14,FALSE)</f>
        <v>77.094339622641513</v>
      </c>
      <c r="Q1541" s="6">
        <f t="shared" si="174"/>
        <v>0.35295997171914933</v>
      </c>
      <c r="R1541" s="5">
        <f>VLOOKUP(A1541,'27-7'!$A$2:$L$1650,12,FALSE)</f>
        <v>0.47</v>
      </c>
      <c r="S1541" s="7">
        <f t="shared" si="175"/>
        <v>-0.10638297872340424</v>
      </c>
      <c r="T1541">
        <v>3141</v>
      </c>
      <c r="U1541">
        <v>83.65</v>
      </c>
      <c r="V1541">
        <f t="shared" si="170"/>
        <v>0</v>
      </c>
      <c r="W1541">
        <f t="shared" si="171"/>
        <v>0</v>
      </c>
      <c r="X1541">
        <f t="shared" si="172"/>
        <v>0</v>
      </c>
    </row>
    <row r="1542" spans="1:24" x14ac:dyDescent="0.3">
      <c r="A1542" t="s">
        <v>1626</v>
      </c>
      <c r="B1542" t="str">
        <f t="shared" si="173"/>
        <v>'ZODJRDMKJ'</v>
      </c>
      <c r="C1542" t="s">
        <v>41</v>
      </c>
      <c r="D1542" t="s">
        <v>1677</v>
      </c>
      <c r="E1542">
        <v>27.2</v>
      </c>
      <c r="F1542">
        <v>27.2</v>
      </c>
      <c r="G1542">
        <v>27.9</v>
      </c>
      <c r="H1542">
        <v>26</v>
      </c>
      <c r="I1542">
        <v>26.15</v>
      </c>
      <c r="J1542">
        <v>26.1</v>
      </c>
      <c r="K1542">
        <v>26.47</v>
      </c>
      <c r="L1542">
        <v>1578</v>
      </c>
      <c r="M1542" s="3">
        <v>0.42</v>
      </c>
      <c r="N1542">
        <v>16</v>
      </c>
      <c r="O1542" s="3">
        <f t="shared" si="169"/>
        <v>98.625</v>
      </c>
      <c r="P1542" s="3">
        <f>VLOOKUP(A1542,'27-7'!$A$2:$N$1650,14,FALSE)</f>
        <v>51.4</v>
      </c>
      <c r="Q1542" s="6">
        <f t="shared" si="174"/>
        <v>0.91877431906614793</v>
      </c>
      <c r="R1542" s="5">
        <f>VLOOKUP(A1542,'27-7'!$A$2:$L$1650,12,FALSE)</f>
        <v>0.14000000000000001</v>
      </c>
      <c r="S1542" s="7">
        <f t="shared" si="175"/>
        <v>1.9999999999999996</v>
      </c>
      <c r="T1542" t="s">
        <v>42</v>
      </c>
      <c r="U1542" t="s">
        <v>42</v>
      </c>
      <c r="V1542">
        <f t="shared" si="170"/>
        <v>0</v>
      </c>
      <c r="W1542">
        <f t="shared" si="171"/>
        <v>0</v>
      </c>
      <c r="X1542">
        <f t="shared" si="172"/>
        <v>0</v>
      </c>
    </row>
    <row r="1543" spans="1:24" x14ac:dyDescent="0.3">
      <c r="A1543" t="s">
        <v>1532</v>
      </c>
      <c r="B1543" t="str">
        <f t="shared" si="173"/>
        <v>'DQE'</v>
      </c>
      <c r="C1543" t="s">
        <v>41</v>
      </c>
      <c r="D1543" t="s">
        <v>1677</v>
      </c>
      <c r="E1543">
        <v>1.1000000000000001</v>
      </c>
      <c r="F1543">
        <v>1.05</v>
      </c>
      <c r="G1543">
        <v>1.05</v>
      </c>
      <c r="H1543">
        <v>1.05</v>
      </c>
      <c r="I1543">
        <v>1.05</v>
      </c>
      <c r="J1543">
        <v>1.05</v>
      </c>
      <c r="K1543">
        <v>1.05</v>
      </c>
      <c r="L1543">
        <v>37914</v>
      </c>
      <c r="M1543" s="3">
        <v>0.4</v>
      </c>
      <c r="N1543">
        <v>43</v>
      </c>
      <c r="O1543" s="3">
        <f t="shared" si="169"/>
        <v>881.72093023255809</v>
      </c>
      <c r="P1543" s="3">
        <f>VLOOKUP(A1543,'27-7'!$A$2:$N$1650,14,FALSE)</f>
        <v>1359.9803921568628</v>
      </c>
      <c r="Q1543" s="6">
        <f t="shared" si="174"/>
        <v>-0.35166643922403057</v>
      </c>
      <c r="R1543" s="5">
        <f>VLOOKUP(A1543,'27-7'!$A$2:$L$1650,12,FALSE)</f>
        <v>0.76</v>
      </c>
      <c r="S1543" s="7">
        <f t="shared" si="175"/>
        <v>-0.47368421052631576</v>
      </c>
      <c r="T1543" t="s">
        <v>42</v>
      </c>
      <c r="U1543" t="s">
        <v>42</v>
      </c>
      <c r="V1543">
        <f t="shared" si="170"/>
        <v>0</v>
      </c>
      <c r="W1543">
        <f t="shared" si="171"/>
        <v>0</v>
      </c>
      <c r="X1543">
        <f t="shared" si="172"/>
        <v>0</v>
      </c>
    </row>
    <row r="1544" spans="1:24" x14ac:dyDescent="0.3">
      <c r="A1544" t="s">
        <v>1151</v>
      </c>
      <c r="B1544" t="str">
        <f t="shared" si="173"/>
        <v>'OILCOUNTUB'</v>
      </c>
      <c r="C1544" t="s">
        <v>41</v>
      </c>
      <c r="D1544" t="s">
        <v>1677</v>
      </c>
      <c r="E1544">
        <v>4.5</v>
      </c>
      <c r="F1544">
        <v>4.5</v>
      </c>
      <c r="G1544">
        <v>4.7</v>
      </c>
      <c r="H1544">
        <v>4.3</v>
      </c>
      <c r="I1544">
        <v>4.6500000000000004</v>
      </c>
      <c r="J1544">
        <v>4.4000000000000004</v>
      </c>
      <c r="K1544">
        <v>4.5</v>
      </c>
      <c r="L1544">
        <v>8799</v>
      </c>
      <c r="M1544" s="3">
        <v>0.4</v>
      </c>
      <c r="N1544">
        <v>40</v>
      </c>
      <c r="O1544" s="3">
        <f t="shared" si="169"/>
        <v>219.97499999999999</v>
      </c>
      <c r="P1544" s="3">
        <f>VLOOKUP(A1544,'27-7'!$A$2:$N$1650,14,FALSE)</f>
        <v>779.62068965517244</v>
      </c>
      <c r="Q1544" s="6">
        <f t="shared" si="174"/>
        <v>-0.71784355787518239</v>
      </c>
      <c r="R1544" s="5">
        <f>VLOOKUP(A1544,'27-7'!$A$2:$L$1650,12,FALSE)</f>
        <v>2.1800000000000002</v>
      </c>
      <c r="S1544" s="7">
        <f t="shared" si="175"/>
        <v>-0.81651376146789001</v>
      </c>
      <c r="T1544" t="s">
        <v>42</v>
      </c>
      <c r="U1544" t="s">
        <v>42</v>
      </c>
      <c r="V1544">
        <f t="shared" si="170"/>
        <v>0</v>
      </c>
      <c r="W1544">
        <f t="shared" si="171"/>
        <v>0</v>
      </c>
      <c r="X1544">
        <f t="shared" si="172"/>
        <v>0</v>
      </c>
    </row>
    <row r="1545" spans="1:24" x14ac:dyDescent="0.3">
      <c r="A1545" t="s">
        <v>1590</v>
      </c>
      <c r="B1545" t="str">
        <f t="shared" si="173"/>
        <v>'SIL'</v>
      </c>
      <c r="C1545" t="s">
        <v>41</v>
      </c>
      <c r="D1545" t="s">
        <v>1677</v>
      </c>
      <c r="E1545">
        <v>9.5</v>
      </c>
      <c r="F1545">
        <v>9.1</v>
      </c>
      <c r="G1545">
        <v>9.5</v>
      </c>
      <c r="H1545">
        <v>9.1</v>
      </c>
      <c r="I1545">
        <v>9.3000000000000007</v>
      </c>
      <c r="J1545">
        <v>9.4</v>
      </c>
      <c r="K1545">
        <v>9.18</v>
      </c>
      <c r="L1545">
        <v>4379</v>
      </c>
      <c r="M1545" s="3">
        <v>0.4</v>
      </c>
      <c r="N1545">
        <v>25</v>
      </c>
      <c r="O1545" s="3">
        <f t="shared" si="169"/>
        <v>175.16</v>
      </c>
      <c r="P1545" s="3">
        <f>VLOOKUP(A1545,'27-7'!$A$2:$N$1650,14,FALSE)</f>
        <v>313</v>
      </c>
      <c r="Q1545" s="6">
        <f t="shared" si="174"/>
        <v>-0.44038338658146964</v>
      </c>
      <c r="R1545" s="5">
        <f>VLOOKUP(A1545,'27-7'!$A$2:$L$1650,12,FALSE)</f>
        <v>0.3</v>
      </c>
      <c r="S1545" s="7">
        <f t="shared" si="175"/>
        <v>0.33333333333333348</v>
      </c>
      <c r="T1545" t="s">
        <v>42</v>
      </c>
      <c r="U1545" t="s">
        <v>42</v>
      </c>
      <c r="V1545">
        <f t="shared" si="170"/>
        <v>0</v>
      </c>
      <c r="W1545">
        <f t="shared" si="171"/>
        <v>0</v>
      </c>
      <c r="X1545">
        <f t="shared" si="172"/>
        <v>0</v>
      </c>
    </row>
    <row r="1546" spans="1:24" x14ac:dyDescent="0.3">
      <c r="A1546" t="s">
        <v>1574</v>
      </c>
      <c r="B1546" t="str">
        <f t="shared" si="173"/>
        <v>'IBMFNIFTY'</v>
      </c>
      <c r="C1546" t="s">
        <v>24</v>
      </c>
      <c r="D1546" t="s">
        <v>1677</v>
      </c>
      <c r="E1546">
        <v>114.96</v>
      </c>
      <c r="F1546">
        <v>115</v>
      </c>
      <c r="G1546">
        <v>117</v>
      </c>
      <c r="H1546">
        <v>114.1</v>
      </c>
      <c r="I1546">
        <v>114.5</v>
      </c>
      <c r="J1546">
        <v>114.5</v>
      </c>
      <c r="K1546">
        <v>115.99</v>
      </c>
      <c r="L1546">
        <v>337</v>
      </c>
      <c r="M1546" s="3">
        <v>0.39</v>
      </c>
      <c r="N1546">
        <v>55</v>
      </c>
      <c r="O1546" s="3">
        <f t="shared" si="169"/>
        <v>6.127272727272727</v>
      </c>
      <c r="P1546" s="3">
        <f>VLOOKUP(A1546,'27-7'!$A$2:$N$1650,14,FALSE)</f>
        <v>10.368421052631579</v>
      </c>
      <c r="Q1546" s="6">
        <f t="shared" si="174"/>
        <v>-0.40904476234425474</v>
      </c>
      <c r="R1546" s="5">
        <f>VLOOKUP(A1546,'27-7'!$A$2:$L$1650,12,FALSE)</f>
        <v>0.45</v>
      </c>
      <c r="S1546" s="7">
        <f t="shared" si="175"/>
        <v>-0.13333333333333333</v>
      </c>
      <c r="T1546">
        <v>218</v>
      </c>
      <c r="U1546">
        <v>64.69</v>
      </c>
      <c r="V1546">
        <f t="shared" si="170"/>
        <v>0</v>
      </c>
      <c r="W1546">
        <f t="shared" si="171"/>
        <v>0</v>
      </c>
      <c r="X1546">
        <f t="shared" si="172"/>
        <v>0</v>
      </c>
    </row>
    <row r="1547" spans="1:24" x14ac:dyDescent="0.3">
      <c r="A1547" t="s">
        <v>1571</v>
      </c>
      <c r="B1547" t="str">
        <f t="shared" si="173"/>
        <v>'KAUSHALYA'</v>
      </c>
      <c r="C1547" t="s">
        <v>41</v>
      </c>
      <c r="D1547" t="s">
        <v>1677</v>
      </c>
      <c r="E1547">
        <v>0.95</v>
      </c>
      <c r="F1547">
        <v>1</v>
      </c>
      <c r="G1547">
        <v>1</v>
      </c>
      <c r="H1547">
        <v>1</v>
      </c>
      <c r="I1547">
        <v>1</v>
      </c>
      <c r="J1547">
        <v>1</v>
      </c>
      <c r="K1547">
        <v>1</v>
      </c>
      <c r="L1547">
        <v>38392</v>
      </c>
      <c r="M1547" s="3">
        <v>0.38</v>
      </c>
      <c r="N1547">
        <v>27</v>
      </c>
      <c r="O1547" s="3">
        <f t="shared" si="169"/>
        <v>1421.9259259259259</v>
      </c>
      <c r="P1547" s="3">
        <f>VLOOKUP(A1547,'27-7'!$A$2:$N$1650,14,FALSE)</f>
        <v>1071.8478260869565</v>
      </c>
      <c r="Q1547" s="6">
        <f t="shared" si="174"/>
        <v>0.32661175524982439</v>
      </c>
      <c r="R1547" s="5">
        <f>VLOOKUP(A1547,'27-7'!$A$2:$L$1650,12,FALSE)</f>
        <v>0.47</v>
      </c>
      <c r="S1547" s="7">
        <f t="shared" si="175"/>
        <v>-0.1914893617021276</v>
      </c>
      <c r="T1547" t="s">
        <v>42</v>
      </c>
      <c r="U1547" t="s">
        <v>42</v>
      </c>
      <c r="V1547">
        <f t="shared" si="170"/>
        <v>0</v>
      </c>
      <c r="W1547">
        <f t="shared" si="171"/>
        <v>0</v>
      </c>
      <c r="X1547">
        <f t="shared" si="172"/>
        <v>0</v>
      </c>
    </row>
    <row r="1548" spans="1:24" x14ac:dyDescent="0.3">
      <c r="A1548" t="s">
        <v>1586</v>
      </c>
      <c r="B1548" t="str">
        <f t="shared" si="173"/>
        <v>'ANSALHSG'</v>
      </c>
      <c r="C1548" t="s">
        <v>41</v>
      </c>
      <c r="D1548" t="s">
        <v>1677</v>
      </c>
      <c r="E1548">
        <v>3.7</v>
      </c>
      <c r="F1548">
        <v>3.7</v>
      </c>
      <c r="G1548">
        <v>3.75</v>
      </c>
      <c r="H1548">
        <v>3.65</v>
      </c>
      <c r="I1548">
        <v>3.65</v>
      </c>
      <c r="J1548">
        <v>3.65</v>
      </c>
      <c r="K1548">
        <v>3.68</v>
      </c>
      <c r="L1548">
        <v>10032</v>
      </c>
      <c r="M1548" s="3">
        <v>0.37</v>
      </c>
      <c r="N1548">
        <v>22</v>
      </c>
      <c r="O1548" s="3">
        <f t="shared" si="169"/>
        <v>456</v>
      </c>
      <c r="P1548" s="3">
        <f>VLOOKUP(A1548,'27-7'!$A$2:$N$1650,14,FALSE)</f>
        <v>304.14285714285717</v>
      </c>
      <c r="Q1548" s="6">
        <f t="shared" si="174"/>
        <v>0.49929544387036157</v>
      </c>
      <c r="R1548" s="5">
        <f>VLOOKUP(A1548,'27-7'!$A$2:$L$1650,12,FALSE)</f>
        <v>0.32</v>
      </c>
      <c r="S1548" s="7">
        <f t="shared" si="175"/>
        <v>0.15624999999999997</v>
      </c>
      <c r="T1548" t="s">
        <v>42</v>
      </c>
      <c r="U1548" t="s">
        <v>42</v>
      </c>
      <c r="V1548">
        <f t="shared" si="170"/>
        <v>0</v>
      </c>
      <c r="W1548">
        <f t="shared" si="171"/>
        <v>0</v>
      </c>
      <c r="X1548">
        <f t="shared" si="172"/>
        <v>0</v>
      </c>
    </row>
    <row r="1549" spans="1:24" x14ac:dyDescent="0.3">
      <c r="A1549" t="s">
        <v>1160</v>
      </c>
      <c r="B1549" t="str">
        <f t="shared" si="173"/>
        <v>'KERNEX'</v>
      </c>
      <c r="C1549" t="s">
        <v>41</v>
      </c>
      <c r="D1549" t="s">
        <v>1677</v>
      </c>
      <c r="E1549">
        <v>17.5</v>
      </c>
      <c r="F1549">
        <v>17</v>
      </c>
      <c r="G1549">
        <v>18</v>
      </c>
      <c r="H1549">
        <v>16.899999999999999</v>
      </c>
      <c r="I1549">
        <v>17.95</v>
      </c>
      <c r="J1549">
        <v>17.95</v>
      </c>
      <c r="K1549">
        <v>17.100000000000001</v>
      </c>
      <c r="L1549">
        <v>2188</v>
      </c>
      <c r="M1549" s="3">
        <v>0.37</v>
      </c>
      <c r="N1549">
        <v>20</v>
      </c>
      <c r="O1549" s="3">
        <f t="shared" si="169"/>
        <v>109.4</v>
      </c>
      <c r="P1549" s="3">
        <f>VLOOKUP(A1549,'27-7'!$A$2:$N$1650,14,FALSE)</f>
        <v>119.59090909090909</v>
      </c>
      <c r="Q1549" s="6">
        <f t="shared" si="174"/>
        <v>-8.5214747244393735E-2</v>
      </c>
      <c r="R1549" s="5">
        <f>VLOOKUP(A1549,'27-7'!$A$2:$L$1650,12,FALSE)</f>
        <v>0.47</v>
      </c>
      <c r="S1549" s="7">
        <f t="shared" si="175"/>
        <v>-0.21276595744680848</v>
      </c>
      <c r="T1549" t="s">
        <v>42</v>
      </c>
      <c r="U1549" t="s">
        <v>42</v>
      </c>
      <c r="V1549">
        <f t="shared" si="170"/>
        <v>0</v>
      </c>
      <c r="W1549">
        <f t="shared" si="171"/>
        <v>0</v>
      </c>
      <c r="X1549">
        <f t="shared" si="172"/>
        <v>0</v>
      </c>
    </row>
    <row r="1550" spans="1:24" x14ac:dyDescent="0.3">
      <c r="A1550" t="s">
        <v>1448</v>
      </c>
      <c r="B1550" t="str">
        <f t="shared" si="173"/>
        <v>'DAMODARIND'</v>
      </c>
      <c r="C1550" t="s">
        <v>24</v>
      </c>
      <c r="D1550" t="s">
        <v>1677</v>
      </c>
      <c r="E1550">
        <v>23.8</v>
      </c>
      <c r="F1550">
        <v>24.3</v>
      </c>
      <c r="G1550">
        <v>24.8</v>
      </c>
      <c r="H1550">
        <v>23.7</v>
      </c>
      <c r="I1550">
        <v>23.85</v>
      </c>
      <c r="J1550">
        <v>24.25</v>
      </c>
      <c r="K1550">
        <v>24.33</v>
      </c>
      <c r="L1550">
        <v>1483</v>
      </c>
      <c r="M1550" s="3">
        <v>0.36</v>
      </c>
      <c r="N1550">
        <v>16</v>
      </c>
      <c r="O1550" s="3">
        <f t="shared" si="169"/>
        <v>92.6875</v>
      </c>
      <c r="P1550" s="3">
        <f>VLOOKUP(A1550,'27-7'!$A$2:$N$1650,14,FALSE)</f>
        <v>96.381578947368425</v>
      </c>
      <c r="Q1550" s="6">
        <f t="shared" si="174"/>
        <v>-3.8327645051194577E-2</v>
      </c>
      <c r="R1550" s="5">
        <f>VLOOKUP(A1550,'27-7'!$A$2:$L$1650,12,FALSE)</f>
        <v>1.79</v>
      </c>
      <c r="S1550" s="7">
        <f t="shared" si="175"/>
        <v>-0.79888268156424591</v>
      </c>
      <c r="T1550">
        <v>252</v>
      </c>
      <c r="U1550">
        <v>16.989999999999998</v>
      </c>
      <c r="V1550">
        <f t="shared" si="170"/>
        <v>0</v>
      </c>
      <c r="W1550">
        <f t="shared" si="171"/>
        <v>0</v>
      </c>
      <c r="X1550">
        <f t="shared" si="172"/>
        <v>0</v>
      </c>
    </row>
    <row r="1551" spans="1:24" x14ac:dyDescent="0.3">
      <c r="A1551" t="s">
        <v>1561</v>
      </c>
      <c r="B1551" t="str">
        <f t="shared" si="173"/>
        <v>'NECCLTD'</v>
      </c>
      <c r="C1551" t="s">
        <v>24</v>
      </c>
      <c r="D1551" t="s">
        <v>1677</v>
      </c>
      <c r="E1551">
        <v>15.2</v>
      </c>
      <c r="F1551">
        <v>14.45</v>
      </c>
      <c r="G1551">
        <v>14.45</v>
      </c>
      <c r="H1551">
        <v>14.45</v>
      </c>
      <c r="I1551">
        <v>14.45</v>
      </c>
      <c r="J1551">
        <v>14.45</v>
      </c>
      <c r="K1551">
        <v>14.45</v>
      </c>
      <c r="L1551">
        <v>2476</v>
      </c>
      <c r="M1551" s="3">
        <v>0.36</v>
      </c>
      <c r="N1551">
        <v>12</v>
      </c>
      <c r="O1551" s="3">
        <f t="shared" si="169"/>
        <v>206.33333333333334</v>
      </c>
      <c r="P1551" s="3">
        <f>VLOOKUP(A1551,'27-7'!$A$2:$N$1650,14,FALSE)</f>
        <v>240.28571428571428</v>
      </c>
      <c r="Q1551" s="6">
        <f t="shared" si="174"/>
        <v>-0.14130003963535467</v>
      </c>
      <c r="R1551" s="5">
        <f>VLOOKUP(A1551,'27-7'!$A$2:$L$1650,12,FALSE)</f>
        <v>0.51</v>
      </c>
      <c r="S1551" s="7">
        <f t="shared" si="175"/>
        <v>-0.29411764705882359</v>
      </c>
      <c r="T1551">
        <v>2476</v>
      </c>
      <c r="U1551">
        <v>100</v>
      </c>
      <c r="V1551">
        <f t="shared" si="170"/>
        <v>0</v>
      </c>
      <c r="W1551">
        <f t="shared" si="171"/>
        <v>0</v>
      </c>
      <c r="X1551">
        <f t="shared" si="172"/>
        <v>0</v>
      </c>
    </row>
    <row r="1552" spans="1:24" x14ac:dyDescent="0.3">
      <c r="A1552" t="s">
        <v>1612</v>
      </c>
      <c r="B1552" t="str">
        <f t="shared" si="173"/>
        <v>'MARALOVER'</v>
      </c>
      <c r="C1552" t="s">
        <v>24</v>
      </c>
      <c r="D1552" t="s">
        <v>1677</v>
      </c>
      <c r="E1552">
        <v>11.7</v>
      </c>
      <c r="F1552">
        <v>12.2</v>
      </c>
      <c r="G1552">
        <v>12.2</v>
      </c>
      <c r="H1552">
        <v>11.65</v>
      </c>
      <c r="I1552">
        <v>11.95</v>
      </c>
      <c r="J1552">
        <v>12</v>
      </c>
      <c r="K1552">
        <v>12</v>
      </c>
      <c r="L1552">
        <v>2856</v>
      </c>
      <c r="M1552" s="3">
        <v>0.34</v>
      </c>
      <c r="N1552">
        <v>38</v>
      </c>
      <c r="O1552" s="3">
        <f t="shared" si="169"/>
        <v>75.15789473684211</v>
      </c>
      <c r="P1552" s="3">
        <f>VLOOKUP(A1552,'27-7'!$A$2:$N$1650,14,FALSE)</f>
        <v>77.142857142857139</v>
      </c>
      <c r="Q1552" s="6">
        <f t="shared" si="174"/>
        <v>-2.5730994152046674E-2</v>
      </c>
      <c r="R1552" s="5">
        <f>VLOOKUP(A1552,'27-7'!$A$2:$L$1650,12,FALSE)</f>
        <v>0.19</v>
      </c>
      <c r="S1552" s="7">
        <f t="shared" si="175"/>
        <v>0.78947368421052644</v>
      </c>
      <c r="T1552">
        <v>1823</v>
      </c>
      <c r="U1552">
        <v>63.83</v>
      </c>
      <c r="V1552">
        <f t="shared" si="170"/>
        <v>0</v>
      </c>
      <c r="W1552">
        <f t="shared" si="171"/>
        <v>0</v>
      </c>
      <c r="X1552">
        <f t="shared" si="172"/>
        <v>0</v>
      </c>
    </row>
    <row r="1553" spans="1:24" x14ac:dyDescent="0.3">
      <c r="A1553" t="s">
        <v>1608</v>
      </c>
      <c r="B1553" t="str">
        <f t="shared" si="173"/>
        <v>'HAVISHA'</v>
      </c>
      <c r="C1553" t="s">
        <v>41</v>
      </c>
      <c r="D1553" t="s">
        <v>1677</v>
      </c>
      <c r="E1553">
        <v>0.65</v>
      </c>
      <c r="F1553">
        <v>0.6</v>
      </c>
      <c r="G1553">
        <v>0.7</v>
      </c>
      <c r="H1553">
        <v>0.6</v>
      </c>
      <c r="I1553">
        <v>0.7</v>
      </c>
      <c r="J1553">
        <v>0.7</v>
      </c>
      <c r="K1553">
        <v>0.63</v>
      </c>
      <c r="L1553">
        <v>51988</v>
      </c>
      <c r="M1553" s="3">
        <v>0.33</v>
      </c>
      <c r="N1553">
        <v>51</v>
      </c>
      <c r="O1553" s="3">
        <f t="shared" si="169"/>
        <v>1019.3725490196078</v>
      </c>
      <c r="P1553" s="3">
        <f>VLOOKUP(A1553,'27-7'!$A$2:$N$1650,14,FALSE)</f>
        <v>857.31578947368416</v>
      </c>
      <c r="Q1553" s="6">
        <f t="shared" si="174"/>
        <v>0.18902808222558476</v>
      </c>
      <c r="R1553" s="5">
        <f>VLOOKUP(A1553,'27-7'!$A$2:$L$1650,12,FALSE)</f>
        <v>0.22</v>
      </c>
      <c r="S1553" s="7">
        <f t="shared" si="175"/>
        <v>0.50000000000000011</v>
      </c>
      <c r="T1553" t="s">
        <v>42</v>
      </c>
      <c r="U1553" t="s">
        <v>42</v>
      </c>
      <c r="V1553">
        <f t="shared" si="170"/>
        <v>0</v>
      </c>
      <c r="W1553">
        <f t="shared" si="171"/>
        <v>0</v>
      </c>
      <c r="X1553">
        <f t="shared" si="172"/>
        <v>0</v>
      </c>
    </row>
    <row r="1554" spans="1:24" x14ac:dyDescent="0.3">
      <c r="A1554" t="s">
        <v>1618</v>
      </c>
      <c r="B1554" t="str">
        <f t="shared" si="173"/>
        <v>'JITFINFRA'</v>
      </c>
      <c r="C1554" t="s">
        <v>41</v>
      </c>
      <c r="D1554" t="s">
        <v>1677</v>
      </c>
      <c r="E1554">
        <v>5.6</v>
      </c>
      <c r="F1554">
        <v>5.35</v>
      </c>
      <c r="G1554">
        <v>5.85</v>
      </c>
      <c r="H1554">
        <v>5.35</v>
      </c>
      <c r="I1554">
        <v>5.75</v>
      </c>
      <c r="J1554">
        <v>5.6</v>
      </c>
      <c r="K1554">
        <v>5.53</v>
      </c>
      <c r="L1554">
        <v>5569</v>
      </c>
      <c r="M1554" s="3">
        <v>0.31</v>
      </c>
      <c r="N1554">
        <v>39</v>
      </c>
      <c r="O1554" s="3">
        <f t="shared" si="169"/>
        <v>142.7948717948718</v>
      </c>
      <c r="P1554" s="3">
        <f>VLOOKUP(A1554,'27-7'!$A$2:$N$1650,14,FALSE)</f>
        <v>121.95454545454545</v>
      </c>
      <c r="Q1554" s="6">
        <f t="shared" si="174"/>
        <v>0.17088601546298157</v>
      </c>
      <c r="R1554" s="5">
        <f>VLOOKUP(A1554,'27-7'!$A$2:$L$1650,12,FALSE)</f>
        <v>0.16</v>
      </c>
      <c r="S1554" s="7">
        <f t="shared" si="175"/>
        <v>0.9375</v>
      </c>
      <c r="T1554" t="s">
        <v>42</v>
      </c>
      <c r="U1554" t="s">
        <v>42</v>
      </c>
      <c r="V1554">
        <f t="shared" si="170"/>
        <v>0</v>
      </c>
      <c r="W1554">
        <f t="shared" si="171"/>
        <v>0</v>
      </c>
      <c r="X1554">
        <f t="shared" si="172"/>
        <v>0</v>
      </c>
    </row>
    <row r="1555" spans="1:24" x14ac:dyDescent="0.3">
      <c r="A1555" t="s">
        <v>1619</v>
      </c>
      <c r="B1555" t="str">
        <f t="shared" si="173"/>
        <v>'MAHAPEXLTD'</v>
      </c>
      <c r="C1555" t="s">
        <v>41</v>
      </c>
      <c r="D1555" t="s">
        <v>1677</v>
      </c>
      <c r="E1555">
        <v>59.05</v>
      </c>
      <c r="F1555">
        <v>59.05</v>
      </c>
      <c r="G1555">
        <v>61.95</v>
      </c>
      <c r="H1555">
        <v>57.1</v>
      </c>
      <c r="I1555">
        <v>57.1</v>
      </c>
      <c r="J1555">
        <v>58.3</v>
      </c>
      <c r="K1555">
        <v>59.04</v>
      </c>
      <c r="L1555">
        <v>509</v>
      </c>
      <c r="M1555" s="3">
        <v>0.3</v>
      </c>
      <c r="N1555">
        <v>11</v>
      </c>
      <c r="O1555" s="3">
        <f t="shared" si="169"/>
        <v>46.272727272727273</v>
      </c>
      <c r="P1555" s="3">
        <f>VLOOKUP(A1555,'27-7'!$A$2:$N$1650,14,FALSE)</f>
        <v>30.333333333333332</v>
      </c>
      <c r="Q1555" s="6">
        <f t="shared" si="174"/>
        <v>0.52547452547452556</v>
      </c>
      <c r="R1555" s="5">
        <f>VLOOKUP(A1555,'27-7'!$A$2:$L$1650,12,FALSE)</f>
        <v>0.16</v>
      </c>
      <c r="S1555" s="7">
        <f t="shared" si="175"/>
        <v>0.87499999999999989</v>
      </c>
      <c r="T1555" t="s">
        <v>42</v>
      </c>
      <c r="U1555" t="s">
        <v>42</v>
      </c>
      <c r="V1555">
        <f t="shared" si="170"/>
        <v>0</v>
      </c>
      <c r="W1555">
        <f t="shared" si="171"/>
        <v>0</v>
      </c>
      <c r="X1555">
        <f t="shared" si="172"/>
        <v>0</v>
      </c>
    </row>
    <row r="1556" spans="1:24" x14ac:dyDescent="0.3">
      <c r="A1556" t="s">
        <v>1101</v>
      </c>
      <c r="B1556" t="str">
        <f t="shared" si="173"/>
        <v>'AHLEAST'</v>
      </c>
      <c r="C1556" t="s">
        <v>24</v>
      </c>
      <c r="D1556" t="s">
        <v>1677</v>
      </c>
      <c r="E1556">
        <v>137.69999999999999</v>
      </c>
      <c r="F1556">
        <v>139.94999999999999</v>
      </c>
      <c r="G1556">
        <v>139.94999999999999</v>
      </c>
      <c r="H1556">
        <v>136.35</v>
      </c>
      <c r="I1556">
        <v>139</v>
      </c>
      <c r="J1556">
        <v>139.05000000000001</v>
      </c>
      <c r="K1556">
        <v>138.46</v>
      </c>
      <c r="L1556">
        <v>211</v>
      </c>
      <c r="M1556" s="3">
        <v>0.28999999999999998</v>
      </c>
      <c r="N1556">
        <v>12</v>
      </c>
      <c r="O1556" s="3">
        <f t="shared" si="169"/>
        <v>17.583333333333332</v>
      </c>
      <c r="P1556" s="3">
        <f>VLOOKUP(A1556,'27-7'!$A$2:$N$1650,14,FALSE)</f>
        <v>15.575757575757576</v>
      </c>
      <c r="Q1556" s="6">
        <f t="shared" si="174"/>
        <v>0.12889105058365749</v>
      </c>
      <c r="R1556" s="5">
        <f>VLOOKUP(A1556,'27-7'!$A$2:$L$1650,12,FALSE)</f>
        <v>1.42</v>
      </c>
      <c r="S1556" s="7">
        <f t="shared" si="175"/>
        <v>-0.79577464788732388</v>
      </c>
      <c r="T1556">
        <v>184</v>
      </c>
      <c r="U1556">
        <v>87.2</v>
      </c>
      <c r="V1556">
        <f t="shared" si="170"/>
        <v>0</v>
      </c>
      <c r="W1556">
        <f t="shared" si="171"/>
        <v>0</v>
      </c>
      <c r="X1556">
        <f t="shared" si="172"/>
        <v>0</v>
      </c>
    </row>
    <row r="1557" spans="1:24" x14ac:dyDescent="0.3">
      <c r="A1557" t="s">
        <v>1061</v>
      </c>
      <c r="B1557" t="str">
        <f t="shared" si="173"/>
        <v>'NKIND'</v>
      </c>
      <c r="C1557" t="s">
        <v>41</v>
      </c>
      <c r="D1557" t="s">
        <v>1677</v>
      </c>
      <c r="E1557">
        <v>24.1</v>
      </c>
      <c r="F1557">
        <v>24.1</v>
      </c>
      <c r="G1557">
        <v>24.1</v>
      </c>
      <c r="H1557">
        <v>24.1</v>
      </c>
      <c r="I1557">
        <v>24.1</v>
      </c>
      <c r="J1557">
        <v>24.1</v>
      </c>
      <c r="K1557">
        <v>24.1</v>
      </c>
      <c r="L1557">
        <v>1197</v>
      </c>
      <c r="M1557" s="3">
        <v>0.28999999999999998</v>
      </c>
      <c r="N1557">
        <v>6</v>
      </c>
      <c r="O1557" s="3">
        <f t="shared" si="169"/>
        <v>199.5</v>
      </c>
      <c r="P1557" s="3">
        <f>VLOOKUP(A1557,'27-7'!$A$2:$N$1650,14,FALSE)</f>
        <v>1666.6666666666667</v>
      </c>
      <c r="Q1557" s="6">
        <f t="shared" si="174"/>
        <v>-0.88029999999999997</v>
      </c>
      <c r="R1557" s="5">
        <f>VLOOKUP(A1557,'27-7'!$A$2:$L$1650,12,FALSE)</f>
        <v>1.21</v>
      </c>
      <c r="S1557" s="7">
        <f t="shared" si="175"/>
        <v>-0.7603305785123966</v>
      </c>
      <c r="T1557" t="s">
        <v>42</v>
      </c>
      <c r="U1557" t="s">
        <v>42</v>
      </c>
      <c r="V1557">
        <f t="shared" si="170"/>
        <v>0</v>
      </c>
      <c r="W1557">
        <f t="shared" si="171"/>
        <v>0</v>
      </c>
      <c r="X1557">
        <f t="shared" si="172"/>
        <v>0</v>
      </c>
    </row>
    <row r="1558" spans="1:24" x14ac:dyDescent="0.3">
      <c r="A1558" t="s">
        <v>1494</v>
      </c>
      <c r="B1558" t="str">
        <f t="shared" si="173"/>
        <v>'TECHNOFAB'</v>
      </c>
      <c r="C1558" t="s">
        <v>41</v>
      </c>
      <c r="D1558" t="s">
        <v>1677</v>
      </c>
      <c r="E1558">
        <v>9.1999999999999993</v>
      </c>
      <c r="F1558">
        <v>9.1999999999999993</v>
      </c>
      <c r="G1558">
        <v>9.1999999999999993</v>
      </c>
      <c r="H1558">
        <v>8.75</v>
      </c>
      <c r="I1558">
        <v>9.1999999999999993</v>
      </c>
      <c r="J1558">
        <v>9.1999999999999993</v>
      </c>
      <c r="K1558">
        <v>8.94</v>
      </c>
      <c r="L1558">
        <v>3246</v>
      </c>
      <c r="M1558" s="3">
        <v>0.28999999999999998</v>
      </c>
      <c r="N1558">
        <v>23</v>
      </c>
      <c r="O1558" s="3">
        <f t="shared" si="169"/>
        <v>141.13043478260869</v>
      </c>
      <c r="P1558" s="3">
        <f>VLOOKUP(A1558,'27-7'!$A$2:$N$1650,14,FALSE)</f>
        <v>274.79545454545456</v>
      </c>
      <c r="Q1558" s="6">
        <f t="shared" si="174"/>
        <v>-0.48641641465265223</v>
      </c>
      <c r="R1558" s="5">
        <f>VLOOKUP(A1558,'27-7'!$A$2:$L$1650,12,FALSE)</f>
        <v>1.1200000000000001</v>
      </c>
      <c r="S1558" s="7">
        <f t="shared" si="175"/>
        <v>-0.7410714285714286</v>
      </c>
      <c r="T1558" t="s">
        <v>42</v>
      </c>
      <c r="U1558" t="s">
        <v>42</v>
      </c>
      <c r="V1558">
        <f t="shared" si="170"/>
        <v>0</v>
      </c>
      <c r="W1558">
        <f t="shared" si="171"/>
        <v>0</v>
      </c>
      <c r="X1558">
        <f t="shared" si="172"/>
        <v>0</v>
      </c>
    </row>
    <row r="1559" spans="1:24" x14ac:dyDescent="0.3">
      <c r="A1559" t="s">
        <v>1614</v>
      </c>
      <c r="B1559" t="str">
        <f t="shared" si="173"/>
        <v>'BANG'</v>
      </c>
      <c r="C1559" t="s">
        <v>24</v>
      </c>
      <c r="D1559" t="s">
        <v>1677</v>
      </c>
      <c r="E1559">
        <v>16.850000000000001</v>
      </c>
      <c r="F1559">
        <v>16.8</v>
      </c>
      <c r="G1559">
        <v>17</v>
      </c>
      <c r="H1559">
        <v>16.100000000000001</v>
      </c>
      <c r="I1559">
        <v>16.100000000000001</v>
      </c>
      <c r="J1559">
        <v>16.75</v>
      </c>
      <c r="K1559">
        <v>16.75</v>
      </c>
      <c r="L1559">
        <v>1656</v>
      </c>
      <c r="M1559" s="3">
        <v>0.28000000000000003</v>
      </c>
      <c r="N1559">
        <v>70</v>
      </c>
      <c r="O1559" s="3">
        <f t="shared" si="169"/>
        <v>23.657142857142858</v>
      </c>
      <c r="P1559" s="3">
        <f>VLOOKUP(A1559,'27-7'!$A$2:$N$1650,14,FALSE)</f>
        <v>47.863636363636367</v>
      </c>
      <c r="Q1559" s="6">
        <f t="shared" si="174"/>
        <v>-0.50573870573870572</v>
      </c>
      <c r="R1559" s="5">
        <f>VLOOKUP(A1559,'27-7'!$A$2:$L$1650,12,FALSE)</f>
        <v>0.18</v>
      </c>
      <c r="S1559" s="7">
        <f t="shared" si="175"/>
        <v>0.5555555555555558</v>
      </c>
      <c r="T1559">
        <v>1145</v>
      </c>
      <c r="U1559">
        <v>69.14</v>
      </c>
      <c r="V1559">
        <f t="shared" si="170"/>
        <v>0</v>
      </c>
      <c r="W1559">
        <f t="shared" si="171"/>
        <v>0</v>
      </c>
      <c r="X1559">
        <f t="shared" si="172"/>
        <v>0</v>
      </c>
    </row>
    <row r="1560" spans="1:24" x14ac:dyDescent="0.3">
      <c r="A1560" t="s">
        <v>1601</v>
      </c>
      <c r="B1560" t="str">
        <f t="shared" si="173"/>
        <v>'MANGTIMBER'</v>
      </c>
      <c r="C1560" t="s">
        <v>24</v>
      </c>
      <c r="D1560" t="s">
        <v>1677</v>
      </c>
      <c r="E1560">
        <v>7.1</v>
      </c>
      <c r="F1560">
        <v>7.1</v>
      </c>
      <c r="G1560">
        <v>7.4</v>
      </c>
      <c r="H1560">
        <v>6.75</v>
      </c>
      <c r="I1560">
        <v>7.1</v>
      </c>
      <c r="J1560">
        <v>7.1</v>
      </c>
      <c r="K1560">
        <v>6.83</v>
      </c>
      <c r="L1560">
        <v>4153</v>
      </c>
      <c r="M1560" s="3">
        <v>0.28000000000000003</v>
      </c>
      <c r="N1560">
        <v>36</v>
      </c>
      <c r="O1560" s="3">
        <f t="shared" si="169"/>
        <v>115.36111111111111</v>
      </c>
      <c r="P1560" s="3">
        <f>VLOOKUP(A1560,'27-7'!$A$2:$N$1650,14,FALSE)</f>
        <v>128.58620689655172</v>
      </c>
      <c r="Q1560" s="6">
        <f t="shared" si="174"/>
        <v>-0.10285003426596338</v>
      </c>
      <c r="R1560" s="5">
        <f>VLOOKUP(A1560,'27-7'!$A$2:$L$1650,12,FALSE)</f>
        <v>0.26</v>
      </c>
      <c r="S1560" s="7">
        <f t="shared" si="175"/>
        <v>7.6923076923076983E-2</v>
      </c>
      <c r="T1560">
        <v>3741</v>
      </c>
      <c r="U1560">
        <v>90.08</v>
      </c>
      <c r="V1560">
        <f t="shared" si="170"/>
        <v>0</v>
      </c>
      <c r="W1560">
        <f t="shared" si="171"/>
        <v>0</v>
      </c>
      <c r="X1560">
        <f t="shared" si="172"/>
        <v>0</v>
      </c>
    </row>
    <row r="1561" spans="1:24" x14ac:dyDescent="0.3">
      <c r="A1561" t="s">
        <v>1126</v>
      </c>
      <c r="B1561" t="str">
        <f t="shared" si="173"/>
        <v>'SOMICONVEY'</v>
      </c>
      <c r="C1561" t="s">
        <v>24</v>
      </c>
      <c r="D1561" t="s">
        <v>1677</v>
      </c>
      <c r="E1561">
        <v>15.8</v>
      </c>
      <c r="F1561">
        <v>15.75</v>
      </c>
      <c r="G1561">
        <v>16.149999999999999</v>
      </c>
      <c r="H1561">
        <v>15.1</v>
      </c>
      <c r="I1561">
        <v>15.85</v>
      </c>
      <c r="J1561">
        <v>15.85</v>
      </c>
      <c r="K1561">
        <v>15.38</v>
      </c>
      <c r="L1561">
        <v>1840</v>
      </c>
      <c r="M1561" s="3">
        <v>0.28000000000000003</v>
      </c>
      <c r="N1561">
        <v>32</v>
      </c>
      <c r="O1561" s="3">
        <f t="shared" si="169"/>
        <v>57.5</v>
      </c>
      <c r="P1561" s="3">
        <f>VLOOKUP(A1561,'27-7'!$A$2:$N$1650,14,FALSE)</f>
        <v>109.72727272727273</v>
      </c>
      <c r="Q1561" s="6">
        <f t="shared" si="174"/>
        <v>-0.47597348798674405</v>
      </c>
      <c r="R1561" s="5">
        <f>VLOOKUP(A1561,'27-7'!$A$2:$L$1650,12,FALSE)</f>
        <v>0.19</v>
      </c>
      <c r="S1561" s="7">
        <f t="shared" si="175"/>
        <v>0.47368421052631593</v>
      </c>
      <c r="T1561">
        <v>1723</v>
      </c>
      <c r="U1561">
        <v>93.64</v>
      </c>
      <c r="V1561">
        <f t="shared" si="170"/>
        <v>0</v>
      </c>
      <c r="W1561">
        <f t="shared" si="171"/>
        <v>0</v>
      </c>
      <c r="X1561">
        <f t="shared" si="172"/>
        <v>0</v>
      </c>
    </row>
    <row r="1562" spans="1:24" x14ac:dyDescent="0.3">
      <c r="A1562" t="s">
        <v>1584</v>
      </c>
      <c r="B1562" t="str">
        <f t="shared" si="173"/>
        <v>'MUKANDENGG'</v>
      </c>
      <c r="C1562" t="s">
        <v>41</v>
      </c>
      <c r="D1562" t="s">
        <v>1677</v>
      </c>
      <c r="E1562">
        <v>8.3000000000000007</v>
      </c>
      <c r="F1562">
        <v>8.3000000000000007</v>
      </c>
      <c r="G1562">
        <v>8.3000000000000007</v>
      </c>
      <c r="H1562">
        <v>7.9</v>
      </c>
      <c r="I1562">
        <v>8.1999999999999993</v>
      </c>
      <c r="J1562">
        <v>7.95</v>
      </c>
      <c r="K1562">
        <v>7.96</v>
      </c>
      <c r="L1562">
        <v>3291</v>
      </c>
      <c r="M1562" s="3">
        <v>0.26</v>
      </c>
      <c r="N1562">
        <v>12</v>
      </c>
      <c r="O1562" s="3">
        <f t="shared" si="169"/>
        <v>274.25</v>
      </c>
      <c r="P1562" s="3">
        <f>VLOOKUP(A1562,'27-7'!$A$2:$N$1650,14,FALSE)</f>
        <v>198.81818181818181</v>
      </c>
      <c r="Q1562" s="6">
        <f t="shared" si="174"/>
        <v>0.37940100594421583</v>
      </c>
      <c r="R1562" s="5">
        <f>VLOOKUP(A1562,'27-7'!$A$2:$L$1650,12,FALSE)</f>
        <v>0.34</v>
      </c>
      <c r="S1562" s="7">
        <f t="shared" si="175"/>
        <v>-0.23529411764705885</v>
      </c>
      <c r="T1562" t="s">
        <v>42</v>
      </c>
      <c r="U1562" t="s">
        <v>42</v>
      </c>
      <c r="V1562">
        <f t="shared" si="170"/>
        <v>0</v>
      </c>
      <c r="W1562">
        <f t="shared" si="171"/>
        <v>0</v>
      </c>
      <c r="X1562">
        <f t="shared" si="172"/>
        <v>0</v>
      </c>
    </row>
    <row r="1563" spans="1:24" x14ac:dyDescent="0.3">
      <c r="A1563" t="s">
        <v>1056</v>
      </c>
      <c r="B1563" t="str">
        <f t="shared" si="173"/>
        <v>'PREMIERPOL'</v>
      </c>
      <c r="C1563" t="s">
        <v>24</v>
      </c>
      <c r="D1563" t="s">
        <v>1677</v>
      </c>
      <c r="E1563">
        <v>23.1</v>
      </c>
      <c r="F1563">
        <v>22.6</v>
      </c>
      <c r="G1563">
        <v>23.85</v>
      </c>
      <c r="H1563">
        <v>22.6</v>
      </c>
      <c r="I1563">
        <v>23.35</v>
      </c>
      <c r="J1563">
        <v>23.4</v>
      </c>
      <c r="K1563">
        <v>23.2</v>
      </c>
      <c r="L1563">
        <v>1122</v>
      </c>
      <c r="M1563" s="3">
        <v>0.26</v>
      </c>
      <c r="N1563">
        <v>14</v>
      </c>
      <c r="O1563" s="3">
        <f t="shared" si="169"/>
        <v>80.142857142857139</v>
      </c>
      <c r="P1563" s="3">
        <f>VLOOKUP(A1563,'27-7'!$A$2:$N$1650,14,FALSE)</f>
        <v>293.969696969697</v>
      </c>
      <c r="Q1563" s="6">
        <f t="shared" si="174"/>
        <v>-0.72737714815851096</v>
      </c>
      <c r="R1563" s="5">
        <f>VLOOKUP(A1563,'27-7'!$A$2:$L$1650,12,FALSE)</f>
        <v>2.2799999999999998</v>
      </c>
      <c r="S1563" s="7">
        <f t="shared" si="175"/>
        <v>-0.88596491228070162</v>
      </c>
      <c r="T1563">
        <v>861</v>
      </c>
      <c r="U1563">
        <v>76.739999999999995</v>
      </c>
      <c r="V1563">
        <f t="shared" si="170"/>
        <v>0</v>
      </c>
      <c r="W1563">
        <f t="shared" si="171"/>
        <v>0</v>
      </c>
      <c r="X1563">
        <f t="shared" si="172"/>
        <v>0</v>
      </c>
    </row>
    <row r="1564" spans="1:24" x14ac:dyDescent="0.3">
      <c r="A1564" t="s">
        <v>1583</v>
      </c>
      <c r="B1564" t="str">
        <f t="shared" si="173"/>
        <v>'CINEVISTA'</v>
      </c>
      <c r="C1564" t="s">
        <v>24</v>
      </c>
      <c r="D1564" t="s">
        <v>1677</v>
      </c>
      <c r="E1564">
        <v>5.4</v>
      </c>
      <c r="F1564">
        <v>5.4</v>
      </c>
      <c r="G1564">
        <v>5.4</v>
      </c>
      <c r="H1564">
        <v>5.2</v>
      </c>
      <c r="I1564">
        <v>5.2</v>
      </c>
      <c r="J1564">
        <v>5.25</v>
      </c>
      <c r="K1564">
        <v>5.21</v>
      </c>
      <c r="L1564">
        <v>4721</v>
      </c>
      <c r="M1564" s="3">
        <v>0.25</v>
      </c>
      <c r="N1564">
        <v>18</v>
      </c>
      <c r="O1564" s="3">
        <f t="shared" si="169"/>
        <v>262.27777777777777</v>
      </c>
      <c r="P1564" s="3">
        <f>VLOOKUP(A1564,'27-7'!$A$2:$N$1650,14,FALSE)</f>
        <v>142.19999999999999</v>
      </c>
      <c r="Q1564" s="6">
        <f t="shared" si="174"/>
        <v>0.84442881700265682</v>
      </c>
      <c r="R1564" s="5">
        <f>VLOOKUP(A1564,'27-7'!$A$2:$L$1650,12,FALSE)</f>
        <v>0.34</v>
      </c>
      <c r="S1564" s="7">
        <f t="shared" si="175"/>
        <v>-0.26470588235294124</v>
      </c>
      <c r="T1564">
        <v>4501</v>
      </c>
      <c r="U1564">
        <v>95.34</v>
      </c>
      <c r="V1564">
        <f t="shared" si="170"/>
        <v>0</v>
      </c>
      <c r="W1564">
        <f t="shared" si="171"/>
        <v>0</v>
      </c>
      <c r="X1564">
        <f t="shared" si="172"/>
        <v>0</v>
      </c>
    </row>
    <row r="1565" spans="1:24" x14ac:dyDescent="0.3">
      <c r="A1565" t="s">
        <v>1603</v>
      </c>
      <c r="B1565" t="str">
        <f t="shared" si="173"/>
        <v>'SPENTEX'</v>
      </c>
      <c r="C1565" t="s">
        <v>41</v>
      </c>
      <c r="D1565" t="s">
        <v>1677</v>
      </c>
      <c r="E1565">
        <v>0.7</v>
      </c>
      <c r="F1565">
        <v>0.7</v>
      </c>
      <c r="G1565">
        <v>0.75</v>
      </c>
      <c r="H1565">
        <v>0.65</v>
      </c>
      <c r="I1565">
        <v>0.7</v>
      </c>
      <c r="J1565">
        <v>0.7</v>
      </c>
      <c r="K1565">
        <v>0.68</v>
      </c>
      <c r="L1565">
        <v>36334</v>
      </c>
      <c r="M1565" s="3">
        <v>0.25</v>
      </c>
      <c r="N1565">
        <v>35</v>
      </c>
      <c r="O1565" s="3">
        <f t="shared" si="169"/>
        <v>1038.1142857142856</v>
      </c>
      <c r="P1565" s="3">
        <f>VLOOKUP(A1565,'27-7'!$A$2:$N$1650,14,FALSE)</f>
        <v>870.16666666666663</v>
      </c>
      <c r="Q1565" s="6">
        <f t="shared" si="174"/>
        <v>0.19300626590417816</v>
      </c>
      <c r="R1565" s="5">
        <f>VLOOKUP(A1565,'27-7'!$A$2:$L$1650,12,FALSE)</f>
        <v>0.26</v>
      </c>
      <c r="S1565" s="7">
        <f t="shared" si="175"/>
        <v>-3.8461538461538491E-2</v>
      </c>
      <c r="T1565" t="s">
        <v>42</v>
      </c>
      <c r="U1565" t="s">
        <v>42</v>
      </c>
      <c r="V1565">
        <f t="shared" si="170"/>
        <v>0</v>
      </c>
      <c r="W1565">
        <f t="shared" si="171"/>
        <v>0</v>
      </c>
      <c r="X1565">
        <f t="shared" si="172"/>
        <v>0</v>
      </c>
    </row>
    <row r="1566" spans="1:24" x14ac:dyDescent="0.3">
      <c r="A1566" t="s">
        <v>1498</v>
      </c>
      <c r="B1566" t="str">
        <f t="shared" si="173"/>
        <v>'JINDALPHOT'</v>
      </c>
      <c r="C1566" t="s">
        <v>24</v>
      </c>
      <c r="D1566" t="s">
        <v>1677</v>
      </c>
      <c r="E1566">
        <v>12.75</v>
      </c>
      <c r="F1566">
        <v>12.8</v>
      </c>
      <c r="G1566">
        <v>12.8</v>
      </c>
      <c r="H1566">
        <v>12.3</v>
      </c>
      <c r="I1566">
        <v>12.75</v>
      </c>
      <c r="J1566">
        <v>12.7</v>
      </c>
      <c r="K1566">
        <v>12.64</v>
      </c>
      <c r="L1566">
        <v>1886</v>
      </c>
      <c r="M1566" s="3">
        <v>0.24</v>
      </c>
      <c r="N1566">
        <v>28</v>
      </c>
      <c r="O1566" s="3">
        <f t="shared" si="169"/>
        <v>67.357142857142861</v>
      </c>
      <c r="P1566" s="3">
        <f>VLOOKUP(A1566,'27-7'!$A$2:$N$1650,14,FALSE)</f>
        <v>98.941176470588232</v>
      </c>
      <c r="Q1566" s="6">
        <f t="shared" si="174"/>
        <v>-0.31922031595039912</v>
      </c>
      <c r="R1566" s="5">
        <f>VLOOKUP(A1566,'27-7'!$A$2:$L$1650,12,FALSE)</f>
        <v>1.08</v>
      </c>
      <c r="S1566" s="7">
        <f t="shared" si="175"/>
        <v>-0.77777777777777779</v>
      </c>
      <c r="T1566">
        <v>1343</v>
      </c>
      <c r="U1566">
        <v>71.209999999999994</v>
      </c>
      <c r="V1566">
        <f t="shared" si="170"/>
        <v>0</v>
      </c>
      <c r="W1566">
        <f t="shared" si="171"/>
        <v>0</v>
      </c>
      <c r="X1566">
        <f t="shared" si="172"/>
        <v>0</v>
      </c>
    </row>
    <row r="1567" spans="1:24" x14ac:dyDescent="0.3">
      <c r="A1567" t="s">
        <v>1559</v>
      </c>
      <c r="B1567" t="str">
        <f t="shared" si="173"/>
        <v>'RAJSREESUG'</v>
      </c>
      <c r="C1567" t="s">
        <v>41</v>
      </c>
      <c r="D1567" t="s">
        <v>1677</v>
      </c>
      <c r="E1567">
        <v>14.4</v>
      </c>
      <c r="F1567">
        <v>14</v>
      </c>
      <c r="G1567">
        <v>14.7</v>
      </c>
      <c r="H1567">
        <v>14</v>
      </c>
      <c r="I1567">
        <v>14.4</v>
      </c>
      <c r="J1567">
        <v>14.4</v>
      </c>
      <c r="K1567">
        <v>14.13</v>
      </c>
      <c r="L1567">
        <v>1683</v>
      </c>
      <c r="M1567" s="3">
        <v>0.24</v>
      </c>
      <c r="N1567">
        <v>14</v>
      </c>
      <c r="O1567" s="3">
        <f t="shared" si="169"/>
        <v>120.21428571428571</v>
      </c>
      <c r="P1567" s="3">
        <f>VLOOKUP(A1567,'27-7'!$A$2:$N$1650,14,FALSE)</f>
        <v>182.2</v>
      </c>
      <c r="Q1567" s="6">
        <f t="shared" si="174"/>
        <v>-0.34020699388427161</v>
      </c>
      <c r="R1567" s="5">
        <f>VLOOKUP(A1567,'27-7'!$A$2:$L$1650,12,FALSE)</f>
        <v>0.53</v>
      </c>
      <c r="S1567" s="7">
        <f t="shared" si="175"/>
        <v>-0.54716981132075471</v>
      </c>
      <c r="T1567" t="s">
        <v>42</v>
      </c>
      <c r="U1567" t="s">
        <v>42</v>
      </c>
      <c r="V1567">
        <f t="shared" si="170"/>
        <v>0</v>
      </c>
      <c r="W1567">
        <f t="shared" si="171"/>
        <v>0</v>
      </c>
      <c r="X1567">
        <f t="shared" si="172"/>
        <v>0</v>
      </c>
    </row>
    <row r="1568" spans="1:24" x14ac:dyDescent="0.3">
      <c r="A1568" t="s">
        <v>1052</v>
      </c>
      <c r="B1568" t="str">
        <f t="shared" si="173"/>
        <v>'AHLWEST'</v>
      </c>
      <c r="C1568" t="s">
        <v>24</v>
      </c>
      <c r="D1568" t="s">
        <v>1677</v>
      </c>
      <c r="E1568">
        <v>253.85</v>
      </c>
      <c r="F1568">
        <v>243.95</v>
      </c>
      <c r="G1568">
        <v>254.3</v>
      </c>
      <c r="H1568">
        <v>243.95</v>
      </c>
      <c r="I1568">
        <v>253</v>
      </c>
      <c r="J1568">
        <v>247.5</v>
      </c>
      <c r="K1568">
        <v>247.58</v>
      </c>
      <c r="L1568">
        <v>93</v>
      </c>
      <c r="M1568" s="3">
        <v>0.23</v>
      </c>
      <c r="N1568">
        <v>15</v>
      </c>
      <c r="O1568" s="3">
        <f t="shared" si="169"/>
        <v>6.2</v>
      </c>
      <c r="P1568" s="3">
        <f>VLOOKUP(A1568,'27-7'!$A$2:$N$1650,14,FALSE)</f>
        <v>32.452380952380949</v>
      </c>
      <c r="Q1568" s="6">
        <f t="shared" si="174"/>
        <v>-0.8089508437270726</v>
      </c>
      <c r="R1568" s="5">
        <f>VLOOKUP(A1568,'27-7'!$A$2:$L$1650,12,FALSE)</f>
        <v>3.41</v>
      </c>
      <c r="S1568" s="7">
        <f t="shared" si="175"/>
        <v>-0.9325513196480939</v>
      </c>
      <c r="T1568">
        <v>36</v>
      </c>
      <c r="U1568">
        <v>38.71</v>
      </c>
      <c r="V1568">
        <f t="shared" si="170"/>
        <v>0</v>
      </c>
      <c r="W1568">
        <f t="shared" si="171"/>
        <v>0</v>
      </c>
      <c r="X1568">
        <f t="shared" si="172"/>
        <v>0</v>
      </c>
    </row>
    <row r="1569" spans="1:24" x14ac:dyDescent="0.3">
      <c r="A1569" t="s">
        <v>1015</v>
      </c>
      <c r="B1569" t="str">
        <f t="shared" si="173"/>
        <v>'WIPL'</v>
      </c>
      <c r="C1569" t="s">
        <v>41</v>
      </c>
      <c r="D1569" t="s">
        <v>1677</v>
      </c>
      <c r="E1569">
        <v>49</v>
      </c>
      <c r="F1569">
        <v>49</v>
      </c>
      <c r="G1569">
        <v>50</v>
      </c>
      <c r="H1569">
        <v>49</v>
      </c>
      <c r="I1569">
        <v>50</v>
      </c>
      <c r="J1569">
        <v>50</v>
      </c>
      <c r="K1569">
        <v>49.9</v>
      </c>
      <c r="L1569">
        <v>455</v>
      </c>
      <c r="M1569" s="3">
        <v>0.23</v>
      </c>
      <c r="N1569">
        <v>5</v>
      </c>
      <c r="O1569" s="3">
        <f t="shared" si="169"/>
        <v>91</v>
      </c>
      <c r="P1569" s="3">
        <f>VLOOKUP(A1569,'27-7'!$A$2:$N$1650,14,FALSE)</f>
        <v>350.875</v>
      </c>
      <c r="Q1569" s="6">
        <f t="shared" si="174"/>
        <v>-0.74064837905236913</v>
      </c>
      <c r="R1569" s="5">
        <f>VLOOKUP(A1569,'27-7'!$A$2:$L$1650,12,FALSE)</f>
        <v>1.38</v>
      </c>
      <c r="S1569" s="7">
        <f t="shared" si="175"/>
        <v>-0.83333333333333337</v>
      </c>
      <c r="T1569" t="s">
        <v>42</v>
      </c>
      <c r="U1569" t="s">
        <v>42</v>
      </c>
      <c r="V1569">
        <f t="shared" si="170"/>
        <v>0</v>
      </c>
      <c r="W1569">
        <f t="shared" si="171"/>
        <v>0</v>
      </c>
      <c r="X1569">
        <f t="shared" si="172"/>
        <v>0</v>
      </c>
    </row>
    <row r="1570" spans="1:24" x14ac:dyDescent="0.3">
      <c r="A1570" t="s">
        <v>1627</v>
      </c>
      <c r="B1570" t="str">
        <f t="shared" si="173"/>
        <v>'MITTAL'</v>
      </c>
      <c r="C1570" t="s">
        <v>24</v>
      </c>
      <c r="D1570" t="s">
        <v>1677</v>
      </c>
      <c r="E1570">
        <v>49.5</v>
      </c>
      <c r="F1570">
        <v>47.05</v>
      </c>
      <c r="G1570">
        <v>47.05</v>
      </c>
      <c r="H1570">
        <v>47.05</v>
      </c>
      <c r="I1570">
        <v>47.05</v>
      </c>
      <c r="J1570">
        <v>47.05</v>
      </c>
      <c r="K1570">
        <v>47.05</v>
      </c>
      <c r="L1570">
        <v>476</v>
      </c>
      <c r="M1570" s="3">
        <v>0.22</v>
      </c>
      <c r="N1570">
        <v>24</v>
      </c>
      <c r="O1570" s="3">
        <f t="shared" si="169"/>
        <v>19.833333333333332</v>
      </c>
      <c r="P1570" s="3">
        <f>VLOOKUP(A1570,'27-7'!$A$2:$N$1650,14,FALSE)</f>
        <v>22.333333333333332</v>
      </c>
      <c r="Q1570" s="6">
        <f t="shared" si="174"/>
        <v>-0.11194029850746269</v>
      </c>
      <c r="R1570" s="5">
        <f>VLOOKUP(A1570,'27-7'!$A$2:$L$1650,12,FALSE)</f>
        <v>0.13</v>
      </c>
      <c r="S1570" s="7">
        <f t="shared" si="175"/>
        <v>0.69230769230769229</v>
      </c>
      <c r="T1570">
        <v>476</v>
      </c>
      <c r="U1570">
        <v>100</v>
      </c>
      <c r="V1570">
        <f t="shared" si="170"/>
        <v>0</v>
      </c>
      <c r="W1570">
        <f t="shared" si="171"/>
        <v>0</v>
      </c>
      <c r="X1570">
        <f t="shared" si="172"/>
        <v>0</v>
      </c>
    </row>
    <row r="1571" spans="1:24" x14ac:dyDescent="0.3">
      <c r="A1571" t="s">
        <v>1068</v>
      </c>
      <c r="B1571" t="str">
        <f t="shared" si="173"/>
        <v>'MORARJEE'</v>
      </c>
      <c r="C1571" t="s">
        <v>24</v>
      </c>
      <c r="D1571" t="s">
        <v>1677</v>
      </c>
      <c r="E1571">
        <v>9.8000000000000007</v>
      </c>
      <c r="F1571">
        <v>9.6999999999999993</v>
      </c>
      <c r="G1571">
        <v>9.6999999999999993</v>
      </c>
      <c r="H1571">
        <v>9.35</v>
      </c>
      <c r="I1571">
        <v>9.6999999999999993</v>
      </c>
      <c r="J1571">
        <v>9.6999999999999993</v>
      </c>
      <c r="K1571">
        <v>9.5299999999999994</v>
      </c>
      <c r="L1571">
        <v>2307</v>
      </c>
      <c r="M1571" s="3">
        <v>0.22</v>
      </c>
      <c r="N1571">
        <v>7</v>
      </c>
      <c r="O1571" s="3">
        <f t="shared" si="169"/>
        <v>329.57142857142856</v>
      </c>
      <c r="P1571" s="3">
        <f>VLOOKUP(A1571,'27-7'!$A$2:$N$1650,14,FALSE)</f>
        <v>373.625</v>
      </c>
      <c r="Q1571" s="6">
        <f t="shared" si="174"/>
        <v>-0.11790852172250638</v>
      </c>
      <c r="R1571" s="5">
        <f>VLOOKUP(A1571,'27-7'!$A$2:$L$1650,12,FALSE)</f>
        <v>0.56999999999999995</v>
      </c>
      <c r="S1571" s="7">
        <f t="shared" si="175"/>
        <v>-0.61403508771929827</v>
      </c>
      <c r="T1571">
        <v>2307</v>
      </c>
      <c r="U1571">
        <v>100</v>
      </c>
      <c r="V1571">
        <f t="shared" si="170"/>
        <v>0</v>
      </c>
      <c r="W1571">
        <f t="shared" si="171"/>
        <v>0</v>
      </c>
      <c r="X1571">
        <f t="shared" si="172"/>
        <v>0</v>
      </c>
    </row>
    <row r="1572" spans="1:24" x14ac:dyDescent="0.3">
      <c r="A1572" t="s">
        <v>1074</v>
      </c>
      <c r="B1572" t="str">
        <f t="shared" si="173"/>
        <v>'PALREDTEC'</v>
      </c>
      <c r="C1572" t="s">
        <v>41</v>
      </c>
      <c r="D1572" t="s">
        <v>1677</v>
      </c>
      <c r="E1572">
        <v>17.75</v>
      </c>
      <c r="F1572">
        <v>17.100000000000001</v>
      </c>
      <c r="G1572">
        <v>17.75</v>
      </c>
      <c r="H1572">
        <v>17.100000000000001</v>
      </c>
      <c r="I1572">
        <v>17.75</v>
      </c>
      <c r="J1572">
        <v>17.75</v>
      </c>
      <c r="K1572">
        <v>17.68</v>
      </c>
      <c r="L1572">
        <v>1232</v>
      </c>
      <c r="M1572" s="3">
        <v>0.22</v>
      </c>
      <c r="N1572">
        <v>15</v>
      </c>
      <c r="O1572" s="3">
        <f t="shared" si="169"/>
        <v>82.13333333333334</v>
      </c>
      <c r="P1572" s="3">
        <f>VLOOKUP(A1572,'27-7'!$A$2:$N$1650,14,FALSE)</f>
        <v>164.83333333333334</v>
      </c>
      <c r="Q1572" s="6">
        <f t="shared" si="174"/>
        <v>-0.50171890798786656</v>
      </c>
      <c r="R1572" s="5">
        <f>VLOOKUP(A1572,'27-7'!$A$2:$L$1650,12,FALSE)</f>
        <v>0.36</v>
      </c>
      <c r="S1572" s="7">
        <f t="shared" si="175"/>
        <v>-0.38888888888888884</v>
      </c>
      <c r="T1572" t="s">
        <v>42</v>
      </c>
      <c r="U1572" t="s">
        <v>42</v>
      </c>
      <c r="V1572">
        <f t="shared" si="170"/>
        <v>0</v>
      </c>
      <c r="W1572">
        <f t="shared" si="171"/>
        <v>0</v>
      </c>
      <c r="X1572">
        <f t="shared" si="172"/>
        <v>0</v>
      </c>
    </row>
    <row r="1573" spans="1:24" x14ac:dyDescent="0.3">
      <c r="A1573" t="s">
        <v>1607</v>
      </c>
      <c r="B1573" t="str">
        <f t="shared" si="173"/>
        <v>'PSL'</v>
      </c>
      <c r="C1573" t="s">
        <v>24</v>
      </c>
      <c r="D1573" t="s">
        <v>1677</v>
      </c>
      <c r="E1573">
        <v>0.8</v>
      </c>
      <c r="F1573">
        <v>0.85</v>
      </c>
      <c r="G1573">
        <v>0.85</v>
      </c>
      <c r="H1573">
        <v>0.85</v>
      </c>
      <c r="I1573">
        <v>0.85</v>
      </c>
      <c r="J1573">
        <v>0.85</v>
      </c>
      <c r="K1573">
        <v>0.85</v>
      </c>
      <c r="L1573">
        <v>26096</v>
      </c>
      <c r="M1573" s="3">
        <v>0.22</v>
      </c>
      <c r="N1573">
        <v>24</v>
      </c>
      <c r="O1573" s="3">
        <f t="shared" si="169"/>
        <v>1087.3333333333333</v>
      </c>
      <c r="P1573" s="3">
        <f>VLOOKUP(A1573,'27-7'!$A$2:$N$1650,14,FALSE)</f>
        <v>902.81818181818187</v>
      </c>
      <c r="Q1573" s="6">
        <f t="shared" si="174"/>
        <v>0.20437686704930674</v>
      </c>
      <c r="R1573" s="5">
        <f>VLOOKUP(A1573,'27-7'!$A$2:$L$1650,12,FALSE)</f>
        <v>0.24</v>
      </c>
      <c r="S1573" s="7">
        <f t="shared" si="175"/>
        <v>-8.3333333333333301E-2</v>
      </c>
      <c r="T1573">
        <v>26096</v>
      </c>
      <c r="U1573">
        <v>100</v>
      </c>
      <c r="V1573">
        <f t="shared" si="170"/>
        <v>0</v>
      </c>
      <c r="W1573">
        <f t="shared" si="171"/>
        <v>0</v>
      </c>
      <c r="X1573">
        <f t="shared" si="172"/>
        <v>0</v>
      </c>
    </row>
    <row r="1574" spans="1:24" x14ac:dyDescent="0.3">
      <c r="A1574" t="s">
        <v>1455</v>
      </c>
      <c r="B1574" t="str">
        <f t="shared" si="173"/>
        <v>'CHROMATIC'</v>
      </c>
      <c r="C1574" t="s">
        <v>41</v>
      </c>
      <c r="D1574" t="s">
        <v>1677</v>
      </c>
      <c r="E1574">
        <v>1.1000000000000001</v>
      </c>
      <c r="F1574">
        <v>1.1000000000000001</v>
      </c>
      <c r="G1574">
        <v>1.1000000000000001</v>
      </c>
      <c r="H1574">
        <v>1.05</v>
      </c>
      <c r="I1574">
        <v>1.05</v>
      </c>
      <c r="J1574">
        <v>1.05</v>
      </c>
      <c r="K1574">
        <v>1.05</v>
      </c>
      <c r="L1574">
        <v>20229</v>
      </c>
      <c r="M1574" s="3">
        <v>0.21</v>
      </c>
      <c r="N1574">
        <v>25</v>
      </c>
      <c r="O1574" s="3">
        <f t="shared" si="169"/>
        <v>809.16</v>
      </c>
      <c r="P1574" s="3">
        <f>VLOOKUP(A1574,'27-7'!$A$2:$N$1650,14,FALSE)</f>
        <v>1173.031007751938</v>
      </c>
      <c r="Q1574" s="6">
        <f t="shared" si="174"/>
        <v>-0.31019726277251675</v>
      </c>
      <c r="R1574" s="5">
        <f>VLOOKUP(A1574,'27-7'!$A$2:$L$1650,12,FALSE)</f>
        <v>1.71</v>
      </c>
      <c r="S1574" s="7">
        <f t="shared" si="175"/>
        <v>-0.87719298245614041</v>
      </c>
      <c r="T1574" t="s">
        <v>42</v>
      </c>
      <c r="U1574" t="s">
        <v>42</v>
      </c>
      <c r="V1574">
        <f t="shared" si="170"/>
        <v>0</v>
      </c>
      <c r="W1574">
        <f t="shared" si="171"/>
        <v>0</v>
      </c>
      <c r="X1574">
        <f t="shared" si="172"/>
        <v>0</v>
      </c>
    </row>
    <row r="1575" spans="1:24" x14ac:dyDescent="0.3">
      <c r="A1575" t="s">
        <v>1605</v>
      </c>
      <c r="B1575" t="str">
        <f t="shared" si="173"/>
        <v>'PRECOT'</v>
      </c>
      <c r="C1575" t="s">
        <v>24</v>
      </c>
      <c r="D1575" t="s">
        <v>1677</v>
      </c>
      <c r="E1575">
        <v>21.55</v>
      </c>
      <c r="F1575">
        <v>22</v>
      </c>
      <c r="G1575">
        <v>22.85</v>
      </c>
      <c r="H1575">
        <v>20.65</v>
      </c>
      <c r="I1575">
        <v>22.4</v>
      </c>
      <c r="J1575">
        <v>22.4</v>
      </c>
      <c r="K1575">
        <v>21.27</v>
      </c>
      <c r="L1575">
        <v>1010</v>
      </c>
      <c r="M1575" s="3">
        <v>0.21</v>
      </c>
      <c r="N1575">
        <v>24</v>
      </c>
      <c r="O1575" s="3">
        <f t="shared" si="169"/>
        <v>42.083333333333336</v>
      </c>
      <c r="P1575" s="3">
        <f>VLOOKUP(A1575,'27-7'!$A$2:$N$1650,14,FALSE)</f>
        <v>71.875</v>
      </c>
      <c r="Q1575" s="6">
        <f t="shared" si="174"/>
        <v>-0.41449275362318838</v>
      </c>
      <c r="R1575" s="5">
        <f>VLOOKUP(A1575,'27-7'!$A$2:$L$1650,12,FALSE)</f>
        <v>0.25</v>
      </c>
      <c r="S1575" s="7">
        <f t="shared" si="175"/>
        <v>-0.16000000000000003</v>
      </c>
      <c r="T1575">
        <v>924</v>
      </c>
      <c r="U1575">
        <v>91.49</v>
      </c>
      <c r="V1575">
        <f t="shared" si="170"/>
        <v>0</v>
      </c>
      <c r="W1575">
        <f t="shared" si="171"/>
        <v>0</v>
      </c>
      <c r="X1575">
        <f t="shared" si="172"/>
        <v>0</v>
      </c>
    </row>
    <row r="1576" spans="1:24" x14ac:dyDescent="0.3">
      <c r="A1576" t="s">
        <v>1162</v>
      </c>
      <c r="B1576" t="str">
        <f t="shared" si="173"/>
        <v>'ZENITHEXPO'</v>
      </c>
      <c r="C1576" t="s">
        <v>24</v>
      </c>
      <c r="D1576" t="s">
        <v>1677</v>
      </c>
      <c r="E1576">
        <v>36.200000000000003</v>
      </c>
      <c r="F1576">
        <v>35.200000000000003</v>
      </c>
      <c r="G1576">
        <v>36.549999999999997</v>
      </c>
      <c r="H1576">
        <v>34.65</v>
      </c>
      <c r="I1576">
        <v>34.65</v>
      </c>
      <c r="J1576">
        <v>35.15</v>
      </c>
      <c r="K1576">
        <v>35.28</v>
      </c>
      <c r="L1576">
        <v>597</v>
      </c>
      <c r="M1576" s="3">
        <v>0.21</v>
      </c>
      <c r="N1576">
        <v>27</v>
      </c>
      <c r="O1576" s="3">
        <f t="shared" si="169"/>
        <v>22.111111111111111</v>
      </c>
      <c r="P1576" s="3">
        <f>VLOOKUP(A1576,'27-7'!$A$2:$N$1650,14,FALSE)</f>
        <v>33.142857142857146</v>
      </c>
      <c r="Q1576" s="6">
        <f t="shared" si="174"/>
        <v>-0.33285440613026829</v>
      </c>
      <c r="R1576" s="5">
        <f>VLOOKUP(A1576,'27-7'!$A$2:$L$1650,12,FALSE)</f>
        <v>0.17</v>
      </c>
      <c r="S1576" s="7">
        <f t="shared" si="175"/>
        <v>0.23529411764705868</v>
      </c>
      <c r="T1576">
        <v>405</v>
      </c>
      <c r="U1576">
        <v>67.84</v>
      </c>
      <c r="V1576">
        <f t="shared" si="170"/>
        <v>0</v>
      </c>
      <c r="W1576">
        <f t="shared" si="171"/>
        <v>0</v>
      </c>
      <c r="X1576">
        <f t="shared" si="172"/>
        <v>0</v>
      </c>
    </row>
    <row r="1577" spans="1:24" x14ac:dyDescent="0.3">
      <c r="A1577" t="s">
        <v>1128</v>
      </c>
      <c r="B1577" t="str">
        <f t="shared" si="173"/>
        <v>'KRISHANA'</v>
      </c>
      <c r="C1577" t="s">
        <v>41</v>
      </c>
      <c r="D1577" t="s">
        <v>1677</v>
      </c>
      <c r="E1577">
        <v>49.5</v>
      </c>
      <c r="F1577">
        <v>48</v>
      </c>
      <c r="G1577">
        <v>48.1</v>
      </c>
      <c r="H1577">
        <v>47.5</v>
      </c>
      <c r="I1577">
        <v>47.75</v>
      </c>
      <c r="J1577">
        <v>47.75</v>
      </c>
      <c r="K1577">
        <v>48.01</v>
      </c>
      <c r="L1577">
        <v>410</v>
      </c>
      <c r="M1577" s="3">
        <v>0.2</v>
      </c>
      <c r="N1577">
        <v>8</v>
      </c>
      <c r="O1577" s="3">
        <f t="shared" si="169"/>
        <v>51.25</v>
      </c>
      <c r="P1577" s="3">
        <f>VLOOKUP(A1577,'27-7'!$A$2:$N$1650,14,FALSE)</f>
        <v>75.25</v>
      </c>
      <c r="Q1577" s="6">
        <f t="shared" si="174"/>
        <v>-0.31893687707641194</v>
      </c>
      <c r="R1577" s="5">
        <f>VLOOKUP(A1577,'27-7'!$A$2:$L$1650,12,FALSE)</f>
        <v>0.15</v>
      </c>
      <c r="S1577" s="7">
        <f t="shared" si="175"/>
        <v>0.33333333333333348</v>
      </c>
      <c r="T1577" t="s">
        <v>42</v>
      </c>
      <c r="U1577" t="s">
        <v>42</v>
      </c>
      <c r="V1577">
        <f t="shared" si="170"/>
        <v>0</v>
      </c>
      <c r="W1577">
        <f t="shared" si="171"/>
        <v>0</v>
      </c>
      <c r="X1577">
        <f t="shared" si="172"/>
        <v>0</v>
      </c>
    </row>
    <row r="1578" spans="1:24" x14ac:dyDescent="0.3">
      <c r="A1578" t="s">
        <v>1094</v>
      </c>
      <c r="B1578" t="str">
        <f t="shared" si="173"/>
        <v>'ABSLBANETF'</v>
      </c>
      <c r="C1578" t="s">
        <v>24</v>
      </c>
      <c r="D1578" t="s">
        <v>1677</v>
      </c>
      <c r="E1578">
        <v>219</v>
      </c>
      <c r="F1578">
        <v>223.01</v>
      </c>
      <c r="G1578">
        <v>228.66</v>
      </c>
      <c r="H1578">
        <v>217</v>
      </c>
      <c r="I1578">
        <v>217</v>
      </c>
      <c r="J1578">
        <v>217.14</v>
      </c>
      <c r="K1578">
        <v>218.17</v>
      </c>
      <c r="L1578">
        <v>81</v>
      </c>
      <c r="M1578" s="3">
        <v>0.18</v>
      </c>
      <c r="N1578">
        <v>15</v>
      </c>
      <c r="O1578" s="3">
        <f t="shared" si="169"/>
        <v>5.4</v>
      </c>
      <c r="P1578" s="3">
        <f>VLOOKUP(A1578,'27-7'!$A$2:$N$1650,14,FALSE)</f>
        <v>13.21875</v>
      </c>
      <c r="Q1578" s="6">
        <f t="shared" si="174"/>
        <v>-0.59148936170212763</v>
      </c>
      <c r="R1578" s="5">
        <f>VLOOKUP(A1578,'27-7'!$A$2:$L$1650,12,FALSE)</f>
        <v>0.93</v>
      </c>
      <c r="S1578" s="7">
        <f t="shared" si="175"/>
        <v>-0.80645161290322576</v>
      </c>
      <c r="T1578">
        <v>76</v>
      </c>
      <c r="U1578">
        <v>93.83</v>
      </c>
      <c r="V1578">
        <f t="shared" si="170"/>
        <v>0</v>
      </c>
      <c r="W1578">
        <f t="shared" si="171"/>
        <v>0</v>
      </c>
      <c r="X1578">
        <f t="shared" si="172"/>
        <v>0</v>
      </c>
    </row>
    <row r="1579" spans="1:24" x14ac:dyDescent="0.3">
      <c r="A1579" t="s">
        <v>1551</v>
      </c>
      <c r="B1579" t="str">
        <f t="shared" si="173"/>
        <v>'IITL'</v>
      </c>
      <c r="C1579" t="s">
        <v>24</v>
      </c>
      <c r="D1579" t="s">
        <v>1677</v>
      </c>
      <c r="E1579">
        <v>54.15</v>
      </c>
      <c r="F1579">
        <v>56.25</v>
      </c>
      <c r="G1579">
        <v>56.25</v>
      </c>
      <c r="H1579">
        <v>52.15</v>
      </c>
      <c r="I1579">
        <v>54.85</v>
      </c>
      <c r="J1579">
        <v>53.45</v>
      </c>
      <c r="K1579">
        <v>53.41</v>
      </c>
      <c r="L1579">
        <v>339</v>
      </c>
      <c r="M1579" s="3">
        <v>0.18</v>
      </c>
      <c r="N1579">
        <v>21</v>
      </c>
      <c r="O1579" s="3">
        <f t="shared" si="169"/>
        <v>16.142857142857142</v>
      </c>
      <c r="P1579" s="3">
        <f>VLOOKUP(A1579,'27-7'!$A$2:$N$1650,14,FALSE)</f>
        <v>57.944444444444443</v>
      </c>
      <c r="Q1579" s="6">
        <f t="shared" si="174"/>
        <v>-0.72140802629776746</v>
      </c>
      <c r="R1579" s="5">
        <f>VLOOKUP(A1579,'27-7'!$A$2:$L$1650,12,FALSE)</f>
        <v>0.56999999999999995</v>
      </c>
      <c r="S1579" s="7">
        <f t="shared" si="175"/>
        <v>-0.68421052631578949</v>
      </c>
      <c r="T1579">
        <v>249</v>
      </c>
      <c r="U1579">
        <v>73.45</v>
      </c>
      <c r="V1579">
        <f t="shared" si="170"/>
        <v>0</v>
      </c>
      <c r="W1579">
        <f t="shared" si="171"/>
        <v>0</v>
      </c>
      <c r="X1579">
        <f t="shared" si="172"/>
        <v>0</v>
      </c>
    </row>
    <row r="1580" spans="1:24" x14ac:dyDescent="0.3">
      <c r="A1580" t="s">
        <v>1488</v>
      </c>
      <c r="B1580" t="str">
        <f t="shared" si="173"/>
        <v>'ALMONDZ'</v>
      </c>
      <c r="C1580" t="s">
        <v>24</v>
      </c>
      <c r="D1580" t="s">
        <v>1677</v>
      </c>
      <c r="E1580">
        <v>11</v>
      </c>
      <c r="F1580">
        <v>11.45</v>
      </c>
      <c r="G1580">
        <v>11.45</v>
      </c>
      <c r="H1580">
        <v>10.8</v>
      </c>
      <c r="I1580">
        <v>11</v>
      </c>
      <c r="J1580">
        <v>11</v>
      </c>
      <c r="K1580">
        <v>11.06</v>
      </c>
      <c r="L1580">
        <v>1561</v>
      </c>
      <c r="M1580" s="3">
        <v>0.17</v>
      </c>
      <c r="N1580">
        <v>26</v>
      </c>
      <c r="O1580" s="3">
        <f t="shared" si="169"/>
        <v>60.03846153846154</v>
      </c>
      <c r="P1580" s="3">
        <f>VLOOKUP(A1580,'27-7'!$A$2:$N$1650,14,FALSE)</f>
        <v>208.41509433962264</v>
      </c>
      <c r="Q1580" s="6">
        <f t="shared" si="174"/>
        <v>-0.7119284391147509</v>
      </c>
      <c r="R1580" s="5">
        <f>VLOOKUP(A1580,'27-7'!$A$2:$L$1650,12,FALSE)</f>
        <v>1.22</v>
      </c>
      <c r="S1580" s="7">
        <f t="shared" si="175"/>
        <v>-0.8606557377049181</v>
      </c>
      <c r="T1580">
        <v>1229</v>
      </c>
      <c r="U1580">
        <v>78.73</v>
      </c>
      <c r="V1580">
        <f t="shared" si="170"/>
        <v>0</v>
      </c>
      <c r="W1580">
        <f t="shared" si="171"/>
        <v>0</v>
      </c>
      <c r="X1580">
        <f t="shared" si="172"/>
        <v>0</v>
      </c>
    </row>
    <row r="1581" spans="1:24" x14ac:dyDescent="0.3">
      <c r="A1581" t="s">
        <v>1606</v>
      </c>
      <c r="B1581" t="str">
        <f t="shared" si="173"/>
        <v>'ARIHANT'</v>
      </c>
      <c r="C1581" t="s">
        <v>24</v>
      </c>
      <c r="D1581" t="s">
        <v>1677</v>
      </c>
      <c r="E1581">
        <v>15</v>
      </c>
      <c r="F1581">
        <v>14.5</v>
      </c>
      <c r="G1581">
        <v>15.35</v>
      </c>
      <c r="H1581">
        <v>14.5</v>
      </c>
      <c r="I1581">
        <v>15</v>
      </c>
      <c r="J1581">
        <v>14.65</v>
      </c>
      <c r="K1581">
        <v>14.95</v>
      </c>
      <c r="L1581">
        <v>1152</v>
      </c>
      <c r="M1581" s="3">
        <v>0.17</v>
      </c>
      <c r="N1581">
        <v>13</v>
      </c>
      <c r="O1581" s="3">
        <f t="shared" si="169"/>
        <v>88.615384615384613</v>
      </c>
      <c r="P1581" s="3">
        <f>VLOOKUP(A1581,'27-7'!$A$2:$N$1650,14,FALSE)</f>
        <v>62.88</v>
      </c>
      <c r="Q1581" s="6">
        <f t="shared" si="174"/>
        <v>0.40927774515560766</v>
      </c>
      <c r="R1581" s="5">
        <f>VLOOKUP(A1581,'27-7'!$A$2:$L$1650,12,FALSE)</f>
        <v>0.24</v>
      </c>
      <c r="S1581" s="7">
        <f t="shared" si="175"/>
        <v>-0.29166666666666657</v>
      </c>
      <c r="T1581">
        <v>702</v>
      </c>
      <c r="U1581">
        <v>60.94</v>
      </c>
      <c r="V1581">
        <f t="shared" si="170"/>
        <v>0</v>
      </c>
      <c r="W1581">
        <f t="shared" si="171"/>
        <v>0</v>
      </c>
      <c r="X1581">
        <f t="shared" si="172"/>
        <v>0</v>
      </c>
    </row>
    <row r="1582" spans="1:24" x14ac:dyDescent="0.3">
      <c r="A1582" t="s">
        <v>1643</v>
      </c>
      <c r="B1582" t="str">
        <f t="shared" si="173"/>
        <v>'MBAPL'</v>
      </c>
      <c r="C1582" t="s">
        <v>41</v>
      </c>
      <c r="D1582" t="s">
        <v>1677</v>
      </c>
      <c r="E1582">
        <v>60.9</v>
      </c>
      <c r="F1582">
        <v>62.5</v>
      </c>
      <c r="G1582">
        <v>63.9</v>
      </c>
      <c r="H1582">
        <v>58.05</v>
      </c>
      <c r="I1582">
        <v>62</v>
      </c>
      <c r="J1582">
        <v>62</v>
      </c>
      <c r="K1582">
        <v>61.83</v>
      </c>
      <c r="L1582">
        <v>269</v>
      </c>
      <c r="M1582" s="3">
        <v>0.17</v>
      </c>
      <c r="N1582">
        <v>10</v>
      </c>
      <c r="O1582" s="3">
        <f t="shared" si="169"/>
        <v>26.9</v>
      </c>
      <c r="P1582" s="3">
        <f>VLOOKUP(A1582,'27-7'!$A$2:$N$1650,14,FALSE)</f>
        <v>18</v>
      </c>
      <c r="Q1582" s="6">
        <f t="shared" si="174"/>
        <v>0.49444444444444435</v>
      </c>
      <c r="R1582" s="5">
        <f>VLOOKUP(A1582,'27-7'!$A$2:$L$1650,12,FALSE)</f>
        <v>0.06</v>
      </c>
      <c r="S1582" s="7">
        <f t="shared" si="175"/>
        <v>1.8333333333333337</v>
      </c>
      <c r="T1582" t="s">
        <v>42</v>
      </c>
      <c r="U1582" t="s">
        <v>42</v>
      </c>
      <c r="V1582">
        <f t="shared" si="170"/>
        <v>0</v>
      </c>
      <c r="W1582">
        <f t="shared" si="171"/>
        <v>0</v>
      </c>
      <c r="X1582">
        <f t="shared" si="172"/>
        <v>0</v>
      </c>
    </row>
    <row r="1583" spans="1:24" x14ac:dyDescent="0.3">
      <c r="A1583" t="s">
        <v>1078</v>
      </c>
      <c r="B1583" t="str">
        <f t="shared" si="173"/>
        <v>'ROLLT'</v>
      </c>
      <c r="C1583" t="s">
        <v>41</v>
      </c>
      <c r="D1583" t="s">
        <v>1677</v>
      </c>
      <c r="E1583">
        <v>2</v>
      </c>
      <c r="F1583">
        <v>2.0499999999999998</v>
      </c>
      <c r="G1583">
        <v>2.1</v>
      </c>
      <c r="H1583">
        <v>2.0499999999999998</v>
      </c>
      <c r="I1583">
        <v>2.1</v>
      </c>
      <c r="J1583">
        <v>2.1</v>
      </c>
      <c r="K1583">
        <v>2.09</v>
      </c>
      <c r="L1583">
        <v>8277</v>
      </c>
      <c r="M1583" s="3">
        <v>0.17</v>
      </c>
      <c r="N1583">
        <v>12</v>
      </c>
      <c r="O1583" s="3">
        <f t="shared" si="169"/>
        <v>689.75</v>
      </c>
      <c r="P1583" s="3">
        <f>VLOOKUP(A1583,'27-7'!$A$2:$N$1650,14,FALSE)</f>
        <v>634.75</v>
      </c>
      <c r="Q1583" s="6">
        <f t="shared" si="174"/>
        <v>8.6648286727057891E-2</v>
      </c>
      <c r="R1583" s="5">
        <f>VLOOKUP(A1583,'27-7'!$A$2:$L$1650,12,FALSE)</f>
        <v>0.15</v>
      </c>
      <c r="S1583" s="7">
        <f t="shared" si="175"/>
        <v>0.13333333333333347</v>
      </c>
      <c r="T1583" t="s">
        <v>42</v>
      </c>
      <c r="U1583" t="s">
        <v>42</v>
      </c>
      <c r="V1583">
        <f t="shared" si="170"/>
        <v>0</v>
      </c>
      <c r="W1583">
        <f t="shared" si="171"/>
        <v>0</v>
      </c>
      <c r="X1583">
        <f t="shared" si="172"/>
        <v>0</v>
      </c>
    </row>
    <row r="1584" spans="1:24" x14ac:dyDescent="0.3">
      <c r="A1584" t="s">
        <v>1058</v>
      </c>
      <c r="B1584" t="str">
        <f t="shared" si="173"/>
        <v>'SCAPDVR'</v>
      </c>
      <c r="C1584" t="s">
        <v>41</v>
      </c>
      <c r="D1584" t="s">
        <v>1677</v>
      </c>
      <c r="E1584">
        <v>1.2</v>
      </c>
      <c r="F1584">
        <v>1.1499999999999999</v>
      </c>
      <c r="G1584">
        <v>1.1499999999999999</v>
      </c>
      <c r="H1584">
        <v>1.1499999999999999</v>
      </c>
      <c r="I1584">
        <v>1.1499999999999999</v>
      </c>
      <c r="J1584">
        <v>1.1499999999999999</v>
      </c>
      <c r="K1584">
        <v>1.1499999999999999</v>
      </c>
      <c r="L1584">
        <v>14942</v>
      </c>
      <c r="M1584" s="3">
        <v>0.17</v>
      </c>
      <c r="N1584">
        <v>18</v>
      </c>
      <c r="O1584" s="3">
        <f t="shared" si="169"/>
        <v>830.11111111111109</v>
      </c>
      <c r="P1584" s="3">
        <f>VLOOKUP(A1584,'27-7'!$A$2:$N$1650,14,FALSE)</f>
        <v>6854.5</v>
      </c>
      <c r="Q1584" s="6">
        <f t="shared" si="174"/>
        <v>-0.87889545391916091</v>
      </c>
      <c r="R1584" s="5">
        <f>VLOOKUP(A1584,'27-7'!$A$2:$L$1650,12,FALSE)</f>
        <v>1.48</v>
      </c>
      <c r="S1584" s="7">
        <f t="shared" si="175"/>
        <v>-0.8851351351351352</v>
      </c>
      <c r="T1584" t="s">
        <v>42</v>
      </c>
      <c r="U1584" t="s">
        <v>42</v>
      </c>
      <c r="V1584">
        <f t="shared" si="170"/>
        <v>0</v>
      </c>
      <c r="W1584">
        <f t="shared" si="171"/>
        <v>0</v>
      </c>
      <c r="X1584">
        <f t="shared" si="172"/>
        <v>0</v>
      </c>
    </row>
    <row r="1585" spans="1:24" x14ac:dyDescent="0.3">
      <c r="A1585" t="s">
        <v>1519</v>
      </c>
      <c r="B1585" t="str">
        <f t="shared" si="173"/>
        <v>'ARIHANTSUP'</v>
      </c>
      <c r="C1585" t="s">
        <v>41</v>
      </c>
      <c r="D1585" t="s">
        <v>1677</v>
      </c>
      <c r="E1585">
        <v>21.65</v>
      </c>
      <c r="F1585">
        <v>22.7</v>
      </c>
      <c r="G1585">
        <v>22.7</v>
      </c>
      <c r="H1585">
        <v>20.65</v>
      </c>
      <c r="I1585">
        <v>21.95</v>
      </c>
      <c r="J1585">
        <v>21.95</v>
      </c>
      <c r="K1585">
        <v>21.8</v>
      </c>
      <c r="L1585">
        <v>716</v>
      </c>
      <c r="M1585" s="3">
        <v>0.16</v>
      </c>
      <c r="N1585">
        <v>16</v>
      </c>
      <c r="O1585" s="3">
        <f t="shared" si="169"/>
        <v>44.75</v>
      </c>
      <c r="P1585" s="3">
        <f>VLOOKUP(A1585,'27-7'!$A$2:$N$1650,14,FALSE)</f>
        <v>128.03030303030303</v>
      </c>
      <c r="Q1585" s="6">
        <f t="shared" si="174"/>
        <v>-0.6504733727810651</v>
      </c>
      <c r="R1585" s="5">
        <f>VLOOKUP(A1585,'27-7'!$A$2:$L$1650,12,FALSE)</f>
        <v>0.89</v>
      </c>
      <c r="S1585" s="7">
        <f t="shared" si="175"/>
        <v>-0.8202247191011236</v>
      </c>
      <c r="T1585" t="s">
        <v>42</v>
      </c>
      <c r="U1585" t="s">
        <v>42</v>
      </c>
      <c r="V1585">
        <f t="shared" si="170"/>
        <v>0</v>
      </c>
      <c r="W1585">
        <f t="shared" si="171"/>
        <v>0</v>
      </c>
      <c r="X1585">
        <f t="shared" si="172"/>
        <v>0</v>
      </c>
    </row>
    <row r="1586" spans="1:24" x14ac:dyDescent="0.3">
      <c r="A1586" t="s">
        <v>1444</v>
      </c>
      <c r="B1586" t="str">
        <f t="shared" si="173"/>
        <v>'TAINWALCHM'</v>
      </c>
      <c r="C1586" t="s">
        <v>24</v>
      </c>
      <c r="D1586" t="s">
        <v>1677</v>
      </c>
      <c r="E1586">
        <v>52.65</v>
      </c>
      <c r="F1586">
        <v>54</v>
      </c>
      <c r="G1586">
        <v>54.05</v>
      </c>
      <c r="H1586">
        <v>51.65</v>
      </c>
      <c r="I1586">
        <v>52.6</v>
      </c>
      <c r="J1586">
        <v>52.6</v>
      </c>
      <c r="K1586">
        <v>52.62</v>
      </c>
      <c r="L1586">
        <v>301</v>
      </c>
      <c r="M1586" s="3">
        <v>0.16</v>
      </c>
      <c r="N1586">
        <v>23</v>
      </c>
      <c r="O1586" s="3">
        <f t="shared" si="169"/>
        <v>13.086956521739131</v>
      </c>
      <c r="P1586" s="3">
        <f>VLOOKUP(A1586,'27-7'!$A$2:$N$1650,14,FALSE)</f>
        <v>40.788235294117648</v>
      </c>
      <c r="Q1586" s="6">
        <f t="shared" si="174"/>
        <v>-0.67914874405889059</v>
      </c>
      <c r="R1586" s="5">
        <f>VLOOKUP(A1586,'27-7'!$A$2:$L$1650,12,FALSE)</f>
        <v>1.83</v>
      </c>
      <c r="S1586" s="7">
        <f t="shared" si="175"/>
        <v>-0.91256830601092898</v>
      </c>
      <c r="T1586">
        <v>219</v>
      </c>
      <c r="U1586">
        <v>72.760000000000005</v>
      </c>
      <c r="V1586">
        <f t="shared" si="170"/>
        <v>0</v>
      </c>
      <c r="W1586">
        <f t="shared" si="171"/>
        <v>0</v>
      </c>
      <c r="X1586">
        <f t="shared" si="172"/>
        <v>0</v>
      </c>
    </row>
    <row r="1587" spans="1:24" x14ac:dyDescent="0.3">
      <c r="A1587" t="s">
        <v>1587</v>
      </c>
      <c r="B1587" t="str">
        <f t="shared" si="173"/>
        <v>'MANUGRAPH'</v>
      </c>
      <c r="C1587" t="s">
        <v>41</v>
      </c>
      <c r="D1587" t="s">
        <v>1677</v>
      </c>
      <c r="E1587">
        <v>9.25</v>
      </c>
      <c r="F1587">
        <v>8.9</v>
      </c>
      <c r="G1587">
        <v>9.6999999999999993</v>
      </c>
      <c r="H1587">
        <v>8.9</v>
      </c>
      <c r="I1587">
        <v>9.0500000000000007</v>
      </c>
      <c r="J1587">
        <v>9.0500000000000007</v>
      </c>
      <c r="K1587">
        <v>9.16</v>
      </c>
      <c r="L1587">
        <v>1688</v>
      </c>
      <c r="M1587" s="3">
        <v>0.15</v>
      </c>
      <c r="N1587">
        <v>16</v>
      </c>
      <c r="O1587" s="3">
        <f t="shared" si="169"/>
        <v>105.5</v>
      </c>
      <c r="P1587" s="3">
        <f>VLOOKUP(A1587,'27-7'!$A$2:$N$1650,14,FALSE)</f>
        <v>385.55555555555554</v>
      </c>
      <c r="Q1587" s="6">
        <f t="shared" si="174"/>
        <v>-0.72636887608069167</v>
      </c>
      <c r="R1587" s="5">
        <f>VLOOKUP(A1587,'27-7'!$A$2:$L$1650,12,FALSE)</f>
        <v>0.32</v>
      </c>
      <c r="S1587" s="7">
        <f t="shared" si="175"/>
        <v>-0.53125</v>
      </c>
      <c r="T1587" t="s">
        <v>42</v>
      </c>
      <c r="U1587" t="s">
        <v>42</v>
      </c>
      <c r="V1587">
        <f t="shared" si="170"/>
        <v>0</v>
      </c>
      <c r="W1587">
        <f t="shared" si="171"/>
        <v>0</v>
      </c>
      <c r="X1587">
        <f t="shared" si="172"/>
        <v>0</v>
      </c>
    </row>
    <row r="1588" spans="1:24" x14ac:dyDescent="0.3">
      <c r="A1588" t="s">
        <v>1592</v>
      </c>
      <c r="B1588" t="str">
        <f t="shared" si="173"/>
        <v>'SEPOWER'</v>
      </c>
      <c r="C1588" t="s">
        <v>41</v>
      </c>
      <c r="D1588" t="s">
        <v>1677</v>
      </c>
      <c r="E1588">
        <v>2.4500000000000002</v>
      </c>
      <c r="F1588">
        <v>2.5499999999999998</v>
      </c>
      <c r="G1588">
        <v>2.5499999999999998</v>
      </c>
      <c r="H1588">
        <v>2.35</v>
      </c>
      <c r="I1588">
        <v>2.4</v>
      </c>
      <c r="J1588">
        <v>2.4</v>
      </c>
      <c r="K1588">
        <v>2.4500000000000002</v>
      </c>
      <c r="L1588">
        <v>6222</v>
      </c>
      <c r="M1588" s="3">
        <v>0.15</v>
      </c>
      <c r="N1588">
        <v>46</v>
      </c>
      <c r="O1588" s="3">
        <f t="shared" si="169"/>
        <v>135.2608695652174</v>
      </c>
      <c r="P1588" s="3">
        <f>VLOOKUP(A1588,'27-7'!$A$2:$N$1650,14,FALSE)</f>
        <v>250.87234042553192</v>
      </c>
      <c r="Q1588" s="6">
        <f t="shared" si="174"/>
        <v>-0.4608378534844188</v>
      </c>
      <c r="R1588" s="5">
        <f>VLOOKUP(A1588,'27-7'!$A$2:$L$1650,12,FALSE)</f>
        <v>0.28999999999999998</v>
      </c>
      <c r="S1588" s="7">
        <f t="shared" si="175"/>
        <v>-0.48275862068965514</v>
      </c>
      <c r="T1588" t="s">
        <v>42</v>
      </c>
      <c r="U1588" t="s">
        <v>42</v>
      </c>
      <c r="V1588">
        <f t="shared" si="170"/>
        <v>0</v>
      </c>
      <c r="W1588">
        <f t="shared" si="171"/>
        <v>0</v>
      </c>
      <c r="X1588">
        <f t="shared" si="172"/>
        <v>0</v>
      </c>
    </row>
    <row r="1589" spans="1:24" x14ac:dyDescent="0.3">
      <c r="A1589" t="s">
        <v>1079</v>
      </c>
      <c r="B1589" t="str">
        <f t="shared" si="173"/>
        <v>'JPOLYINVST'</v>
      </c>
      <c r="C1589" t="s">
        <v>41</v>
      </c>
      <c r="D1589" t="s">
        <v>1677</v>
      </c>
      <c r="E1589">
        <v>14.05</v>
      </c>
      <c r="F1589">
        <v>14</v>
      </c>
      <c r="G1589">
        <v>14.5</v>
      </c>
      <c r="H1589">
        <v>14</v>
      </c>
      <c r="I1589">
        <v>14</v>
      </c>
      <c r="J1589">
        <v>14</v>
      </c>
      <c r="K1589">
        <v>14.1</v>
      </c>
      <c r="L1589">
        <v>965</v>
      </c>
      <c r="M1589" s="3">
        <v>0.14000000000000001</v>
      </c>
      <c r="N1589">
        <v>12</v>
      </c>
      <c r="O1589" s="3">
        <f t="shared" si="169"/>
        <v>80.416666666666671</v>
      </c>
      <c r="P1589" s="3">
        <f>VLOOKUP(A1589,'27-7'!$A$2:$N$1650,14,FALSE)</f>
        <v>83.555555555555557</v>
      </c>
      <c r="Q1589" s="6">
        <f t="shared" si="174"/>
        <v>-3.7566489361702086E-2</v>
      </c>
      <c r="R1589" s="5">
        <f>VLOOKUP(A1589,'27-7'!$A$2:$L$1650,12,FALSE)</f>
        <v>0.11</v>
      </c>
      <c r="S1589" s="7">
        <f t="shared" si="175"/>
        <v>0.27272727272727282</v>
      </c>
      <c r="T1589" t="s">
        <v>42</v>
      </c>
      <c r="U1589" t="s">
        <v>42</v>
      </c>
      <c r="V1589">
        <f t="shared" si="170"/>
        <v>0</v>
      </c>
      <c r="W1589">
        <f t="shared" si="171"/>
        <v>0</v>
      </c>
      <c r="X1589">
        <f t="shared" si="172"/>
        <v>0</v>
      </c>
    </row>
    <row r="1590" spans="1:24" x14ac:dyDescent="0.3">
      <c r="A1590" t="s">
        <v>1105</v>
      </c>
      <c r="B1590" t="str">
        <f t="shared" si="173"/>
        <v>'LICNETFSEN'</v>
      </c>
      <c r="C1590" t="s">
        <v>24</v>
      </c>
      <c r="D1590" t="s">
        <v>1677</v>
      </c>
      <c r="E1590">
        <v>398.99</v>
      </c>
      <c r="F1590">
        <v>407</v>
      </c>
      <c r="G1590">
        <v>407</v>
      </c>
      <c r="H1590">
        <v>395.5</v>
      </c>
      <c r="I1590">
        <v>395.56</v>
      </c>
      <c r="J1590">
        <v>395.56</v>
      </c>
      <c r="K1590">
        <v>397.16</v>
      </c>
      <c r="L1590">
        <v>34</v>
      </c>
      <c r="M1590" s="3">
        <v>0.14000000000000001</v>
      </c>
      <c r="N1590">
        <v>19</v>
      </c>
      <c r="O1590" s="3">
        <f t="shared" si="169"/>
        <v>1.7894736842105263</v>
      </c>
      <c r="P1590" s="3">
        <f>VLOOKUP(A1590,'27-7'!$A$2:$N$1650,14,FALSE)</f>
        <v>5.8571428571428568</v>
      </c>
      <c r="Q1590" s="6">
        <f t="shared" si="174"/>
        <v>-0.69448010269576377</v>
      </c>
      <c r="R1590" s="5">
        <f>VLOOKUP(A1590,'27-7'!$A$2:$L$1650,12,FALSE)</f>
        <v>0.16</v>
      </c>
      <c r="S1590" s="7">
        <f t="shared" si="175"/>
        <v>-0.12499999999999993</v>
      </c>
      <c r="T1590">
        <v>13</v>
      </c>
      <c r="U1590">
        <v>38.24</v>
      </c>
      <c r="V1590">
        <f t="shared" si="170"/>
        <v>0</v>
      </c>
      <c r="W1590">
        <f t="shared" si="171"/>
        <v>0</v>
      </c>
      <c r="X1590">
        <f t="shared" si="172"/>
        <v>0</v>
      </c>
    </row>
    <row r="1591" spans="1:24" x14ac:dyDescent="0.3">
      <c r="A1591" t="s">
        <v>1127</v>
      </c>
      <c r="B1591" t="str">
        <f t="shared" si="173"/>
        <v>'AARVI'</v>
      </c>
      <c r="C1591" t="s">
        <v>24</v>
      </c>
      <c r="D1591" t="s">
        <v>1677</v>
      </c>
      <c r="E1591">
        <v>31.4</v>
      </c>
      <c r="F1591">
        <v>32.75</v>
      </c>
      <c r="G1591">
        <v>32.75</v>
      </c>
      <c r="H1591">
        <v>29.85</v>
      </c>
      <c r="I1591">
        <v>32</v>
      </c>
      <c r="J1591">
        <v>32</v>
      </c>
      <c r="K1591">
        <v>30.24</v>
      </c>
      <c r="L1591">
        <v>442</v>
      </c>
      <c r="M1591" s="3">
        <v>0.13</v>
      </c>
      <c r="N1591">
        <v>9</v>
      </c>
      <c r="O1591" s="3">
        <f t="shared" si="169"/>
        <v>49.111111111111114</v>
      </c>
      <c r="P1591" s="3">
        <f>VLOOKUP(A1591,'27-7'!$A$2:$N$1650,14,FALSE)</f>
        <v>54.5</v>
      </c>
      <c r="Q1591" s="6">
        <f t="shared" si="174"/>
        <v>-9.8878695208970385E-2</v>
      </c>
      <c r="R1591" s="5">
        <f>VLOOKUP(A1591,'27-7'!$A$2:$L$1650,12,FALSE)</f>
        <v>0.17</v>
      </c>
      <c r="S1591" s="7">
        <f t="shared" si="175"/>
        <v>-0.23529411764705885</v>
      </c>
      <c r="T1591">
        <v>392</v>
      </c>
      <c r="U1591">
        <v>88.69</v>
      </c>
      <c r="V1591">
        <f t="shared" si="170"/>
        <v>0</v>
      </c>
      <c r="W1591">
        <f t="shared" si="171"/>
        <v>0</v>
      </c>
      <c r="X1591">
        <f t="shared" si="172"/>
        <v>0</v>
      </c>
    </row>
    <row r="1592" spans="1:24" x14ac:dyDescent="0.3">
      <c r="A1592" t="s">
        <v>1604</v>
      </c>
      <c r="B1592" t="str">
        <f t="shared" si="173"/>
        <v>'BHAGYAPROP'</v>
      </c>
      <c r="C1592" t="s">
        <v>24</v>
      </c>
      <c r="D1592" t="s">
        <v>1677</v>
      </c>
      <c r="E1592">
        <v>21.3</v>
      </c>
      <c r="F1592">
        <v>22.6</v>
      </c>
      <c r="G1592">
        <v>22.6</v>
      </c>
      <c r="H1592">
        <v>21.35</v>
      </c>
      <c r="I1592">
        <v>21.4</v>
      </c>
      <c r="J1592">
        <v>21.5</v>
      </c>
      <c r="K1592">
        <v>21.9</v>
      </c>
      <c r="L1592">
        <v>599</v>
      </c>
      <c r="M1592" s="3">
        <v>0.13</v>
      </c>
      <c r="N1592">
        <v>19</v>
      </c>
      <c r="O1592" s="3">
        <f t="shared" si="169"/>
        <v>31.526315789473685</v>
      </c>
      <c r="P1592" s="3">
        <f>VLOOKUP(A1592,'27-7'!$A$2:$N$1650,14,FALSE)</f>
        <v>45.72</v>
      </c>
      <c r="Q1592" s="6">
        <f t="shared" si="174"/>
        <v>-0.31044803610075056</v>
      </c>
      <c r="R1592" s="5">
        <f>VLOOKUP(A1592,'27-7'!$A$2:$L$1650,12,FALSE)</f>
        <v>0.25</v>
      </c>
      <c r="S1592" s="7">
        <f t="shared" si="175"/>
        <v>-0.48</v>
      </c>
      <c r="T1592">
        <v>553</v>
      </c>
      <c r="U1592">
        <v>92.32</v>
      </c>
      <c r="V1592">
        <f t="shared" si="170"/>
        <v>0</v>
      </c>
      <c r="W1592">
        <f t="shared" si="171"/>
        <v>0</v>
      </c>
      <c r="X1592">
        <f t="shared" si="172"/>
        <v>0</v>
      </c>
    </row>
    <row r="1593" spans="1:24" x14ac:dyDescent="0.3">
      <c r="A1593" t="s">
        <v>1575</v>
      </c>
      <c r="B1593" t="str">
        <f t="shared" si="173"/>
        <v>'JAYNECOIND'</v>
      </c>
      <c r="C1593" t="s">
        <v>41</v>
      </c>
      <c r="D1593" t="s">
        <v>1677</v>
      </c>
      <c r="E1593">
        <v>3.1</v>
      </c>
      <c r="F1593">
        <v>3.1</v>
      </c>
      <c r="G1593">
        <v>3.15</v>
      </c>
      <c r="H1593">
        <v>2.95</v>
      </c>
      <c r="I1593">
        <v>3.05</v>
      </c>
      <c r="J1593">
        <v>3.05</v>
      </c>
      <c r="K1593">
        <v>3.01</v>
      </c>
      <c r="L1593">
        <v>4233</v>
      </c>
      <c r="M1593" s="3">
        <v>0.13</v>
      </c>
      <c r="N1593">
        <v>17</v>
      </c>
      <c r="O1593" s="3">
        <f t="shared" si="169"/>
        <v>249</v>
      </c>
      <c r="P1593" s="3">
        <f>VLOOKUP(A1593,'27-7'!$A$2:$N$1650,14,FALSE)</f>
        <v>427.09090909090907</v>
      </c>
      <c r="Q1593" s="6">
        <f t="shared" si="174"/>
        <v>-0.41698595146871004</v>
      </c>
      <c r="R1593" s="5">
        <f>VLOOKUP(A1593,'27-7'!$A$2:$L$1650,12,FALSE)</f>
        <v>0.44</v>
      </c>
      <c r="S1593" s="7">
        <f t="shared" si="175"/>
        <v>-0.70454545454545459</v>
      </c>
      <c r="T1593" t="s">
        <v>42</v>
      </c>
      <c r="U1593" t="s">
        <v>42</v>
      </c>
      <c r="V1593">
        <f t="shared" si="170"/>
        <v>0</v>
      </c>
      <c r="W1593">
        <f t="shared" si="171"/>
        <v>0</v>
      </c>
      <c r="X1593">
        <f t="shared" si="172"/>
        <v>0</v>
      </c>
    </row>
    <row r="1594" spans="1:24" x14ac:dyDescent="0.3">
      <c r="A1594" t="s">
        <v>1096</v>
      </c>
      <c r="B1594" t="str">
        <f t="shared" si="173"/>
        <v>'VISASTEEL'</v>
      </c>
      <c r="C1594" t="s">
        <v>41</v>
      </c>
      <c r="D1594" t="s">
        <v>1677</v>
      </c>
      <c r="E1594">
        <v>4.8499999999999996</v>
      </c>
      <c r="F1594">
        <v>5.05</v>
      </c>
      <c r="G1594">
        <v>5.05</v>
      </c>
      <c r="H1594">
        <v>4.7</v>
      </c>
      <c r="I1594">
        <v>5</v>
      </c>
      <c r="J1594">
        <v>4.9000000000000004</v>
      </c>
      <c r="K1594">
        <v>4.92</v>
      </c>
      <c r="L1594">
        <v>2726</v>
      </c>
      <c r="M1594" s="3">
        <v>0.13</v>
      </c>
      <c r="N1594">
        <v>26</v>
      </c>
      <c r="O1594" s="3">
        <f t="shared" si="169"/>
        <v>104.84615384615384</v>
      </c>
      <c r="P1594" s="3">
        <f>VLOOKUP(A1594,'27-7'!$A$2:$N$1650,14,FALSE)</f>
        <v>238.03278688524591</v>
      </c>
      <c r="Q1594" s="6">
        <f t="shared" si="174"/>
        <v>-0.55953062089425731</v>
      </c>
      <c r="R1594" s="5">
        <f>VLOOKUP(A1594,'27-7'!$A$2:$L$1650,12,FALSE)</f>
        <v>0.72</v>
      </c>
      <c r="S1594" s="7">
        <f t="shared" si="175"/>
        <v>-0.81944444444444442</v>
      </c>
      <c r="T1594" t="s">
        <v>42</v>
      </c>
      <c r="U1594" t="s">
        <v>42</v>
      </c>
      <c r="V1594">
        <f t="shared" si="170"/>
        <v>0</v>
      </c>
      <c r="W1594">
        <f t="shared" si="171"/>
        <v>0</v>
      </c>
      <c r="X1594">
        <f t="shared" si="172"/>
        <v>0</v>
      </c>
    </row>
    <row r="1595" spans="1:24" x14ac:dyDescent="0.3">
      <c r="A1595" t="s">
        <v>1609</v>
      </c>
      <c r="B1595" t="str">
        <f t="shared" si="173"/>
        <v>'METALFORGE'</v>
      </c>
      <c r="C1595" t="s">
        <v>41</v>
      </c>
      <c r="D1595" t="s">
        <v>1677</v>
      </c>
      <c r="E1595">
        <v>4.4000000000000004</v>
      </c>
      <c r="F1595">
        <v>4.4000000000000004</v>
      </c>
      <c r="G1595">
        <v>4.4000000000000004</v>
      </c>
      <c r="H1595">
        <v>4.2</v>
      </c>
      <c r="I1595">
        <v>4.25</v>
      </c>
      <c r="J1595">
        <v>4.25</v>
      </c>
      <c r="K1595">
        <v>4.3</v>
      </c>
      <c r="L1595">
        <v>2743</v>
      </c>
      <c r="M1595" s="3">
        <v>0.12</v>
      </c>
      <c r="N1595">
        <v>8</v>
      </c>
      <c r="O1595" s="3">
        <f t="shared" si="169"/>
        <v>342.875</v>
      </c>
      <c r="P1595" s="3">
        <f>VLOOKUP(A1595,'27-7'!$A$2:$N$1650,14,FALSE)</f>
        <v>371</v>
      </c>
      <c r="Q1595" s="6">
        <f t="shared" si="174"/>
        <v>-7.5808625336927227E-2</v>
      </c>
      <c r="R1595" s="5">
        <f>VLOOKUP(A1595,'27-7'!$A$2:$L$1650,12,FALSE)</f>
        <v>0.2</v>
      </c>
      <c r="S1595" s="7">
        <f t="shared" si="175"/>
        <v>-0.40000000000000008</v>
      </c>
      <c r="T1595" t="s">
        <v>42</v>
      </c>
      <c r="U1595" t="s">
        <v>42</v>
      </c>
      <c r="V1595">
        <f t="shared" si="170"/>
        <v>0</v>
      </c>
      <c r="W1595">
        <f t="shared" si="171"/>
        <v>0</v>
      </c>
      <c r="X1595">
        <f t="shared" si="172"/>
        <v>0</v>
      </c>
    </row>
    <row r="1596" spans="1:24" x14ac:dyDescent="0.3">
      <c r="A1596" t="s">
        <v>1077</v>
      </c>
      <c r="B1596" t="str">
        <f t="shared" si="173"/>
        <v>'SOMATEX'</v>
      </c>
      <c r="C1596" t="s">
        <v>41</v>
      </c>
      <c r="D1596" t="s">
        <v>1677</v>
      </c>
      <c r="E1596">
        <v>2.85</v>
      </c>
      <c r="F1596">
        <v>2.85</v>
      </c>
      <c r="G1596">
        <v>2.85</v>
      </c>
      <c r="H1596">
        <v>2.8</v>
      </c>
      <c r="I1596">
        <v>2.8</v>
      </c>
      <c r="J1596">
        <v>2.8</v>
      </c>
      <c r="K1596">
        <v>2.83</v>
      </c>
      <c r="L1596">
        <v>4133</v>
      </c>
      <c r="M1596" s="3">
        <v>0.12</v>
      </c>
      <c r="N1596">
        <v>19</v>
      </c>
      <c r="O1596" s="3">
        <f t="shared" si="169"/>
        <v>217.52631578947367</v>
      </c>
      <c r="P1596" s="3">
        <f>VLOOKUP(A1596,'27-7'!$A$2:$N$1650,14,FALSE)</f>
        <v>636.36363636363637</v>
      </c>
      <c r="Q1596" s="6">
        <f t="shared" si="174"/>
        <v>-0.65817293233082719</v>
      </c>
      <c r="R1596" s="5">
        <f>VLOOKUP(A1596,'27-7'!$A$2:$L$1650,12,FALSE)</f>
        <v>0.2</v>
      </c>
      <c r="S1596" s="7">
        <f t="shared" si="175"/>
        <v>-0.40000000000000008</v>
      </c>
      <c r="T1596" t="s">
        <v>42</v>
      </c>
      <c r="U1596" t="s">
        <v>42</v>
      </c>
      <c r="V1596">
        <f t="shared" si="170"/>
        <v>0</v>
      </c>
      <c r="W1596">
        <f t="shared" si="171"/>
        <v>0</v>
      </c>
      <c r="X1596">
        <f t="shared" si="172"/>
        <v>0</v>
      </c>
    </row>
    <row r="1597" spans="1:24" x14ac:dyDescent="0.3">
      <c r="A1597" t="s">
        <v>1615</v>
      </c>
      <c r="B1597" t="str">
        <f t="shared" si="173"/>
        <v>'INDLMETER'</v>
      </c>
      <c r="C1597" t="s">
        <v>41</v>
      </c>
      <c r="D1597" t="s">
        <v>1677</v>
      </c>
      <c r="E1597">
        <v>13.4</v>
      </c>
      <c r="F1597">
        <v>13.95</v>
      </c>
      <c r="G1597">
        <v>13.95</v>
      </c>
      <c r="H1597">
        <v>12.75</v>
      </c>
      <c r="I1597">
        <v>13.65</v>
      </c>
      <c r="J1597">
        <v>13.65</v>
      </c>
      <c r="K1597">
        <v>12.82</v>
      </c>
      <c r="L1597">
        <v>847</v>
      </c>
      <c r="M1597" s="3">
        <v>0.11</v>
      </c>
      <c r="N1597">
        <v>9</v>
      </c>
      <c r="O1597" s="3">
        <f t="shared" si="169"/>
        <v>94.111111111111114</v>
      </c>
      <c r="P1597" s="3">
        <f>VLOOKUP(A1597,'27-7'!$A$2:$N$1650,14,FALSE)</f>
        <v>88.0625</v>
      </c>
      <c r="Q1597" s="6">
        <f t="shared" si="174"/>
        <v>6.868543490261024E-2</v>
      </c>
      <c r="R1597" s="5">
        <f>VLOOKUP(A1597,'27-7'!$A$2:$L$1650,12,FALSE)</f>
        <v>0.18</v>
      </c>
      <c r="S1597" s="7">
        <f t="shared" si="175"/>
        <v>-0.38888888888888884</v>
      </c>
      <c r="T1597" t="s">
        <v>42</v>
      </c>
      <c r="U1597" t="s">
        <v>42</v>
      </c>
      <c r="V1597">
        <f t="shared" si="170"/>
        <v>0</v>
      </c>
      <c r="W1597">
        <f t="shared" si="171"/>
        <v>0</v>
      </c>
      <c r="X1597">
        <f t="shared" si="172"/>
        <v>0</v>
      </c>
    </row>
    <row r="1598" spans="1:24" x14ac:dyDescent="0.3">
      <c r="A1598" t="s">
        <v>1588</v>
      </c>
      <c r="B1598" t="str">
        <f t="shared" si="173"/>
        <v>'INTEGRA'</v>
      </c>
      <c r="C1598" t="s">
        <v>41</v>
      </c>
      <c r="D1598" t="s">
        <v>1677</v>
      </c>
      <c r="E1598">
        <v>1.5</v>
      </c>
      <c r="F1598">
        <v>1.55</v>
      </c>
      <c r="G1598">
        <v>1.55</v>
      </c>
      <c r="H1598">
        <v>1.55</v>
      </c>
      <c r="I1598">
        <v>1.55</v>
      </c>
      <c r="J1598">
        <v>1.55</v>
      </c>
      <c r="K1598">
        <v>1.55</v>
      </c>
      <c r="L1598">
        <v>6841</v>
      </c>
      <c r="M1598" s="3">
        <v>0.11</v>
      </c>
      <c r="N1598">
        <v>15</v>
      </c>
      <c r="O1598" s="3">
        <f t="shared" si="169"/>
        <v>456.06666666666666</v>
      </c>
      <c r="P1598" s="3">
        <f>VLOOKUP(A1598,'27-7'!$A$2:$N$1650,14,FALSE)</f>
        <v>1877.2727272727273</v>
      </c>
      <c r="Q1598" s="6">
        <f t="shared" si="174"/>
        <v>-0.75705891848264728</v>
      </c>
      <c r="R1598" s="5">
        <f>VLOOKUP(A1598,'27-7'!$A$2:$L$1650,12,FALSE)</f>
        <v>0.31</v>
      </c>
      <c r="S1598" s="7">
        <f t="shared" si="175"/>
        <v>-0.64516129032258074</v>
      </c>
      <c r="T1598" t="s">
        <v>42</v>
      </c>
      <c r="U1598" t="s">
        <v>42</v>
      </c>
      <c r="V1598">
        <f t="shared" si="170"/>
        <v>0</v>
      </c>
      <c r="W1598">
        <f t="shared" si="171"/>
        <v>0</v>
      </c>
      <c r="X1598">
        <f t="shared" si="172"/>
        <v>0</v>
      </c>
    </row>
    <row r="1599" spans="1:24" x14ac:dyDescent="0.3">
      <c r="A1599" t="s">
        <v>1589</v>
      </c>
      <c r="B1599" t="str">
        <f t="shared" si="173"/>
        <v>'KARMAENG'</v>
      </c>
      <c r="C1599" t="s">
        <v>24</v>
      </c>
      <c r="D1599" t="s">
        <v>1677</v>
      </c>
      <c r="E1599">
        <v>10.3</v>
      </c>
      <c r="F1599">
        <v>10.45</v>
      </c>
      <c r="G1599">
        <v>10.5</v>
      </c>
      <c r="H1599">
        <v>9.9499999999999993</v>
      </c>
      <c r="I1599">
        <v>10.35</v>
      </c>
      <c r="J1599">
        <v>10.050000000000001</v>
      </c>
      <c r="K1599">
        <v>10.220000000000001</v>
      </c>
      <c r="L1599">
        <v>1044</v>
      </c>
      <c r="M1599" s="3">
        <v>0.11</v>
      </c>
      <c r="N1599">
        <v>16</v>
      </c>
      <c r="O1599" s="3">
        <f t="shared" si="169"/>
        <v>65.25</v>
      </c>
      <c r="P1599" s="3">
        <f>VLOOKUP(A1599,'27-7'!$A$2:$N$1650,14,FALSE)</f>
        <v>143.71428571428572</v>
      </c>
      <c r="Q1599" s="6">
        <f t="shared" si="174"/>
        <v>-0.54597415506958258</v>
      </c>
      <c r="R1599" s="5">
        <f>VLOOKUP(A1599,'27-7'!$A$2:$L$1650,12,FALSE)</f>
        <v>0.31</v>
      </c>
      <c r="S1599" s="7">
        <f t="shared" si="175"/>
        <v>-0.64516129032258074</v>
      </c>
      <c r="T1599">
        <v>541</v>
      </c>
      <c r="U1599">
        <v>51.82</v>
      </c>
      <c r="V1599">
        <f t="shared" si="170"/>
        <v>0</v>
      </c>
      <c r="W1599">
        <f t="shared" si="171"/>
        <v>0</v>
      </c>
      <c r="X1599">
        <f t="shared" si="172"/>
        <v>0</v>
      </c>
    </row>
    <row r="1600" spans="1:24" x14ac:dyDescent="0.3">
      <c r="A1600" t="s">
        <v>1545</v>
      </c>
      <c r="B1600" t="str">
        <f t="shared" si="173"/>
        <v>'SURANAT&amp;P'</v>
      </c>
      <c r="C1600" t="s">
        <v>24</v>
      </c>
      <c r="D1600" t="s">
        <v>1677</v>
      </c>
      <c r="E1600">
        <v>3.55</v>
      </c>
      <c r="F1600">
        <v>3.5</v>
      </c>
      <c r="G1600">
        <v>3.65</v>
      </c>
      <c r="H1600">
        <v>3.5</v>
      </c>
      <c r="I1600">
        <v>3.5</v>
      </c>
      <c r="J1600">
        <v>3.55</v>
      </c>
      <c r="K1600">
        <v>3.57</v>
      </c>
      <c r="L1600">
        <v>3141</v>
      </c>
      <c r="M1600" s="3">
        <v>0.11</v>
      </c>
      <c r="N1600">
        <v>32</v>
      </c>
      <c r="O1600" s="3">
        <f t="shared" si="169"/>
        <v>98.15625</v>
      </c>
      <c r="P1600" s="3">
        <f>VLOOKUP(A1600,'27-7'!$A$2:$N$1650,14,FALSE)</f>
        <v>408</v>
      </c>
      <c r="Q1600" s="6">
        <f t="shared" si="174"/>
        <v>-0.75942095588235292</v>
      </c>
      <c r="R1600" s="5">
        <f>VLOOKUP(A1600,'27-7'!$A$2:$L$1650,12,FALSE)</f>
        <v>0.63</v>
      </c>
      <c r="S1600" s="7">
        <f t="shared" si="175"/>
        <v>-0.82539682539682546</v>
      </c>
      <c r="T1600">
        <v>2634</v>
      </c>
      <c r="U1600">
        <v>83.86</v>
      </c>
      <c r="V1600">
        <f t="shared" si="170"/>
        <v>0</v>
      </c>
      <c r="W1600">
        <f t="shared" si="171"/>
        <v>0</v>
      </c>
      <c r="X1600">
        <f t="shared" si="172"/>
        <v>0</v>
      </c>
    </row>
    <row r="1601" spans="1:24" x14ac:dyDescent="0.3">
      <c r="A1601" t="s">
        <v>1070</v>
      </c>
      <c r="B1601" t="str">
        <f t="shared" si="173"/>
        <v>'DCMFINSERV'</v>
      </c>
      <c r="C1601" t="s">
        <v>41</v>
      </c>
      <c r="D1601" t="s">
        <v>1677</v>
      </c>
      <c r="E1601">
        <v>1.65</v>
      </c>
      <c r="F1601">
        <v>1.7</v>
      </c>
      <c r="G1601">
        <v>1.7</v>
      </c>
      <c r="H1601">
        <v>1.6</v>
      </c>
      <c r="I1601">
        <v>1.65</v>
      </c>
      <c r="J1601">
        <v>1.65</v>
      </c>
      <c r="K1601">
        <v>1.68</v>
      </c>
      <c r="L1601">
        <v>6169</v>
      </c>
      <c r="M1601" s="3">
        <v>0.1</v>
      </c>
      <c r="N1601">
        <v>29</v>
      </c>
      <c r="O1601" s="3">
        <f t="shared" si="169"/>
        <v>212.72413793103448</v>
      </c>
      <c r="P1601" s="3">
        <f>VLOOKUP(A1601,'27-7'!$A$2:$N$1650,14,FALSE)</f>
        <v>770.07692307692309</v>
      </c>
      <c r="Q1601" s="6">
        <f t="shared" si="174"/>
        <v>-0.72376248195949977</v>
      </c>
      <c r="R1601" s="5">
        <f>VLOOKUP(A1601,'27-7'!$A$2:$L$1650,12,FALSE)</f>
        <v>0.51</v>
      </c>
      <c r="S1601" s="7">
        <f t="shared" si="175"/>
        <v>-0.80392156862745101</v>
      </c>
      <c r="T1601" t="s">
        <v>42</v>
      </c>
      <c r="U1601" t="s">
        <v>42</v>
      </c>
      <c r="V1601">
        <f t="shared" si="170"/>
        <v>0</v>
      </c>
      <c r="W1601">
        <f t="shared" si="171"/>
        <v>0</v>
      </c>
      <c r="X1601">
        <f t="shared" si="172"/>
        <v>0</v>
      </c>
    </row>
    <row r="1602" spans="1:24" x14ac:dyDescent="0.3">
      <c r="A1602" t="s">
        <v>1638</v>
      </c>
      <c r="B1602" t="str">
        <f t="shared" si="173"/>
        <v>'ONELIFECAP'</v>
      </c>
      <c r="C1602" t="s">
        <v>24</v>
      </c>
      <c r="D1602" t="s">
        <v>1677</v>
      </c>
      <c r="E1602">
        <v>5.25</v>
      </c>
      <c r="F1602">
        <v>5.5</v>
      </c>
      <c r="G1602">
        <v>5.5</v>
      </c>
      <c r="H1602">
        <v>5.0999999999999996</v>
      </c>
      <c r="I1602">
        <v>5.25</v>
      </c>
      <c r="J1602">
        <v>5.0999999999999996</v>
      </c>
      <c r="K1602">
        <v>5.13</v>
      </c>
      <c r="L1602">
        <v>1689</v>
      </c>
      <c r="M1602" s="3">
        <v>0.09</v>
      </c>
      <c r="N1602">
        <v>16</v>
      </c>
      <c r="O1602" s="3">
        <f t="shared" ref="O1602:O1638" si="176">L1602/N1602</f>
        <v>105.5625</v>
      </c>
      <c r="P1602" s="3">
        <f>VLOOKUP(A1602,'27-7'!$A$2:$N$1650,14,FALSE)</f>
        <v>70.239999999999995</v>
      </c>
      <c r="Q1602" s="6">
        <f t="shared" si="174"/>
        <v>0.50288297266514814</v>
      </c>
      <c r="R1602" s="5">
        <f>VLOOKUP(A1602,'27-7'!$A$2:$L$1650,12,FALSE)</f>
        <v>0.09</v>
      </c>
      <c r="S1602" s="7">
        <f t="shared" si="175"/>
        <v>0</v>
      </c>
      <c r="T1602">
        <v>1421</v>
      </c>
      <c r="U1602">
        <v>84.13</v>
      </c>
      <c r="V1602">
        <f t="shared" ref="V1602:V1638" si="177">IF(Q1602&gt;100%,1,0)</f>
        <v>0</v>
      </c>
      <c r="W1602">
        <f t="shared" ref="W1602:W1638" si="178">IF(S1602&gt;200%,1,0)</f>
        <v>0</v>
      </c>
      <c r="X1602">
        <f t="shared" ref="X1602:X1638" si="179">IF(M1602&gt;20,1,0)</f>
        <v>0</v>
      </c>
    </row>
    <row r="1603" spans="1:24" x14ac:dyDescent="0.3">
      <c r="A1603" t="s">
        <v>1642</v>
      </c>
      <c r="B1603" t="str">
        <f t="shared" ref="B1603:B1638" si="180">_xlfn.CONCAT("'",A1603,"'")</f>
        <v>'BURNPUR'</v>
      </c>
      <c r="C1603" t="s">
        <v>41</v>
      </c>
      <c r="D1603" t="s">
        <v>1677</v>
      </c>
      <c r="E1603">
        <v>1.5</v>
      </c>
      <c r="F1603">
        <v>1.5</v>
      </c>
      <c r="G1603">
        <v>1.5</v>
      </c>
      <c r="H1603">
        <v>1.45</v>
      </c>
      <c r="I1603">
        <v>1.45</v>
      </c>
      <c r="J1603">
        <v>1.45</v>
      </c>
      <c r="K1603">
        <v>1.46</v>
      </c>
      <c r="L1603">
        <v>5200</v>
      </c>
      <c r="M1603" s="3">
        <v>0.08</v>
      </c>
      <c r="N1603">
        <v>10</v>
      </c>
      <c r="O1603" s="3">
        <f t="shared" si="176"/>
        <v>520</v>
      </c>
      <c r="P1603" s="3">
        <f>VLOOKUP(A1603,'27-7'!$A$2:$N$1650,14,FALSE)</f>
        <v>291.35714285714283</v>
      </c>
      <c r="Q1603" s="6">
        <f t="shared" ref="Q1603:Q1638" si="181">(O1603-P1603)/P1603</f>
        <v>0.78475116450110338</v>
      </c>
      <c r="R1603" s="5">
        <f>VLOOKUP(A1603,'27-7'!$A$2:$L$1650,12,FALSE)</f>
        <v>0.06</v>
      </c>
      <c r="S1603" s="7">
        <f t="shared" ref="S1603:S1638" si="182">(M1603-R1603)/R1603</f>
        <v>0.33333333333333343</v>
      </c>
      <c r="T1603" t="s">
        <v>42</v>
      </c>
      <c r="U1603" t="s">
        <v>42</v>
      </c>
      <c r="V1603">
        <f t="shared" si="177"/>
        <v>0</v>
      </c>
      <c r="W1603">
        <f t="shared" si="178"/>
        <v>0</v>
      </c>
      <c r="X1603">
        <f t="shared" si="179"/>
        <v>0</v>
      </c>
    </row>
    <row r="1604" spans="1:24" x14ac:dyDescent="0.3">
      <c r="A1604" t="s">
        <v>1065</v>
      </c>
      <c r="B1604" t="str">
        <f t="shared" si="180"/>
        <v>'KAPSTON'</v>
      </c>
      <c r="C1604" t="s">
        <v>24</v>
      </c>
      <c r="D1604" t="s">
        <v>1677</v>
      </c>
      <c r="E1604">
        <v>84.85</v>
      </c>
      <c r="F1604">
        <v>84.75</v>
      </c>
      <c r="G1604">
        <v>88.6</v>
      </c>
      <c r="H1604">
        <v>84.75</v>
      </c>
      <c r="I1604">
        <v>88.55</v>
      </c>
      <c r="J1604">
        <v>88.55</v>
      </c>
      <c r="K1604">
        <v>86.79</v>
      </c>
      <c r="L1604">
        <v>97</v>
      </c>
      <c r="M1604" s="3">
        <v>0.08</v>
      </c>
      <c r="N1604">
        <v>4</v>
      </c>
      <c r="O1604" s="3">
        <f t="shared" si="176"/>
        <v>24.25</v>
      </c>
      <c r="P1604" s="3">
        <f>VLOOKUP(A1604,'27-7'!$A$2:$N$1650,14,FALSE)</f>
        <v>62.533333333333331</v>
      </c>
      <c r="Q1604" s="6">
        <f t="shared" si="181"/>
        <v>-0.61220682302771856</v>
      </c>
      <c r="R1604" s="5">
        <f>VLOOKUP(A1604,'27-7'!$A$2:$L$1650,12,FALSE)</f>
        <v>0.8</v>
      </c>
      <c r="S1604" s="7">
        <f t="shared" si="182"/>
        <v>-0.9</v>
      </c>
      <c r="T1604">
        <v>96</v>
      </c>
      <c r="U1604">
        <v>98.97</v>
      </c>
      <c r="V1604">
        <f t="shared" si="177"/>
        <v>0</v>
      </c>
      <c r="W1604">
        <f t="shared" si="178"/>
        <v>0</v>
      </c>
      <c r="X1604">
        <f t="shared" si="179"/>
        <v>0</v>
      </c>
    </row>
    <row r="1605" spans="1:24" x14ac:dyDescent="0.3">
      <c r="A1605" t="s">
        <v>1568</v>
      </c>
      <c r="B1605" t="str">
        <f t="shared" si="180"/>
        <v>'MASKINVEST'</v>
      </c>
      <c r="C1605" t="s">
        <v>41</v>
      </c>
      <c r="D1605" t="s">
        <v>1677</v>
      </c>
      <c r="E1605">
        <v>59.8</v>
      </c>
      <c r="F1605">
        <v>60</v>
      </c>
      <c r="G1605">
        <v>60</v>
      </c>
      <c r="H1605">
        <v>56.85</v>
      </c>
      <c r="I1605">
        <v>59.5</v>
      </c>
      <c r="J1605">
        <v>59.5</v>
      </c>
      <c r="K1605">
        <v>57.4</v>
      </c>
      <c r="L1605">
        <v>143</v>
      </c>
      <c r="M1605" s="3">
        <v>0.08</v>
      </c>
      <c r="N1605">
        <v>17</v>
      </c>
      <c r="O1605" s="3">
        <f t="shared" si="176"/>
        <v>8.4117647058823533</v>
      </c>
      <c r="P1605" s="3">
        <f>VLOOKUP(A1605,'27-7'!$A$2:$N$1650,14,FALSE)</f>
        <v>24.441176470588236</v>
      </c>
      <c r="Q1605" s="6">
        <f t="shared" si="181"/>
        <v>-0.65583634175691941</v>
      </c>
      <c r="R1605" s="5">
        <f>VLOOKUP(A1605,'27-7'!$A$2:$L$1650,12,FALSE)</f>
        <v>0.48</v>
      </c>
      <c r="S1605" s="7">
        <f t="shared" si="182"/>
        <v>-0.83333333333333326</v>
      </c>
      <c r="T1605" t="s">
        <v>42</v>
      </c>
      <c r="U1605" t="s">
        <v>42</v>
      </c>
      <c r="V1605">
        <f t="shared" si="177"/>
        <v>0</v>
      </c>
      <c r="W1605">
        <f t="shared" si="178"/>
        <v>0</v>
      </c>
      <c r="X1605">
        <f t="shared" si="179"/>
        <v>0</v>
      </c>
    </row>
    <row r="1606" spans="1:24" x14ac:dyDescent="0.3">
      <c r="A1606" t="s">
        <v>1629</v>
      </c>
      <c r="B1606" t="str">
        <f t="shared" si="180"/>
        <v>'NPBET'</v>
      </c>
      <c r="C1606" t="s">
        <v>24</v>
      </c>
      <c r="D1606" t="s">
        <v>1677</v>
      </c>
      <c r="E1606">
        <v>122.29</v>
      </c>
      <c r="F1606">
        <v>127.97</v>
      </c>
      <c r="G1606">
        <v>127.97</v>
      </c>
      <c r="H1606">
        <v>120.29</v>
      </c>
      <c r="I1606">
        <v>122.25</v>
      </c>
      <c r="J1606">
        <v>122.25</v>
      </c>
      <c r="K1606">
        <v>121.58</v>
      </c>
      <c r="L1606">
        <v>62</v>
      </c>
      <c r="M1606" s="3">
        <v>0.08</v>
      </c>
      <c r="N1606">
        <v>8</v>
      </c>
      <c r="O1606" s="3">
        <f t="shared" si="176"/>
        <v>7.75</v>
      </c>
      <c r="P1606" s="3">
        <f>VLOOKUP(A1606,'27-7'!$A$2:$N$1650,14,FALSE)</f>
        <v>8.1666666666666661</v>
      </c>
      <c r="Q1606" s="6">
        <f t="shared" si="181"/>
        <v>-5.1020408163265238E-2</v>
      </c>
      <c r="R1606" s="5">
        <f>VLOOKUP(A1606,'27-7'!$A$2:$L$1650,12,FALSE)</f>
        <v>0.12</v>
      </c>
      <c r="S1606" s="7">
        <f t="shared" si="182"/>
        <v>-0.33333333333333331</v>
      </c>
      <c r="T1606">
        <v>61</v>
      </c>
      <c r="U1606">
        <v>98.39</v>
      </c>
      <c r="V1606">
        <f t="shared" si="177"/>
        <v>0</v>
      </c>
      <c r="W1606">
        <f t="shared" si="178"/>
        <v>0</v>
      </c>
      <c r="X1606">
        <f t="shared" si="179"/>
        <v>0</v>
      </c>
    </row>
    <row r="1607" spans="1:24" x14ac:dyDescent="0.3">
      <c r="A1607" t="s">
        <v>1610</v>
      </c>
      <c r="B1607" t="str">
        <f t="shared" si="180"/>
        <v>'SAMBHAAV'</v>
      </c>
      <c r="C1607" t="s">
        <v>24</v>
      </c>
      <c r="D1607" t="s">
        <v>1677</v>
      </c>
      <c r="E1607">
        <v>2.2999999999999998</v>
      </c>
      <c r="F1607">
        <v>2.2000000000000002</v>
      </c>
      <c r="G1607">
        <v>2.2000000000000002</v>
      </c>
      <c r="H1607">
        <v>2.2000000000000002</v>
      </c>
      <c r="I1607">
        <v>2.2000000000000002</v>
      </c>
      <c r="J1607">
        <v>2.2000000000000002</v>
      </c>
      <c r="K1607">
        <v>2.2000000000000002</v>
      </c>
      <c r="L1607">
        <v>3774</v>
      </c>
      <c r="M1607" s="3">
        <v>0.08</v>
      </c>
      <c r="N1607">
        <v>7</v>
      </c>
      <c r="O1607" s="3">
        <f t="shared" si="176"/>
        <v>539.14285714285711</v>
      </c>
      <c r="P1607" s="3">
        <f>VLOOKUP(A1607,'27-7'!$A$2:$N$1650,14,FALSE)</f>
        <v>411.66666666666669</v>
      </c>
      <c r="Q1607" s="6">
        <f t="shared" si="181"/>
        <v>0.30965876229034112</v>
      </c>
      <c r="R1607" s="5">
        <f>VLOOKUP(A1607,'27-7'!$A$2:$L$1650,12,FALSE)</f>
        <v>0.2</v>
      </c>
      <c r="S1607" s="7">
        <f t="shared" si="182"/>
        <v>-0.6</v>
      </c>
      <c r="T1607">
        <v>3774</v>
      </c>
      <c r="U1607">
        <v>100</v>
      </c>
      <c r="V1607">
        <f t="shared" si="177"/>
        <v>0</v>
      </c>
      <c r="W1607">
        <f t="shared" si="178"/>
        <v>0</v>
      </c>
      <c r="X1607">
        <f t="shared" si="179"/>
        <v>0</v>
      </c>
    </row>
    <row r="1608" spans="1:24" x14ac:dyDescent="0.3">
      <c r="A1608" t="s">
        <v>1103</v>
      </c>
      <c r="B1608" t="str">
        <f t="shared" si="180"/>
        <v>'ANKITMETAL'</v>
      </c>
      <c r="C1608" t="s">
        <v>41</v>
      </c>
      <c r="D1608" t="s">
        <v>1677</v>
      </c>
      <c r="E1608">
        <v>0.7</v>
      </c>
      <c r="F1608">
        <v>0.75</v>
      </c>
      <c r="G1608">
        <v>0.75</v>
      </c>
      <c r="H1608">
        <v>0.65</v>
      </c>
      <c r="I1608">
        <v>0.7</v>
      </c>
      <c r="J1608">
        <v>0.7</v>
      </c>
      <c r="K1608">
        <v>0.69</v>
      </c>
      <c r="L1608">
        <v>10563</v>
      </c>
      <c r="M1608" s="3">
        <v>7.0000000000000007E-2</v>
      </c>
      <c r="N1608">
        <v>22</v>
      </c>
      <c r="O1608" s="3">
        <f t="shared" si="176"/>
        <v>480.13636363636363</v>
      </c>
      <c r="P1608" s="3">
        <f>VLOOKUP(A1608,'27-7'!$A$2:$N$1650,14,FALSE)</f>
        <v>1899.9814814814815</v>
      </c>
      <c r="Q1608" s="6">
        <f t="shared" si="181"/>
        <v>-0.7472941876980902</v>
      </c>
      <c r="R1608" s="5">
        <f>VLOOKUP(A1608,'27-7'!$A$2:$L$1650,12,FALSE)</f>
        <v>0.72</v>
      </c>
      <c r="S1608" s="7">
        <f t="shared" si="182"/>
        <v>-0.90277777777777768</v>
      </c>
      <c r="T1608" t="s">
        <v>42</v>
      </c>
      <c r="U1608" t="s">
        <v>42</v>
      </c>
      <c r="V1608">
        <f t="shared" si="177"/>
        <v>0</v>
      </c>
      <c r="W1608">
        <f t="shared" si="178"/>
        <v>0</v>
      </c>
      <c r="X1608">
        <f t="shared" si="179"/>
        <v>0</v>
      </c>
    </row>
    <row r="1609" spans="1:24" x14ac:dyDescent="0.3">
      <c r="A1609" t="s">
        <v>1646</v>
      </c>
      <c r="B1609" t="str">
        <f t="shared" si="180"/>
        <v>'21STCENMGM'</v>
      </c>
      <c r="C1609" t="s">
        <v>24</v>
      </c>
      <c r="D1609" t="s">
        <v>1677</v>
      </c>
      <c r="E1609">
        <v>10.65</v>
      </c>
      <c r="F1609">
        <v>10.6</v>
      </c>
      <c r="G1609">
        <v>10.6</v>
      </c>
      <c r="H1609">
        <v>10.45</v>
      </c>
      <c r="I1609">
        <v>10.55</v>
      </c>
      <c r="J1609">
        <v>10.55</v>
      </c>
      <c r="K1609">
        <v>10.48</v>
      </c>
      <c r="L1609">
        <v>596</v>
      </c>
      <c r="M1609" s="3">
        <v>0.06</v>
      </c>
      <c r="N1609">
        <v>11</v>
      </c>
      <c r="O1609" s="3">
        <f t="shared" si="176"/>
        <v>54.18181818181818</v>
      </c>
      <c r="P1609" s="3">
        <f>VLOOKUP(A1609,'27-7'!$A$2:$N$1650,14,FALSE)</f>
        <v>46</v>
      </c>
      <c r="Q1609" s="6">
        <f t="shared" si="181"/>
        <v>0.17786561264822129</v>
      </c>
      <c r="R1609" s="5">
        <f>VLOOKUP(A1609,'27-7'!$A$2:$L$1650,12,FALSE)</f>
        <v>0.05</v>
      </c>
      <c r="S1609" s="7">
        <f t="shared" si="182"/>
        <v>0.1999999999999999</v>
      </c>
      <c r="T1609">
        <v>596</v>
      </c>
      <c r="U1609">
        <v>100</v>
      </c>
      <c r="V1609">
        <f t="shared" si="177"/>
        <v>0</v>
      </c>
      <c r="W1609">
        <f t="shared" si="178"/>
        <v>0</v>
      </c>
      <c r="X1609">
        <f t="shared" si="179"/>
        <v>0</v>
      </c>
    </row>
    <row r="1610" spans="1:24" x14ac:dyDescent="0.3">
      <c r="A1610" t="s">
        <v>1067</v>
      </c>
      <c r="B1610" t="str">
        <f t="shared" si="180"/>
        <v>'GKWLIMITED'</v>
      </c>
      <c r="C1610" t="s">
        <v>24</v>
      </c>
      <c r="D1610" t="s">
        <v>1677</v>
      </c>
      <c r="E1610">
        <v>458.25</v>
      </c>
      <c r="F1610">
        <v>465.95</v>
      </c>
      <c r="G1610">
        <v>472</v>
      </c>
      <c r="H1610">
        <v>450.15</v>
      </c>
      <c r="I1610">
        <v>472</v>
      </c>
      <c r="J1610">
        <v>470.8</v>
      </c>
      <c r="K1610">
        <v>461.08</v>
      </c>
      <c r="L1610">
        <v>12</v>
      </c>
      <c r="M1610" s="3">
        <v>0.06</v>
      </c>
      <c r="N1610">
        <v>7</v>
      </c>
      <c r="O1610" s="3">
        <f t="shared" si="176"/>
        <v>1.7142857142857142</v>
      </c>
      <c r="P1610" s="3">
        <f>VLOOKUP(A1610,'27-7'!$A$2:$N$1650,14,FALSE)</f>
        <v>6.0454545454545459</v>
      </c>
      <c r="Q1610" s="6">
        <f t="shared" si="181"/>
        <v>-0.71643394199785182</v>
      </c>
      <c r="R1610" s="5">
        <f>VLOOKUP(A1610,'27-7'!$A$2:$L$1650,12,FALSE)</f>
        <v>0.61</v>
      </c>
      <c r="S1610" s="7">
        <f t="shared" si="182"/>
        <v>-0.90163934426229519</v>
      </c>
      <c r="T1610">
        <v>8</v>
      </c>
      <c r="U1610">
        <v>66.67</v>
      </c>
      <c r="V1610">
        <f t="shared" si="177"/>
        <v>0</v>
      </c>
      <c r="W1610">
        <f t="shared" si="178"/>
        <v>0</v>
      </c>
      <c r="X1610">
        <f t="shared" si="179"/>
        <v>0</v>
      </c>
    </row>
    <row r="1611" spans="1:24" x14ac:dyDescent="0.3">
      <c r="A1611" t="s">
        <v>1580</v>
      </c>
      <c r="B1611" t="str">
        <f t="shared" si="180"/>
        <v>'MODIRUBBER'</v>
      </c>
      <c r="C1611" t="s">
        <v>41</v>
      </c>
      <c r="D1611" t="s">
        <v>1677</v>
      </c>
      <c r="E1611">
        <v>28.85</v>
      </c>
      <c r="F1611">
        <v>28.85</v>
      </c>
      <c r="G1611">
        <v>28.85</v>
      </c>
      <c r="H1611">
        <v>27.45</v>
      </c>
      <c r="I1611">
        <v>27.45</v>
      </c>
      <c r="J1611">
        <v>27.85</v>
      </c>
      <c r="K1611">
        <v>27.76</v>
      </c>
      <c r="L1611">
        <v>221</v>
      </c>
      <c r="M1611" s="3">
        <v>0.06</v>
      </c>
      <c r="N1611">
        <v>13</v>
      </c>
      <c r="O1611" s="3">
        <f t="shared" si="176"/>
        <v>17</v>
      </c>
      <c r="P1611" s="3">
        <f>VLOOKUP(A1611,'27-7'!$A$2:$N$1650,14,FALSE)</f>
        <v>80.75</v>
      </c>
      <c r="Q1611" s="6">
        <f t="shared" si="181"/>
        <v>-0.78947368421052633</v>
      </c>
      <c r="R1611" s="5">
        <f>VLOOKUP(A1611,'27-7'!$A$2:$L$1650,12,FALSE)</f>
        <v>0.37</v>
      </c>
      <c r="S1611" s="7">
        <f t="shared" si="182"/>
        <v>-0.83783783783783783</v>
      </c>
      <c r="T1611" t="s">
        <v>42</v>
      </c>
      <c r="U1611" t="s">
        <v>42</v>
      </c>
      <c r="V1611">
        <f t="shared" si="177"/>
        <v>0</v>
      </c>
      <c r="W1611">
        <f t="shared" si="178"/>
        <v>0</v>
      </c>
      <c r="X1611">
        <f t="shared" si="179"/>
        <v>0</v>
      </c>
    </row>
    <row r="1612" spans="1:24" x14ac:dyDescent="0.3">
      <c r="A1612" t="s">
        <v>1585</v>
      </c>
      <c r="B1612" t="str">
        <f t="shared" si="180"/>
        <v>'NETF'</v>
      </c>
      <c r="C1612" t="s">
        <v>24</v>
      </c>
      <c r="D1612" t="s">
        <v>1677</v>
      </c>
      <c r="E1612">
        <v>111.37</v>
      </c>
      <c r="F1612">
        <v>115</v>
      </c>
      <c r="G1612">
        <v>115</v>
      </c>
      <c r="H1612">
        <v>110.59</v>
      </c>
      <c r="I1612">
        <v>114.55</v>
      </c>
      <c r="J1612">
        <v>114.55</v>
      </c>
      <c r="K1612">
        <v>110.84</v>
      </c>
      <c r="L1612">
        <v>52</v>
      </c>
      <c r="M1612" s="3">
        <v>0.06</v>
      </c>
      <c r="N1612">
        <v>5</v>
      </c>
      <c r="O1612" s="3">
        <f t="shared" si="176"/>
        <v>10.4</v>
      </c>
      <c r="P1612" s="3">
        <f>VLOOKUP(A1612,'27-7'!$A$2:$N$1650,14,FALSE)</f>
        <v>12.2</v>
      </c>
      <c r="Q1612" s="6">
        <f t="shared" si="181"/>
        <v>-0.14754098360655729</v>
      </c>
      <c r="R1612" s="5">
        <f>VLOOKUP(A1612,'27-7'!$A$2:$L$1650,12,FALSE)</f>
        <v>0.34</v>
      </c>
      <c r="S1612" s="7">
        <f t="shared" si="182"/>
        <v>-0.82352941176470595</v>
      </c>
      <c r="T1612">
        <v>49</v>
      </c>
      <c r="U1612">
        <v>94.23</v>
      </c>
      <c r="V1612">
        <f t="shared" si="177"/>
        <v>0</v>
      </c>
      <c r="W1612">
        <f t="shared" si="178"/>
        <v>0</v>
      </c>
      <c r="X1612">
        <f t="shared" si="179"/>
        <v>0</v>
      </c>
    </row>
    <row r="1613" spans="1:24" x14ac:dyDescent="0.3">
      <c r="A1613" t="s">
        <v>1594</v>
      </c>
      <c r="B1613" t="str">
        <f t="shared" si="180"/>
        <v>'FLEXITUFF'</v>
      </c>
      <c r="C1613" t="s">
        <v>41</v>
      </c>
      <c r="D1613" t="s">
        <v>1677</v>
      </c>
      <c r="E1613">
        <v>7.45</v>
      </c>
      <c r="F1613">
        <v>7.1</v>
      </c>
      <c r="G1613">
        <v>7.8</v>
      </c>
      <c r="H1613">
        <v>7.1</v>
      </c>
      <c r="I1613">
        <v>7.25</v>
      </c>
      <c r="J1613">
        <v>7.25</v>
      </c>
      <c r="K1613">
        <v>7.34</v>
      </c>
      <c r="L1613">
        <v>728</v>
      </c>
      <c r="M1613" s="3">
        <v>0.05</v>
      </c>
      <c r="N1613">
        <v>11</v>
      </c>
      <c r="O1613" s="3">
        <f t="shared" si="176"/>
        <v>66.181818181818187</v>
      </c>
      <c r="P1613" s="3">
        <f>VLOOKUP(A1613,'27-7'!$A$2:$N$1650,14,FALSE)</f>
        <v>136</v>
      </c>
      <c r="Q1613" s="6">
        <f t="shared" si="181"/>
        <v>-0.51336898395721919</v>
      </c>
      <c r="R1613" s="5">
        <f>VLOOKUP(A1613,'27-7'!$A$2:$L$1650,12,FALSE)</f>
        <v>0.27</v>
      </c>
      <c r="S1613" s="7">
        <f t="shared" si="182"/>
        <v>-0.81481481481481488</v>
      </c>
      <c r="T1613" t="s">
        <v>42</v>
      </c>
      <c r="U1613" t="s">
        <v>42</v>
      </c>
      <c r="V1613">
        <f t="shared" si="177"/>
        <v>0</v>
      </c>
      <c r="W1613">
        <f t="shared" si="178"/>
        <v>0</v>
      </c>
      <c r="X1613">
        <f t="shared" si="179"/>
        <v>0</v>
      </c>
    </row>
    <row r="1614" spans="1:24" x14ac:dyDescent="0.3">
      <c r="A1614" t="s">
        <v>1662</v>
      </c>
      <c r="B1614" t="str">
        <f t="shared" si="180"/>
        <v>'SABEVENTS'</v>
      </c>
      <c r="C1614" t="s">
        <v>41</v>
      </c>
      <c r="D1614" t="s">
        <v>1677</v>
      </c>
      <c r="E1614">
        <v>1</v>
      </c>
      <c r="F1614">
        <v>1.05</v>
      </c>
      <c r="G1614">
        <v>1.05</v>
      </c>
      <c r="H1614">
        <v>0.95</v>
      </c>
      <c r="I1614">
        <v>1.05</v>
      </c>
      <c r="J1614">
        <v>1.05</v>
      </c>
      <c r="K1614">
        <v>1.02</v>
      </c>
      <c r="L1614">
        <v>4976</v>
      </c>
      <c r="M1614" s="3">
        <v>0.05</v>
      </c>
      <c r="N1614">
        <v>12</v>
      </c>
      <c r="O1614" s="3">
        <f t="shared" si="176"/>
        <v>414.66666666666669</v>
      </c>
      <c r="P1614" s="3">
        <f>VLOOKUP(A1614,'27-7'!$A$2:$N$1650,14,FALSE)</f>
        <v>212.45454545454547</v>
      </c>
      <c r="Q1614" s="6">
        <f t="shared" si="181"/>
        <v>0.95179004421623159</v>
      </c>
      <c r="R1614" s="5">
        <f>VLOOKUP(A1614,'27-7'!$A$2:$L$1650,12,FALSE)</f>
        <v>0.02</v>
      </c>
      <c r="S1614" s="7">
        <f t="shared" si="182"/>
        <v>1.5</v>
      </c>
      <c r="T1614" t="s">
        <v>42</v>
      </c>
      <c r="U1614" t="s">
        <v>42</v>
      </c>
      <c r="V1614">
        <f t="shared" si="177"/>
        <v>0</v>
      </c>
      <c r="W1614">
        <f t="shared" si="178"/>
        <v>0</v>
      </c>
      <c r="X1614">
        <f t="shared" si="179"/>
        <v>0</v>
      </c>
    </row>
    <row r="1615" spans="1:24" x14ac:dyDescent="0.3">
      <c r="A1615" t="s">
        <v>1647</v>
      </c>
      <c r="B1615" t="str">
        <f t="shared" si="180"/>
        <v>'CNOVAPETRO'</v>
      </c>
      <c r="C1615" t="s">
        <v>41</v>
      </c>
      <c r="D1615" t="s">
        <v>1677</v>
      </c>
      <c r="E1615">
        <v>5.5</v>
      </c>
      <c r="F1615">
        <v>5.5</v>
      </c>
      <c r="G1615">
        <v>5.5</v>
      </c>
      <c r="H1615">
        <v>5.5</v>
      </c>
      <c r="I1615">
        <v>5.5</v>
      </c>
      <c r="J1615">
        <v>5.5</v>
      </c>
      <c r="K1615">
        <v>5.5</v>
      </c>
      <c r="L1615">
        <v>675</v>
      </c>
      <c r="M1615" s="3">
        <v>0.04</v>
      </c>
      <c r="N1615">
        <v>4</v>
      </c>
      <c r="O1615" s="3">
        <f t="shared" si="176"/>
        <v>168.75</v>
      </c>
      <c r="P1615" s="3">
        <f>VLOOKUP(A1615,'27-7'!$A$2:$N$1650,14,FALSE)</f>
        <v>111.5</v>
      </c>
      <c r="Q1615" s="6">
        <f t="shared" si="181"/>
        <v>0.51345291479820632</v>
      </c>
      <c r="R1615" s="5">
        <f>VLOOKUP(A1615,'27-7'!$A$2:$L$1650,12,FALSE)</f>
        <v>0.05</v>
      </c>
      <c r="S1615" s="7">
        <f t="shared" si="182"/>
        <v>-0.20000000000000004</v>
      </c>
      <c r="T1615" t="s">
        <v>42</v>
      </c>
      <c r="U1615" t="s">
        <v>42</v>
      </c>
      <c r="V1615">
        <f t="shared" si="177"/>
        <v>0</v>
      </c>
      <c r="W1615">
        <f t="shared" si="178"/>
        <v>0</v>
      </c>
      <c r="X1615">
        <f t="shared" si="179"/>
        <v>0</v>
      </c>
    </row>
    <row r="1616" spans="1:24" x14ac:dyDescent="0.3">
      <c r="A1616" t="s">
        <v>1621</v>
      </c>
      <c r="B1616" t="str">
        <f t="shared" si="180"/>
        <v>'GBGLOBAL'</v>
      </c>
      <c r="C1616" t="s">
        <v>41</v>
      </c>
      <c r="D1616" t="s">
        <v>1677</v>
      </c>
      <c r="E1616">
        <v>4.7</v>
      </c>
      <c r="F1616">
        <v>4.5</v>
      </c>
      <c r="G1616">
        <v>4.5999999999999996</v>
      </c>
      <c r="H1616">
        <v>4.5</v>
      </c>
      <c r="I1616">
        <v>4.5999999999999996</v>
      </c>
      <c r="J1616">
        <v>4.5999999999999996</v>
      </c>
      <c r="K1616">
        <v>4.5</v>
      </c>
      <c r="L1616">
        <v>985</v>
      </c>
      <c r="M1616" s="3">
        <v>0.04</v>
      </c>
      <c r="N1616">
        <v>14</v>
      </c>
      <c r="O1616" s="3">
        <f t="shared" si="176"/>
        <v>70.357142857142861</v>
      </c>
      <c r="P1616" s="3">
        <f>VLOOKUP(A1616,'27-7'!$A$2:$N$1650,14,FALSE)</f>
        <v>139.45454545454547</v>
      </c>
      <c r="Q1616" s="6">
        <f t="shared" si="181"/>
        <v>-0.49548333022909297</v>
      </c>
      <c r="R1616" s="5">
        <f>VLOOKUP(A1616,'27-7'!$A$2:$L$1650,12,FALSE)</f>
        <v>0.15</v>
      </c>
      <c r="S1616" s="7">
        <f t="shared" si="182"/>
        <v>-0.73333333333333328</v>
      </c>
      <c r="T1616" t="s">
        <v>42</v>
      </c>
      <c r="U1616" t="s">
        <v>42</v>
      </c>
      <c r="V1616">
        <f t="shared" si="177"/>
        <v>0</v>
      </c>
      <c r="W1616">
        <f t="shared" si="178"/>
        <v>0</v>
      </c>
      <c r="X1616">
        <f t="shared" si="179"/>
        <v>0</v>
      </c>
    </row>
    <row r="1617" spans="1:24" x14ac:dyDescent="0.3">
      <c r="A1617" t="s">
        <v>1655</v>
      </c>
      <c r="B1617" t="str">
        <f t="shared" si="180"/>
        <v>'HOTELRUGBY'</v>
      </c>
      <c r="C1617" t="s">
        <v>41</v>
      </c>
      <c r="D1617" t="s">
        <v>1677</v>
      </c>
      <c r="E1617">
        <v>1.05</v>
      </c>
      <c r="F1617">
        <v>1</v>
      </c>
      <c r="G1617">
        <v>1.1000000000000001</v>
      </c>
      <c r="H1617">
        <v>1</v>
      </c>
      <c r="I1617">
        <v>1</v>
      </c>
      <c r="J1617">
        <v>1</v>
      </c>
      <c r="K1617">
        <v>1.02</v>
      </c>
      <c r="L1617">
        <v>4165</v>
      </c>
      <c r="M1617" s="3">
        <v>0.04</v>
      </c>
      <c r="N1617">
        <v>17</v>
      </c>
      <c r="O1617" s="3">
        <f t="shared" si="176"/>
        <v>245</v>
      </c>
      <c r="P1617" s="3">
        <f>VLOOKUP(A1617,'27-7'!$A$2:$N$1650,14,FALSE)</f>
        <v>201.84615384615384</v>
      </c>
      <c r="Q1617" s="6">
        <f t="shared" si="181"/>
        <v>0.21379573170731711</v>
      </c>
      <c r="R1617" s="5">
        <f>VLOOKUP(A1617,'27-7'!$A$2:$L$1650,12,FALSE)</f>
        <v>0.03</v>
      </c>
      <c r="S1617" s="7">
        <f t="shared" si="182"/>
        <v>0.33333333333333343</v>
      </c>
      <c r="T1617" t="s">
        <v>42</v>
      </c>
      <c r="U1617" t="s">
        <v>42</v>
      </c>
      <c r="V1617">
        <f t="shared" si="177"/>
        <v>0</v>
      </c>
      <c r="W1617">
        <f t="shared" si="178"/>
        <v>0</v>
      </c>
      <c r="X1617">
        <f t="shared" si="179"/>
        <v>0</v>
      </c>
    </row>
    <row r="1618" spans="1:24" x14ac:dyDescent="0.3">
      <c r="A1618" t="s">
        <v>1654</v>
      </c>
      <c r="B1618" t="str">
        <f t="shared" si="180"/>
        <v>'INDSWFTLTD'</v>
      </c>
      <c r="C1618" t="s">
        <v>41</v>
      </c>
      <c r="D1618" t="s">
        <v>1677</v>
      </c>
      <c r="E1618">
        <v>2.5499999999999998</v>
      </c>
      <c r="F1618">
        <v>2.4500000000000002</v>
      </c>
      <c r="G1618">
        <v>2.4500000000000002</v>
      </c>
      <c r="H1618">
        <v>2.4500000000000002</v>
      </c>
      <c r="I1618">
        <v>2.4500000000000002</v>
      </c>
      <c r="J1618">
        <v>2.4500000000000002</v>
      </c>
      <c r="K1618">
        <v>2.4500000000000002</v>
      </c>
      <c r="L1618">
        <v>1601</v>
      </c>
      <c r="M1618" s="3">
        <v>0.04</v>
      </c>
      <c r="N1618">
        <v>5</v>
      </c>
      <c r="O1618" s="3">
        <f t="shared" si="176"/>
        <v>320.2</v>
      </c>
      <c r="P1618" s="3">
        <f>VLOOKUP(A1618,'27-7'!$A$2:$N$1650,14,FALSE)</f>
        <v>228.57142857142858</v>
      </c>
      <c r="Q1618" s="6">
        <f t="shared" si="181"/>
        <v>0.40087499999999987</v>
      </c>
      <c r="R1618" s="5">
        <f>VLOOKUP(A1618,'27-7'!$A$2:$L$1650,12,FALSE)</f>
        <v>0.04</v>
      </c>
      <c r="S1618" s="7">
        <f t="shared" si="182"/>
        <v>0</v>
      </c>
      <c r="T1618" t="s">
        <v>42</v>
      </c>
      <c r="U1618" t="s">
        <v>42</v>
      </c>
      <c r="V1618">
        <f t="shared" si="177"/>
        <v>0</v>
      </c>
      <c r="W1618">
        <f t="shared" si="178"/>
        <v>0</v>
      </c>
      <c r="X1618">
        <f t="shared" si="179"/>
        <v>0</v>
      </c>
    </row>
    <row r="1619" spans="1:24" x14ac:dyDescent="0.3">
      <c r="A1619" t="s">
        <v>1021</v>
      </c>
      <c r="B1619" t="str">
        <f t="shared" si="180"/>
        <v>'ABSLNN50ET'</v>
      </c>
      <c r="C1619" t="s">
        <v>24</v>
      </c>
      <c r="D1619" t="s">
        <v>1677</v>
      </c>
      <c r="E1619">
        <v>270.04000000000002</v>
      </c>
      <c r="F1619">
        <v>260.02</v>
      </c>
      <c r="G1619">
        <v>269.97000000000003</v>
      </c>
      <c r="H1619">
        <v>260.02</v>
      </c>
      <c r="I1619">
        <v>261.85000000000002</v>
      </c>
      <c r="J1619">
        <v>261.85000000000002</v>
      </c>
      <c r="K1619">
        <v>261.38</v>
      </c>
      <c r="L1619">
        <v>12</v>
      </c>
      <c r="M1619" s="3">
        <v>0.03</v>
      </c>
      <c r="N1619">
        <v>6</v>
      </c>
      <c r="O1619" s="3">
        <f t="shared" si="176"/>
        <v>2</v>
      </c>
      <c r="P1619" s="3">
        <f>VLOOKUP(A1619,'27-7'!$A$2:$N$1650,14,FALSE)</f>
        <v>6</v>
      </c>
      <c r="Q1619" s="6">
        <f t="shared" si="181"/>
        <v>-0.66666666666666663</v>
      </c>
      <c r="R1619" s="5">
        <f>VLOOKUP(A1619,'27-7'!$A$2:$L$1650,12,FALSE)</f>
        <v>0.11</v>
      </c>
      <c r="S1619" s="7">
        <f t="shared" si="182"/>
        <v>-0.72727272727272729</v>
      </c>
      <c r="T1619">
        <v>5</v>
      </c>
      <c r="U1619">
        <v>41.67</v>
      </c>
      <c r="V1619">
        <f t="shared" si="177"/>
        <v>0</v>
      </c>
      <c r="W1619">
        <f t="shared" si="178"/>
        <v>0</v>
      </c>
      <c r="X1619">
        <f t="shared" si="179"/>
        <v>0</v>
      </c>
    </row>
    <row r="1620" spans="1:24" x14ac:dyDescent="0.3">
      <c r="A1620" t="s">
        <v>1633</v>
      </c>
      <c r="B1620" t="str">
        <f t="shared" si="180"/>
        <v>'DGCONTENT'</v>
      </c>
      <c r="C1620" t="s">
        <v>41</v>
      </c>
      <c r="D1620" t="s">
        <v>1677</v>
      </c>
      <c r="E1620">
        <v>6.4</v>
      </c>
      <c r="F1620">
        <v>6.1</v>
      </c>
      <c r="G1620">
        <v>6.4</v>
      </c>
      <c r="H1620">
        <v>6.1</v>
      </c>
      <c r="I1620">
        <v>6.1</v>
      </c>
      <c r="J1620">
        <v>6.1</v>
      </c>
      <c r="K1620">
        <v>6.14</v>
      </c>
      <c r="L1620">
        <v>541</v>
      </c>
      <c r="M1620" s="3">
        <v>0.03</v>
      </c>
      <c r="N1620">
        <v>13</v>
      </c>
      <c r="O1620" s="3">
        <f t="shared" si="176"/>
        <v>41.615384615384613</v>
      </c>
      <c r="P1620" s="3">
        <f>VLOOKUP(A1620,'27-7'!$A$2:$N$1650,14,FALSE)</f>
        <v>80.368421052631575</v>
      </c>
      <c r="Q1620" s="6">
        <f t="shared" si="181"/>
        <v>-0.48219233287995567</v>
      </c>
      <c r="R1620" s="5">
        <f>VLOOKUP(A1620,'27-7'!$A$2:$L$1650,12,FALSE)</f>
        <v>0.1</v>
      </c>
      <c r="S1620" s="7">
        <f t="shared" si="182"/>
        <v>-0.70000000000000007</v>
      </c>
      <c r="T1620" t="s">
        <v>42</v>
      </c>
      <c r="U1620" t="s">
        <v>42</v>
      </c>
      <c r="V1620">
        <f t="shared" si="177"/>
        <v>0</v>
      </c>
      <c r="W1620">
        <f t="shared" si="178"/>
        <v>0</v>
      </c>
      <c r="X1620">
        <f t="shared" si="179"/>
        <v>0</v>
      </c>
    </row>
    <row r="1621" spans="1:24" x14ac:dyDescent="0.3">
      <c r="A1621" t="s">
        <v>1567</v>
      </c>
      <c r="B1621" t="str">
        <f t="shared" si="180"/>
        <v>'TCIFINANCE'</v>
      </c>
      <c r="C1621" t="s">
        <v>41</v>
      </c>
      <c r="D1621" t="s">
        <v>1677</v>
      </c>
      <c r="E1621">
        <v>6.25</v>
      </c>
      <c r="F1621">
        <v>6.25</v>
      </c>
      <c r="G1621">
        <v>6.25</v>
      </c>
      <c r="H1621">
        <v>6.15</v>
      </c>
      <c r="I1621">
        <v>6.15</v>
      </c>
      <c r="J1621">
        <v>6.15</v>
      </c>
      <c r="K1621">
        <v>6.15</v>
      </c>
      <c r="L1621">
        <v>481</v>
      </c>
      <c r="M1621" s="3">
        <v>0.03</v>
      </c>
      <c r="N1621">
        <v>7</v>
      </c>
      <c r="O1621" s="3">
        <f t="shared" si="176"/>
        <v>68.714285714285708</v>
      </c>
      <c r="P1621" s="3">
        <f>VLOOKUP(A1621,'27-7'!$A$2:$N$1650,14,FALSE)</f>
        <v>281.10344827586209</v>
      </c>
      <c r="Q1621" s="6">
        <f t="shared" si="181"/>
        <v>-0.75555516612925833</v>
      </c>
      <c r="R1621" s="5">
        <f>VLOOKUP(A1621,'27-7'!$A$2:$L$1650,12,FALSE)</f>
        <v>0.49</v>
      </c>
      <c r="S1621" s="7">
        <f t="shared" si="182"/>
        <v>-0.93877551020408156</v>
      </c>
      <c r="T1621" t="s">
        <v>42</v>
      </c>
      <c r="U1621" t="s">
        <v>42</v>
      </c>
      <c r="V1621">
        <f t="shared" si="177"/>
        <v>0</v>
      </c>
      <c r="W1621">
        <f t="shared" si="178"/>
        <v>0</v>
      </c>
      <c r="X1621">
        <f t="shared" si="179"/>
        <v>0</v>
      </c>
    </row>
    <row r="1622" spans="1:24" x14ac:dyDescent="0.3">
      <c r="A1622" t="s">
        <v>1071</v>
      </c>
      <c r="B1622" t="str">
        <f t="shared" si="180"/>
        <v>'TVVISION'</v>
      </c>
      <c r="C1622" t="s">
        <v>41</v>
      </c>
      <c r="D1622" t="s">
        <v>1677</v>
      </c>
      <c r="E1622">
        <v>1.8</v>
      </c>
      <c r="F1622">
        <v>1.8</v>
      </c>
      <c r="G1622">
        <v>1.8</v>
      </c>
      <c r="H1622">
        <v>1.75</v>
      </c>
      <c r="I1622">
        <v>1.75</v>
      </c>
      <c r="J1622">
        <v>1.75</v>
      </c>
      <c r="K1622">
        <v>1.77</v>
      </c>
      <c r="L1622">
        <v>1741</v>
      </c>
      <c r="M1622" s="3">
        <v>0.03</v>
      </c>
      <c r="N1622">
        <v>11</v>
      </c>
      <c r="O1622" s="3">
        <f t="shared" si="176"/>
        <v>158.27272727272728</v>
      </c>
      <c r="P1622" s="3">
        <f>VLOOKUP(A1622,'27-7'!$A$2:$N$1650,14,FALSE)</f>
        <v>962.63333333333333</v>
      </c>
      <c r="Q1622" s="6">
        <f t="shared" si="181"/>
        <v>-0.83558357913425607</v>
      </c>
      <c r="R1622" s="5">
        <f>VLOOKUP(A1622,'27-7'!$A$2:$L$1650,12,FALSE)</f>
        <v>0.5</v>
      </c>
      <c r="S1622" s="7">
        <f t="shared" si="182"/>
        <v>-0.94</v>
      </c>
      <c r="T1622" t="s">
        <v>42</v>
      </c>
      <c r="U1622" t="s">
        <v>42</v>
      </c>
      <c r="V1622">
        <f t="shared" si="177"/>
        <v>0</v>
      </c>
      <c r="W1622">
        <f t="shared" si="178"/>
        <v>0</v>
      </c>
      <c r="X1622">
        <f t="shared" si="179"/>
        <v>0</v>
      </c>
    </row>
    <row r="1623" spans="1:24" x14ac:dyDescent="0.3">
      <c r="A1623" t="s">
        <v>1040</v>
      </c>
      <c r="B1623" t="str">
        <f t="shared" si="180"/>
        <v>'VISHAL'</v>
      </c>
      <c r="C1623" t="s">
        <v>41</v>
      </c>
      <c r="D1623" t="s">
        <v>1677</v>
      </c>
      <c r="E1623">
        <v>276</v>
      </c>
      <c r="F1623">
        <v>270</v>
      </c>
      <c r="G1623">
        <v>270</v>
      </c>
      <c r="H1623">
        <v>270</v>
      </c>
      <c r="I1623">
        <v>270</v>
      </c>
      <c r="J1623">
        <v>270</v>
      </c>
      <c r="K1623">
        <v>270</v>
      </c>
      <c r="L1623">
        <v>10</v>
      </c>
      <c r="M1623" s="3">
        <v>0.03</v>
      </c>
      <c r="N1623">
        <v>1</v>
      </c>
      <c r="O1623" s="3">
        <f t="shared" si="176"/>
        <v>10</v>
      </c>
      <c r="P1623" s="3">
        <f>VLOOKUP(A1623,'27-7'!$A$2:$N$1650,14,FALSE)</f>
        <v>379.09090909090907</v>
      </c>
      <c r="Q1623" s="6">
        <f t="shared" si="181"/>
        <v>-0.97362110311750605</v>
      </c>
      <c r="R1623" s="5">
        <f>VLOOKUP(A1623,'27-7'!$A$2:$L$1650,12,FALSE)</f>
        <v>11.39</v>
      </c>
      <c r="S1623" s="7">
        <f t="shared" si="182"/>
        <v>-0.9973661106233539</v>
      </c>
      <c r="T1623" t="s">
        <v>42</v>
      </c>
      <c r="U1623" t="s">
        <v>42</v>
      </c>
      <c r="V1623">
        <f t="shared" si="177"/>
        <v>0</v>
      </c>
      <c r="W1623">
        <f t="shared" si="178"/>
        <v>0</v>
      </c>
      <c r="X1623">
        <f t="shared" si="179"/>
        <v>0</v>
      </c>
    </row>
    <row r="1624" spans="1:24" x14ac:dyDescent="0.3">
      <c r="A1624" t="s">
        <v>1031</v>
      </c>
      <c r="B1624" t="str">
        <f t="shared" si="180"/>
        <v>'ARENTERP'</v>
      </c>
      <c r="C1624" t="s">
        <v>24</v>
      </c>
      <c r="D1624" t="s">
        <v>1677</v>
      </c>
      <c r="E1624">
        <v>11.2</v>
      </c>
      <c r="F1624">
        <v>11.2</v>
      </c>
      <c r="G1624">
        <v>11.2</v>
      </c>
      <c r="H1624">
        <v>10.65</v>
      </c>
      <c r="I1624">
        <v>11.2</v>
      </c>
      <c r="J1624">
        <v>11.2</v>
      </c>
      <c r="K1624">
        <v>10.66</v>
      </c>
      <c r="L1624">
        <v>168</v>
      </c>
      <c r="M1624" s="3">
        <v>0.02</v>
      </c>
      <c r="N1624">
        <v>7</v>
      </c>
      <c r="O1624" s="3">
        <f t="shared" si="176"/>
        <v>24</v>
      </c>
      <c r="P1624" s="3">
        <f>VLOOKUP(A1624,'27-7'!$A$2:$N$1650,14,FALSE)</f>
        <v>31.714285714285715</v>
      </c>
      <c r="Q1624" s="6">
        <f t="shared" si="181"/>
        <v>-0.24324324324324326</v>
      </c>
      <c r="R1624" s="5">
        <f>VLOOKUP(A1624,'27-7'!$A$2:$L$1650,12,FALSE)</f>
        <v>0.02</v>
      </c>
      <c r="S1624" s="7">
        <f t="shared" si="182"/>
        <v>0</v>
      </c>
      <c r="T1624">
        <v>167</v>
      </c>
      <c r="U1624">
        <v>99.4</v>
      </c>
      <c r="V1624">
        <f t="shared" si="177"/>
        <v>0</v>
      </c>
      <c r="W1624">
        <f t="shared" si="178"/>
        <v>0</v>
      </c>
      <c r="X1624">
        <f t="shared" si="179"/>
        <v>0</v>
      </c>
    </row>
    <row r="1625" spans="1:24" x14ac:dyDescent="0.3">
      <c r="A1625" t="s">
        <v>1064</v>
      </c>
      <c r="B1625" t="str">
        <f t="shared" si="180"/>
        <v>'BEARDSELL'</v>
      </c>
      <c r="C1625" t="s">
        <v>41</v>
      </c>
      <c r="D1625" t="s">
        <v>1677</v>
      </c>
      <c r="E1625">
        <v>7.55</v>
      </c>
      <c r="F1625">
        <v>7.45</v>
      </c>
      <c r="G1625">
        <v>7.55</v>
      </c>
      <c r="H1625">
        <v>7.25</v>
      </c>
      <c r="I1625">
        <v>7.55</v>
      </c>
      <c r="J1625">
        <v>7.55</v>
      </c>
      <c r="K1625">
        <v>7.35</v>
      </c>
      <c r="L1625">
        <v>240</v>
      </c>
      <c r="M1625" s="3">
        <v>0.02</v>
      </c>
      <c r="N1625">
        <v>11</v>
      </c>
      <c r="O1625" s="3">
        <f t="shared" si="176"/>
        <v>21.818181818181817</v>
      </c>
      <c r="P1625" s="3">
        <f>VLOOKUP(A1625,'27-7'!$A$2:$N$1650,14,FALSE)</f>
        <v>451.08333333333331</v>
      </c>
      <c r="Q1625" s="6">
        <f t="shared" si="181"/>
        <v>-0.9516315939741028</v>
      </c>
      <c r="R1625" s="5">
        <f>VLOOKUP(A1625,'27-7'!$A$2:$L$1650,12,FALSE)</f>
        <v>0.82</v>
      </c>
      <c r="S1625" s="7">
        <f t="shared" si="182"/>
        <v>-0.97560975609756095</v>
      </c>
      <c r="T1625" t="s">
        <v>42</v>
      </c>
      <c r="U1625" t="s">
        <v>42</v>
      </c>
      <c r="V1625">
        <f t="shared" si="177"/>
        <v>0</v>
      </c>
      <c r="W1625">
        <f t="shared" si="178"/>
        <v>0</v>
      </c>
      <c r="X1625">
        <f t="shared" si="179"/>
        <v>0</v>
      </c>
    </row>
    <row r="1626" spans="1:24" x14ac:dyDescent="0.3">
      <c r="A1626" t="s">
        <v>1667</v>
      </c>
      <c r="B1626" t="str">
        <f t="shared" si="180"/>
        <v>'GUJRAFFIA'</v>
      </c>
      <c r="C1626" t="s">
        <v>41</v>
      </c>
      <c r="D1626" t="s">
        <v>1677</v>
      </c>
      <c r="E1626">
        <v>9.9</v>
      </c>
      <c r="F1626">
        <v>9.5</v>
      </c>
      <c r="G1626">
        <v>9.5500000000000007</v>
      </c>
      <c r="H1626">
        <v>9.5</v>
      </c>
      <c r="I1626">
        <v>9.5500000000000007</v>
      </c>
      <c r="J1626">
        <v>9.5500000000000007</v>
      </c>
      <c r="K1626">
        <v>9.5299999999999994</v>
      </c>
      <c r="L1626">
        <v>203</v>
      </c>
      <c r="M1626" s="3">
        <v>0.02</v>
      </c>
      <c r="N1626">
        <v>3</v>
      </c>
      <c r="O1626" s="3">
        <f t="shared" si="176"/>
        <v>67.666666666666671</v>
      </c>
      <c r="P1626" s="3">
        <f>VLOOKUP(A1626,'27-7'!$A$2:$N$1650,14,FALSE)</f>
        <v>70</v>
      </c>
      <c r="Q1626" s="6">
        <f t="shared" si="181"/>
        <v>-3.3333333333333263E-2</v>
      </c>
      <c r="R1626" s="5">
        <f>VLOOKUP(A1626,'27-7'!$A$2:$L$1650,12,FALSE)</f>
        <v>0.01</v>
      </c>
      <c r="S1626" s="7">
        <f t="shared" si="182"/>
        <v>1</v>
      </c>
      <c r="T1626" t="s">
        <v>42</v>
      </c>
      <c r="U1626" t="s">
        <v>42</v>
      </c>
      <c r="V1626">
        <f t="shared" si="177"/>
        <v>0</v>
      </c>
      <c r="W1626">
        <f t="shared" si="178"/>
        <v>0</v>
      </c>
      <c r="X1626">
        <f t="shared" si="179"/>
        <v>0</v>
      </c>
    </row>
    <row r="1627" spans="1:24" x14ac:dyDescent="0.3">
      <c r="A1627" t="s">
        <v>1658</v>
      </c>
      <c r="B1627" t="str">
        <f t="shared" si="180"/>
        <v>'IDFNIFTYET'</v>
      </c>
      <c r="C1627" t="s">
        <v>24</v>
      </c>
      <c r="D1627" t="s">
        <v>1677</v>
      </c>
      <c r="E1627">
        <v>118</v>
      </c>
      <c r="F1627">
        <v>118.99</v>
      </c>
      <c r="G1627">
        <v>118.99</v>
      </c>
      <c r="H1627">
        <v>118.99</v>
      </c>
      <c r="I1627">
        <v>118.99</v>
      </c>
      <c r="J1627">
        <v>118.99</v>
      </c>
      <c r="K1627">
        <v>118.99</v>
      </c>
      <c r="L1627">
        <v>13</v>
      </c>
      <c r="M1627" s="3">
        <v>0.02</v>
      </c>
      <c r="N1627">
        <v>2</v>
      </c>
      <c r="O1627" s="3">
        <f t="shared" si="176"/>
        <v>6.5</v>
      </c>
      <c r="P1627" s="3">
        <f>VLOOKUP(A1627,'27-7'!$A$2:$N$1650,14,FALSE)</f>
        <v>4.666666666666667</v>
      </c>
      <c r="Q1627" s="6">
        <f t="shared" si="181"/>
        <v>0.39285714285714279</v>
      </c>
      <c r="R1627" s="5">
        <f>VLOOKUP(A1627,'27-7'!$A$2:$L$1650,12,FALSE)</f>
        <v>0.02</v>
      </c>
      <c r="S1627" s="7">
        <f t="shared" si="182"/>
        <v>0</v>
      </c>
      <c r="T1627">
        <v>13</v>
      </c>
      <c r="U1627">
        <v>100</v>
      </c>
      <c r="V1627">
        <f t="shared" si="177"/>
        <v>0</v>
      </c>
      <c r="W1627">
        <f t="shared" si="178"/>
        <v>0</v>
      </c>
      <c r="X1627">
        <f t="shared" si="179"/>
        <v>0</v>
      </c>
    </row>
    <row r="1628" spans="1:24" x14ac:dyDescent="0.3">
      <c r="A1628" t="s">
        <v>1641</v>
      </c>
      <c r="B1628" t="str">
        <f t="shared" si="180"/>
        <v>'MOHOTAIND'</v>
      </c>
      <c r="C1628" t="s">
        <v>41</v>
      </c>
      <c r="D1628" t="s">
        <v>1677</v>
      </c>
      <c r="E1628">
        <v>10.9</v>
      </c>
      <c r="F1628">
        <v>11</v>
      </c>
      <c r="G1628">
        <v>11</v>
      </c>
      <c r="H1628">
        <v>10.45</v>
      </c>
      <c r="I1628">
        <v>10.5</v>
      </c>
      <c r="J1628">
        <v>10.8</v>
      </c>
      <c r="K1628">
        <v>10.84</v>
      </c>
      <c r="L1628">
        <v>227</v>
      </c>
      <c r="M1628" s="3">
        <v>0.02</v>
      </c>
      <c r="N1628">
        <v>11</v>
      </c>
      <c r="O1628" s="3">
        <f t="shared" si="176"/>
        <v>20.636363636363637</v>
      </c>
      <c r="P1628" s="3">
        <f>VLOOKUP(A1628,'27-7'!$A$2:$N$1650,14,FALSE)</f>
        <v>96.571428571428569</v>
      </c>
      <c r="Q1628" s="6">
        <f t="shared" si="181"/>
        <v>-0.78630984400215165</v>
      </c>
      <c r="R1628" s="5">
        <f>VLOOKUP(A1628,'27-7'!$A$2:$L$1650,12,FALSE)</f>
        <v>7.0000000000000007E-2</v>
      </c>
      <c r="S1628" s="7">
        <f t="shared" si="182"/>
        <v>-0.7142857142857143</v>
      </c>
      <c r="T1628" t="s">
        <v>42</v>
      </c>
      <c r="U1628" t="s">
        <v>42</v>
      </c>
      <c r="V1628">
        <f t="shared" si="177"/>
        <v>0</v>
      </c>
      <c r="W1628">
        <f t="shared" si="178"/>
        <v>0</v>
      </c>
      <c r="X1628">
        <f t="shared" si="179"/>
        <v>0</v>
      </c>
    </row>
    <row r="1629" spans="1:24" x14ac:dyDescent="0.3">
      <c r="A1629" t="s">
        <v>1620</v>
      </c>
      <c r="B1629" t="str">
        <f t="shared" si="180"/>
        <v>'ROHITFERRO'</v>
      </c>
      <c r="C1629" t="s">
        <v>41</v>
      </c>
      <c r="D1629" t="s">
        <v>1677</v>
      </c>
      <c r="E1629">
        <v>1.05</v>
      </c>
      <c r="F1629">
        <v>1.05</v>
      </c>
      <c r="G1629">
        <v>1.05</v>
      </c>
      <c r="H1629">
        <v>1</v>
      </c>
      <c r="I1629">
        <v>1</v>
      </c>
      <c r="J1629">
        <v>1</v>
      </c>
      <c r="K1629">
        <v>1.01</v>
      </c>
      <c r="L1629">
        <v>1751</v>
      </c>
      <c r="M1629" s="3">
        <v>0.02</v>
      </c>
      <c r="N1629">
        <v>6</v>
      </c>
      <c r="O1629" s="3">
        <f t="shared" si="176"/>
        <v>291.83333333333331</v>
      </c>
      <c r="P1629" s="3">
        <f>VLOOKUP(A1629,'27-7'!$A$2:$N$1650,14,FALSE)</f>
        <v>973.5333333333333</v>
      </c>
      <c r="Q1629" s="6">
        <f t="shared" si="181"/>
        <v>-0.70023282887078009</v>
      </c>
      <c r="R1629" s="5">
        <f>VLOOKUP(A1629,'27-7'!$A$2:$L$1650,12,FALSE)</f>
        <v>0.16</v>
      </c>
      <c r="S1629" s="7">
        <f t="shared" si="182"/>
        <v>-0.87500000000000011</v>
      </c>
      <c r="T1629" t="s">
        <v>42</v>
      </c>
      <c r="U1629" t="s">
        <v>42</v>
      </c>
      <c r="V1629">
        <f t="shared" si="177"/>
        <v>0</v>
      </c>
      <c r="W1629">
        <f t="shared" si="178"/>
        <v>0</v>
      </c>
      <c r="X1629">
        <f t="shared" si="179"/>
        <v>0</v>
      </c>
    </row>
    <row r="1630" spans="1:24" x14ac:dyDescent="0.3">
      <c r="A1630" t="s">
        <v>1033</v>
      </c>
      <c r="B1630" t="str">
        <f t="shared" si="180"/>
        <v>'TECHIN'</v>
      </c>
      <c r="C1630" t="s">
        <v>41</v>
      </c>
      <c r="D1630" t="s">
        <v>1677</v>
      </c>
      <c r="E1630">
        <v>3.5</v>
      </c>
      <c r="F1630">
        <v>3.35</v>
      </c>
      <c r="G1630">
        <v>3.45</v>
      </c>
      <c r="H1630">
        <v>3.35</v>
      </c>
      <c r="I1630">
        <v>3.35</v>
      </c>
      <c r="J1630">
        <v>3.35</v>
      </c>
      <c r="K1630">
        <v>3.37</v>
      </c>
      <c r="L1630">
        <v>560</v>
      </c>
      <c r="M1630" s="3">
        <v>0.02</v>
      </c>
      <c r="N1630">
        <v>7</v>
      </c>
      <c r="O1630" s="3">
        <f t="shared" si="176"/>
        <v>80</v>
      </c>
      <c r="P1630" s="3">
        <f>VLOOKUP(A1630,'27-7'!$A$2:$N$1650,14,FALSE)</f>
        <v>200</v>
      </c>
      <c r="Q1630" s="6">
        <f t="shared" si="181"/>
        <v>-0.6</v>
      </c>
      <c r="R1630" s="5">
        <f>VLOOKUP(A1630,'27-7'!$A$2:$L$1650,12,FALSE)</f>
        <v>0.01</v>
      </c>
      <c r="S1630" s="7">
        <f t="shared" si="182"/>
        <v>1</v>
      </c>
      <c r="T1630" t="s">
        <v>42</v>
      </c>
      <c r="U1630" t="s">
        <v>42</v>
      </c>
      <c r="V1630">
        <f t="shared" si="177"/>
        <v>0</v>
      </c>
      <c r="W1630">
        <f t="shared" si="178"/>
        <v>0</v>
      </c>
      <c r="X1630">
        <f t="shared" si="179"/>
        <v>0</v>
      </c>
    </row>
    <row r="1631" spans="1:24" x14ac:dyDescent="0.3">
      <c r="A1631" t="s">
        <v>1595</v>
      </c>
      <c r="B1631" t="str">
        <f t="shared" si="180"/>
        <v>'LICNFNHGP'</v>
      </c>
      <c r="C1631" t="s">
        <v>24</v>
      </c>
      <c r="D1631" t="s">
        <v>1677</v>
      </c>
      <c r="E1631">
        <v>115</v>
      </c>
      <c r="F1631">
        <v>115</v>
      </c>
      <c r="G1631">
        <v>117.6</v>
      </c>
      <c r="H1631">
        <v>115</v>
      </c>
      <c r="I1631">
        <v>117.6</v>
      </c>
      <c r="J1631">
        <v>117.6</v>
      </c>
      <c r="K1631">
        <v>115.43</v>
      </c>
      <c r="L1631">
        <v>12</v>
      </c>
      <c r="M1631" s="3">
        <v>0.01</v>
      </c>
      <c r="N1631">
        <v>4</v>
      </c>
      <c r="O1631" s="3">
        <f t="shared" si="176"/>
        <v>3</v>
      </c>
      <c r="P1631" s="3">
        <f>VLOOKUP(A1631,'27-7'!$A$2:$N$1650,14,FALSE)</f>
        <v>11.55</v>
      </c>
      <c r="Q1631" s="6">
        <f t="shared" si="181"/>
        <v>-0.74025974025974028</v>
      </c>
      <c r="R1631" s="5">
        <f>VLOOKUP(A1631,'27-7'!$A$2:$L$1650,12,FALSE)</f>
        <v>0.27</v>
      </c>
      <c r="S1631" s="7">
        <f t="shared" si="182"/>
        <v>-0.96296296296296291</v>
      </c>
      <c r="T1631">
        <v>12</v>
      </c>
      <c r="U1631">
        <v>100</v>
      </c>
      <c r="V1631">
        <f t="shared" si="177"/>
        <v>0</v>
      </c>
      <c r="W1631">
        <f t="shared" si="178"/>
        <v>0</v>
      </c>
      <c r="X1631">
        <f t="shared" si="179"/>
        <v>0</v>
      </c>
    </row>
    <row r="1632" spans="1:24" x14ac:dyDescent="0.3">
      <c r="A1632" t="s">
        <v>1644</v>
      </c>
      <c r="B1632" t="str">
        <f t="shared" si="180"/>
        <v>'NEXTMEDIA'</v>
      </c>
      <c r="C1632" t="s">
        <v>41</v>
      </c>
      <c r="D1632" t="s">
        <v>1677</v>
      </c>
      <c r="E1632">
        <v>4.9000000000000004</v>
      </c>
      <c r="F1632">
        <v>4.95</v>
      </c>
      <c r="G1632">
        <v>5</v>
      </c>
      <c r="H1632">
        <v>4.95</v>
      </c>
      <c r="I1632">
        <v>4.95</v>
      </c>
      <c r="J1632">
        <v>4.95</v>
      </c>
      <c r="K1632">
        <v>4.95</v>
      </c>
      <c r="L1632">
        <v>297</v>
      </c>
      <c r="M1632" s="3">
        <v>0.01</v>
      </c>
      <c r="N1632">
        <v>6</v>
      </c>
      <c r="O1632" s="3">
        <f t="shared" si="176"/>
        <v>49.5</v>
      </c>
      <c r="P1632" s="3">
        <f>VLOOKUP(A1632,'27-7'!$A$2:$N$1650,14,FALSE)</f>
        <v>121.9</v>
      </c>
      <c r="Q1632" s="6">
        <f t="shared" si="181"/>
        <v>-0.59392945036915501</v>
      </c>
      <c r="R1632" s="5">
        <f>VLOOKUP(A1632,'27-7'!$A$2:$L$1650,12,FALSE)</f>
        <v>0.06</v>
      </c>
      <c r="S1632" s="7">
        <f t="shared" si="182"/>
        <v>-0.83333333333333326</v>
      </c>
      <c r="T1632" t="s">
        <v>42</v>
      </c>
      <c r="U1632" t="s">
        <v>42</v>
      </c>
      <c r="V1632">
        <f t="shared" si="177"/>
        <v>0</v>
      </c>
      <c r="W1632">
        <f t="shared" si="178"/>
        <v>0</v>
      </c>
      <c r="X1632">
        <f t="shared" si="179"/>
        <v>0</v>
      </c>
    </row>
    <row r="1633" spans="1:24" x14ac:dyDescent="0.3">
      <c r="A1633" t="s">
        <v>1660</v>
      </c>
      <c r="B1633" t="str">
        <f t="shared" si="180"/>
        <v>'QNIFTY'</v>
      </c>
      <c r="C1633" t="s">
        <v>24</v>
      </c>
      <c r="D1633" t="s">
        <v>1677</v>
      </c>
      <c r="E1633">
        <v>1145</v>
      </c>
      <c r="F1633">
        <v>1151</v>
      </c>
      <c r="G1633">
        <v>1151</v>
      </c>
      <c r="H1633">
        <v>1151</v>
      </c>
      <c r="I1633">
        <v>1151</v>
      </c>
      <c r="J1633">
        <v>1151</v>
      </c>
      <c r="K1633">
        <v>1151</v>
      </c>
      <c r="L1633">
        <v>1</v>
      </c>
      <c r="M1633" s="3">
        <v>0.01</v>
      </c>
      <c r="N1633">
        <v>1</v>
      </c>
      <c r="O1633" s="3">
        <f t="shared" si="176"/>
        <v>1</v>
      </c>
      <c r="P1633" s="3">
        <f>VLOOKUP(A1633,'27-7'!$A$2:$N$1650,14,FALSE)</f>
        <v>1</v>
      </c>
      <c r="Q1633" s="6">
        <f t="shared" si="181"/>
        <v>0</v>
      </c>
      <c r="R1633" s="5">
        <f>VLOOKUP(A1633,'27-7'!$A$2:$L$1650,12,FALSE)</f>
        <v>0.02</v>
      </c>
      <c r="S1633" s="7">
        <f t="shared" si="182"/>
        <v>-0.5</v>
      </c>
      <c r="T1633">
        <v>1</v>
      </c>
      <c r="U1633">
        <v>100</v>
      </c>
      <c r="V1633">
        <f t="shared" si="177"/>
        <v>0</v>
      </c>
      <c r="W1633">
        <f t="shared" si="178"/>
        <v>0</v>
      </c>
      <c r="X1633">
        <f t="shared" si="179"/>
        <v>0</v>
      </c>
    </row>
    <row r="1634" spans="1:24" x14ac:dyDescent="0.3">
      <c r="A1634" t="s">
        <v>1080</v>
      </c>
      <c r="B1634" t="str">
        <f t="shared" si="180"/>
        <v>'SATHAISPAT'</v>
      </c>
      <c r="C1634" t="s">
        <v>41</v>
      </c>
      <c r="D1634" t="s">
        <v>1677</v>
      </c>
      <c r="E1634">
        <v>2.1</v>
      </c>
      <c r="F1634">
        <v>2</v>
      </c>
      <c r="G1634">
        <v>2</v>
      </c>
      <c r="H1634">
        <v>2</v>
      </c>
      <c r="I1634">
        <v>2</v>
      </c>
      <c r="J1634">
        <v>2</v>
      </c>
      <c r="K1634">
        <v>2</v>
      </c>
      <c r="L1634">
        <v>600</v>
      </c>
      <c r="M1634" s="3">
        <v>0.01</v>
      </c>
      <c r="N1634">
        <v>3</v>
      </c>
      <c r="O1634" s="3">
        <f t="shared" si="176"/>
        <v>200</v>
      </c>
      <c r="P1634" s="3">
        <f>VLOOKUP(A1634,'27-7'!$A$2:$N$1650,14,FALSE)</f>
        <v>807.6</v>
      </c>
      <c r="Q1634" s="6">
        <f t="shared" si="181"/>
        <v>-0.75235264982664685</v>
      </c>
      <c r="R1634" s="5">
        <f>VLOOKUP(A1634,'27-7'!$A$2:$L$1650,12,FALSE)</f>
        <v>0.08</v>
      </c>
      <c r="S1634" s="7">
        <f t="shared" si="182"/>
        <v>-0.87500000000000011</v>
      </c>
      <c r="T1634" t="s">
        <v>42</v>
      </c>
      <c r="U1634" t="s">
        <v>42</v>
      </c>
      <c r="V1634">
        <f t="shared" si="177"/>
        <v>0</v>
      </c>
      <c r="W1634">
        <f t="shared" si="178"/>
        <v>0</v>
      </c>
      <c r="X1634">
        <f t="shared" si="179"/>
        <v>0</v>
      </c>
    </row>
    <row r="1635" spans="1:24" x14ac:dyDescent="0.3">
      <c r="A1635" t="s">
        <v>1069</v>
      </c>
      <c r="B1635" t="str">
        <f t="shared" si="180"/>
        <v>'SILLYMONKS'</v>
      </c>
      <c r="C1635" t="s">
        <v>24</v>
      </c>
      <c r="D1635" t="s">
        <v>1677</v>
      </c>
      <c r="E1635">
        <v>35</v>
      </c>
      <c r="F1635">
        <v>36.4</v>
      </c>
      <c r="G1635">
        <v>36.4</v>
      </c>
      <c r="H1635">
        <v>33.299999999999997</v>
      </c>
      <c r="I1635">
        <v>35</v>
      </c>
      <c r="J1635">
        <v>35</v>
      </c>
      <c r="K1635">
        <v>35.42</v>
      </c>
      <c r="L1635">
        <v>25</v>
      </c>
      <c r="M1635" s="3">
        <v>0.01</v>
      </c>
      <c r="N1635">
        <v>11</v>
      </c>
      <c r="O1635" s="3">
        <f t="shared" si="176"/>
        <v>2.2727272727272729</v>
      </c>
      <c r="P1635" s="3">
        <f>VLOOKUP(A1635,'27-7'!$A$2:$N$1650,14,FALSE)</f>
        <v>210.625</v>
      </c>
      <c r="Q1635" s="6">
        <f t="shared" si="181"/>
        <v>-0.98920960345292686</v>
      </c>
      <c r="R1635" s="5">
        <f>VLOOKUP(A1635,'27-7'!$A$2:$L$1650,12,FALSE)</f>
        <v>0.56999999999999995</v>
      </c>
      <c r="S1635" s="7">
        <f t="shared" si="182"/>
        <v>-0.98245614035087714</v>
      </c>
      <c r="T1635">
        <v>15</v>
      </c>
      <c r="U1635">
        <v>60</v>
      </c>
      <c r="V1635">
        <f t="shared" si="177"/>
        <v>0</v>
      </c>
      <c r="W1635">
        <f t="shared" si="178"/>
        <v>0</v>
      </c>
      <c r="X1635">
        <f t="shared" si="179"/>
        <v>0</v>
      </c>
    </row>
    <row r="1636" spans="1:24" x14ac:dyDescent="0.3">
      <c r="A1636" t="s">
        <v>1104</v>
      </c>
      <c r="B1636" t="str">
        <f t="shared" si="180"/>
        <v>'WSI'</v>
      </c>
      <c r="C1636" t="s">
        <v>41</v>
      </c>
      <c r="D1636" t="s">
        <v>1677</v>
      </c>
      <c r="E1636">
        <v>1.2</v>
      </c>
      <c r="F1636">
        <v>1.25</v>
      </c>
      <c r="G1636">
        <v>1.25</v>
      </c>
      <c r="H1636">
        <v>1.2</v>
      </c>
      <c r="I1636">
        <v>1.2</v>
      </c>
      <c r="J1636">
        <v>1.2</v>
      </c>
      <c r="K1636">
        <v>1.24</v>
      </c>
      <c r="L1636">
        <v>865</v>
      </c>
      <c r="M1636" s="3">
        <v>0.01</v>
      </c>
      <c r="N1636">
        <v>8</v>
      </c>
      <c r="O1636" s="3">
        <f t="shared" si="176"/>
        <v>108.125</v>
      </c>
      <c r="P1636" s="3">
        <f>VLOOKUP(A1636,'27-7'!$A$2:$N$1650,14,FALSE)</f>
        <v>1062</v>
      </c>
      <c r="Q1636" s="6">
        <f t="shared" si="181"/>
        <v>-0.8981873822975518</v>
      </c>
      <c r="R1636" s="5">
        <f>VLOOKUP(A1636,'27-7'!$A$2:$L$1650,12,FALSE)</f>
        <v>0.23</v>
      </c>
      <c r="S1636" s="7">
        <f t="shared" si="182"/>
        <v>-0.9565217391304347</v>
      </c>
      <c r="T1636" t="s">
        <v>42</v>
      </c>
      <c r="U1636" t="s">
        <v>42</v>
      </c>
      <c r="V1636">
        <f t="shared" si="177"/>
        <v>0</v>
      </c>
      <c r="W1636">
        <f t="shared" si="178"/>
        <v>0</v>
      </c>
      <c r="X1636">
        <f t="shared" si="179"/>
        <v>0</v>
      </c>
    </row>
    <row r="1637" spans="1:24" x14ac:dyDescent="0.3">
      <c r="A1637" t="s">
        <v>1625</v>
      </c>
      <c r="B1637" t="str">
        <f t="shared" si="180"/>
        <v>'SHAHALLOYS'</v>
      </c>
      <c r="C1637" t="s">
        <v>41</v>
      </c>
      <c r="D1637" t="s">
        <v>1677</v>
      </c>
      <c r="E1637">
        <v>6.9</v>
      </c>
      <c r="F1637">
        <v>6.6</v>
      </c>
      <c r="G1637">
        <v>6.6</v>
      </c>
      <c r="H1637">
        <v>6.6</v>
      </c>
      <c r="I1637">
        <v>6.6</v>
      </c>
      <c r="J1637">
        <v>6.6</v>
      </c>
      <c r="K1637">
        <v>6.6</v>
      </c>
      <c r="L1637">
        <v>69</v>
      </c>
      <c r="M1637" s="3">
        <v>0</v>
      </c>
      <c r="N1637">
        <v>1</v>
      </c>
      <c r="O1637" s="3">
        <f t="shared" si="176"/>
        <v>69</v>
      </c>
      <c r="P1637" s="3">
        <f>VLOOKUP(A1637,'27-7'!$A$2:$N$1650,14,FALSE)</f>
        <v>287.28571428571428</v>
      </c>
      <c r="Q1637" s="6">
        <f t="shared" si="181"/>
        <v>-0.75982098458478364</v>
      </c>
      <c r="R1637" s="5">
        <f>VLOOKUP(A1637,'27-7'!$A$2:$L$1650,12,FALSE)</f>
        <v>0.14000000000000001</v>
      </c>
      <c r="S1637" s="7">
        <f t="shared" si="182"/>
        <v>-1</v>
      </c>
      <c r="T1637" t="s">
        <v>42</v>
      </c>
      <c r="U1637" t="s">
        <v>42</v>
      </c>
      <c r="V1637">
        <f t="shared" si="177"/>
        <v>0</v>
      </c>
      <c r="W1637">
        <f t="shared" si="178"/>
        <v>0</v>
      </c>
      <c r="X1637">
        <f t="shared" si="179"/>
        <v>0</v>
      </c>
    </row>
    <row r="1638" spans="1:24" x14ac:dyDescent="0.3">
      <c r="A1638" t="s">
        <v>1028</v>
      </c>
      <c r="B1638" t="str">
        <f t="shared" si="180"/>
        <v>'SPCENET'</v>
      </c>
      <c r="C1638" t="s">
        <v>41</v>
      </c>
      <c r="D1638" t="s">
        <v>1677</v>
      </c>
      <c r="E1638">
        <v>0.75</v>
      </c>
      <c r="F1638">
        <v>0.7</v>
      </c>
      <c r="G1638">
        <v>0.7</v>
      </c>
      <c r="H1638">
        <v>0.7</v>
      </c>
      <c r="I1638">
        <v>0.7</v>
      </c>
      <c r="J1638">
        <v>0.7</v>
      </c>
      <c r="K1638">
        <v>0.7</v>
      </c>
      <c r="L1638">
        <v>50</v>
      </c>
      <c r="M1638" s="3">
        <v>0</v>
      </c>
      <c r="N1638">
        <v>1</v>
      </c>
      <c r="O1638" s="3">
        <f t="shared" si="176"/>
        <v>50</v>
      </c>
      <c r="P1638" s="3">
        <f>VLOOKUP(A1638,'27-7'!$A$2:$N$1650,14,FALSE)</f>
        <v>600</v>
      </c>
      <c r="Q1638" s="6">
        <f t="shared" si="181"/>
        <v>-0.91666666666666663</v>
      </c>
      <c r="R1638" s="5">
        <f>VLOOKUP(A1638,'27-7'!$A$2:$L$1650,12,FALSE)</f>
        <v>0.01</v>
      </c>
      <c r="S1638" s="7">
        <f t="shared" si="182"/>
        <v>-1</v>
      </c>
      <c r="T1638" t="s">
        <v>42</v>
      </c>
      <c r="U1638" t="s">
        <v>42</v>
      </c>
      <c r="V1638">
        <f t="shared" si="177"/>
        <v>0</v>
      </c>
      <c r="W1638">
        <f t="shared" si="178"/>
        <v>0</v>
      </c>
      <c r="X1638">
        <f t="shared" si="179"/>
        <v>0</v>
      </c>
    </row>
  </sheetData>
  <autoFilter ref="A1:X1638" xr:uid="{C0C750E9-4E02-4F2E-B705-57A4FFA730C1}"/>
  <conditionalFormatting sqref="U1:U1048576">
    <cfRule type="dataBar" priority="1">
      <dataBar>
        <cfvo type="min"/>
        <cfvo type="max"/>
        <color rgb="FF638EC6"/>
      </dataBar>
      <extLst>
        <ext xmlns:x14="http://schemas.microsoft.com/office/spreadsheetml/2009/9/main" uri="{B025F937-C7B1-47D3-B67F-A62EFF666E3E}">
          <x14:id>{A830A0E4-3E79-451A-A9B1-D1122393E124}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830A0E4-3E79-451A-A9B1-D1122393E124}">
            <x14:dataBar minLength="0" maxLength="100" border="1" negativeBarBorderColorSameAsPositive="0">
              <x14:cfvo type="autoMin"/>
              <x14:cfvo type="autoMax"/>
              <x14:borderColor rgb="FF638EC6"/>
              <x14:negativeFillColor rgb="FFFF0000"/>
              <x14:negativeBorderColor rgb="FFFF0000"/>
              <x14:axisColor rgb="FF000000"/>
            </x14:dataBar>
          </x14:cfRule>
          <xm:sqref>U1:U1048576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BD0E-05AD-4ACC-8271-CB41444E0FAF}">
  <dimension ref="B2:E6"/>
  <sheetViews>
    <sheetView workbookViewId="0">
      <selection activeCell="E15" sqref="E15"/>
    </sheetView>
  </sheetViews>
  <sheetFormatPr defaultRowHeight="14.4" x14ac:dyDescent="0.3"/>
  <sheetData>
    <row r="2" spans="2:5" x14ac:dyDescent="0.3">
      <c r="C2" t="s">
        <v>1733</v>
      </c>
      <c r="D2" t="s">
        <v>1734</v>
      </c>
      <c r="E2" t="s">
        <v>1735</v>
      </c>
    </row>
    <row r="3" spans="2:5" x14ac:dyDescent="0.3">
      <c r="B3" t="s">
        <v>202</v>
      </c>
      <c r="C3" t="s">
        <v>1736</v>
      </c>
      <c r="D3" t="s">
        <v>1738</v>
      </c>
    </row>
    <row r="4" spans="2:5" x14ac:dyDescent="0.3">
      <c r="B4" t="s">
        <v>1730</v>
      </c>
      <c r="C4" t="s">
        <v>1737</v>
      </c>
      <c r="D4" t="s">
        <v>1739</v>
      </c>
    </row>
    <row r="5" spans="2:5" x14ac:dyDescent="0.3">
      <c r="B5" t="s">
        <v>1731</v>
      </c>
      <c r="C5" t="s">
        <v>1736</v>
      </c>
    </row>
    <row r="6" spans="2:5" x14ac:dyDescent="0.3">
      <c r="B6" t="s">
        <v>1732</v>
      </c>
      <c r="C6" t="s">
        <v>1738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AED8-BA2E-417E-AD61-18E51CC4CD2E}">
  <dimension ref="A2:G39"/>
  <sheetViews>
    <sheetView tabSelected="1" zoomScaleNormal="100" workbookViewId="0">
      <selection activeCell="B2" sqref="B2:G21"/>
    </sheetView>
  </sheetViews>
  <sheetFormatPr defaultRowHeight="14.4" x14ac:dyDescent="0.3"/>
  <cols>
    <col min="1" max="1" width="8.88671875" customWidth="1"/>
    <col min="6" max="7" width="8.88671875" style="19"/>
  </cols>
  <sheetData>
    <row r="2" spans="1:7" x14ac:dyDescent="0.3">
      <c r="A2" t="s">
        <v>1690</v>
      </c>
      <c r="B2" t="s">
        <v>1684</v>
      </c>
      <c r="C2" t="s">
        <v>1685</v>
      </c>
      <c r="D2" t="s">
        <v>1686</v>
      </c>
      <c r="E2" t="s">
        <v>1687</v>
      </c>
      <c r="F2" s="19" t="s">
        <v>1688</v>
      </c>
      <c r="G2" s="19" t="s">
        <v>1689</v>
      </c>
    </row>
    <row r="3" spans="1:7" x14ac:dyDescent="0.3">
      <c r="A3" t="s">
        <v>1740</v>
      </c>
      <c r="B3">
        <v>40</v>
      </c>
      <c r="C3">
        <v>20</v>
      </c>
      <c r="D3">
        <f>B3/C3</f>
        <v>2</v>
      </c>
      <c r="E3">
        <f>1+D3</f>
        <v>3</v>
      </c>
      <c r="F3" s="19">
        <f>100/E3</f>
        <v>33.333333333333336</v>
      </c>
      <c r="G3" s="19">
        <f>100-F3</f>
        <v>66.666666666666657</v>
      </c>
    </row>
    <row r="4" spans="1:7" x14ac:dyDescent="0.3">
      <c r="B4">
        <v>10</v>
      </c>
      <c r="C4">
        <v>100</v>
      </c>
      <c r="D4">
        <f t="shared" ref="D4" si="0">B4/C4</f>
        <v>0.1</v>
      </c>
      <c r="E4">
        <f t="shared" ref="E4" si="1">1+D4</f>
        <v>1.1000000000000001</v>
      </c>
      <c r="F4" s="19">
        <f t="shared" ref="F4" si="2">100/E4</f>
        <v>90.909090909090907</v>
      </c>
      <c r="G4" s="19">
        <f t="shared" ref="G4" si="3">100-F4</f>
        <v>9.0909090909090935</v>
      </c>
    </row>
    <row r="5" spans="1:7" x14ac:dyDescent="0.3">
      <c r="B5">
        <v>100</v>
      </c>
      <c r="C5">
        <v>2</v>
      </c>
      <c r="D5">
        <f>B5/C5</f>
        <v>50</v>
      </c>
      <c r="E5">
        <f>1+D5</f>
        <v>51</v>
      </c>
      <c r="F5" s="19">
        <f>100/E5</f>
        <v>1.9607843137254901</v>
      </c>
      <c r="G5" s="19">
        <f>100-F5</f>
        <v>98.039215686274517</v>
      </c>
    </row>
    <row r="6" spans="1:7" x14ac:dyDescent="0.3">
      <c r="B6">
        <v>20</v>
      </c>
      <c r="C6">
        <v>40</v>
      </c>
      <c r="D6">
        <f>B6/C6</f>
        <v>0.5</v>
      </c>
      <c r="E6">
        <f>1+D6</f>
        <v>1.5</v>
      </c>
      <c r="F6" s="19">
        <f>100/E6</f>
        <v>66.666666666666671</v>
      </c>
      <c r="G6" s="19">
        <f>100-F6</f>
        <v>33.333333333333329</v>
      </c>
    </row>
    <row r="7" spans="1:7" x14ac:dyDescent="0.3">
      <c r="B7">
        <v>50</v>
      </c>
      <c r="C7">
        <v>50</v>
      </c>
      <c r="D7">
        <f>B7/C7</f>
        <v>1</v>
      </c>
      <c r="E7">
        <f>1+D7</f>
        <v>2</v>
      </c>
      <c r="F7" s="19">
        <f>100/E7</f>
        <v>50</v>
      </c>
      <c r="G7" s="19">
        <f>100-F7</f>
        <v>50</v>
      </c>
    </row>
    <row r="8" spans="1:7" x14ac:dyDescent="0.3">
      <c r="B8" t="s">
        <v>1684</v>
      </c>
      <c r="C8" t="s">
        <v>1685</v>
      </c>
      <c r="D8" t="s">
        <v>1686</v>
      </c>
      <c r="E8" t="s">
        <v>1687</v>
      </c>
      <c r="F8" s="19" t="s">
        <v>1688</v>
      </c>
      <c r="G8" s="19" t="s">
        <v>1690</v>
      </c>
    </row>
    <row r="9" spans="1:7" x14ac:dyDescent="0.3">
      <c r="B9" s="20">
        <v>1</v>
      </c>
      <c r="C9" s="20">
        <v>100</v>
      </c>
      <c r="D9" s="20">
        <f t="shared" ref="D9:D14" si="4">B9/C9</f>
        <v>0.01</v>
      </c>
      <c r="E9" s="20">
        <f t="shared" ref="E9:E21" si="5">1+D9</f>
        <v>1.01</v>
      </c>
      <c r="F9" s="21">
        <f t="shared" ref="F9:F21" si="6">100/E9</f>
        <v>99.009900990099013</v>
      </c>
      <c r="G9" s="21">
        <f t="shared" ref="G9:G21" si="7">100-F9</f>
        <v>0.99009900990098743</v>
      </c>
    </row>
    <row r="10" spans="1:7" x14ac:dyDescent="0.3">
      <c r="B10" s="20">
        <v>5</v>
      </c>
      <c r="C10" s="20">
        <v>100</v>
      </c>
      <c r="D10" s="20">
        <f t="shared" si="4"/>
        <v>0.05</v>
      </c>
      <c r="E10" s="20">
        <f t="shared" si="5"/>
        <v>1.05</v>
      </c>
      <c r="F10" s="21">
        <f t="shared" si="6"/>
        <v>95.238095238095241</v>
      </c>
      <c r="G10" s="21">
        <f t="shared" si="7"/>
        <v>4.7619047619047592</v>
      </c>
    </row>
    <row r="11" spans="1:7" x14ac:dyDescent="0.3">
      <c r="B11" s="20">
        <v>20</v>
      </c>
      <c r="C11" s="20">
        <v>100</v>
      </c>
      <c r="D11" s="20">
        <f t="shared" si="4"/>
        <v>0.2</v>
      </c>
      <c r="E11" s="20">
        <f t="shared" si="5"/>
        <v>1.2</v>
      </c>
      <c r="F11" s="21">
        <f t="shared" si="6"/>
        <v>83.333333333333343</v>
      </c>
      <c r="G11" s="21">
        <f t="shared" si="7"/>
        <v>16.666666666666657</v>
      </c>
    </row>
    <row r="12" spans="1:7" x14ac:dyDescent="0.3">
      <c r="B12">
        <v>80</v>
      </c>
      <c r="C12">
        <v>100</v>
      </c>
      <c r="D12">
        <f t="shared" si="4"/>
        <v>0.8</v>
      </c>
      <c r="E12">
        <f t="shared" si="5"/>
        <v>1.8</v>
      </c>
      <c r="F12" s="19">
        <f t="shared" si="6"/>
        <v>55.555555555555557</v>
      </c>
      <c r="G12" s="19">
        <f t="shared" si="7"/>
        <v>44.444444444444443</v>
      </c>
    </row>
    <row r="13" spans="1:7" x14ac:dyDescent="0.3">
      <c r="B13">
        <v>100</v>
      </c>
      <c r="C13">
        <v>100</v>
      </c>
      <c r="D13">
        <f t="shared" si="4"/>
        <v>1</v>
      </c>
      <c r="E13">
        <f t="shared" si="5"/>
        <v>2</v>
      </c>
      <c r="F13" s="19">
        <f t="shared" si="6"/>
        <v>50</v>
      </c>
      <c r="G13" s="19">
        <f t="shared" si="7"/>
        <v>50</v>
      </c>
    </row>
    <row r="14" spans="1:7" x14ac:dyDescent="0.3">
      <c r="B14">
        <v>110</v>
      </c>
      <c r="C14">
        <v>100</v>
      </c>
      <c r="D14">
        <f t="shared" si="4"/>
        <v>1.1000000000000001</v>
      </c>
      <c r="E14">
        <f t="shared" si="5"/>
        <v>2.1</v>
      </c>
      <c r="F14" s="19">
        <f t="shared" si="6"/>
        <v>47.61904761904762</v>
      </c>
      <c r="G14" s="19">
        <f t="shared" si="7"/>
        <v>52.38095238095238</v>
      </c>
    </row>
    <row r="15" spans="1:7" x14ac:dyDescent="0.3">
      <c r="B15">
        <v>130</v>
      </c>
      <c r="C15">
        <v>100</v>
      </c>
      <c r="D15">
        <f t="shared" ref="D15:D21" si="8">B15/C15</f>
        <v>1.3</v>
      </c>
      <c r="E15">
        <f t="shared" si="5"/>
        <v>2.2999999999999998</v>
      </c>
      <c r="F15" s="19">
        <f t="shared" si="6"/>
        <v>43.478260869565219</v>
      </c>
      <c r="G15" s="19">
        <f t="shared" si="7"/>
        <v>56.521739130434781</v>
      </c>
    </row>
    <row r="16" spans="1:7" x14ac:dyDescent="0.3">
      <c r="B16">
        <v>190</v>
      </c>
      <c r="C16">
        <v>100</v>
      </c>
      <c r="D16">
        <f t="shared" si="8"/>
        <v>1.9</v>
      </c>
      <c r="E16">
        <f t="shared" si="5"/>
        <v>2.9</v>
      </c>
      <c r="F16" s="19">
        <f t="shared" si="6"/>
        <v>34.482758620689658</v>
      </c>
      <c r="G16" s="19">
        <f t="shared" si="7"/>
        <v>65.517241379310349</v>
      </c>
    </row>
    <row r="17" spans="2:7" x14ac:dyDescent="0.3">
      <c r="B17">
        <v>200</v>
      </c>
      <c r="C17">
        <v>100</v>
      </c>
      <c r="D17">
        <f t="shared" si="8"/>
        <v>2</v>
      </c>
      <c r="E17">
        <f t="shared" si="5"/>
        <v>3</v>
      </c>
      <c r="F17" s="19">
        <f t="shared" si="6"/>
        <v>33.333333333333336</v>
      </c>
      <c r="G17" s="19">
        <f t="shared" si="7"/>
        <v>66.666666666666657</v>
      </c>
    </row>
    <row r="18" spans="2:7" x14ac:dyDescent="0.3">
      <c r="B18" s="22">
        <v>500</v>
      </c>
      <c r="C18" s="22">
        <v>100</v>
      </c>
      <c r="D18" s="22">
        <f t="shared" si="8"/>
        <v>5</v>
      </c>
      <c r="E18" s="22">
        <f t="shared" si="5"/>
        <v>6</v>
      </c>
      <c r="F18" s="23">
        <f t="shared" si="6"/>
        <v>16.666666666666668</v>
      </c>
      <c r="G18" s="23">
        <f t="shared" si="7"/>
        <v>83.333333333333329</v>
      </c>
    </row>
    <row r="19" spans="2:7" x14ac:dyDescent="0.3">
      <c r="B19" s="22">
        <v>1000</v>
      </c>
      <c r="C19" s="22">
        <v>100</v>
      </c>
      <c r="D19" s="22">
        <f t="shared" si="8"/>
        <v>10</v>
      </c>
      <c r="E19" s="22">
        <f t="shared" si="5"/>
        <v>11</v>
      </c>
      <c r="F19" s="23">
        <f t="shared" si="6"/>
        <v>9.0909090909090917</v>
      </c>
      <c r="G19" s="23">
        <f t="shared" si="7"/>
        <v>90.909090909090907</v>
      </c>
    </row>
    <row r="20" spans="2:7" x14ac:dyDescent="0.3">
      <c r="B20" s="22">
        <v>10000</v>
      </c>
      <c r="C20" s="22">
        <v>100</v>
      </c>
      <c r="D20" s="22">
        <f t="shared" si="8"/>
        <v>100</v>
      </c>
      <c r="E20" s="22">
        <f t="shared" si="5"/>
        <v>101</v>
      </c>
      <c r="F20" s="23">
        <f t="shared" si="6"/>
        <v>0.99009900990099009</v>
      </c>
      <c r="G20" s="23">
        <f t="shared" si="7"/>
        <v>99.009900990099013</v>
      </c>
    </row>
    <row r="21" spans="2:7" x14ac:dyDescent="0.3">
      <c r="B21" s="22">
        <v>100000</v>
      </c>
      <c r="C21" s="22">
        <v>100</v>
      </c>
      <c r="D21" s="22">
        <f t="shared" si="8"/>
        <v>1000</v>
      </c>
      <c r="E21" s="22">
        <f t="shared" si="5"/>
        <v>1001</v>
      </c>
      <c r="F21" s="23">
        <f t="shared" si="6"/>
        <v>9.9900099900099903E-2</v>
      </c>
      <c r="G21" s="23">
        <f t="shared" si="7"/>
        <v>99.900099900099903</v>
      </c>
    </row>
    <row r="25" spans="2:7" x14ac:dyDescent="0.3">
      <c r="B25" s="24" t="s">
        <v>1692</v>
      </c>
    </row>
    <row r="26" spans="2:7" x14ac:dyDescent="0.3">
      <c r="B26" s="25" t="s">
        <v>1693</v>
      </c>
    </row>
    <row r="27" spans="2:7" x14ac:dyDescent="0.3">
      <c r="B27" s="24" t="s">
        <v>1691</v>
      </c>
    </row>
    <row r="35" spans="3:4" x14ac:dyDescent="0.3">
      <c r="C35" t="s">
        <v>1728</v>
      </c>
      <c r="D35">
        <v>5</v>
      </c>
    </row>
    <row r="36" spans="3:4" x14ac:dyDescent="0.3">
      <c r="C36" t="s">
        <v>1729</v>
      </c>
      <c r="D36">
        <v>1660</v>
      </c>
    </row>
    <row r="37" spans="3:4" x14ac:dyDescent="0.3">
      <c r="D37">
        <f>D35*D36</f>
        <v>8300</v>
      </c>
    </row>
    <row r="38" spans="3:4" x14ac:dyDescent="0.3">
      <c r="D38">
        <f>D37/60</f>
        <v>138.33333333333334</v>
      </c>
    </row>
    <row r="39" spans="3:4" x14ac:dyDescent="0.3">
      <c r="D39">
        <f>D38/60</f>
        <v>2.3055555555555558</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BFCB-C4A7-4A97-9ADB-45F62BD95C88}">
  <dimension ref="A1:K24"/>
  <sheetViews>
    <sheetView workbookViewId="0">
      <selection activeCell="J16" sqref="J16"/>
    </sheetView>
  </sheetViews>
  <sheetFormatPr defaultRowHeight="14.4" x14ac:dyDescent="0.3"/>
  <cols>
    <col min="1" max="1" width="9.5546875" bestFit="1" customWidth="1"/>
    <col min="5" max="5" width="10.77734375" customWidth="1"/>
  </cols>
  <sheetData>
    <row r="1" spans="1:11" x14ac:dyDescent="0.3">
      <c r="A1" t="s">
        <v>1703</v>
      </c>
      <c r="B1" t="s">
        <v>1698</v>
      </c>
      <c r="C1" t="s">
        <v>1699</v>
      </c>
      <c r="D1" t="s">
        <v>1700</v>
      </c>
      <c r="E1" t="s">
        <v>1701</v>
      </c>
      <c r="F1" t="s">
        <v>1704</v>
      </c>
      <c r="G1" t="s">
        <v>1705</v>
      </c>
      <c r="H1" t="s">
        <v>1706</v>
      </c>
      <c r="I1" t="s">
        <v>1707</v>
      </c>
      <c r="J1" t="s">
        <v>1708</v>
      </c>
      <c r="K1" t="s">
        <v>1709</v>
      </c>
    </row>
    <row r="2" spans="1:11" x14ac:dyDescent="0.3">
      <c r="A2" s="26">
        <v>44013</v>
      </c>
      <c r="B2">
        <v>179.45</v>
      </c>
      <c r="C2">
        <v>185.4</v>
      </c>
      <c r="D2">
        <v>178.6</v>
      </c>
      <c r="E2">
        <v>184.8</v>
      </c>
      <c r="F2">
        <f>AVERAGE(Table1[[#This Row],[Open]:[Close]])</f>
        <v>182.0625</v>
      </c>
      <c r="G2">
        <v>0</v>
      </c>
      <c r="H2">
        <v>0</v>
      </c>
      <c r="I2" s="27"/>
      <c r="J2" s="27"/>
      <c r="K2" s="27"/>
    </row>
    <row r="3" spans="1:11" x14ac:dyDescent="0.3">
      <c r="A3" s="26">
        <v>44014</v>
      </c>
      <c r="B3">
        <v>185.65</v>
      </c>
      <c r="C3">
        <v>188</v>
      </c>
      <c r="D3">
        <v>184</v>
      </c>
      <c r="E3">
        <v>185.45</v>
      </c>
      <c r="F3">
        <f>AVERAGE(Table1[[#This Row],[Open]:[Close]])</f>
        <v>185.77499999999998</v>
      </c>
      <c r="G3">
        <f>IF( (Table1[[#This Row],[Close]]-E2)&lt;0,0,(Table1[[#This Row],[Close]]-E2))</f>
        <v>0.64999999999997726</v>
      </c>
      <c r="H3">
        <f>ABS(IF( (Table1[[#This Row],[Close]]-E2)&gt;0,0,(Table1[[#This Row],[Close]]-E2)))</f>
        <v>0</v>
      </c>
      <c r="I3" s="27"/>
      <c r="J3" s="27"/>
      <c r="K3" s="27"/>
    </row>
    <row r="4" spans="1:11" x14ac:dyDescent="0.3">
      <c r="A4" s="26">
        <v>44015</v>
      </c>
      <c r="B4">
        <v>186.65</v>
      </c>
      <c r="C4">
        <v>186.85</v>
      </c>
      <c r="D4">
        <v>183.4</v>
      </c>
      <c r="E4">
        <v>184.7</v>
      </c>
      <c r="F4">
        <f>AVERAGE(Table1[[#This Row],[Open]:[Close]])</f>
        <v>185.39999999999998</v>
      </c>
      <c r="G4">
        <f>IF( (Table1[[#This Row],[Close]]-E3)&lt;0,0,(Table1[[#This Row],[Close]]-E3))</f>
        <v>0</v>
      </c>
      <c r="H4">
        <f>ABS(IF( (Table1[[#This Row],[Close]]-E3)&gt;0,0,(Table1[[#This Row],[Close]]-E3)))</f>
        <v>0.75</v>
      </c>
      <c r="I4" s="27"/>
      <c r="J4" s="27"/>
      <c r="K4" s="27"/>
    </row>
    <row r="5" spans="1:11" x14ac:dyDescent="0.3">
      <c r="A5" s="26">
        <v>44018</v>
      </c>
      <c r="B5">
        <v>186.6</v>
      </c>
      <c r="C5">
        <v>189.85</v>
      </c>
      <c r="D5">
        <v>186.15</v>
      </c>
      <c r="E5">
        <v>188.05</v>
      </c>
      <c r="F5">
        <f>AVERAGE(Table1[[#This Row],[Open]:[Close]])</f>
        <v>187.66250000000002</v>
      </c>
      <c r="G5">
        <f>IF( (Table1[[#This Row],[Close]]-E4)&lt;0,0,(Table1[[#This Row],[Close]]-E4))</f>
        <v>3.3500000000000227</v>
      </c>
      <c r="H5">
        <f>ABS(IF( (Table1[[#This Row],[Close]]-E4)&gt;0,0,(Table1[[#This Row],[Close]]-E4)))</f>
        <v>0</v>
      </c>
      <c r="I5" s="27"/>
      <c r="J5" s="27"/>
      <c r="K5" s="27"/>
    </row>
    <row r="6" spans="1:11" x14ac:dyDescent="0.3">
      <c r="A6" s="26">
        <v>44019</v>
      </c>
      <c r="B6">
        <v>187</v>
      </c>
      <c r="C6">
        <v>189.2</v>
      </c>
      <c r="D6">
        <v>184.05</v>
      </c>
      <c r="E6">
        <v>188.6</v>
      </c>
      <c r="F6">
        <f>AVERAGE(Table1[[#This Row],[Open]:[Close]])</f>
        <v>187.21250000000001</v>
      </c>
      <c r="G6">
        <f>IF( (Table1[[#This Row],[Close]]-E5)&lt;0,0,(Table1[[#This Row],[Close]]-E5))</f>
        <v>0.54999999999998295</v>
      </c>
      <c r="H6">
        <f>ABS(IF( (Table1[[#This Row],[Close]]-E5)&gt;0,0,(Table1[[#This Row],[Close]]-E5)))</f>
        <v>0</v>
      </c>
      <c r="I6" s="27"/>
      <c r="J6" s="27"/>
      <c r="K6" s="27"/>
    </row>
    <row r="7" spans="1:11" x14ac:dyDescent="0.3">
      <c r="A7" s="26">
        <v>44020</v>
      </c>
      <c r="B7">
        <v>188.9</v>
      </c>
      <c r="C7">
        <v>197.45</v>
      </c>
      <c r="D7">
        <v>188.4</v>
      </c>
      <c r="E7">
        <v>191.9</v>
      </c>
      <c r="F7">
        <f>AVERAGE(Table1[[#This Row],[Open]:[Close]])</f>
        <v>191.66249999999999</v>
      </c>
      <c r="G7">
        <f>IF( (Table1[[#This Row],[Close]]-E6)&lt;0,0,(Table1[[#This Row],[Close]]-E6))</f>
        <v>3.3000000000000114</v>
      </c>
      <c r="H7">
        <f>ABS(IF( (Table1[[#This Row],[Close]]-E6)&gt;0,0,(Table1[[#This Row],[Close]]-E6)))</f>
        <v>0</v>
      </c>
      <c r="I7" s="27"/>
      <c r="J7" s="27"/>
      <c r="K7" s="27"/>
    </row>
    <row r="8" spans="1:11" x14ac:dyDescent="0.3">
      <c r="A8" s="26">
        <v>44021</v>
      </c>
      <c r="B8">
        <v>192.8</v>
      </c>
      <c r="C8">
        <v>201</v>
      </c>
      <c r="D8">
        <v>192.55</v>
      </c>
      <c r="E8">
        <v>199.1</v>
      </c>
      <c r="F8">
        <f>AVERAGE(Table1[[#This Row],[Open]:[Close]])</f>
        <v>196.36250000000001</v>
      </c>
      <c r="G8">
        <f>IF( (Table1[[#This Row],[Close]]-E7)&lt;0,0,(Table1[[#This Row],[Close]]-E7))</f>
        <v>7.1999999999999886</v>
      </c>
      <c r="H8">
        <f>ABS(IF( (Table1[[#This Row],[Close]]-E7)&gt;0,0,(Table1[[#This Row],[Close]]-E7)))</f>
        <v>0</v>
      </c>
      <c r="I8" s="27"/>
      <c r="J8" s="27"/>
      <c r="K8" s="27"/>
    </row>
    <row r="9" spans="1:11" x14ac:dyDescent="0.3">
      <c r="A9" s="26">
        <v>44022</v>
      </c>
      <c r="B9">
        <v>198</v>
      </c>
      <c r="C9">
        <v>202.5</v>
      </c>
      <c r="D9">
        <v>194.8</v>
      </c>
      <c r="E9">
        <v>195.6</v>
      </c>
      <c r="F9">
        <f>AVERAGE(Table1[[#This Row],[Open]:[Close]])</f>
        <v>197.72499999999999</v>
      </c>
      <c r="G9">
        <f>IF( (Table1[[#This Row],[Close]]-E8)&lt;0,0,(Table1[[#This Row],[Close]]-E8))</f>
        <v>0</v>
      </c>
      <c r="H9">
        <f>ABS(IF( (Table1[[#This Row],[Close]]-E8)&gt;0,0,(Table1[[#This Row],[Close]]-E8)))</f>
        <v>3.5</v>
      </c>
      <c r="I9" s="27"/>
      <c r="J9" s="27"/>
      <c r="K9" s="27"/>
    </row>
    <row r="10" spans="1:11" x14ac:dyDescent="0.3">
      <c r="A10" s="26">
        <v>44025</v>
      </c>
      <c r="B10">
        <v>198.8</v>
      </c>
      <c r="C10">
        <v>199.8</v>
      </c>
      <c r="D10">
        <v>191.6</v>
      </c>
      <c r="E10">
        <v>192.7</v>
      </c>
      <c r="F10">
        <f>AVERAGE(Table1[[#This Row],[Open]:[Close]])</f>
        <v>195.72500000000002</v>
      </c>
      <c r="G10">
        <f>IF( (Table1[[#This Row],[Close]]-E9)&lt;0,0,(Table1[[#This Row],[Close]]-E9))</f>
        <v>0</v>
      </c>
      <c r="H10">
        <f>ABS(IF( (Table1[[#This Row],[Close]]-E9)&gt;0,0,(Table1[[#This Row],[Close]]-E9)))</f>
        <v>2.9000000000000057</v>
      </c>
      <c r="I10" s="27"/>
      <c r="J10" s="27"/>
      <c r="K10" s="27"/>
    </row>
    <row r="11" spans="1:11" x14ac:dyDescent="0.3">
      <c r="A11" s="26">
        <v>44026</v>
      </c>
      <c r="B11">
        <v>192.3</v>
      </c>
      <c r="C11">
        <v>192.3</v>
      </c>
      <c r="D11">
        <v>184.6</v>
      </c>
      <c r="E11">
        <v>186.05</v>
      </c>
      <c r="F11">
        <f>AVERAGE(Table1[[#This Row],[Open]:[Close]])</f>
        <v>188.8125</v>
      </c>
      <c r="G11">
        <f>IF( (Table1[[#This Row],[Close]]-E10)&lt;0,0,(Table1[[#This Row],[Close]]-E10))</f>
        <v>0</v>
      </c>
      <c r="H11">
        <f>ABS(IF( (Table1[[#This Row],[Close]]-E10)&gt;0,0,(Table1[[#This Row],[Close]]-E10)))</f>
        <v>6.6499999999999773</v>
      </c>
      <c r="I11" s="27"/>
      <c r="J11" s="27"/>
      <c r="K11" s="27"/>
    </row>
    <row r="12" spans="1:11" x14ac:dyDescent="0.3">
      <c r="A12" s="26">
        <v>44027</v>
      </c>
      <c r="B12">
        <v>187.95</v>
      </c>
      <c r="C12">
        <v>189.95</v>
      </c>
      <c r="D12">
        <v>183</v>
      </c>
      <c r="E12">
        <v>183.8</v>
      </c>
      <c r="F12">
        <f>AVERAGE(Table1[[#This Row],[Open]:[Close]])</f>
        <v>186.17500000000001</v>
      </c>
      <c r="G12">
        <f>IF( (Table1[[#This Row],[Close]]-E11)&lt;0,0,(Table1[[#This Row],[Close]]-E11))</f>
        <v>0</v>
      </c>
      <c r="H12">
        <f>ABS(IF( (Table1[[#This Row],[Close]]-E11)&gt;0,0,(Table1[[#This Row],[Close]]-E11)))</f>
        <v>2.25</v>
      </c>
      <c r="I12" s="27"/>
      <c r="J12" s="27"/>
      <c r="K12" s="27"/>
    </row>
    <row r="13" spans="1:11" x14ac:dyDescent="0.3">
      <c r="A13" s="26">
        <v>44028</v>
      </c>
      <c r="B13">
        <v>185</v>
      </c>
      <c r="C13">
        <v>186.95</v>
      </c>
      <c r="D13">
        <v>181.65</v>
      </c>
      <c r="E13">
        <v>186.25</v>
      </c>
      <c r="F13">
        <f>AVERAGE(Table1[[#This Row],[Open]:[Close]])</f>
        <v>184.96250000000001</v>
      </c>
      <c r="G13">
        <f>IF( (Table1[[#This Row],[Close]]-E12)&lt;0,0,(Table1[[#This Row],[Close]]-E12))</f>
        <v>2.4499999999999886</v>
      </c>
      <c r="H13">
        <f>ABS(IF( (Table1[[#This Row],[Close]]-E12)&gt;0,0,(Table1[[#This Row],[Close]]-E12)))</f>
        <v>0</v>
      </c>
      <c r="I13" s="27"/>
      <c r="J13" s="27"/>
      <c r="K13" s="27"/>
    </row>
    <row r="14" spans="1:11" x14ac:dyDescent="0.3">
      <c r="A14" s="26">
        <v>44029</v>
      </c>
      <c r="B14">
        <v>186.8</v>
      </c>
      <c r="C14">
        <v>189.5</v>
      </c>
      <c r="D14">
        <v>185</v>
      </c>
      <c r="E14">
        <v>188.2</v>
      </c>
      <c r="F14">
        <f>AVERAGE(Table1[[#This Row],[Open]:[Close]])</f>
        <v>187.375</v>
      </c>
      <c r="G14">
        <f>IF( (Table1[[#This Row],[Close]]-E13)&lt;0,0,(Table1[[#This Row],[Close]]-E13))</f>
        <v>1.9499999999999886</v>
      </c>
      <c r="H14">
        <f>ABS(IF( (Table1[[#This Row],[Close]]-E13)&gt;0,0,(Table1[[#This Row],[Close]]-E13)))</f>
        <v>0</v>
      </c>
      <c r="I14" s="27"/>
      <c r="J14" s="27"/>
      <c r="K14" s="27"/>
    </row>
    <row r="15" spans="1:11" x14ac:dyDescent="0.3">
      <c r="A15" s="26">
        <v>44032</v>
      </c>
      <c r="B15">
        <v>190</v>
      </c>
      <c r="C15">
        <v>193.25</v>
      </c>
      <c r="D15">
        <v>188.75</v>
      </c>
      <c r="E15">
        <v>190.75</v>
      </c>
      <c r="F15">
        <f>AVERAGE(Table1[[#This Row],[Open]:[Close]])</f>
        <v>190.6875</v>
      </c>
      <c r="G15">
        <f>IF( (Table1[[#This Row],[Close]]-E14)&lt;0,0,(Table1[[#This Row],[Close]]-E14))</f>
        <v>2.5500000000000114</v>
      </c>
      <c r="H15">
        <f>ABS(IF( (Table1[[#This Row],[Close]]-E14)&gt;0,0,(Table1[[#This Row],[Close]]-E14)))</f>
        <v>0</v>
      </c>
      <c r="I15" s="27"/>
      <c r="J15" s="27"/>
      <c r="K15" s="27"/>
    </row>
    <row r="16" spans="1:11" x14ac:dyDescent="0.3">
      <c r="A16" s="26">
        <v>44033</v>
      </c>
      <c r="B16">
        <v>192.45</v>
      </c>
      <c r="C16">
        <v>196.2</v>
      </c>
      <c r="D16">
        <v>191.5</v>
      </c>
      <c r="E16">
        <v>194.4</v>
      </c>
      <c r="F16">
        <f>AVERAGE(Table1[[#This Row],[Open]:[Close]])</f>
        <v>193.63749999999999</v>
      </c>
      <c r="G16">
        <f>IF( (Table1[[#This Row],[Close]]-E15)&lt;0,0,(Table1[[#This Row],[Close]]-E15))</f>
        <v>3.6500000000000057</v>
      </c>
      <c r="H16">
        <f>ABS(IF( (Table1[[#This Row],[Close]]-E15)&gt;0,0,(Table1[[#This Row],[Close]]-E15)))</f>
        <v>0</v>
      </c>
      <c r="I16" s="27">
        <f>AVERAGE(G1:G14)</f>
        <v>1.4961538461538431</v>
      </c>
      <c r="J16" s="27">
        <f>AVERAGE(H1:H14)</f>
        <v>1.2346153846153833</v>
      </c>
      <c r="K16" s="27">
        <f>100 - (100/(1+(Table1[[#This Row],[rmag]]/Table1[[#This Row],[rmal]])))</f>
        <v>54.788732394366171</v>
      </c>
    </row>
    <row r="17" spans="1:11" x14ac:dyDescent="0.3">
      <c r="A17" s="26">
        <v>44034</v>
      </c>
      <c r="B17">
        <v>195.7</v>
      </c>
      <c r="C17">
        <v>196.75</v>
      </c>
      <c r="D17">
        <v>190.1</v>
      </c>
      <c r="E17">
        <v>192</v>
      </c>
      <c r="F17">
        <f>AVERAGE(Table1[[#This Row],[Open]:[Close]])</f>
        <v>193.63749999999999</v>
      </c>
      <c r="G17">
        <f>IF( (Table1[[#This Row],[Close]]-E16)&lt;0,0,(Table1[[#This Row],[Close]]-E16))</f>
        <v>0</v>
      </c>
      <c r="H17">
        <f>ABS(IF( (Table1[[#This Row],[Close]]-E16)&gt;0,0,(Table1[[#This Row],[Close]]-E16)))</f>
        <v>2.4000000000000057</v>
      </c>
      <c r="I17" s="27">
        <f>AVERAGE(G2:G15)</f>
        <v>1.5714285714285694</v>
      </c>
      <c r="J17" s="27">
        <f>AVERAGE(H2:H15)</f>
        <v>1.1464285714285702</v>
      </c>
      <c r="K17" s="27">
        <f>100 - (100/(1+(Table1[[#This Row],[rmag]]/Table1[[#This Row],[rmal]])))</f>
        <v>57.818659658344281</v>
      </c>
    </row>
    <row r="18" spans="1:11" x14ac:dyDescent="0.3">
      <c r="A18" s="26">
        <v>44035</v>
      </c>
      <c r="B18">
        <v>192.4</v>
      </c>
      <c r="C18">
        <v>199.1</v>
      </c>
      <c r="D18">
        <v>191.15</v>
      </c>
      <c r="E18">
        <v>198.25</v>
      </c>
      <c r="F18">
        <f>AVERAGE(Table1[[#This Row],[Open]:[Close]])</f>
        <v>195.22499999999999</v>
      </c>
      <c r="G18">
        <f>IF( (Table1[[#This Row],[Close]]-E17)&lt;0,0,(Table1[[#This Row],[Close]]-E17))</f>
        <v>6.25</v>
      </c>
      <c r="H18">
        <f>ABS(IF( (Table1[[#This Row],[Close]]-E17)&gt;0,0,(Table1[[#This Row],[Close]]-E17)))</f>
        <v>0</v>
      </c>
      <c r="I18" s="27">
        <f t="shared" ref="I18:I24" si="0">AVERAGE(G3:G16)</f>
        <v>1.8321428571428555</v>
      </c>
      <c r="J18" s="27">
        <f t="shared" ref="J18:J24" si="1">AVERAGE(H3:H16)</f>
        <v>1.1464285714285702</v>
      </c>
      <c r="K18" s="27">
        <f>100 - (100/(1+(Table1[[#This Row],[rmag]]/Table1[[#This Row],[rmal]])))</f>
        <v>61.510791366906474</v>
      </c>
    </row>
    <row r="19" spans="1:11" x14ac:dyDescent="0.3">
      <c r="A19" s="26">
        <v>44036</v>
      </c>
      <c r="B19">
        <v>195.7</v>
      </c>
      <c r="C19">
        <v>196.3</v>
      </c>
      <c r="D19">
        <v>190.65</v>
      </c>
      <c r="E19">
        <v>191.95</v>
      </c>
      <c r="F19">
        <f>AVERAGE(Table1[[#This Row],[Open]:[Close]])</f>
        <v>193.64999999999998</v>
      </c>
      <c r="G19">
        <f>IF( (Table1[[#This Row],[Close]]-E18)&lt;0,0,(Table1[[#This Row],[Close]]-E18))</f>
        <v>0</v>
      </c>
      <c r="H19">
        <f>ABS(IF( (Table1[[#This Row],[Close]]-E18)&gt;0,0,(Table1[[#This Row],[Close]]-E18)))</f>
        <v>6.3000000000000114</v>
      </c>
      <c r="I19" s="27">
        <f t="shared" si="0"/>
        <v>1.7857142857142858</v>
      </c>
      <c r="J19" s="27">
        <f t="shared" si="1"/>
        <v>1.3178571428571419</v>
      </c>
      <c r="K19" s="27">
        <f>100 - (100/(1+(Table1[[#This Row],[rmag]]/Table1[[#This Row],[rmal]])))</f>
        <v>57.537399309551219</v>
      </c>
    </row>
    <row r="20" spans="1:11" x14ac:dyDescent="0.3">
      <c r="A20" s="26">
        <v>44039</v>
      </c>
      <c r="B20">
        <v>193</v>
      </c>
      <c r="C20">
        <v>193.2</v>
      </c>
      <c r="D20">
        <v>186.5</v>
      </c>
      <c r="E20">
        <v>187.15</v>
      </c>
      <c r="F20">
        <f>AVERAGE(Table1[[#This Row],[Open]:[Close]])</f>
        <v>189.96250000000001</v>
      </c>
      <c r="G20">
        <f>IF( (Table1[[#This Row],[Close]]-E19)&lt;0,0,(Table1[[#This Row],[Close]]-E19))</f>
        <v>0</v>
      </c>
      <c r="H20">
        <f>ABS(IF( (Table1[[#This Row],[Close]]-E19)&gt;0,0,(Table1[[#This Row],[Close]]-E19)))</f>
        <v>4.7999999999999829</v>
      </c>
      <c r="I20" s="27">
        <f t="shared" si="0"/>
        <v>2.2321428571428572</v>
      </c>
      <c r="J20" s="27">
        <f t="shared" si="1"/>
        <v>1.2642857142857136</v>
      </c>
      <c r="K20" s="27">
        <f>100 - (100/(1+(Table1[[#This Row],[rmag]]/Table1[[#This Row],[rmal]])))</f>
        <v>63.840653728294185</v>
      </c>
    </row>
    <row r="21" spans="1:11" x14ac:dyDescent="0.3">
      <c r="A21" s="26">
        <v>44040</v>
      </c>
      <c r="B21">
        <v>188</v>
      </c>
      <c r="C21">
        <v>190.5</v>
      </c>
      <c r="D21">
        <v>185.75</v>
      </c>
      <c r="E21">
        <v>189.45</v>
      </c>
      <c r="F21">
        <f>AVERAGE(Table1[[#This Row],[Open]:[Close]])</f>
        <v>188.42500000000001</v>
      </c>
      <c r="G21">
        <f>IF( (Table1[[#This Row],[Close]]-E20)&lt;0,0,(Table1[[#This Row],[Close]]-E20))</f>
        <v>2.2999999999999829</v>
      </c>
      <c r="H21">
        <f>ABS(IF( (Table1[[#This Row],[Close]]-E20)&gt;0,0,(Table1[[#This Row],[Close]]-E20)))</f>
        <v>0</v>
      </c>
      <c r="I21" s="27">
        <f t="shared" si="0"/>
        <v>1.9928571428571413</v>
      </c>
      <c r="J21" s="27">
        <f t="shared" si="1"/>
        <v>1.7142857142857142</v>
      </c>
      <c r="K21" s="27">
        <f>100 - (100/(1+(Table1[[#This Row],[rmag]]/Table1[[#This Row],[rmal]])))</f>
        <v>53.757225433525996</v>
      </c>
    </row>
    <row r="22" spans="1:11" x14ac:dyDescent="0.3">
      <c r="A22" s="26">
        <v>44041</v>
      </c>
      <c r="B22">
        <v>187.6</v>
      </c>
      <c r="C22">
        <v>195.25</v>
      </c>
      <c r="D22">
        <v>187</v>
      </c>
      <c r="E22">
        <v>191.2</v>
      </c>
      <c r="F22">
        <f>AVERAGE(Table1[[#This Row],[Open]:[Close]])</f>
        <v>190.26249999999999</v>
      </c>
      <c r="G22">
        <f>IF( (Table1[[#This Row],[Close]]-E21)&lt;0,0,(Table1[[#This Row],[Close]]-E21))</f>
        <v>1.75</v>
      </c>
      <c r="H22">
        <f>ABS(IF( (Table1[[#This Row],[Close]]-E21)&gt;0,0,(Table1[[#This Row],[Close]]-E21)))</f>
        <v>0</v>
      </c>
      <c r="I22" s="27">
        <f t="shared" si="0"/>
        <v>1.9535714285714281</v>
      </c>
      <c r="J22" s="27">
        <f t="shared" si="1"/>
        <v>2.0571428571428561</v>
      </c>
      <c r="K22" s="27">
        <f>100 - (100/(1+(Table1[[#This Row],[rmag]]/Table1[[#This Row],[rmal]])))</f>
        <v>48.708815672306329</v>
      </c>
    </row>
    <row r="23" spans="1:11" x14ac:dyDescent="0.3">
      <c r="A23" s="26">
        <v>44042</v>
      </c>
      <c r="B23">
        <v>192.5</v>
      </c>
      <c r="C23">
        <v>193.5</v>
      </c>
      <c r="D23">
        <v>186.05</v>
      </c>
      <c r="E23">
        <v>186.55</v>
      </c>
      <c r="F23">
        <f>AVERAGE(Table1[[#This Row],[Open]:[Close]])</f>
        <v>189.64999999999998</v>
      </c>
      <c r="G23">
        <f>IF( (Table1[[#This Row],[Close]]-E22)&lt;0,0,(Table1[[#This Row],[Close]]-E22))</f>
        <v>0</v>
      </c>
      <c r="H23">
        <f>ABS(IF( (Table1[[#This Row],[Close]]-E22)&gt;0,0,(Table1[[#This Row],[Close]]-E22)))</f>
        <v>4.6499999999999773</v>
      </c>
      <c r="I23" s="27">
        <f t="shared" si="0"/>
        <v>1.8821428571428547</v>
      </c>
      <c r="J23" s="27">
        <f t="shared" si="1"/>
        <v>2.0571428571428561</v>
      </c>
      <c r="K23" s="27">
        <f>100 - (100/(1+(Table1[[#This Row],[rmag]]/Table1[[#This Row],[rmal]])))</f>
        <v>47.778785131459635</v>
      </c>
    </row>
    <row r="24" spans="1:11" x14ac:dyDescent="0.3">
      <c r="A24" s="26">
        <v>44043</v>
      </c>
      <c r="B24">
        <v>188</v>
      </c>
      <c r="C24">
        <v>194.85</v>
      </c>
      <c r="D24">
        <v>186.7</v>
      </c>
      <c r="E24">
        <v>191.45</v>
      </c>
      <c r="F24">
        <f>AVERAGE(Table1[[#This Row],[Open]:[Close]])</f>
        <v>190.25</v>
      </c>
      <c r="G24">
        <f>IF( (Table1[[#This Row],[Close]]-E23)&lt;0,0,(Table1[[#This Row],[Close]]-E23))</f>
        <v>4.8999999999999773</v>
      </c>
      <c r="H24">
        <f>ABS(IF( (Table1[[#This Row],[Close]]-E23)&gt;0,0,(Table1[[#This Row],[Close]]-E23)))</f>
        <v>0</v>
      </c>
      <c r="I24" s="27">
        <f t="shared" si="0"/>
        <v>1.4928571428571413</v>
      </c>
      <c r="J24" s="27">
        <f t="shared" si="1"/>
        <v>2.0571428571428561</v>
      </c>
      <c r="K24" s="27">
        <f>100 - (100/(1+(Table1[[#This Row],[rmag]]/Table1[[#This Row],[rmal]])))</f>
        <v>42.052313883299789</v>
      </c>
    </row>
  </sheetData>
  <phoneticPr fontId="7"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AB2-E061-42A6-9468-F8993267EF12}">
  <dimension ref="A1:AE65"/>
  <sheetViews>
    <sheetView workbookViewId="0">
      <pane xSplit="2" ySplit="1" topLeftCell="V50" activePane="bottomRight" state="frozen"/>
      <selection pane="topRight" activeCell="C1" sqref="C1"/>
      <selection pane="bottomLeft" activeCell="A2" sqref="A2"/>
      <selection pane="bottomRight" activeCell="AC64" sqref="AC64"/>
    </sheetView>
  </sheetViews>
  <sheetFormatPr defaultRowHeight="14.4" x14ac:dyDescent="0.3"/>
  <cols>
    <col min="2" max="2" width="9.5546875" bestFit="1" customWidth="1"/>
    <col min="3" max="10" width="8.88671875" customWidth="1"/>
    <col min="11" max="13" width="8.88671875" style="29" customWidth="1"/>
    <col min="14" max="15" width="8.88671875" style="30" customWidth="1"/>
    <col min="16" max="21" width="8.88671875" style="29" customWidth="1"/>
    <col min="22" max="23" width="8.88671875" style="30" customWidth="1"/>
    <col min="24" max="27" width="8.88671875" style="29" customWidth="1"/>
    <col min="28" max="28" width="14.6640625" style="29" customWidth="1"/>
    <col min="29" max="30" width="8.88671875" style="29" customWidth="1"/>
  </cols>
  <sheetData>
    <row r="1" spans="1:31" x14ac:dyDescent="0.3">
      <c r="B1" t="s">
        <v>1710</v>
      </c>
      <c r="C1" t="s">
        <v>1711</v>
      </c>
      <c r="D1" t="s">
        <v>1712</v>
      </c>
      <c r="E1" t="s">
        <v>1714</v>
      </c>
      <c r="F1" t="s">
        <v>1698</v>
      </c>
      <c r="G1" t="s">
        <v>1699</v>
      </c>
      <c r="H1" t="s">
        <v>1700</v>
      </c>
      <c r="I1" t="s">
        <v>1715</v>
      </c>
      <c r="J1" t="s">
        <v>1701</v>
      </c>
      <c r="K1" s="29" t="s">
        <v>1690</v>
      </c>
      <c r="L1" s="29" t="s">
        <v>1705</v>
      </c>
      <c r="M1" s="29" t="s">
        <v>1706</v>
      </c>
      <c r="N1" s="30" t="s">
        <v>1720</v>
      </c>
      <c r="O1" s="30" t="s">
        <v>1721</v>
      </c>
      <c r="P1" s="29" t="s">
        <v>1722</v>
      </c>
      <c r="Q1" s="29" t="s">
        <v>1690</v>
      </c>
      <c r="R1" s="29" t="s">
        <v>1727</v>
      </c>
      <c r="S1" s="29" t="s">
        <v>1702</v>
      </c>
      <c r="T1" s="29" t="s">
        <v>1705</v>
      </c>
      <c r="U1" s="29" t="s">
        <v>1706</v>
      </c>
      <c r="V1" s="30" t="s">
        <v>1720</v>
      </c>
      <c r="W1" s="30" t="s">
        <v>1721</v>
      </c>
      <c r="X1" s="29" t="s">
        <v>1722</v>
      </c>
      <c r="Y1" s="29" t="s">
        <v>1719</v>
      </c>
      <c r="Z1" s="29" t="s">
        <v>1723</v>
      </c>
      <c r="AA1" s="29" t="s">
        <v>1724</v>
      </c>
      <c r="AD1" s="29" t="s">
        <v>1725</v>
      </c>
      <c r="AE1" s="29" t="s">
        <v>1726</v>
      </c>
    </row>
    <row r="2" spans="1:31" x14ac:dyDescent="0.3">
      <c r="A2">
        <v>0</v>
      </c>
      <c r="B2" s="26">
        <v>43955</v>
      </c>
      <c r="C2" t="s">
        <v>202</v>
      </c>
      <c r="D2" t="s">
        <v>1713</v>
      </c>
      <c r="E2">
        <v>190.5</v>
      </c>
      <c r="F2">
        <v>182.45</v>
      </c>
      <c r="G2">
        <v>183.5</v>
      </c>
      <c r="H2">
        <v>178</v>
      </c>
      <c r="I2">
        <v>179.3</v>
      </c>
      <c r="J2">
        <v>178.85</v>
      </c>
      <c r="L2" s="29">
        <v>0</v>
      </c>
      <c r="M2" s="29">
        <v>0</v>
      </c>
      <c r="N2" s="30">
        <v>2.31</v>
      </c>
      <c r="O2" s="30">
        <v>3.77</v>
      </c>
      <c r="R2" s="29">
        <f>AVERAGE(F2,G2,H2,J2)</f>
        <v>180.70000000000002</v>
      </c>
      <c r="S2" s="29">
        <v>180.7</v>
      </c>
      <c r="T2" s="29">
        <v>0</v>
      </c>
      <c r="U2" s="29">
        <v>0</v>
      </c>
      <c r="V2" s="30">
        <v>1.63</v>
      </c>
      <c r="W2" s="30">
        <v>2.98</v>
      </c>
    </row>
    <row r="3" spans="1:31" x14ac:dyDescent="0.3">
      <c r="A3">
        <v>1</v>
      </c>
      <c r="B3" s="26">
        <v>43956</v>
      </c>
      <c r="C3" t="s">
        <v>202</v>
      </c>
      <c r="D3" t="s">
        <v>1713</v>
      </c>
      <c r="E3">
        <v>178.85</v>
      </c>
      <c r="F3">
        <v>181</v>
      </c>
      <c r="G3">
        <v>181.25</v>
      </c>
      <c r="H3">
        <v>168.8</v>
      </c>
      <c r="I3">
        <v>171.4</v>
      </c>
      <c r="J3">
        <v>170.4</v>
      </c>
      <c r="L3" s="29">
        <f>IF((J3-J2)&gt;0,(J3-J2),0)</f>
        <v>0</v>
      </c>
      <c r="M3" s="29">
        <f>ABS(IF((J3-J2)&lt;0,(J3-J2),0))</f>
        <v>8.4499999999999886</v>
      </c>
      <c r="N3" s="30">
        <f>(N2*13+L3)/14</f>
        <v>2.145</v>
      </c>
      <c r="O3" s="30">
        <f>(O2*13+M3)/14</f>
        <v>4.1042857142857132</v>
      </c>
      <c r="P3" s="29">
        <f>N3/O3</f>
        <v>0.52262443438914041</v>
      </c>
      <c r="Q3" s="29">
        <f>100 - (100 / (1 + P3))</f>
        <v>34.323922734026752</v>
      </c>
      <c r="R3" s="29">
        <f t="shared" ref="R3:R65" si="0">AVERAGE(F3,G3,H3,J3)</f>
        <v>175.36249999999998</v>
      </c>
      <c r="S3" s="29">
        <v>175.36249999999899</v>
      </c>
      <c r="T3" s="29">
        <f>IF((S3-S2)&gt;0,(S3-S2),0)</f>
        <v>0</v>
      </c>
      <c r="U3" s="29">
        <f>ABS(IF((S3-S2)&lt;0,(S3-S2),0))</f>
        <v>5.3375000000010004</v>
      </c>
      <c r="V3" s="30">
        <f>(V2*13+T3)/14</f>
        <v>1.5135714285714283</v>
      </c>
      <c r="W3" s="30">
        <f>(W2*13+U3)/14</f>
        <v>3.1483928571429289</v>
      </c>
      <c r="X3" s="29">
        <f>V3/W3</f>
        <v>0.48074414383754782</v>
      </c>
      <c r="Y3" s="29">
        <f>100 - (100 / (1 + X3))</f>
        <v>32.466388324969813</v>
      </c>
    </row>
    <row r="4" spans="1:31" x14ac:dyDescent="0.3">
      <c r="A4">
        <v>2</v>
      </c>
      <c r="B4" s="26">
        <v>43957</v>
      </c>
      <c r="C4" t="s">
        <v>202</v>
      </c>
      <c r="D4" t="s">
        <v>1713</v>
      </c>
      <c r="E4">
        <v>170.4</v>
      </c>
      <c r="F4">
        <v>171.15</v>
      </c>
      <c r="G4">
        <v>173.3</v>
      </c>
      <c r="H4">
        <v>166.55</v>
      </c>
      <c r="I4">
        <v>171.95</v>
      </c>
      <c r="J4">
        <v>171.1</v>
      </c>
      <c r="L4" s="29">
        <f t="shared" ref="L4:L65" si="1">IF((J4-J3)&gt;0,(J4-J3),0)</f>
        <v>0.69999999999998863</v>
      </c>
      <c r="M4" s="29">
        <f t="shared" ref="M4:M65" si="2">ABS(IF((J4-J3)&lt;0,(J4-J3),0))</f>
        <v>0</v>
      </c>
      <c r="N4" s="30">
        <f t="shared" ref="N4:N65" si="3">(N3*13+L4)/14</f>
        <v>2.0417857142857136</v>
      </c>
      <c r="O4" s="30">
        <f t="shared" ref="O4:O65" si="4">(O3*13+M4)/14</f>
        <v>3.811122448979591</v>
      </c>
      <c r="P4" s="29">
        <f>N4/O4</f>
        <v>0.53574392888698485</v>
      </c>
      <c r="Q4" s="29">
        <f>100 - (100 / (1 + P4))</f>
        <v>34.884977814970753</v>
      </c>
      <c r="R4" s="29">
        <f t="shared" si="0"/>
        <v>170.52500000000001</v>
      </c>
      <c r="S4" s="29">
        <v>170.52500000000001</v>
      </c>
      <c r="T4" s="29">
        <f t="shared" ref="T4:T65" si="5">IF((S4-S3)&gt;0,(S4-S3),0)</f>
        <v>0</v>
      </c>
      <c r="U4" s="29">
        <f t="shared" ref="U4:U65" si="6">ABS(IF((S4-S3)&lt;0,(S4-S3),0))</f>
        <v>4.8374999999989825</v>
      </c>
      <c r="V4" s="30">
        <f t="shared" ref="V4:V65" si="7">(V3*13+T4)/14</f>
        <v>1.4054591836734693</v>
      </c>
      <c r="W4" s="30">
        <f t="shared" ref="W4:W65" si="8">(W3*13+U4)/14</f>
        <v>3.2690433673469328</v>
      </c>
      <c r="X4" s="29">
        <f>V4/W4</f>
        <v>0.42992980690069643</v>
      </c>
      <c r="Y4" s="29">
        <f>100 - (100 / (1 + X4))</f>
        <v>30.066497308182448</v>
      </c>
    </row>
    <row r="5" spans="1:31" x14ac:dyDescent="0.3">
      <c r="A5">
        <v>3</v>
      </c>
      <c r="B5" s="26">
        <v>43958</v>
      </c>
      <c r="C5" t="s">
        <v>202</v>
      </c>
      <c r="D5" t="s">
        <v>1713</v>
      </c>
      <c r="E5">
        <v>171.1</v>
      </c>
      <c r="F5">
        <v>170.85</v>
      </c>
      <c r="G5">
        <v>172.55</v>
      </c>
      <c r="H5">
        <v>168.8</v>
      </c>
      <c r="I5">
        <v>170.95</v>
      </c>
      <c r="J5">
        <v>170.75</v>
      </c>
      <c r="L5" s="29">
        <f t="shared" si="1"/>
        <v>0</v>
      </c>
      <c r="M5" s="29">
        <f t="shared" si="2"/>
        <v>0.34999999999999432</v>
      </c>
      <c r="N5" s="30">
        <f t="shared" si="3"/>
        <v>1.8959438775510198</v>
      </c>
      <c r="O5" s="30">
        <f t="shared" si="4"/>
        <v>3.5638994169096199</v>
      </c>
      <c r="P5" s="29">
        <f t="shared" ref="P5:P65" si="9">N5/O5</f>
        <v>0.53198579863262752</v>
      </c>
      <c r="Q5" s="29">
        <f t="shared" ref="Q5:Q65" si="10">100 - (100 / (1 + P5))</f>
        <v>34.725243478591707</v>
      </c>
      <c r="R5" s="29">
        <f t="shared" si="0"/>
        <v>170.73750000000001</v>
      </c>
      <c r="S5" s="29">
        <v>170.73750000000001</v>
      </c>
      <c r="T5" s="29">
        <f t="shared" si="5"/>
        <v>0.21250000000000568</v>
      </c>
      <c r="U5" s="29">
        <f t="shared" si="6"/>
        <v>0</v>
      </c>
      <c r="V5" s="30">
        <f t="shared" si="7"/>
        <v>1.3202478134110791</v>
      </c>
      <c r="W5" s="30">
        <f t="shared" si="8"/>
        <v>3.0355402696792946</v>
      </c>
      <c r="X5" s="29">
        <f t="shared" ref="X5:X65" si="11">V5/W5</f>
        <v>0.43493009353177303</v>
      </c>
      <c r="Y5" s="29">
        <f t="shared" ref="Y5:Y65" si="12">100 - (100 / (1 + X5))</f>
        <v>30.310193889744539</v>
      </c>
    </row>
    <row r="6" spans="1:31" x14ac:dyDescent="0.3">
      <c r="A6">
        <v>4</v>
      </c>
      <c r="B6" s="26">
        <v>43959</v>
      </c>
      <c r="C6" t="s">
        <v>202</v>
      </c>
      <c r="D6" t="s">
        <v>1713</v>
      </c>
      <c r="E6">
        <v>170.75</v>
      </c>
      <c r="F6">
        <v>172.45</v>
      </c>
      <c r="G6">
        <v>173.8</v>
      </c>
      <c r="H6">
        <v>166.1</v>
      </c>
      <c r="I6">
        <v>166.9</v>
      </c>
      <c r="J6">
        <v>166.65</v>
      </c>
      <c r="L6" s="29">
        <f t="shared" si="1"/>
        <v>0</v>
      </c>
      <c r="M6" s="29">
        <f t="shared" si="2"/>
        <v>4.0999999999999943</v>
      </c>
      <c r="N6" s="30">
        <f t="shared" si="3"/>
        <v>1.7605193148688041</v>
      </c>
      <c r="O6" s="30">
        <f t="shared" si="4"/>
        <v>3.6021923157017892</v>
      </c>
      <c r="P6" s="29">
        <f t="shared" si="9"/>
        <v>0.48873551453507413</v>
      </c>
      <c r="Q6" s="29">
        <f t="shared" si="10"/>
        <v>32.828901424287196</v>
      </c>
      <c r="R6" s="29">
        <f t="shared" si="0"/>
        <v>169.75</v>
      </c>
      <c r="S6" s="29">
        <v>169.75</v>
      </c>
      <c r="T6" s="29">
        <f t="shared" si="5"/>
        <v>0</v>
      </c>
      <c r="U6" s="29">
        <f t="shared" si="6"/>
        <v>0.98750000000001137</v>
      </c>
      <c r="V6" s="30">
        <f t="shared" si="7"/>
        <v>1.2259443981674305</v>
      </c>
      <c r="W6" s="30">
        <f t="shared" si="8"/>
        <v>2.8892516789879172</v>
      </c>
      <c r="X6" s="29">
        <f t="shared" si="11"/>
        <v>0.42431208298090162</v>
      </c>
      <c r="Y6" s="29">
        <f t="shared" si="12"/>
        <v>29.790667933734809</v>
      </c>
    </row>
    <row r="7" spans="1:31" x14ac:dyDescent="0.3">
      <c r="A7">
        <v>5</v>
      </c>
      <c r="B7" s="26">
        <v>43962</v>
      </c>
      <c r="C7" t="s">
        <v>202</v>
      </c>
      <c r="D7" t="s">
        <v>1713</v>
      </c>
      <c r="E7">
        <v>166.65</v>
      </c>
      <c r="F7">
        <v>167.95</v>
      </c>
      <c r="G7">
        <v>168.9</v>
      </c>
      <c r="H7">
        <v>165</v>
      </c>
      <c r="I7">
        <v>165.25</v>
      </c>
      <c r="J7">
        <v>165.45</v>
      </c>
      <c r="L7" s="29">
        <f t="shared" si="1"/>
        <v>0</v>
      </c>
      <c r="M7" s="29">
        <f t="shared" si="2"/>
        <v>1.2000000000000171</v>
      </c>
      <c r="N7" s="30">
        <f t="shared" si="3"/>
        <v>1.6347679352353182</v>
      </c>
      <c r="O7" s="30">
        <f t="shared" si="4"/>
        <v>3.4306071502945197</v>
      </c>
      <c r="P7" s="29">
        <f t="shared" si="9"/>
        <v>0.47652437706106116</v>
      </c>
      <c r="Q7" s="29">
        <f t="shared" si="10"/>
        <v>32.273383661267829</v>
      </c>
      <c r="R7" s="29">
        <f t="shared" si="0"/>
        <v>166.82499999999999</v>
      </c>
      <c r="S7" s="29">
        <v>166.82499999999999</v>
      </c>
      <c r="T7" s="29">
        <f t="shared" si="5"/>
        <v>0</v>
      </c>
      <c r="U7" s="29">
        <f t="shared" si="6"/>
        <v>2.9250000000000114</v>
      </c>
      <c r="V7" s="30">
        <f t="shared" si="7"/>
        <v>1.1383769411554712</v>
      </c>
      <c r="W7" s="30">
        <f t="shared" si="8"/>
        <v>2.8918051304887809</v>
      </c>
      <c r="X7" s="29">
        <f t="shared" si="11"/>
        <v>0.39365617314713719</v>
      </c>
      <c r="Y7" s="29">
        <f t="shared" si="12"/>
        <v>28.24629063696446</v>
      </c>
    </row>
    <row r="8" spans="1:31" x14ac:dyDescent="0.3">
      <c r="A8">
        <v>6</v>
      </c>
      <c r="B8" s="26">
        <v>43963</v>
      </c>
      <c r="C8" t="s">
        <v>202</v>
      </c>
      <c r="D8" t="s">
        <v>1713</v>
      </c>
      <c r="E8">
        <v>165.45</v>
      </c>
      <c r="F8">
        <v>164.2</v>
      </c>
      <c r="G8">
        <v>168.5</v>
      </c>
      <c r="H8">
        <v>160.85</v>
      </c>
      <c r="I8">
        <v>167.1</v>
      </c>
      <c r="J8">
        <v>166.9</v>
      </c>
      <c r="L8" s="29">
        <f t="shared" si="1"/>
        <v>1.4500000000000171</v>
      </c>
      <c r="M8" s="29">
        <f t="shared" si="2"/>
        <v>0</v>
      </c>
      <c r="N8" s="30">
        <f t="shared" si="3"/>
        <v>1.6215702255756539</v>
      </c>
      <c r="O8" s="30">
        <f t="shared" si="4"/>
        <v>3.1855637824163394</v>
      </c>
      <c r="P8" s="29">
        <f t="shared" si="9"/>
        <v>0.50903712382919153</v>
      </c>
      <c r="Q8" s="29">
        <f t="shared" si="10"/>
        <v>33.732577932708935</v>
      </c>
      <c r="R8" s="29">
        <f t="shared" si="0"/>
        <v>165.11249999999998</v>
      </c>
      <c r="S8" s="29">
        <v>165.11249999999899</v>
      </c>
      <c r="T8" s="29">
        <f t="shared" si="5"/>
        <v>0</v>
      </c>
      <c r="U8" s="29">
        <f t="shared" si="6"/>
        <v>1.7125000000010004</v>
      </c>
      <c r="V8" s="30">
        <f t="shared" si="7"/>
        <v>1.057064302501509</v>
      </c>
      <c r="W8" s="30">
        <f t="shared" si="8"/>
        <v>2.8075690497396537</v>
      </c>
      <c r="X8" s="29">
        <f t="shared" si="11"/>
        <v>0.37650518429797147</v>
      </c>
      <c r="Y8" s="29">
        <f t="shared" si="12"/>
        <v>27.352253271025063</v>
      </c>
    </row>
    <row r="9" spans="1:31" x14ac:dyDescent="0.3">
      <c r="A9">
        <v>7</v>
      </c>
      <c r="B9" s="26">
        <v>43964</v>
      </c>
      <c r="C9" t="s">
        <v>202</v>
      </c>
      <c r="D9" t="s">
        <v>1713</v>
      </c>
      <c r="E9">
        <v>166.9</v>
      </c>
      <c r="F9">
        <v>178.55</v>
      </c>
      <c r="G9">
        <v>178.55</v>
      </c>
      <c r="H9">
        <v>170.5</v>
      </c>
      <c r="I9">
        <v>174.5</v>
      </c>
      <c r="J9">
        <v>174.1</v>
      </c>
      <c r="L9" s="29">
        <f t="shared" si="1"/>
        <v>7.1999999999999886</v>
      </c>
      <c r="M9" s="29">
        <f t="shared" si="2"/>
        <v>0</v>
      </c>
      <c r="N9" s="30">
        <f t="shared" si="3"/>
        <v>2.0200294951773921</v>
      </c>
      <c r="O9" s="30">
        <f t="shared" si="4"/>
        <v>2.9580235122437437</v>
      </c>
      <c r="P9" s="29">
        <f t="shared" si="9"/>
        <v>0.68289839036645894</v>
      </c>
      <c r="Q9" s="29">
        <f t="shared" si="10"/>
        <v>40.578706015504281</v>
      </c>
      <c r="R9" s="29">
        <f t="shared" si="0"/>
        <v>175.42500000000001</v>
      </c>
      <c r="S9" s="29">
        <v>175.42500000000001</v>
      </c>
      <c r="T9" s="29">
        <f t="shared" si="5"/>
        <v>10.312500000001023</v>
      </c>
      <c r="U9" s="29">
        <f t="shared" si="6"/>
        <v>0</v>
      </c>
      <c r="V9" s="30">
        <f t="shared" si="7"/>
        <v>1.7181668523229028</v>
      </c>
      <c r="W9" s="30">
        <f t="shared" si="8"/>
        <v>2.6070284033296787</v>
      </c>
      <c r="X9" s="29">
        <f t="shared" si="11"/>
        <v>0.65905183469749384</v>
      </c>
      <c r="Y9" s="29">
        <f t="shared" si="12"/>
        <v>39.724607809958101</v>
      </c>
    </row>
    <row r="10" spans="1:31" x14ac:dyDescent="0.3">
      <c r="A10">
        <v>8</v>
      </c>
      <c r="B10" s="26">
        <v>43965</v>
      </c>
      <c r="C10" t="s">
        <v>202</v>
      </c>
      <c r="D10" t="s">
        <v>1713</v>
      </c>
      <c r="E10">
        <v>174.1</v>
      </c>
      <c r="F10">
        <v>170.95</v>
      </c>
      <c r="G10">
        <v>171.75</v>
      </c>
      <c r="H10">
        <v>167.5</v>
      </c>
      <c r="I10">
        <v>168.3</v>
      </c>
      <c r="J10">
        <v>167.95</v>
      </c>
      <c r="L10" s="29">
        <f t="shared" si="1"/>
        <v>0</v>
      </c>
      <c r="M10" s="29">
        <f t="shared" si="2"/>
        <v>6.1500000000000057</v>
      </c>
      <c r="N10" s="30">
        <f t="shared" si="3"/>
        <v>1.8757416740932926</v>
      </c>
      <c r="O10" s="30">
        <f t="shared" si="4"/>
        <v>3.1860218327977625</v>
      </c>
      <c r="P10" s="29">
        <f t="shared" si="9"/>
        <v>0.58874099818899706</v>
      </c>
      <c r="Q10" s="29">
        <f t="shared" si="10"/>
        <v>37.057078457728593</v>
      </c>
      <c r="R10" s="29">
        <f t="shared" si="0"/>
        <v>169.53749999999999</v>
      </c>
      <c r="S10" s="29">
        <v>169.53749999999999</v>
      </c>
      <c r="T10" s="29">
        <f t="shared" si="5"/>
        <v>0</v>
      </c>
      <c r="U10" s="29">
        <f t="shared" si="6"/>
        <v>5.8875000000000171</v>
      </c>
      <c r="V10" s="30">
        <f t="shared" si="7"/>
        <v>1.5954406485855526</v>
      </c>
      <c r="W10" s="30">
        <f t="shared" si="8"/>
        <v>2.8413478030918458</v>
      </c>
      <c r="X10" s="29">
        <f t="shared" si="11"/>
        <v>0.56150839641998607</v>
      </c>
      <c r="Y10" s="29">
        <f t="shared" si="12"/>
        <v>35.959358124960204</v>
      </c>
    </row>
    <row r="11" spans="1:31" x14ac:dyDescent="0.3">
      <c r="A11">
        <v>9</v>
      </c>
      <c r="B11" s="26">
        <v>43966</v>
      </c>
      <c r="C11" t="s">
        <v>202</v>
      </c>
      <c r="D11" t="s">
        <v>1713</v>
      </c>
      <c r="E11">
        <v>167.95</v>
      </c>
      <c r="F11">
        <v>167.95</v>
      </c>
      <c r="G11">
        <v>168.25</v>
      </c>
      <c r="H11">
        <v>164.7</v>
      </c>
      <c r="I11">
        <v>166.45</v>
      </c>
      <c r="J11">
        <v>166.4</v>
      </c>
      <c r="L11" s="29">
        <f t="shared" si="1"/>
        <v>0</v>
      </c>
      <c r="M11" s="29">
        <f t="shared" si="2"/>
        <v>1.5499999999999829</v>
      </c>
      <c r="N11" s="30">
        <f t="shared" si="3"/>
        <v>1.7417601259437718</v>
      </c>
      <c r="O11" s="30">
        <f t="shared" si="4"/>
        <v>3.0691631304550637</v>
      </c>
      <c r="P11" s="29">
        <f t="shared" si="9"/>
        <v>0.56750327431618852</v>
      </c>
      <c r="Q11" s="29">
        <f t="shared" si="10"/>
        <v>36.204279991935429</v>
      </c>
      <c r="R11" s="29">
        <f t="shared" si="0"/>
        <v>166.82499999999999</v>
      </c>
      <c r="S11" s="29">
        <v>166.82499999999999</v>
      </c>
      <c r="T11" s="29">
        <f t="shared" si="5"/>
        <v>0</v>
      </c>
      <c r="U11" s="29">
        <f t="shared" si="6"/>
        <v>2.7125000000000057</v>
      </c>
      <c r="V11" s="30">
        <f t="shared" si="7"/>
        <v>1.4814806022580131</v>
      </c>
      <c r="W11" s="30">
        <f t="shared" si="8"/>
        <v>2.8321443885852857</v>
      </c>
      <c r="X11" s="29">
        <f t="shared" si="11"/>
        <v>0.52309501176175666</v>
      </c>
      <c r="Y11" s="29">
        <f t="shared" si="12"/>
        <v>34.344214098416302</v>
      </c>
    </row>
    <row r="12" spans="1:31" x14ac:dyDescent="0.3">
      <c r="A12">
        <v>10</v>
      </c>
      <c r="B12" s="26">
        <v>43969</v>
      </c>
      <c r="C12" t="s">
        <v>202</v>
      </c>
      <c r="D12" t="s">
        <v>1713</v>
      </c>
      <c r="E12">
        <v>166.4</v>
      </c>
      <c r="F12">
        <v>166.4</v>
      </c>
      <c r="G12">
        <v>166.4</v>
      </c>
      <c r="H12">
        <v>155</v>
      </c>
      <c r="I12">
        <v>155.44999999999999</v>
      </c>
      <c r="J12">
        <v>155.30000000000001</v>
      </c>
      <c r="L12" s="29">
        <f t="shared" si="1"/>
        <v>0</v>
      </c>
      <c r="M12" s="29">
        <f t="shared" si="2"/>
        <v>11.099999999999994</v>
      </c>
      <c r="N12" s="30">
        <f t="shared" si="3"/>
        <v>1.6173486883763597</v>
      </c>
      <c r="O12" s="30">
        <f t="shared" si="4"/>
        <v>3.6427943354225585</v>
      </c>
      <c r="P12" s="29">
        <f t="shared" si="9"/>
        <v>0.44398572619081161</v>
      </c>
      <c r="Q12" s="29">
        <f t="shared" si="10"/>
        <v>30.747237880393172</v>
      </c>
      <c r="R12" s="29">
        <f t="shared" si="0"/>
        <v>160.77500000000001</v>
      </c>
      <c r="S12" s="29">
        <v>160.77500000000001</v>
      </c>
      <c r="T12" s="29">
        <f t="shared" si="5"/>
        <v>0</v>
      </c>
      <c r="U12" s="29">
        <f t="shared" si="6"/>
        <v>6.0499999999999829</v>
      </c>
      <c r="V12" s="30">
        <f t="shared" si="7"/>
        <v>1.3756605592395836</v>
      </c>
      <c r="W12" s="30">
        <f t="shared" si="8"/>
        <v>3.0619912179720497</v>
      </c>
      <c r="X12" s="29">
        <f t="shared" si="11"/>
        <v>0.44926992316806208</v>
      </c>
      <c r="Y12" s="29">
        <f t="shared" si="12"/>
        <v>30.999741041059565</v>
      </c>
    </row>
    <row r="13" spans="1:31" x14ac:dyDescent="0.3">
      <c r="A13">
        <v>11</v>
      </c>
      <c r="B13" s="26">
        <v>43970</v>
      </c>
      <c r="C13" t="s">
        <v>202</v>
      </c>
      <c r="D13" t="s">
        <v>1713</v>
      </c>
      <c r="E13">
        <v>155.30000000000001</v>
      </c>
      <c r="F13">
        <v>157.5</v>
      </c>
      <c r="G13">
        <v>157.85</v>
      </c>
      <c r="H13">
        <v>152.4</v>
      </c>
      <c r="I13">
        <v>153.05000000000001</v>
      </c>
      <c r="J13">
        <v>152.80000000000001</v>
      </c>
      <c r="L13" s="29">
        <f t="shared" si="1"/>
        <v>0</v>
      </c>
      <c r="M13" s="29">
        <f t="shared" si="2"/>
        <v>2.5</v>
      </c>
      <c r="N13" s="30">
        <f t="shared" si="3"/>
        <v>1.5018237820637625</v>
      </c>
      <c r="O13" s="30">
        <f t="shared" si="4"/>
        <v>3.5611661686066616</v>
      </c>
      <c r="P13" s="29">
        <f t="shared" si="9"/>
        <v>0.42172246701180044</v>
      </c>
      <c r="Q13" s="29">
        <f t="shared" si="10"/>
        <v>29.662784178840738</v>
      </c>
      <c r="R13" s="29">
        <f t="shared" si="0"/>
        <v>155.13749999999999</v>
      </c>
      <c r="S13" s="29">
        <v>155.13749999999999</v>
      </c>
      <c r="T13" s="29">
        <f t="shared" si="5"/>
        <v>0</v>
      </c>
      <c r="U13" s="29">
        <f t="shared" si="6"/>
        <v>5.6375000000000171</v>
      </c>
      <c r="V13" s="30">
        <f t="shared" si="7"/>
        <v>1.2773990907224706</v>
      </c>
      <c r="W13" s="30">
        <f t="shared" si="8"/>
        <v>3.2459561309740472</v>
      </c>
      <c r="X13" s="29">
        <f t="shared" si="11"/>
        <v>0.39353553750560039</v>
      </c>
      <c r="Y13" s="29">
        <f t="shared" si="12"/>
        <v>28.240079058910894</v>
      </c>
    </row>
    <row r="14" spans="1:31" x14ac:dyDescent="0.3">
      <c r="A14">
        <v>12</v>
      </c>
      <c r="B14" s="26">
        <v>43971</v>
      </c>
      <c r="C14" t="s">
        <v>202</v>
      </c>
      <c r="D14" t="s">
        <v>1713</v>
      </c>
      <c r="E14">
        <v>152.80000000000001</v>
      </c>
      <c r="F14">
        <v>153</v>
      </c>
      <c r="G14">
        <v>155.25</v>
      </c>
      <c r="H14">
        <v>151.15</v>
      </c>
      <c r="I14">
        <v>153.6</v>
      </c>
      <c r="J14">
        <v>153.4</v>
      </c>
      <c r="L14" s="29">
        <f t="shared" si="1"/>
        <v>0.59999999999999432</v>
      </c>
      <c r="M14" s="29">
        <f t="shared" si="2"/>
        <v>0</v>
      </c>
      <c r="N14" s="30">
        <f t="shared" si="3"/>
        <v>1.4374077976306361</v>
      </c>
      <c r="O14" s="30">
        <f t="shared" si="4"/>
        <v>3.3067971565633285</v>
      </c>
      <c r="P14" s="29">
        <f t="shared" si="9"/>
        <v>0.43468278505612906</v>
      </c>
      <c r="Q14" s="29">
        <f t="shared" si="10"/>
        <v>30.298180865056025</v>
      </c>
      <c r="R14" s="29">
        <f t="shared" si="0"/>
        <v>153.19999999999999</v>
      </c>
      <c r="S14" s="29">
        <v>153.19999999999999</v>
      </c>
      <c r="T14" s="29">
        <f t="shared" si="5"/>
        <v>0</v>
      </c>
      <c r="U14" s="29">
        <f t="shared" si="6"/>
        <v>1.9375</v>
      </c>
      <c r="V14" s="30">
        <f t="shared" si="7"/>
        <v>1.1861562985280083</v>
      </c>
      <c r="W14" s="30">
        <f t="shared" si="8"/>
        <v>3.1524949787616157</v>
      </c>
      <c r="X14" s="29">
        <f t="shared" si="11"/>
        <v>0.37625953618297664</v>
      </c>
      <c r="Y14" s="29">
        <f t="shared" si="12"/>
        <v>27.33928639844514</v>
      </c>
    </row>
    <row r="15" spans="1:31" x14ac:dyDescent="0.3">
      <c r="A15">
        <v>13</v>
      </c>
      <c r="B15" s="26">
        <v>43972</v>
      </c>
      <c r="C15" t="s">
        <v>202</v>
      </c>
      <c r="D15" t="s">
        <v>1713</v>
      </c>
      <c r="E15">
        <v>153.4</v>
      </c>
      <c r="F15">
        <v>153.65</v>
      </c>
      <c r="G15">
        <v>156.15</v>
      </c>
      <c r="H15">
        <v>151.5</v>
      </c>
      <c r="I15">
        <v>152</v>
      </c>
      <c r="J15">
        <v>151.94999999999999</v>
      </c>
      <c r="L15" s="29">
        <f t="shared" si="1"/>
        <v>0</v>
      </c>
      <c r="M15" s="29">
        <f t="shared" si="2"/>
        <v>1.4500000000000171</v>
      </c>
      <c r="N15" s="30">
        <f t="shared" si="3"/>
        <v>1.3347358120855906</v>
      </c>
      <c r="O15" s="30">
        <f t="shared" si="4"/>
        <v>3.1741687882373775</v>
      </c>
      <c r="P15" s="29">
        <f t="shared" si="9"/>
        <v>0.42049931844575039</v>
      </c>
      <c r="Q15" s="29">
        <f t="shared" si="10"/>
        <v>29.60221895113915</v>
      </c>
      <c r="R15" s="29">
        <f t="shared" si="0"/>
        <v>153.3125</v>
      </c>
      <c r="S15" s="29">
        <v>153.3125</v>
      </c>
      <c r="T15" s="29">
        <f t="shared" si="5"/>
        <v>0.11250000000001137</v>
      </c>
      <c r="U15" s="29">
        <f t="shared" si="6"/>
        <v>0</v>
      </c>
      <c r="V15" s="30">
        <f t="shared" si="7"/>
        <v>1.1094665629188658</v>
      </c>
      <c r="W15" s="30">
        <f t="shared" si="8"/>
        <v>2.9273167659929284</v>
      </c>
      <c r="X15" s="29">
        <f t="shared" si="11"/>
        <v>0.3790046146722838</v>
      </c>
      <c r="Y15" s="29">
        <f t="shared" si="12"/>
        <v>27.483926495949632</v>
      </c>
    </row>
    <row r="16" spans="1:31" x14ac:dyDescent="0.3">
      <c r="A16">
        <v>14</v>
      </c>
      <c r="B16" s="26">
        <v>43973</v>
      </c>
      <c r="C16" t="s">
        <v>202</v>
      </c>
      <c r="D16" t="s">
        <v>1713</v>
      </c>
      <c r="E16">
        <v>151.94999999999999</v>
      </c>
      <c r="F16">
        <v>152</v>
      </c>
      <c r="G16">
        <v>155.6</v>
      </c>
      <c r="H16">
        <v>149.44999999999999</v>
      </c>
      <c r="I16">
        <v>151.1</v>
      </c>
      <c r="J16">
        <v>150.85</v>
      </c>
      <c r="K16" s="29">
        <v>20.772442588726399</v>
      </c>
      <c r="L16" s="29">
        <f t="shared" si="1"/>
        <v>0</v>
      </c>
      <c r="M16" s="29">
        <f t="shared" si="2"/>
        <v>1.0999999999999943</v>
      </c>
      <c r="N16" s="30">
        <f t="shared" si="3"/>
        <v>1.2393975397937627</v>
      </c>
      <c r="O16" s="30">
        <f t="shared" si="4"/>
        <v>3.0260138747918504</v>
      </c>
      <c r="P16" s="29">
        <f t="shared" si="9"/>
        <v>0.40958091769457494</v>
      </c>
      <c r="Q16" s="29">
        <f t="shared" si="10"/>
        <v>29.056928378717046</v>
      </c>
      <c r="R16" s="29">
        <f t="shared" si="0"/>
        <v>151.97499999999999</v>
      </c>
      <c r="S16" s="29">
        <v>151.97499999999999</v>
      </c>
      <c r="T16" s="29">
        <f t="shared" si="5"/>
        <v>0</v>
      </c>
      <c r="U16" s="29">
        <f t="shared" si="6"/>
        <v>1.3375000000000057</v>
      </c>
      <c r="V16" s="30">
        <f t="shared" si="7"/>
        <v>1.0302189512818039</v>
      </c>
      <c r="W16" s="30">
        <f t="shared" si="8"/>
        <v>2.8137584255648624</v>
      </c>
      <c r="X16" s="29">
        <f t="shared" si="11"/>
        <v>0.36613624749075152</v>
      </c>
      <c r="Y16" s="29">
        <f t="shared" si="12"/>
        <v>26.800858857471326</v>
      </c>
      <c r="Z16" s="29">
        <f>MIN(Y3:Y16)</f>
        <v>26.800858857471326</v>
      </c>
      <c r="AA16" s="29">
        <f>MAX(Y3:Y16)</f>
        <v>39.724607809958101</v>
      </c>
    </row>
    <row r="17" spans="1:31" x14ac:dyDescent="0.3">
      <c r="A17">
        <v>15</v>
      </c>
      <c r="B17" s="26">
        <v>43977</v>
      </c>
      <c r="C17" t="s">
        <v>202</v>
      </c>
      <c r="D17" t="s">
        <v>1713</v>
      </c>
      <c r="E17">
        <v>150.85</v>
      </c>
      <c r="F17">
        <v>152.4</v>
      </c>
      <c r="G17">
        <v>153.19999999999999</v>
      </c>
      <c r="H17">
        <v>150.19999999999999</v>
      </c>
      <c r="I17">
        <v>151.6</v>
      </c>
      <c r="J17">
        <v>151.4</v>
      </c>
      <c r="K17" s="29">
        <v>26.25</v>
      </c>
      <c r="L17" s="29">
        <f t="shared" si="1"/>
        <v>0.55000000000001137</v>
      </c>
      <c r="M17" s="29">
        <f t="shared" si="2"/>
        <v>0</v>
      </c>
      <c r="N17" s="30">
        <f t="shared" si="3"/>
        <v>1.1901548583799233</v>
      </c>
      <c r="O17" s="30">
        <f t="shared" si="4"/>
        <v>2.8098700265924323</v>
      </c>
      <c r="P17" s="29">
        <f t="shared" si="9"/>
        <v>0.42356224562573108</v>
      </c>
      <c r="Q17" s="29">
        <f t="shared" si="10"/>
        <v>29.753686354582484</v>
      </c>
      <c r="R17" s="29">
        <f t="shared" si="0"/>
        <v>151.80000000000001</v>
      </c>
      <c r="S17" s="29">
        <v>151.80000000000001</v>
      </c>
      <c r="T17" s="29">
        <f t="shared" si="5"/>
        <v>0</v>
      </c>
      <c r="U17" s="29">
        <f t="shared" si="6"/>
        <v>0.17499999999998295</v>
      </c>
      <c r="V17" s="30">
        <f t="shared" si="7"/>
        <v>0.95663188333310356</v>
      </c>
      <c r="W17" s="30">
        <f t="shared" si="8"/>
        <v>2.6252756808816566</v>
      </c>
      <c r="X17" s="29">
        <f t="shared" si="11"/>
        <v>0.36439292463633155</v>
      </c>
      <c r="Y17" s="29">
        <f t="shared" si="12"/>
        <v>26.707330275364598</v>
      </c>
      <c r="Z17" s="29">
        <f t="shared" ref="Z17:Z65" si="13">MIN(Y4:Y17)</f>
        <v>26.707330275364598</v>
      </c>
      <c r="AA17" s="29">
        <f t="shared" ref="AA17:AA65" si="14">MAX(Y4:Y17)</f>
        <v>39.724607809958101</v>
      </c>
      <c r="AB17" s="29">
        <f>Y17- MIN(Y4:Y17)</f>
        <v>0</v>
      </c>
      <c r="AC17" s="29">
        <f>AA17-Z17</f>
        <v>13.017277534593504</v>
      </c>
      <c r="AD17" s="29">
        <f>AB17/AC17%</f>
        <v>0</v>
      </c>
    </row>
    <row r="18" spans="1:31" x14ac:dyDescent="0.3">
      <c r="A18">
        <v>16</v>
      </c>
      <c r="B18" s="26">
        <v>43978</v>
      </c>
      <c r="C18" t="s">
        <v>202</v>
      </c>
      <c r="D18" t="s">
        <v>1713</v>
      </c>
      <c r="E18">
        <v>151.4</v>
      </c>
      <c r="F18">
        <v>151.94999999999999</v>
      </c>
      <c r="G18">
        <v>160.80000000000001</v>
      </c>
      <c r="H18">
        <v>150.80000000000001</v>
      </c>
      <c r="I18">
        <v>158.6</v>
      </c>
      <c r="J18">
        <v>158.6</v>
      </c>
      <c r="K18" s="29">
        <v>36.559139784946197</v>
      </c>
      <c r="L18" s="29">
        <f t="shared" si="1"/>
        <v>7.1999999999999886</v>
      </c>
      <c r="M18" s="29">
        <f t="shared" si="2"/>
        <v>0</v>
      </c>
      <c r="N18" s="30">
        <f t="shared" si="3"/>
        <v>1.619429511352785</v>
      </c>
      <c r="O18" s="30">
        <f t="shared" si="4"/>
        <v>2.609165024692973</v>
      </c>
      <c r="P18" s="29">
        <f t="shared" si="9"/>
        <v>0.62066963799782937</v>
      </c>
      <c r="Q18" s="29">
        <f t="shared" si="10"/>
        <v>38.297110246638724</v>
      </c>
      <c r="R18" s="29">
        <f t="shared" si="0"/>
        <v>155.53749999999999</v>
      </c>
      <c r="S18" s="29">
        <v>155.53749999999999</v>
      </c>
      <c r="T18" s="29">
        <f t="shared" si="5"/>
        <v>3.7374999999999829</v>
      </c>
      <c r="U18" s="29">
        <f t="shared" si="6"/>
        <v>0</v>
      </c>
      <c r="V18" s="30">
        <f t="shared" si="7"/>
        <v>1.1552653202378806</v>
      </c>
      <c r="W18" s="30">
        <f t="shared" si="8"/>
        <v>2.4377559893901095</v>
      </c>
      <c r="X18" s="29">
        <f t="shared" si="11"/>
        <v>0.47390523303643323</v>
      </c>
      <c r="Y18" s="29">
        <f t="shared" si="12"/>
        <v>32.153032801174604</v>
      </c>
      <c r="Z18" s="29">
        <f t="shared" si="13"/>
        <v>26.707330275364598</v>
      </c>
      <c r="AA18" s="29">
        <f t="shared" si="14"/>
        <v>39.724607809958101</v>
      </c>
      <c r="AB18" s="29">
        <f t="shared" ref="AB18:AB65" si="15">Y18- MIN(Y5:Y18)</f>
        <v>5.445702525810006</v>
      </c>
      <c r="AC18" s="29">
        <f t="shared" ref="AC18:AC65" si="16">AA18-Z18</f>
        <v>13.017277534593504</v>
      </c>
      <c r="AD18" s="29">
        <f t="shared" ref="AD18:AD65" si="17">AB18/AC18%</f>
        <v>41.834419765100762</v>
      </c>
    </row>
    <row r="19" spans="1:31" x14ac:dyDescent="0.3">
      <c r="A19">
        <v>17</v>
      </c>
      <c r="B19" s="26">
        <v>43979</v>
      </c>
      <c r="C19" t="s">
        <v>202</v>
      </c>
      <c r="D19" t="s">
        <v>1713</v>
      </c>
      <c r="E19">
        <v>158.6</v>
      </c>
      <c r="F19">
        <v>159.44999999999999</v>
      </c>
      <c r="G19">
        <v>162.4</v>
      </c>
      <c r="H19">
        <v>156.69999999999999</v>
      </c>
      <c r="I19">
        <v>157.9</v>
      </c>
      <c r="J19">
        <v>158.19999999999999</v>
      </c>
      <c r="K19" s="29">
        <v>36.519871106337199</v>
      </c>
      <c r="L19" s="29">
        <f t="shared" si="1"/>
        <v>0</v>
      </c>
      <c r="M19" s="29">
        <f t="shared" si="2"/>
        <v>0.40000000000000568</v>
      </c>
      <c r="N19" s="30">
        <f t="shared" si="3"/>
        <v>1.5037559748275859</v>
      </c>
      <c r="O19" s="30">
        <f t="shared" si="4"/>
        <v>2.4513675229291896</v>
      </c>
      <c r="P19" s="29">
        <f t="shared" si="9"/>
        <v>0.61343554598076622</v>
      </c>
      <c r="Q19" s="29">
        <f t="shared" si="10"/>
        <v>38.020455636352956</v>
      </c>
      <c r="R19" s="29">
        <f t="shared" si="0"/>
        <v>159.1875</v>
      </c>
      <c r="S19" s="29">
        <v>159.1875</v>
      </c>
      <c r="T19" s="29">
        <f t="shared" si="5"/>
        <v>3.6500000000000057</v>
      </c>
      <c r="U19" s="29">
        <f t="shared" si="6"/>
        <v>0</v>
      </c>
      <c r="V19" s="30">
        <f t="shared" si="7"/>
        <v>1.3334606545066039</v>
      </c>
      <c r="W19" s="30">
        <f t="shared" si="8"/>
        <v>2.2636305615765302</v>
      </c>
      <c r="X19" s="29">
        <f t="shared" si="11"/>
        <v>0.58908051390590022</v>
      </c>
      <c r="Y19" s="29">
        <f t="shared" si="12"/>
        <v>37.070526556137949</v>
      </c>
      <c r="Z19" s="29">
        <f t="shared" si="13"/>
        <v>26.707330275364598</v>
      </c>
      <c r="AA19" s="29">
        <f t="shared" si="14"/>
        <v>39.724607809958101</v>
      </c>
      <c r="AB19" s="29">
        <f t="shared" si="15"/>
        <v>10.363196280773352</v>
      </c>
      <c r="AC19" s="29">
        <f t="shared" si="16"/>
        <v>13.017277534593504</v>
      </c>
      <c r="AD19" s="29">
        <f t="shared" si="17"/>
        <v>79.611088057645588</v>
      </c>
      <c r="AE19" s="29">
        <f>AVERAGE(AD17:AD19)</f>
        <v>40.481835940915452</v>
      </c>
    </row>
    <row r="20" spans="1:31" x14ac:dyDescent="0.3">
      <c r="A20">
        <v>18</v>
      </c>
      <c r="B20" s="26">
        <v>43980</v>
      </c>
      <c r="C20" t="s">
        <v>202</v>
      </c>
      <c r="D20" t="s">
        <v>1713</v>
      </c>
      <c r="E20">
        <v>158.19999999999999</v>
      </c>
      <c r="F20">
        <v>156.1</v>
      </c>
      <c r="G20">
        <v>161.9</v>
      </c>
      <c r="H20">
        <v>155.19999999999999</v>
      </c>
      <c r="I20">
        <v>161.30000000000001</v>
      </c>
      <c r="J20">
        <v>161.30000000000001</v>
      </c>
      <c r="K20" s="29">
        <v>44.1273326015367</v>
      </c>
      <c r="L20" s="29">
        <f t="shared" si="1"/>
        <v>3.1000000000000227</v>
      </c>
      <c r="M20" s="29">
        <f t="shared" si="2"/>
        <v>0</v>
      </c>
      <c r="N20" s="30">
        <f t="shared" si="3"/>
        <v>1.6177734051970456</v>
      </c>
      <c r="O20" s="30">
        <f t="shared" si="4"/>
        <v>2.2762698427199619</v>
      </c>
      <c r="P20" s="29">
        <f t="shared" si="9"/>
        <v>0.71071248884268245</v>
      </c>
      <c r="Q20" s="29">
        <f t="shared" si="10"/>
        <v>41.544823778277781</v>
      </c>
      <c r="R20" s="29">
        <f t="shared" si="0"/>
        <v>158.625</v>
      </c>
      <c r="S20" s="29">
        <v>158.625</v>
      </c>
      <c r="T20" s="29">
        <f t="shared" si="5"/>
        <v>0</v>
      </c>
      <c r="U20" s="29">
        <f t="shared" si="6"/>
        <v>0.5625</v>
      </c>
      <c r="V20" s="30">
        <f t="shared" si="7"/>
        <v>1.2382134648989893</v>
      </c>
      <c r="W20" s="30">
        <f t="shared" si="8"/>
        <v>2.1421212357496353</v>
      </c>
      <c r="X20" s="29">
        <f t="shared" si="11"/>
        <v>0.57803145976734438</v>
      </c>
      <c r="Y20" s="29">
        <f t="shared" si="12"/>
        <v>36.629907229642043</v>
      </c>
      <c r="Z20" s="29">
        <f t="shared" si="13"/>
        <v>26.707330275364598</v>
      </c>
      <c r="AA20" s="29">
        <f t="shared" si="14"/>
        <v>39.724607809958101</v>
      </c>
      <c r="AB20" s="29">
        <f t="shared" si="15"/>
        <v>9.9225769542774458</v>
      </c>
      <c r="AC20" s="29">
        <f t="shared" si="16"/>
        <v>13.017277534593504</v>
      </c>
      <c r="AD20" s="29">
        <f t="shared" si="17"/>
        <v>76.226207268825064</v>
      </c>
      <c r="AE20" s="29">
        <f t="shared" ref="AE20:AE65" si="18">AVERAGE(AD18:AD20)</f>
        <v>65.890571697190467</v>
      </c>
    </row>
    <row r="21" spans="1:31" x14ac:dyDescent="0.3">
      <c r="A21">
        <v>19</v>
      </c>
      <c r="B21" s="26">
        <v>43983</v>
      </c>
      <c r="C21" t="s">
        <v>202</v>
      </c>
      <c r="D21" t="s">
        <v>1713</v>
      </c>
      <c r="E21">
        <v>161.30000000000001</v>
      </c>
      <c r="F21">
        <v>164</v>
      </c>
      <c r="G21">
        <v>171.4</v>
      </c>
      <c r="H21">
        <v>163.35</v>
      </c>
      <c r="I21">
        <v>169.9</v>
      </c>
      <c r="J21">
        <v>170.05</v>
      </c>
      <c r="K21" s="29">
        <v>54.331450094161902</v>
      </c>
      <c r="L21" s="29">
        <f t="shared" si="1"/>
        <v>8.75</v>
      </c>
      <c r="M21" s="29">
        <f t="shared" si="2"/>
        <v>0</v>
      </c>
      <c r="N21" s="30">
        <f t="shared" si="3"/>
        <v>2.1272181619686852</v>
      </c>
      <c r="O21" s="30">
        <f t="shared" si="4"/>
        <v>2.1136791396685362</v>
      </c>
      <c r="P21" s="29">
        <f t="shared" si="9"/>
        <v>1.0064054293038405</v>
      </c>
      <c r="Q21" s="29">
        <f t="shared" si="10"/>
        <v>50.159624500868276</v>
      </c>
      <c r="R21" s="29">
        <f t="shared" si="0"/>
        <v>167.2</v>
      </c>
      <c r="S21" s="29">
        <v>167.2</v>
      </c>
      <c r="T21" s="29">
        <f t="shared" si="5"/>
        <v>8.5749999999999886</v>
      </c>
      <c r="U21" s="29">
        <f t="shared" si="6"/>
        <v>0</v>
      </c>
      <c r="V21" s="30">
        <f t="shared" si="7"/>
        <v>1.7622696459776321</v>
      </c>
      <c r="W21" s="30">
        <f t="shared" si="8"/>
        <v>1.9891125760532327</v>
      </c>
      <c r="X21" s="29">
        <f t="shared" si="11"/>
        <v>0.88595772164605235</v>
      </c>
      <c r="Y21" s="29">
        <f t="shared" si="12"/>
        <v>46.976542023052026</v>
      </c>
      <c r="Z21" s="29">
        <f t="shared" si="13"/>
        <v>26.707330275364598</v>
      </c>
      <c r="AA21" s="29">
        <f t="shared" si="14"/>
        <v>46.976542023052026</v>
      </c>
      <c r="AB21" s="29">
        <f t="shared" si="15"/>
        <v>20.269211747687429</v>
      </c>
      <c r="AC21" s="29">
        <f t="shared" si="16"/>
        <v>20.269211747687429</v>
      </c>
      <c r="AD21" s="29">
        <f t="shared" si="17"/>
        <v>100</v>
      </c>
      <c r="AE21" s="29">
        <f t="shared" si="18"/>
        <v>85.279098442156894</v>
      </c>
    </row>
    <row r="22" spans="1:31" x14ac:dyDescent="0.3">
      <c r="A22">
        <v>20</v>
      </c>
      <c r="B22" s="26">
        <v>43984</v>
      </c>
      <c r="C22" t="s">
        <v>202</v>
      </c>
      <c r="D22" t="s">
        <v>1713</v>
      </c>
      <c r="E22">
        <v>170.05</v>
      </c>
      <c r="F22">
        <v>169.9</v>
      </c>
      <c r="G22">
        <v>171.3</v>
      </c>
      <c r="H22">
        <v>167.2</v>
      </c>
      <c r="I22">
        <v>170.55</v>
      </c>
      <c r="J22">
        <v>170.25</v>
      </c>
      <c r="K22" s="29">
        <v>53.230472516875501</v>
      </c>
      <c r="L22" s="29">
        <f t="shared" si="1"/>
        <v>0.19999999999998863</v>
      </c>
      <c r="M22" s="29">
        <f t="shared" si="2"/>
        <v>0</v>
      </c>
      <c r="N22" s="30">
        <f t="shared" si="3"/>
        <v>1.9895597218280641</v>
      </c>
      <c r="O22" s="30">
        <f t="shared" si="4"/>
        <v>1.9627020582636407</v>
      </c>
      <c r="P22" s="29">
        <f t="shared" si="9"/>
        <v>1.0136840247613454</v>
      </c>
      <c r="Q22" s="29">
        <f t="shared" si="10"/>
        <v>50.339775868335828</v>
      </c>
      <c r="R22" s="29">
        <f t="shared" si="0"/>
        <v>169.66250000000002</v>
      </c>
      <c r="S22" s="29">
        <v>169.66249999999999</v>
      </c>
      <c r="T22" s="29">
        <f t="shared" si="5"/>
        <v>2.4625000000000057</v>
      </c>
      <c r="U22" s="29">
        <f t="shared" si="6"/>
        <v>0</v>
      </c>
      <c r="V22" s="30">
        <f t="shared" si="7"/>
        <v>1.812286099836373</v>
      </c>
      <c r="W22" s="30">
        <f t="shared" si="8"/>
        <v>1.8470331063351446</v>
      </c>
      <c r="X22" s="29">
        <f t="shared" si="11"/>
        <v>0.98118766448766259</v>
      </c>
      <c r="Y22" s="29">
        <f t="shared" si="12"/>
        <v>49.525225806481025</v>
      </c>
      <c r="Z22" s="29">
        <f t="shared" si="13"/>
        <v>26.707330275364598</v>
      </c>
      <c r="AA22" s="29">
        <f t="shared" si="14"/>
        <v>49.525225806481025</v>
      </c>
      <c r="AB22" s="29">
        <f t="shared" si="15"/>
        <v>22.817895531116427</v>
      </c>
      <c r="AC22" s="29">
        <f t="shared" si="16"/>
        <v>22.817895531116427</v>
      </c>
      <c r="AD22" s="29">
        <f t="shared" si="17"/>
        <v>100</v>
      </c>
      <c r="AE22" s="29">
        <f t="shared" si="18"/>
        <v>92.075402422941693</v>
      </c>
    </row>
    <row r="23" spans="1:31" x14ac:dyDescent="0.3">
      <c r="A23">
        <v>21</v>
      </c>
      <c r="B23" s="26">
        <v>43985</v>
      </c>
      <c r="C23" t="s">
        <v>202</v>
      </c>
      <c r="D23" t="s">
        <v>1713</v>
      </c>
      <c r="E23">
        <v>170.25</v>
      </c>
      <c r="F23">
        <v>172.5</v>
      </c>
      <c r="G23">
        <v>179.9</v>
      </c>
      <c r="H23">
        <v>172</v>
      </c>
      <c r="I23">
        <v>174.65</v>
      </c>
      <c r="J23">
        <v>174.9</v>
      </c>
      <c r="K23" s="29">
        <v>50.811359026369097</v>
      </c>
      <c r="L23" s="29">
        <f t="shared" si="1"/>
        <v>4.6500000000000057</v>
      </c>
      <c r="M23" s="29">
        <f t="shared" si="2"/>
        <v>0</v>
      </c>
      <c r="N23" s="30">
        <f t="shared" si="3"/>
        <v>2.179591170268917</v>
      </c>
      <c r="O23" s="30">
        <f t="shared" si="4"/>
        <v>1.822509054101952</v>
      </c>
      <c r="P23" s="29">
        <f t="shared" si="9"/>
        <v>1.1959288571781161</v>
      </c>
      <c r="Q23" s="29">
        <f t="shared" si="10"/>
        <v>54.461184080205022</v>
      </c>
      <c r="R23" s="29">
        <f t="shared" si="0"/>
        <v>174.82499999999999</v>
      </c>
      <c r="S23" s="29">
        <v>174.82499999999999</v>
      </c>
      <c r="T23" s="29">
        <f t="shared" si="5"/>
        <v>5.1624999999999943</v>
      </c>
      <c r="U23" s="29">
        <f t="shared" si="6"/>
        <v>0</v>
      </c>
      <c r="V23" s="30">
        <f t="shared" si="7"/>
        <v>2.0515870927052031</v>
      </c>
      <c r="W23" s="30">
        <f t="shared" si="8"/>
        <v>1.7151021701683486</v>
      </c>
      <c r="X23" s="29">
        <f t="shared" si="11"/>
        <v>1.1961894331367013</v>
      </c>
      <c r="Y23" s="29">
        <f t="shared" si="12"/>
        <v>54.466587220950565</v>
      </c>
      <c r="Z23" s="29">
        <f t="shared" si="13"/>
        <v>26.707330275364598</v>
      </c>
      <c r="AA23" s="29">
        <f t="shared" si="14"/>
        <v>54.466587220950565</v>
      </c>
      <c r="AB23" s="29">
        <f t="shared" si="15"/>
        <v>27.759256945585967</v>
      </c>
      <c r="AC23" s="29">
        <f t="shared" si="16"/>
        <v>27.759256945585967</v>
      </c>
      <c r="AD23" s="29">
        <f t="shared" si="17"/>
        <v>99.999999999999986</v>
      </c>
      <c r="AE23" s="29">
        <f t="shared" si="18"/>
        <v>100</v>
      </c>
    </row>
    <row r="24" spans="1:31" x14ac:dyDescent="0.3">
      <c r="A24">
        <v>22</v>
      </c>
      <c r="B24" s="26">
        <v>43986</v>
      </c>
      <c r="C24" t="s">
        <v>202</v>
      </c>
      <c r="D24" t="s">
        <v>1713</v>
      </c>
      <c r="E24">
        <v>174.9</v>
      </c>
      <c r="F24">
        <v>174.9</v>
      </c>
      <c r="G24">
        <v>177.65</v>
      </c>
      <c r="H24">
        <v>171.5</v>
      </c>
      <c r="I24">
        <v>174.5</v>
      </c>
      <c r="J24">
        <v>174.05</v>
      </c>
      <c r="K24" s="29">
        <v>56.931818181818201</v>
      </c>
      <c r="L24" s="29">
        <f t="shared" si="1"/>
        <v>0</v>
      </c>
      <c r="M24" s="29">
        <f t="shared" si="2"/>
        <v>0.84999999999999432</v>
      </c>
      <c r="N24" s="30">
        <f t="shared" si="3"/>
        <v>2.0239060866782799</v>
      </c>
      <c r="O24" s="30">
        <f t="shared" si="4"/>
        <v>1.7530441216660979</v>
      </c>
      <c r="P24" s="29">
        <f t="shared" si="9"/>
        <v>1.1545094967460112</v>
      </c>
      <c r="Q24" s="29">
        <f t="shared" si="10"/>
        <v>53.585723269713348</v>
      </c>
      <c r="R24" s="29">
        <f t="shared" si="0"/>
        <v>174.52499999999998</v>
      </c>
      <c r="S24" s="29">
        <v>174.52499999999901</v>
      </c>
      <c r="T24" s="29">
        <f t="shared" si="5"/>
        <v>0</v>
      </c>
      <c r="U24" s="29">
        <f t="shared" si="6"/>
        <v>0.30000000000097771</v>
      </c>
      <c r="V24" s="30">
        <f t="shared" si="7"/>
        <v>1.9050451575119745</v>
      </c>
      <c r="W24" s="30">
        <f t="shared" si="8"/>
        <v>1.6140234437278222</v>
      </c>
      <c r="X24" s="29">
        <f t="shared" si="11"/>
        <v>1.1803082321481002</v>
      </c>
      <c r="Y24" s="29">
        <f t="shared" si="12"/>
        <v>54.134925270874554</v>
      </c>
      <c r="Z24" s="29">
        <f t="shared" si="13"/>
        <v>26.707330275364598</v>
      </c>
      <c r="AA24" s="29">
        <f t="shared" si="14"/>
        <v>54.466587220950565</v>
      </c>
      <c r="AB24" s="29">
        <f t="shared" si="15"/>
        <v>27.427594995509956</v>
      </c>
      <c r="AC24" s="29">
        <f t="shared" si="16"/>
        <v>27.759256945585967</v>
      </c>
      <c r="AD24" s="29">
        <f t="shared" si="17"/>
        <v>98.805220360450789</v>
      </c>
      <c r="AE24" s="29">
        <f t="shared" si="18"/>
        <v>99.601740120150268</v>
      </c>
    </row>
    <row r="25" spans="1:31" x14ac:dyDescent="0.3">
      <c r="A25">
        <v>23</v>
      </c>
      <c r="B25" s="26">
        <v>43987</v>
      </c>
      <c r="C25" t="s">
        <v>202</v>
      </c>
      <c r="D25" t="s">
        <v>1713</v>
      </c>
      <c r="E25">
        <v>174.05</v>
      </c>
      <c r="F25">
        <v>176.55</v>
      </c>
      <c r="G25">
        <v>189.8</v>
      </c>
      <c r="H25">
        <v>176</v>
      </c>
      <c r="I25">
        <v>189.25</v>
      </c>
      <c r="J25">
        <v>187.8</v>
      </c>
      <c r="K25" s="29">
        <v>69.039145907473298</v>
      </c>
      <c r="L25" s="29">
        <f t="shared" si="1"/>
        <v>13.75</v>
      </c>
      <c r="M25" s="29">
        <f t="shared" si="2"/>
        <v>0</v>
      </c>
      <c r="N25" s="30">
        <f t="shared" si="3"/>
        <v>2.8614842233441169</v>
      </c>
      <c r="O25" s="30">
        <f t="shared" si="4"/>
        <v>1.6278266844042337</v>
      </c>
      <c r="P25" s="29">
        <f t="shared" si="9"/>
        <v>1.7578555817761323</v>
      </c>
      <c r="Q25" s="29">
        <f t="shared" si="10"/>
        <v>63.739943215011522</v>
      </c>
      <c r="R25" s="29">
        <f t="shared" si="0"/>
        <v>182.53750000000002</v>
      </c>
      <c r="S25" s="29">
        <v>182.53749999999999</v>
      </c>
      <c r="T25" s="29">
        <f t="shared" si="5"/>
        <v>8.0125000000009834</v>
      </c>
      <c r="U25" s="29">
        <f t="shared" si="6"/>
        <v>0</v>
      </c>
      <c r="V25" s="30">
        <f t="shared" si="7"/>
        <v>2.3412919319754755</v>
      </c>
      <c r="W25" s="30">
        <f t="shared" si="8"/>
        <v>1.4987360548901205</v>
      </c>
      <c r="X25" s="29">
        <f t="shared" si="11"/>
        <v>1.5621776258309383</v>
      </c>
      <c r="Y25" s="29">
        <f t="shared" si="12"/>
        <v>60.97069969238801</v>
      </c>
      <c r="Z25" s="29">
        <f t="shared" si="13"/>
        <v>26.707330275364598</v>
      </c>
      <c r="AA25" s="29">
        <f t="shared" si="14"/>
        <v>60.97069969238801</v>
      </c>
      <c r="AB25" s="29">
        <f t="shared" si="15"/>
        <v>34.263369417023412</v>
      </c>
      <c r="AC25" s="29">
        <f t="shared" si="16"/>
        <v>34.263369417023412</v>
      </c>
      <c r="AD25" s="29">
        <f t="shared" si="17"/>
        <v>99.999999999999986</v>
      </c>
      <c r="AE25" s="29">
        <f t="shared" si="18"/>
        <v>99.601740120150268</v>
      </c>
    </row>
    <row r="26" spans="1:31" x14ac:dyDescent="0.3">
      <c r="A26">
        <v>24</v>
      </c>
      <c r="B26" s="26">
        <v>43990</v>
      </c>
      <c r="C26" t="s">
        <v>202</v>
      </c>
      <c r="D26" t="s">
        <v>1713</v>
      </c>
      <c r="E26">
        <v>187.8</v>
      </c>
      <c r="F26">
        <v>197</v>
      </c>
      <c r="G26">
        <v>197.5</v>
      </c>
      <c r="H26">
        <v>185.8</v>
      </c>
      <c r="I26">
        <v>186.5</v>
      </c>
      <c r="J26">
        <v>186.8</v>
      </c>
      <c r="K26" s="29">
        <v>84.164859002169095</v>
      </c>
      <c r="L26" s="29">
        <f t="shared" si="1"/>
        <v>0</v>
      </c>
      <c r="M26" s="29">
        <f t="shared" si="2"/>
        <v>1</v>
      </c>
      <c r="N26" s="30">
        <f t="shared" si="3"/>
        <v>2.6570924931052518</v>
      </c>
      <c r="O26" s="30">
        <f t="shared" si="4"/>
        <v>1.5829819212325027</v>
      </c>
      <c r="P26" s="29">
        <f t="shared" si="9"/>
        <v>1.6785362217127857</v>
      </c>
      <c r="Q26" s="29">
        <f t="shared" si="10"/>
        <v>62.666175954844782</v>
      </c>
      <c r="R26" s="29">
        <f t="shared" si="0"/>
        <v>191.77499999999998</v>
      </c>
      <c r="S26" s="29">
        <v>191.77499999999901</v>
      </c>
      <c r="T26" s="29">
        <f t="shared" si="5"/>
        <v>9.2374999999990166</v>
      </c>
      <c r="U26" s="29">
        <f t="shared" si="6"/>
        <v>0</v>
      </c>
      <c r="V26" s="30">
        <f t="shared" si="7"/>
        <v>2.8338782225485852</v>
      </c>
      <c r="W26" s="30">
        <f t="shared" si="8"/>
        <v>1.3916834795408264</v>
      </c>
      <c r="X26" s="29">
        <f t="shared" si="11"/>
        <v>2.0362950801741198</v>
      </c>
      <c r="Y26" s="29">
        <f t="shared" si="12"/>
        <v>67.065124647152089</v>
      </c>
      <c r="Z26" s="29">
        <f t="shared" si="13"/>
        <v>26.707330275364598</v>
      </c>
      <c r="AA26" s="29">
        <f t="shared" si="14"/>
        <v>67.065124647152089</v>
      </c>
      <c r="AB26" s="29">
        <f t="shared" si="15"/>
        <v>40.357794371787492</v>
      </c>
      <c r="AC26" s="29">
        <f t="shared" si="16"/>
        <v>40.357794371787492</v>
      </c>
      <c r="AD26" s="29">
        <f t="shared" si="17"/>
        <v>100</v>
      </c>
      <c r="AE26" s="29">
        <f t="shared" si="18"/>
        <v>99.601740120150268</v>
      </c>
    </row>
    <row r="27" spans="1:31" x14ac:dyDescent="0.3">
      <c r="A27">
        <v>25</v>
      </c>
      <c r="B27" s="26">
        <v>43991</v>
      </c>
      <c r="C27" t="s">
        <v>202</v>
      </c>
      <c r="D27" t="s">
        <v>1713</v>
      </c>
      <c r="E27">
        <v>186.8</v>
      </c>
      <c r="F27">
        <v>187.7</v>
      </c>
      <c r="G27">
        <v>191</v>
      </c>
      <c r="H27">
        <v>183.35</v>
      </c>
      <c r="I27">
        <v>183.75</v>
      </c>
      <c r="J27">
        <v>184.45</v>
      </c>
      <c r="K27" s="29">
        <v>84.439608269858397</v>
      </c>
      <c r="L27" s="29">
        <f t="shared" si="1"/>
        <v>0</v>
      </c>
      <c r="M27" s="29">
        <f t="shared" si="2"/>
        <v>2.3500000000000227</v>
      </c>
      <c r="N27" s="30">
        <f t="shared" si="3"/>
        <v>2.4673001721691628</v>
      </c>
      <c r="O27" s="30">
        <f t="shared" si="4"/>
        <v>1.6377689268587541</v>
      </c>
      <c r="P27" s="29">
        <f t="shared" si="9"/>
        <v>1.5065007839057323</v>
      </c>
      <c r="Q27" s="29">
        <f t="shared" si="10"/>
        <v>60.103742778737178</v>
      </c>
      <c r="R27" s="29">
        <f t="shared" si="0"/>
        <v>186.625</v>
      </c>
      <c r="S27" s="29">
        <v>186.625</v>
      </c>
      <c r="T27" s="29">
        <f t="shared" si="5"/>
        <v>0</v>
      </c>
      <c r="U27" s="29">
        <f t="shared" si="6"/>
        <v>5.1499999999990109</v>
      </c>
      <c r="V27" s="30">
        <f t="shared" si="7"/>
        <v>2.6314583495094008</v>
      </c>
      <c r="W27" s="30">
        <f t="shared" si="8"/>
        <v>1.660134659573554</v>
      </c>
      <c r="X27" s="29">
        <f t="shared" si="11"/>
        <v>1.5850872905607278</v>
      </c>
      <c r="Y27" s="29">
        <f t="shared" si="12"/>
        <v>61.316586729916914</v>
      </c>
      <c r="Z27" s="29">
        <f t="shared" si="13"/>
        <v>26.707330275364598</v>
      </c>
      <c r="AA27" s="29">
        <f t="shared" si="14"/>
        <v>67.065124647152089</v>
      </c>
      <c r="AB27" s="29">
        <f t="shared" si="15"/>
        <v>34.609256454552316</v>
      </c>
      <c r="AC27" s="29">
        <f t="shared" si="16"/>
        <v>40.357794371787492</v>
      </c>
      <c r="AD27" s="29">
        <f t="shared" si="17"/>
        <v>85.756065199505187</v>
      </c>
      <c r="AE27" s="29">
        <f t="shared" si="18"/>
        <v>95.252021733168405</v>
      </c>
    </row>
    <row r="28" spans="1:31" x14ac:dyDescent="0.3">
      <c r="A28">
        <v>26</v>
      </c>
      <c r="B28" s="26">
        <v>43992</v>
      </c>
      <c r="C28" t="s">
        <v>202</v>
      </c>
      <c r="D28" t="s">
        <v>1713</v>
      </c>
      <c r="E28">
        <v>184.45</v>
      </c>
      <c r="F28">
        <v>184.55</v>
      </c>
      <c r="G28">
        <v>189</v>
      </c>
      <c r="H28">
        <v>183.8</v>
      </c>
      <c r="I28">
        <v>188.8</v>
      </c>
      <c r="J28">
        <v>187.7</v>
      </c>
      <c r="K28" s="29">
        <v>85.288065843621297</v>
      </c>
      <c r="L28" s="29">
        <f t="shared" si="1"/>
        <v>3.25</v>
      </c>
      <c r="M28" s="29">
        <f t="shared" si="2"/>
        <v>0</v>
      </c>
      <c r="N28" s="30">
        <f t="shared" si="3"/>
        <v>2.5232073027285082</v>
      </c>
      <c r="O28" s="30">
        <f t="shared" si="4"/>
        <v>1.5207854320831287</v>
      </c>
      <c r="P28" s="29">
        <f t="shared" si="9"/>
        <v>1.6591474704438025</v>
      </c>
      <c r="Q28" s="29">
        <f t="shared" si="10"/>
        <v>62.393962308788261</v>
      </c>
      <c r="R28" s="29">
        <f t="shared" si="0"/>
        <v>186.26249999999999</v>
      </c>
      <c r="S28" s="29">
        <v>186.26249999999999</v>
      </c>
      <c r="T28" s="29">
        <f t="shared" si="5"/>
        <v>0</v>
      </c>
      <c r="U28" s="29">
        <f t="shared" si="6"/>
        <v>0.36250000000001137</v>
      </c>
      <c r="V28" s="30">
        <f t="shared" si="7"/>
        <v>2.443497038830158</v>
      </c>
      <c r="W28" s="30">
        <f t="shared" si="8"/>
        <v>1.5674464696040151</v>
      </c>
      <c r="X28" s="29">
        <f t="shared" si="11"/>
        <v>1.5589030223452927</v>
      </c>
      <c r="Y28" s="29">
        <f t="shared" si="12"/>
        <v>60.920754273701341</v>
      </c>
      <c r="Z28" s="29">
        <f t="shared" si="13"/>
        <v>26.707330275364598</v>
      </c>
      <c r="AA28" s="29">
        <f t="shared" si="14"/>
        <v>67.065124647152089</v>
      </c>
      <c r="AB28" s="29">
        <f t="shared" si="15"/>
        <v>34.213423998336744</v>
      </c>
      <c r="AC28" s="29">
        <f t="shared" si="16"/>
        <v>40.357794371787492</v>
      </c>
      <c r="AD28" s="29">
        <f t="shared" si="17"/>
        <v>84.775257248086803</v>
      </c>
      <c r="AE28" s="29">
        <f t="shared" si="18"/>
        <v>90.177107482530673</v>
      </c>
    </row>
    <row r="29" spans="1:31" x14ac:dyDescent="0.3">
      <c r="A29">
        <v>27</v>
      </c>
      <c r="B29" s="26">
        <v>43993</v>
      </c>
      <c r="C29" t="s">
        <v>202</v>
      </c>
      <c r="D29" t="s">
        <v>1713</v>
      </c>
      <c r="E29">
        <v>187.7</v>
      </c>
      <c r="F29">
        <v>188</v>
      </c>
      <c r="G29">
        <v>190.4</v>
      </c>
      <c r="H29">
        <v>176.35</v>
      </c>
      <c r="I29">
        <v>177.2</v>
      </c>
      <c r="J29">
        <v>177.15</v>
      </c>
      <c r="K29" s="29">
        <v>71.837088388214895</v>
      </c>
      <c r="L29" s="29">
        <f t="shared" si="1"/>
        <v>0</v>
      </c>
      <c r="M29" s="29">
        <f t="shared" si="2"/>
        <v>10.549999999999983</v>
      </c>
      <c r="N29" s="30">
        <f t="shared" si="3"/>
        <v>2.3429782096764717</v>
      </c>
      <c r="O29" s="30">
        <f t="shared" si="4"/>
        <v>2.1657293297914753</v>
      </c>
      <c r="P29" s="29">
        <f t="shared" si="9"/>
        <v>1.0818425818253394</v>
      </c>
      <c r="Q29" s="29">
        <f t="shared" si="10"/>
        <v>51.965628490353495</v>
      </c>
      <c r="R29" s="29">
        <f t="shared" si="0"/>
        <v>182.97499999999999</v>
      </c>
      <c r="S29" s="29">
        <v>182.97499999999999</v>
      </c>
      <c r="T29" s="29">
        <f t="shared" si="5"/>
        <v>0</v>
      </c>
      <c r="U29" s="29">
        <f t="shared" si="6"/>
        <v>3.2874999999999943</v>
      </c>
      <c r="V29" s="30">
        <f t="shared" si="7"/>
        <v>2.2689615360565751</v>
      </c>
      <c r="W29" s="30">
        <f t="shared" si="8"/>
        <v>1.690307436060871</v>
      </c>
      <c r="X29" s="29">
        <f t="shared" si="11"/>
        <v>1.3423365996331484</v>
      </c>
      <c r="Y29" s="29">
        <f t="shared" si="12"/>
        <v>57.307587638915017</v>
      </c>
      <c r="Z29" s="29">
        <f t="shared" si="13"/>
        <v>26.707330275364598</v>
      </c>
      <c r="AA29" s="29">
        <f t="shared" si="14"/>
        <v>67.065124647152089</v>
      </c>
      <c r="AB29" s="29">
        <f t="shared" si="15"/>
        <v>30.600257363550419</v>
      </c>
      <c r="AC29" s="29">
        <f t="shared" si="16"/>
        <v>40.357794371787492</v>
      </c>
      <c r="AD29" s="29">
        <f t="shared" si="17"/>
        <v>75.82242250815824</v>
      </c>
      <c r="AE29" s="29">
        <f t="shared" si="18"/>
        <v>82.117914985250081</v>
      </c>
    </row>
    <row r="30" spans="1:31" x14ac:dyDescent="0.3">
      <c r="A30">
        <v>28</v>
      </c>
      <c r="B30" s="26">
        <v>43994</v>
      </c>
      <c r="C30" t="s">
        <v>202</v>
      </c>
      <c r="D30" t="s">
        <v>1713</v>
      </c>
      <c r="E30">
        <v>177.15</v>
      </c>
      <c r="F30">
        <v>170</v>
      </c>
      <c r="G30">
        <v>180</v>
      </c>
      <c r="H30">
        <v>169.8</v>
      </c>
      <c r="I30">
        <v>178.85</v>
      </c>
      <c r="J30">
        <v>179.15</v>
      </c>
      <c r="K30" s="29">
        <v>74.146757679180894</v>
      </c>
      <c r="L30" s="29">
        <f t="shared" si="1"/>
        <v>2</v>
      </c>
      <c r="M30" s="29">
        <f t="shared" si="2"/>
        <v>0</v>
      </c>
      <c r="N30" s="30">
        <f t="shared" si="3"/>
        <v>2.3184797661281524</v>
      </c>
      <c r="O30" s="30">
        <f t="shared" si="4"/>
        <v>2.0110343776635129</v>
      </c>
      <c r="P30" s="29">
        <f t="shared" si="9"/>
        <v>1.152879230648379</v>
      </c>
      <c r="Q30" s="29">
        <f t="shared" si="10"/>
        <v>53.55057609530509</v>
      </c>
      <c r="R30" s="29">
        <f t="shared" si="0"/>
        <v>174.73749999999998</v>
      </c>
      <c r="S30" s="29">
        <v>174.73749999999899</v>
      </c>
      <c r="T30" s="29">
        <f t="shared" si="5"/>
        <v>0</v>
      </c>
      <c r="U30" s="29">
        <f t="shared" si="6"/>
        <v>8.2375000000010061</v>
      </c>
      <c r="V30" s="30">
        <f t="shared" si="7"/>
        <v>2.106892854909677</v>
      </c>
      <c r="W30" s="30">
        <f t="shared" si="8"/>
        <v>2.1579640477708808</v>
      </c>
      <c r="X30" s="29">
        <f t="shared" si="11"/>
        <v>0.97633362200173868</v>
      </c>
      <c r="Y30" s="29">
        <f t="shared" si="12"/>
        <v>49.401255493131501</v>
      </c>
      <c r="Z30" s="29">
        <f t="shared" si="13"/>
        <v>26.707330275364598</v>
      </c>
      <c r="AA30" s="29">
        <f t="shared" si="14"/>
        <v>67.065124647152089</v>
      </c>
      <c r="AB30" s="29">
        <f t="shared" si="15"/>
        <v>22.693925217766903</v>
      </c>
      <c r="AC30" s="29">
        <f t="shared" si="16"/>
        <v>40.357794371787492</v>
      </c>
      <c r="AD30" s="29">
        <f t="shared" si="17"/>
        <v>56.231827261678383</v>
      </c>
      <c r="AE30" s="29">
        <f t="shared" si="18"/>
        <v>72.276502339307811</v>
      </c>
    </row>
    <row r="31" spans="1:31" x14ac:dyDescent="0.3">
      <c r="A31">
        <v>29</v>
      </c>
      <c r="B31" s="26">
        <v>43997</v>
      </c>
      <c r="C31" t="s">
        <v>202</v>
      </c>
      <c r="D31" t="s">
        <v>1713</v>
      </c>
      <c r="E31">
        <v>179.15</v>
      </c>
      <c r="F31">
        <v>177.85</v>
      </c>
      <c r="G31">
        <v>177.85</v>
      </c>
      <c r="H31">
        <v>172</v>
      </c>
      <c r="I31">
        <v>173.55</v>
      </c>
      <c r="J31">
        <v>173.7</v>
      </c>
      <c r="K31" s="29">
        <v>67.559055118110194</v>
      </c>
      <c r="L31" s="29">
        <f t="shared" si="1"/>
        <v>0</v>
      </c>
      <c r="M31" s="29">
        <f t="shared" si="2"/>
        <v>5.4500000000000171</v>
      </c>
      <c r="N31" s="30">
        <f t="shared" si="3"/>
        <v>2.15287406854757</v>
      </c>
      <c r="O31" s="30">
        <f t="shared" si="4"/>
        <v>2.2566747792589772</v>
      </c>
      <c r="P31" s="29">
        <f t="shared" si="9"/>
        <v>0.95400280462854636</v>
      </c>
      <c r="Q31" s="29">
        <f t="shared" si="10"/>
        <v>48.823000784274782</v>
      </c>
      <c r="R31" s="29">
        <f t="shared" si="0"/>
        <v>175.35000000000002</v>
      </c>
      <c r="S31" s="29">
        <v>175.35</v>
      </c>
      <c r="T31" s="29">
        <f t="shared" si="5"/>
        <v>0.61250000000100613</v>
      </c>
      <c r="U31" s="29">
        <f t="shared" si="6"/>
        <v>0</v>
      </c>
      <c r="V31" s="30">
        <f t="shared" si="7"/>
        <v>2.0001505081304862</v>
      </c>
      <c r="W31" s="30">
        <f t="shared" si="8"/>
        <v>2.0038237586443892</v>
      </c>
      <c r="X31" s="29">
        <f t="shared" si="11"/>
        <v>0.99816687944832638</v>
      </c>
      <c r="Y31" s="29">
        <f t="shared" si="12"/>
        <v>49.954129943536557</v>
      </c>
      <c r="Z31" s="29">
        <f t="shared" si="13"/>
        <v>32.153032801174604</v>
      </c>
      <c r="AA31" s="29">
        <f t="shared" si="14"/>
        <v>67.065124647152089</v>
      </c>
      <c r="AB31" s="29">
        <f t="shared" si="15"/>
        <v>17.801097142361954</v>
      </c>
      <c r="AC31" s="29">
        <f t="shared" si="16"/>
        <v>34.912091845977486</v>
      </c>
      <c r="AD31" s="29">
        <f t="shared" si="17"/>
        <v>50.988343009910388</v>
      </c>
      <c r="AE31" s="29">
        <f t="shared" si="18"/>
        <v>61.014197593249001</v>
      </c>
    </row>
    <row r="32" spans="1:31" x14ac:dyDescent="0.3">
      <c r="A32">
        <v>30</v>
      </c>
      <c r="B32" s="26">
        <v>43998</v>
      </c>
      <c r="C32" t="s">
        <v>202</v>
      </c>
      <c r="D32" t="s">
        <v>1713</v>
      </c>
      <c r="E32">
        <v>173.7</v>
      </c>
      <c r="F32">
        <v>178</v>
      </c>
      <c r="G32">
        <v>178.95</v>
      </c>
      <c r="H32">
        <v>169.4</v>
      </c>
      <c r="I32">
        <v>172.55</v>
      </c>
      <c r="J32">
        <v>172.9</v>
      </c>
      <c r="K32" s="29">
        <v>62.521891418563897</v>
      </c>
      <c r="L32" s="29">
        <f t="shared" si="1"/>
        <v>0</v>
      </c>
      <c r="M32" s="29">
        <f t="shared" si="2"/>
        <v>0.79999999999998295</v>
      </c>
      <c r="N32" s="30">
        <f t="shared" si="3"/>
        <v>1.9990973493656006</v>
      </c>
      <c r="O32" s="30">
        <f t="shared" si="4"/>
        <v>2.1526265807404776</v>
      </c>
      <c r="P32" s="29">
        <f t="shared" si="9"/>
        <v>0.92867818657053613</v>
      </c>
      <c r="Q32" s="29">
        <f t="shared" si="10"/>
        <v>48.151018300355119</v>
      </c>
      <c r="R32" s="29">
        <f t="shared" si="0"/>
        <v>174.8125</v>
      </c>
      <c r="S32" s="29">
        <v>174.8125</v>
      </c>
      <c r="T32" s="29">
        <f t="shared" si="5"/>
        <v>0</v>
      </c>
      <c r="U32" s="29">
        <f t="shared" si="6"/>
        <v>0.53749999999999432</v>
      </c>
      <c r="V32" s="30">
        <f t="shared" si="7"/>
        <v>1.8572826146925945</v>
      </c>
      <c r="W32" s="30">
        <f t="shared" si="8"/>
        <v>1.8990863473126467</v>
      </c>
      <c r="X32" s="29">
        <f t="shared" si="11"/>
        <v>0.97798745029197454</v>
      </c>
      <c r="Y32" s="29">
        <f t="shared" si="12"/>
        <v>49.443561947150471</v>
      </c>
      <c r="Z32" s="29">
        <f t="shared" si="13"/>
        <v>36.629907229642043</v>
      </c>
      <c r="AA32" s="29">
        <f t="shared" si="14"/>
        <v>67.065124647152089</v>
      </c>
      <c r="AB32" s="29">
        <f t="shared" si="15"/>
        <v>12.813654717508427</v>
      </c>
      <c r="AC32" s="29">
        <f t="shared" si="16"/>
        <v>30.435217417510046</v>
      </c>
      <c r="AD32" s="29">
        <f t="shared" si="17"/>
        <v>42.101406872606901</v>
      </c>
      <c r="AE32" s="29">
        <f t="shared" si="18"/>
        <v>49.773859048065219</v>
      </c>
    </row>
    <row r="33" spans="1:31" x14ac:dyDescent="0.3">
      <c r="A33">
        <v>31</v>
      </c>
      <c r="B33" s="26">
        <v>43999</v>
      </c>
      <c r="C33" t="s">
        <v>202</v>
      </c>
      <c r="D33" t="s">
        <v>1713</v>
      </c>
      <c r="E33">
        <v>172.9</v>
      </c>
      <c r="F33">
        <v>171</v>
      </c>
      <c r="G33">
        <v>176.2</v>
      </c>
      <c r="H33">
        <v>169.25</v>
      </c>
      <c r="I33">
        <v>172.8</v>
      </c>
      <c r="J33">
        <v>172.95</v>
      </c>
      <c r="K33" s="29">
        <v>62.995594713656303</v>
      </c>
      <c r="L33" s="29">
        <f t="shared" si="1"/>
        <v>4.9999999999982947E-2</v>
      </c>
      <c r="M33" s="29">
        <f t="shared" si="2"/>
        <v>0</v>
      </c>
      <c r="N33" s="30">
        <f t="shared" si="3"/>
        <v>1.8598761101251993</v>
      </c>
      <c r="O33" s="30">
        <f t="shared" si="4"/>
        <v>1.9988675392590149</v>
      </c>
      <c r="P33" s="29">
        <f t="shared" si="9"/>
        <v>0.93046491255476582</v>
      </c>
      <c r="Q33" s="29">
        <f t="shared" si="10"/>
        <v>48.199006700587688</v>
      </c>
      <c r="R33" s="29">
        <f t="shared" si="0"/>
        <v>172.35000000000002</v>
      </c>
      <c r="S33" s="29">
        <v>172.35</v>
      </c>
      <c r="T33" s="29">
        <f t="shared" si="5"/>
        <v>0</v>
      </c>
      <c r="U33" s="29">
        <f t="shared" si="6"/>
        <v>2.4625000000000057</v>
      </c>
      <c r="V33" s="30">
        <f t="shared" si="7"/>
        <v>1.7246195707859806</v>
      </c>
      <c r="W33" s="30">
        <f t="shared" si="8"/>
        <v>1.939330179647458</v>
      </c>
      <c r="X33" s="29">
        <f t="shared" si="11"/>
        <v>0.88928620246578705</v>
      </c>
      <c r="Y33" s="29">
        <f t="shared" si="12"/>
        <v>47.069956966029928</v>
      </c>
      <c r="Z33" s="29">
        <f t="shared" si="13"/>
        <v>36.629907229642043</v>
      </c>
      <c r="AA33" s="29">
        <f t="shared" si="14"/>
        <v>67.065124647152089</v>
      </c>
      <c r="AB33" s="29">
        <f t="shared" si="15"/>
        <v>10.440049736387884</v>
      </c>
      <c r="AC33" s="29">
        <f t="shared" si="16"/>
        <v>30.435217417510046</v>
      </c>
      <c r="AD33" s="29">
        <f t="shared" si="17"/>
        <v>34.302530496731379</v>
      </c>
      <c r="AE33" s="29">
        <f t="shared" si="18"/>
        <v>42.464093459749556</v>
      </c>
    </row>
    <row r="34" spans="1:31" x14ac:dyDescent="0.3">
      <c r="A34">
        <v>32</v>
      </c>
      <c r="B34" s="26">
        <v>44000</v>
      </c>
      <c r="C34" t="s">
        <v>202</v>
      </c>
      <c r="D34" t="s">
        <v>1713</v>
      </c>
      <c r="E34">
        <v>172.95</v>
      </c>
      <c r="F34">
        <v>172.4</v>
      </c>
      <c r="G34">
        <v>180.65</v>
      </c>
      <c r="H34">
        <v>171.1</v>
      </c>
      <c r="I34">
        <v>180</v>
      </c>
      <c r="J34">
        <v>179.65</v>
      </c>
      <c r="K34" s="29">
        <v>65.2029826014913</v>
      </c>
      <c r="L34" s="29">
        <f t="shared" si="1"/>
        <v>6.7000000000000171</v>
      </c>
      <c r="M34" s="29">
        <f t="shared" si="2"/>
        <v>0</v>
      </c>
      <c r="N34" s="30">
        <f t="shared" si="3"/>
        <v>2.2055992451162578</v>
      </c>
      <c r="O34" s="30">
        <f t="shared" si="4"/>
        <v>1.8560912864547998</v>
      </c>
      <c r="P34" s="29">
        <f t="shared" si="9"/>
        <v>1.188303216125232</v>
      </c>
      <c r="Q34" s="29">
        <f t="shared" si="10"/>
        <v>54.302493702373091</v>
      </c>
      <c r="R34" s="29">
        <f t="shared" si="0"/>
        <v>175.95</v>
      </c>
      <c r="S34" s="29">
        <v>175.95</v>
      </c>
      <c r="T34" s="29">
        <f t="shared" si="5"/>
        <v>3.5999999999999943</v>
      </c>
      <c r="U34" s="29">
        <f t="shared" si="6"/>
        <v>0</v>
      </c>
      <c r="V34" s="30">
        <f t="shared" si="7"/>
        <v>1.8585753157298388</v>
      </c>
      <c r="W34" s="30">
        <f t="shared" si="8"/>
        <v>1.8008065953869252</v>
      </c>
      <c r="X34" s="29">
        <f t="shared" si="11"/>
        <v>1.0320793584890782</v>
      </c>
      <c r="Y34" s="29">
        <f t="shared" si="12"/>
        <v>50.789323466996144</v>
      </c>
      <c r="Z34" s="29">
        <f t="shared" si="13"/>
        <v>46.976542023052026</v>
      </c>
      <c r="AA34" s="29">
        <f t="shared" si="14"/>
        <v>67.065124647152089</v>
      </c>
      <c r="AB34" s="29">
        <f t="shared" si="15"/>
        <v>3.8127814439441181</v>
      </c>
      <c r="AC34" s="29">
        <f t="shared" si="16"/>
        <v>20.088582624100063</v>
      </c>
      <c r="AD34" s="29">
        <f t="shared" si="17"/>
        <v>18.97984300480196</v>
      </c>
      <c r="AE34" s="29">
        <f t="shared" si="18"/>
        <v>31.794593458046748</v>
      </c>
    </row>
    <row r="35" spans="1:31" x14ac:dyDescent="0.3">
      <c r="A35">
        <v>33</v>
      </c>
      <c r="B35" s="26">
        <v>44001</v>
      </c>
      <c r="C35" t="s">
        <v>202</v>
      </c>
      <c r="D35" t="s">
        <v>1713</v>
      </c>
      <c r="E35">
        <v>179.65</v>
      </c>
      <c r="F35">
        <v>180.3</v>
      </c>
      <c r="G35">
        <v>184.95</v>
      </c>
      <c r="H35">
        <v>179.5</v>
      </c>
      <c r="I35">
        <v>184.25</v>
      </c>
      <c r="J35">
        <v>184.5</v>
      </c>
      <c r="K35" s="29">
        <v>62.7989371124889</v>
      </c>
      <c r="L35" s="29">
        <f t="shared" si="1"/>
        <v>4.8499999999999943</v>
      </c>
      <c r="M35" s="29">
        <f t="shared" si="2"/>
        <v>0</v>
      </c>
      <c r="N35" s="30">
        <f t="shared" si="3"/>
        <v>2.3944850133222388</v>
      </c>
      <c r="O35" s="30">
        <f t="shared" si="4"/>
        <v>1.7235133374223142</v>
      </c>
      <c r="P35" s="29">
        <f t="shared" si="9"/>
        <v>1.3893046031795899</v>
      </c>
      <c r="Q35" s="29">
        <f t="shared" si="10"/>
        <v>58.146818171729109</v>
      </c>
      <c r="R35" s="29">
        <f t="shared" si="0"/>
        <v>182.3125</v>
      </c>
      <c r="S35" s="29">
        <v>182.3125</v>
      </c>
      <c r="T35" s="29">
        <f t="shared" si="5"/>
        <v>6.3625000000000114</v>
      </c>
      <c r="U35" s="29">
        <f t="shared" si="6"/>
        <v>0</v>
      </c>
      <c r="V35" s="30">
        <f t="shared" si="7"/>
        <v>2.1802842217491367</v>
      </c>
      <c r="W35" s="30">
        <f t="shared" si="8"/>
        <v>1.6721775528592875</v>
      </c>
      <c r="X35" s="29">
        <f t="shared" si="11"/>
        <v>1.303859280984264</v>
      </c>
      <c r="Y35" s="29">
        <f t="shared" si="12"/>
        <v>56.594571193915279</v>
      </c>
      <c r="Z35" s="29">
        <f t="shared" si="13"/>
        <v>47.069956966029928</v>
      </c>
      <c r="AA35" s="29">
        <f t="shared" si="14"/>
        <v>67.065124647152089</v>
      </c>
      <c r="AB35" s="29">
        <f t="shared" si="15"/>
        <v>9.5246142278853512</v>
      </c>
      <c r="AC35" s="29">
        <f t="shared" si="16"/>
        <v>19.995167681122162</v>
      </c>
      <c r="AD35" s="29">
        <f t="shared" si="17"/>
        <v>47.634580413535268</v>
      </c>
      <c r="AE35" s="29">
        <f t="shared" si="18"/>
        <v>33.638984638356199</v>
      </c>
    </row>
    <row r="36" spans="1:31" x14ac:dyDescent="0.3">
      <c r="A36">
        <v>34</v>
      </c>
      <c r="B36" s="26">
        <v>44004</v>
      </c>
      <c r="C36" t="s">
        <v>202</v>
      </c>
      <c r="D36" t="s">
        <v>1713</v>
      </c>
      <c r="E36">
        <v>184.5</v>
      </c>
      <c r="F36">
        <v>185</v>
      </c>
      <c r="G36">
        <v>191.75</v>
      </c>
      <c r="H36">
        <v>184.25</v>
      </c>
      <c r="I36">
        <v>187.9</v>
      </c>
      <c r="J36">
        <v>187.7</v>
      </c>
      <c r="K36" s="29">
        <v>64.676198486122701</v>
      </c>
      <c r="L36" s="29">
        <f t="shared" si="1"/>
        <v>3.1999999999999886</v>
      </c>
      <c r="M36" s="29">
        <f t="shared" si="2"/>
        <v>0</v>
      </c>
      <c r="N36" s="30">
        <f t="shared" si="3"/>
        <v>2.4520217980849353</v>
      </c>
      <c r="O36" s="30">
        <f t="shared" si="4"/>
        <v>1.6004052418921488</v>
      </c>
      <c r="P36" s="29">
        <f t="shared" si="9"/>
        <v>1.5321255728867307</v>
      </c>
      <c r="Q36" s="29">
        <f t="shared" si="10"/>
        <v>60.507487831262743</v>
      </c>
      <c r="R36" s="29">
        <f t="shared" si="0"/>
        <v>187.17500000000001</v>
      </c>
      <c r="S36" s="29">
        <v>187.17500000000001</v>
      </c>
      <c r="T36" s="29">
        <f t="shared" si="5"/>
        <v>4.8625000000000114</v>
      </c>
      <c r="U36" s="29">
        <f t="shared" si="6"/>
        <v>0</v>
      </c>
      <c r="V36" s="30">
        <f t="shared" si="7"/>
        <v>2.3718710630527702</v>
      </c>
      <c r="W36" s="30">
        <f t="shared" si="8"/>
        <v>1.5527362990836242</v>
      </c>
      <c r="X36" s="29">
        <f t="shared" si="11"/>
        <v>1.5275427414510585</v>
      </c>
      <c r="Y36" s="29">
        <f t="shared" si="12"/>
        <v>60.435881712294936</v>
      </c>
      <c r="Z36" s="29">
        <f t="shared" si="13"/>
        <v>47.069956966029928</v>
      </c>
      <c r="AA36" s="29">
        <f t="shared" si="14"/>
        <v>67.065124647152089</v>
      </c>
      <c r="AB36" s="29">
        <f t="shared" si="15"/>
        <v>13.365924746265009</v>
      </c>
      <c r="AC36" s="29">
        <f t="shared" si="16"/>
        <v>19.995167681122162</v>
      </c>
      <c r="AD36" s="29">
        <f t="shared" si="17"/>
        <v>66.845774736283133</v>
      </c>
      <c r="AE36" s="29">
        <f t="shared" si="18"/>
        <v>44.486732718206781</v>
      </c>
    </row>
    <row r="37" spans="1:31" x14ac:dyDescent="0.3">
      <c r="A37">
        <v>35</v>
      </c>
      <c r="B37" s="26">
        <v>44005</v>
      </c>
      <c r="C37" t="s">
        <v>202</v>
      </c>
      <c r="D37" t="s">
        <v>1713</v>
      </c>
      <c r="E37">
        <v>187.7</v>
      </c>
      <c r="F37">
        <v>189.6</v>
      </c>
      <c r="G37">
        <v>193.1</v>
      </c>
      <c r="H37">
        <v>187.85</v>
      </c>
      <c r="I37">
        <v>192.95</v>
      </c>
      <c r="J37">
        <v>192.45</v>
      </c>
      <c r="K37" s="29">
        <v>64.7355163727959</v>
      </c>
      <c r="L37" s="29">
        <f t="shared" si="1"/>
        <v>4.75</v>
      </c>
      <c r="M37" s="29">
        <f t="shared" si="2"/>
        <v>0</v>
      </c>
      <c r="N37" s="30">
        <f t="shared" si="3"/>
        <v>2.6161630982217257</v>
      </c>
      <c r="O37" s="30">
        <f t="shared" si="4"/>
        <v>1.4860905817569954</v>
      </c>
      <c r="P37" s="29">
        <f t="shared" si="9"/>
        <v>1.7604331326349252</v>
      </c>
      <c r="Q37" s="29">
        <f t="shared" si="10"/>
        <v>63.773800996024605</v>
      </c>
      <c r="R37" s="29">
        <f t="shared" si="0"/>
        <v>190.75</v>
      </c>
      <c r="S37" s="29">
        <v>190.75</v>
      </c>
      <c r="T37" s="29">
        <f t="shared" si="5"/>
        <v>3.5749999999999886</v>
      </c>
      <c r="U37" s="29">
        <f t="shared" si="6"/>
        <v>0</v>
      </c>
      <c r="V37" s="30">
        <f t="shared" si="7"/>
        <v>2.4578088442632859</v>
      </c>
      <c r="W37" s="30">
        <f t="shared" si="8"/>
        <v>1.441826563434794</v>
      </c>
      <c r="X37" s="29">
        <f t="shared" si="11"/>
        <v>1.7046494402268233</v>
      </c>
      <c r="Y37" s="29">
        <f t="shared" si="12"/>
        <v>63.026631654114269</v>
      </c>
      <c r="Z37" s="29">
        <f t="shared" si="13"/>
        <v>47.069956966029928</v>
      </c>
      <c r="AA37" s="29">
        <f t="shared" si="14"/>
        <v>67.065124647152089</v>
      </c>
      <c r="AB37" s="29">
        <f t="shared" si="15"/>
        <v>15.956674688084341</v>
      </c>
      <c r="AC37" s="29">
        <f t="shared" si="16"/>
        <v>19.995167681122162</v>
      </c>
      <c r="AD37" s="29">
        <f t="shared" si="17"/>
        <v>79.802655034242889</v>
      </c>
      <c r="AE37" s="29">
        <f t="shared" si="18"/>
        <v>64.761003394687094</v>
      </c>
    </row>
    <row r="38" spans="1:31" x14ac:dyDescent="0.3">
      <c r="A38">
        <v>36</v>
      </c>
      <c r="B38" s="26">
        <v>44006</v>
      </c>
      <c r="C38" t="s">
        <v>202</v>
      </c>
      <c r="D38" t="s">
        <v>1713</v>
      </c>
      <c r="E38">
        <v>192.45</v>
      </c>
      <c r="F38">
        <v>194.8</v>
      </c>
      <c r="G38">
        <v>194.9</v>
      </c>
      <c r="H38">
        <v>183.9</v>
      </c>
      <c r="I38">
        <v>184.5</v>
      </c>
      <c r="J38">
        <v>184.6</v>
      </c>
      <c r="K38" s="29">
        <v>57.926371149511603</v>
      </c>
      <c r="L38" s="29">
        <f t="shared" si="1"/>
        <v>0</v>
      </c>
      <c r="M38" s="29">
        <f t="shared" si="2"/>
        <v>7.8499999999999943</v>
      </c>
      <c r="N38" s="30">
        <f t="shared" si="3"/>
        <v>2.4292943054916023</v>
      </c>
      <c r="O38" s="30">
        <f t="shared" si="4"/>
        <v>1.940655540202924</v>
      </c>
      <c r="P38" s="29">
        <f t="shared" si="9"/>
        <v>1.2517905703335606</v>
      </c>
      <c r="Q38" s="29">
        <f t="shared" si="10"/>
        <v>55.590896721275961</v>
      </c>
      <c r="R38" s="29">
        <f t="shared" si="0"/>
        <v>189.55</v>
      </c>
      <c r="S38" s="29">
        <v>189.55</v>
      </c>
      <c r="T38" s="29">
        <f t="shared" si="5"/>
        <v>0</v>
      </c>
      <c r="U38" s="29">
        <f t="shared" si="6"/>
        <v>1.1999999999999886</v>
      </c>
      <c r="V38" s="30">
        <f t="shared" si="7"/>
        <v>2.2822510696730514</v>
      </c>
      <c r="W38" s="30">
        <f t="shared" si="8"/>
        <v>1.424553237475165</v>
      </c>
      <c r="X38" s="29">
        <f t="shared" si="11"/>
        <v>1.6020819788511687</v>
      </c>
      <c r="Y38" s="29">
        <f t="shared" si="12"/>
        <v>61.569235399666205</v>
      </c>
      <c r="Z38" s="29">
        <f t="shared" si="13"/>
        <v>47.069956966029928</v>
      </c>
      <c r="AA38" s="29">
        <f t="shared" si="14"/>
        <v>67.065124647152089</v>
      </c>
      <c r="AB38" s="29">
        <f t="shared" si="15"/>
        <v>14.499278433636277</v>
      </c>
      <c r="AC38" s="29">
        <f t="shared" si="16"/>
        <v>19.995167681122162</v>
      </c>
      <c r="AD38" s="29">
        <f t="shared" si="17"/>
        <v>72.513912685640221</v>
      </c>
      <c r="AE38" s="29">
        <f t="shared" si="18"/>
        <v>73.054114152055419</v>
      </c>
    </row>
    <row r="39" spans="1:31" x14ac:dyDescent="0.3">
      <c r="A39">
        <v>37</v>
      </c>
      <c r="B39" s="26">
        <v>44007</v>
      </c>
      <c r="C39" t="s">
        <v>202</v>
      </c>
      <c r="D39" t="s">
        <v>1713</v>
      </c>
      <c r="E39">
        <v>184.6</v>
      </c>
      <c r="F39">
        <v>182.2</v>
      </c>
      <c r="G39">
        <v>186.8</v>
      </c>
      <c r="H39">
        <v>180.4</v>
      </c>
      <c r="I39">
        <v>185.7</v>
      </c>
      <c r="J39">
        <v>185.25</v>
      </c>
      <c r="K39" s="29">
        <v>47.614593077642603</v>
      </c>
      <c r="L39" s="29">
        <f t="shared" si="1"/>
        <v>0.65000000000000568</v>
      </c>
      <c r="M39" s="29">
        <f t="shared" si="2"/>
        <v>0</v>
      </c>
      <c r="N39" s="30">
        <f t="shared" si="3"/>
        <v>2.3022018550993453</v>
      </c>
      <c r="O39" s="30">
        <f t="shared" si="4"/>
        <v>1.8020372873312864</v>
      </c>
      <c r="P39" s="29">
        <f t="shared" si="9"/>
        <v>1.2775550602000993</v>
      </c>
      <c r="Q39" s="29">
        <f t="shared" si="10"/>
        <v>56.093267843450384</v>
      </c>
      <c r="R39" s="29">
        <f t="shared" si="0"/>
        <v>183.66249999999999</v>
      </c>
      <c r="S39" s="29">
        <v>183.66249999999999</v>
      </c>
      <c r="T39" s="29">
        <f t="shared" si="5"/>
        <v>0</v>
      </c>
      <c r="U39" s="29">
        <f t="shared" si="6"/>
        <v>5.8875000000000171</v>
      </c>
      <c r="V39" s="30">
        <f t="shared" si="7"/>
        <v>2.1192331361249761</v>
      </c>
      <c r="W39" s="30">
        <f t="shared" si="8"/>
        <v>1.7433351490840832</v>
      </c>
      <c r="X39" s="29">
        <f t="shared" si="11"/>
        <v>1.2156200356760907</v>
      </c>
      <c r="Y39" s="29">
        <f t="shared" si="12"/>
        <v>54.865907335286735</v>
      </c>
      <c r="Z39" s="29">
        <f t="shared" si="13"/>
        <v>47.069956966029928</v>
      </c>
      <c r="AA39" s="29">
        <f t="shared" si="14"/>
        <v>67.065124647152089</v>
      </c>
      <c r="AB39" s="29">
        <f t="shared" si="15"/>
        <v>7.7959503692568077</v>
      </c>
      <c r="AC39" s="29">
        <f t="shared" si="16"/>
        <v>19.995167681122162</v>
      </c>
      <c r="AD39" s="29">
        <f t="shared" si="17"/>
        <v>38.989172251939259</v>
      </c>
      <c r="AE39" s="29">
        <f t="shared" si="18"/>
        <v>63.768579990607456</v>
      </c>
    </row>
    <row r="40" spans="1:31" x14ac:dyDescent="0.3">
      <c r="A40">
        <v>38</v>
      </c>
      <c r="B40" s="26">
        <v>44008</v>
      </c>
      <c r="C40" t="s">
        <v>202</v>
      </c>
      <c r="D40" t="s">
        <v>1713</v>
      </c>
      <c r="E40">
        <v>185.25</v>
      </c>
      <c r="F40">
        <v>188</v>
      </c>
      <c r="G40">
        <v>188.6</v>
      </c>
      <c r="H40">
        <v>183.8</v>
      </c>
      <c r="I40">
        <v>184.65</v>
      </c>
      <c r="J40">
        <v>184.6</v>
      </c>
      <c r="K40" s="29">
        <v>47.928436911487701</v>
      </c>
      <c r="L40" s="29">
        <f t="shared" si="1"/>
        <v>0</v>
      </c>
      <c r="M40" s="29">
        <f t="shared" si="2"/>
        <v>0.65000000000000568</v>
      </c>
      <c r="N40" s="30">
        <f t="shared" si="3"/>
        <v>2.137758865449392</v>
      </c>
      <c r="O40" s="30">
        <f t="shared" si="4"/>
        <v>1.7197489096647662</v>
      </c>
      <c r="P40" s="29">
        <f t="shared" si="9"/>
        <v>1.2430645272896896</v>
      </c>
      <c r="Q40" s="29">
        <f t="shared" si="10"/>
        <v>55.418134974105854</v>
      </c>
      <c r="R40" s="29">
        <f t="shared" si="0"/>
        <v>186.25000000000003</v>
      </c>
      <c r="S40" s="29">
        <v>186.25</v>
      </c>
      <c r="T40" s="29">
        <f t="shared" si="5"/>
        <v>2.5875000000000057</v>
      </c>
      <c r="U40" s="29">
        <f t="shared" si="6"/>
        <v>0</v>
      </c>
      <c r="V40" s="30">
        <f t="shared" si="7"/>
        <v>2.1526807692589069</v>
      </c>
      <c r="W40" s="30">
        <f t="shared" si="8"/>
        <v>1.6188112098637915</v>
      </c>
      <c r="X40" s="29">
        <f t="shared" si="11"/>
        <v>1.3297911184096853</v>
      </c>
      <c r="Y40" s="29">
        <f t="shared" si="12"/>
        <v>57.077697133526733</v>
      </c>
      <c r="Z40" s="29">
        <f t="shared" si="13"/>
        <v>47.069956966029928</v>
      </c>
      <c r="AA40" s="29">
        <f t="shared" si="14"/>
        <v>63.026631654114269</v>
      </c>
      <c r="AB40" s="29">
        <f t="shared" si="15"/>
        <v>10.007740167496806</v>
      </c>
      <c r="AC40" s="29">
        <f t="shared" si="16"/>
        <v>15.956674688084341</v>
      </c>
      <c r="AD40" s="29">
        <f t="shared" si="17"/>
        <v>62.718206412831698</v>
      </c>
      <c r="AE40" s="29">
        <f t="shared" si="18"/>
        <v>58.07376378347039</v>
      </c>
    </row>
    <row r="41" spans="1:31" x14ac:dyDescent="0.3">
      <c r="A41">
        <v>39</v>
      </c>
      <c r="B41" s="26">
        <v>44011</v>
      </c>
      <c r="C41" t="s">
        <v>202</v>
      </c>
      <c r="D41" t="s">
        <v>1713</v>
      </c>
      <c r="E41">
        <v>184.6</v>
      </c>
      <c r="F41">
        <v>183</v>
      </c>
      <c r="G41">
        <v>183.1</v>
      </c>
      <c r="H41">
        <v>178.5</v>
      </c>
      <c r="I41">
        <v>179.45</v>
      </c>
      <c r="J41">
        <v>179.25</v>
      </c>
      <c r="K41" s="29">
        <v>45.365418894830597</v>
      </c>
      <c r="L41" s="29">
        <f t="shared" si="1"/>
        <v>0</v>
      </c>
      <c r="M41" s="29">
        <f t="shared" si="2"/>
        <v>5.3499999999999943</v>
      </c>
      <c r="N41" s="30">
        <f t="shared" si="3"/>
        <v>1.9850618036315784</v>
      </c>
      <c r="O41" s="30">
        <f t="shared" si="4"/>
        <v>1.9790525589744254</v>
      </c>
      <c r="P41" s="29">
        <f t="shared" si="9"/>
        <v>1.0030364249953356</v>
      </c>
      <c r="Q41" s="29">
        <f t="shared" si="10"/>
        <v>50.075795551130398</v>
      </c>
      <c r="R41" s="29">
        <f t="shared" si="0"/>
        <v>180.96250000000001</v>
      </c>
      <c r="S41" s="29">
        <v>180.96250000000001</v>
      </c>
      <c r="T41" s="29">
        <f t="shared" si="5"/>
        <v>0</v>
      </c>
      <c r="U41" s="29">
        <f t="shared" si="6"/>
        <v>5.2874999999999943</v>
      </c>
      <c r="V41" s="30">
        <f t="shared" si="7"/>
        <v>1.998917857168985</v>
      </c>
      <c r="W41" s="30">
        <f t="shared" si="8"/>
        <v>1.8808604091592345</v>
      </c>
      <c r="X41" s="29">
        <f t="shared" si="11"/>
        <v>1.062767788313713</v>
      </c>
      <c r="Y41" s="29">
        <f t="shared" si="12"/>
        <v>51.521445813467565</v>
      </c>
      <c r="Z41" s="29">
        <f t="shared" si="13"/>
        <v>47.069956966029928</v>
      </c>
      <c r="AA41" s="29">
        <f t="shared" si="14"/>
        <v>63.026631654114269</v>
      </c>
      <c r="AB41" s="29">
        <f t="shared" si="15"/>
        <v>4.4514888474376377</v>
      </c>
      <c r="AC41" s="29">
        <f t="shared" si="16"/>
        <v>15.956674688084341</v>
      </c>
      <c r="AD41" s="29">
        <f t="shared" si="17"/>
        <v>27.897346624242395</v>
      </c>
      <c r="AE41" s="29">
        <f t="shared" si="18"/>
        <v>43.201575096337784</v>
      </c>
    </row>
    <row r="42" spans="1:31" x14ac:dyDescent="0.3">
      <c r="A42">
        <v>40</v>
      </c>
      <c r="B42" s="26">
        <v>44012</v>
      </c>
      <c r="C42" t="s">
        <v>202</v>
      </c>
      <c r="D42" t="s">
        <v>1713</v>
      </c>
      <c r="E42">
        <v>179.25</v>
      </c>
      <c r="F42">
        <v>181.1</v>
      </c>
      <c r="G42">
        <v>182.9</v>
      </c>
      <c r="H42">
        <v>177.25</v>
      </c>
      <c r="I42">
        <v>179.05</v>
      </c>
      <c r="J42">
        <v>178.45</v>
      </c>
      <c r="K42" s="29">
        <v>41.379310344827502</v>
      </c>
      <c r="L42" s="29">
        <f t="shared" si="1"/>
        <v>0</v>
      </c>
      <c r="M42" s="29">
        <f t="shared" si="2"/>
        <v>0.80000000000001137</v>
      </c>
      <c r="N42" s="30">
        <f t="shared" si="3"/>
        <v>1.8432716748007514</v>
      </c>
      <c r="O42" s="30">
        <f t="shared" si="4"/>
        <v>1.8948345190476814</v>
      </c>
      <c r="P42" s="29">
        <f t="shared" si="9"/>
        <v>0.9727876794893705</v>
      </c>
      <c r="Q42" s="29">
        <f t="shared" si="10"/>
        <v>49.310307926353403</v>
      </c>
      <c r="R42" s="29">
        <f t="shared" si="0"/>
        <v>179.92500000000001</v>
      </c>
      <c r="S42" s="29">
        <v>179.92500000000001</v>
      </c>
      <c r="T42" s="29">
        <f t="shared" si="5"/>
        <v>0</v>
      </c>
      <c r="U42" s="29">
        <f t="shared" si="6"/>
        <v>1.0374999999999943</v>
      </c>
      <c r="V42" s="30">
        <f t="shared" si="7"/>
        <v>1.8561380102283433</v>
      </c>
      <c r="W42" s="30">
        <f t="shared" si="8"/>
        <v>1.8206203799335745</v>
      </c>
      <c r="X42" s="29">
        <f t="shared" si="11"/>
        <v>1.0195085316446171</v>
      </c>
      <c r="Y42" s="29">
        <f t="shared" si="12"/>
        <v>50.483001961589395</v>
      </c>
      <c r="Z42" s="29">
        <f t="shared" si="13"/>
        <v>47.069956966029928</v>
      </c>
      <c r="AA42" s="29">
        <f t="shared" si="14"/>
        <v>63.026631654114269</v>
      </c>
      <c r="AB42" s="29">
        <f t="shared" si="15"/>
        <v>3.4130449955594671</v>
      </c>
      <c r="AC42" s="29">
        <f t="shared" si="16"/>
        <v>15.956674688084341</v>
      </c>
      <c r="AD42" s="29">
        <f t="shared" si="17"/>
        <v>21.389450260010385</v>
      </c>
      <c r="AE42" s="29">
        <f t="shared" si="18"/>
        <v>37.335001099028155</v>
      </c>
    </row>
    <row r="43" spans="1:31" x14ac:dyDescent="0.3">
      <c r="A43">
        <v>41</v>
      </c>
      <c r="B43" s="26">
        <v>44013</v>
      </c>
      <c r="C43" t="s">
        <v>202</v>
      </c>
      <c r="D43" t="s">
        <v>1713</v>
      </c>
      <c r="E43">
        <v>178.45</v>
      </c>
      <c r="F43">
        <v>179.45</v>
      </c>
      <c r="G43">
        <v>185.4</v>
      </c>
      <c r="H43">
        <v>178.6</v>
      </c>
      <c r="I43">
        <v>184.6</v>
      </c>
      <c r="J43">
        <v>184.8</v>
      </c>
      <c r="K43" s="29">
        <v>57.735085945399298</v>
      </c>
      <c r="L43" s="29">
        <f t="shared" si="1"/>
        <v>6.3500000000000227</v>
      </c>
      <c r="M43" s="29">
        <f t="shared" si="2"/>
        <v>0</v>
      </c>
      <c r="N43" s="30">
        <f t="shared" si="3"/>
        <v>2.1651808408864137</v>
      </c>
      <c r="O43" s="30">
        <f t="shared" si="4"/>
        <v>1.7594891962585613</v>
      </c>
      <c r="P43" s="29">
        <f t="shared" si="9"/>
        <v>1.2305735354843492</v>
      </c>
      <c r="Q43" s="29">
        <f t="shared" si="10"/>
        <v>55.16848092690838</v>
      </c>
      <c r="R43" s="29">
        <f t="shared" si="0"/>
        <v>182.0625</v>
      </c>
      <c r="S43" s="29">
        <v>182.0625</v>
      </c>
      <c r="T43" s="29">
        <f t="shared" si="5"/>
        <v>2.1374999999999886</v>
      </c>
      <c r="U43" s="29">
        <f t="shared" si="6"/>
        <v>0</v>
      </c>
      <c r="V43" s="30">
        <f t="shared" si="7"/>
        <v>1.8762352952120323</v>
      </c>
      <c r="W43" s="30">
        <f t="shared" si="8"/>
        <v>1.6905760670811762</v>
      </c>
      <c r="X43" s="29">
        <f t="shared" si="11"/>
        <v>1.1098200972709862</v>
      </c>
      <c r="Y43" s="29">
        <f t="shared" si="12"/>
        <v>52.6025938754929</v>
      </c>
      <c r="Z43" s="29">
        <f t="shared" si="13"/>
        <v>47.069956966029928</v>
      </c>
      <c r="AA43" s="29">
        <f t="shared" si="14"/>
        <v>63.026631654114269</v>
      </c>
      <c r="AB43" s="29">
        <f t="shared" si="15"/>
        <v>5.5326369094629726</v>
      </c>
      <c r="AC43" s="29">
        <f t="shared" si="16"/>
        <v>15.956674688084341</v>
      </c>
      <c r="AD43" s="29">
        <f t="shared" si="17"/>
        <v>34.672868988138696</v>
      </c>
      <c r="AE43" s="29">
        <f t="shared" si="18"/>
        <v>27.986555290797156</v>
      </c>
    </row>
    <row r="44" spans="1:31" x14ac:dyDescent="0.3">
      <c r="A44">
        <v>42</v>
      </c>
      <c r="B44" s="26">
        <v>44014</v>
      </c>
      <c r="C44" t="s">
        <v>202</v>
      </c>
      <c r="D44" t="s">
        <v>1713</v>
      </c>
      <c r="E44">
        <v>184.8</v>
      </c>
      <c r="F44">
        <v>185.65</v>
      </c>
      <c r="G44">
        <v>188</v>
      </c>
      <c r="H44">
        <v>184</v>
      </c>
      <c r="I44">
        <v>185.6</v>
      </c>
      <c r="J44">
        <v>185.45</v>
      </c>
      <c r="K44" s="29">
        <v>56.548856548856499</v>
      </c>
      <c r="L44" s="29">
        <f t="shared" si="1"/>
        <v>0.64999999999997726</v>
      </c>
      <c r="M44" s="29">
        <f t="shared" si="2"/>
        <v>0</v>
      </c>
      <c r="N44" s="30">
        <f t="shared" si="3"/>
        <v>2.0569536379659539</v>
      </c>
      <c r="O44" s="30">
        <f t="shared" si="4"/>
        <v>1.633811396525807</v>
      </c>
      <c r="P44" s="29">
        <f t="shared" si="9"/>
        <v>1.2589908739404874</v>
      </c>
      <c r="Q44" s="29">
        <f t="shared" si="10"/>
        <v>55.732446220305327</v>
      </c>
      <c r="R44" s="29">
        <f t="shared" si="0"/>
        <v>185.77499999999998</v>
      </c>
      <c r="S44" s="29">
        <v>185.77499999999901</v>
      </c>
      <c r="T44" s="29">
        <f t="shared" si="5"/>
        <v>3.7124999999990109</v>
      </c>
      <c r="U44" s="29">
        <f t="shared" si="6"/>
        <v>0</v>
      </c>
      <c r="V44" s="30">
        <f t="shared" si="7"/>
        <v>2.0073970598396733</v>
      </c>
      <c r="W44" s="30">
        <f t="shared" si="8"/>
        <v>1.569820633718235</v>
      </c>
      <c r="X44" s="29">
        <f t="shared" si="11"/>
        <v>1.2787429447178347</v>
      </c>
      <c r="Y44" s="29">
        <f t="shared" si="12"/>
        <v>56.116155957036881</v>
      </c>
      <c r="Z44" s="29">
        <f t="shared" si="13"/>
        <v>47.069956966029928</v>
      </c>
      <c r="AA44" s="29">
        <f t="shared" si="14"/>
        <v>63.026631654114269</v>
      </c>
      <c r="AB44" s="29">
        <f t="shared" si="15"/>
        <v>9.0461989910069533</v>
      </c>
      <c r="AC44" s="29">
        <f t="shared" si="16"/>
        <v>15.956674688084341</v>
      </c>
      <c r="AD44" s="29">
        <f t="shared" si="17"/>
        <v>56.692256800611531</v>
      </c>
      <c r="AE44" s="29">
        <f t="shared" si="18"/>
        <v>37.584858682920206</v>
      </c>
    </row>
    <row r="45" spans="1:31" x14ac:dyDescent="0.3">
      <c r="A45">
        <v>43</v>
      </c>
      <c r="B45" s="26">
        <v>44015</v>
      </c>
      <c r="C45" t="s">
        <v>202</v>
      </c>
      <c r="D45" t="s">
        <v>1713</v>
      </c>
      <c r="E45">
        <v>185.45</v>
      </c>
      <c r="F45">
        <v>186.65</v>
      </c>
      <c r="G45">
        <v>186.85</v>
      </c>
      <c r="H45">
        <v>183.4</v>
      </c>
      <c r="I45">
        <v>184.65</v>
      </c>
      <c r="J45">
        <v>184.7</v>
      </c>
      <c r="K45" s="29">
        <v>62.672811059907801</v>
      </c>
      <c r="L45" s="29">
        <f t="shared" si="1"/>
        <v>0</v>
      </c>
      <c r="M45" s="29">
        <f t="shared" si="2"/>
        <v>0.75</v>
      </c>
      <c r="N45" s="30">
        <f t="shared" si="3"/>
        <v>1.9100283781112428</v>
      </c>
      <c r="O45" s="30">
        <f t="shared" si="4"/>
        <v>1.5706820110596778</v>
      </c>
      <c r="P45" s="29">
        <f t="shared" si="9"/>
        <v>1.2160503301509269</v>
      </c>
      <c r="Q45" s="29">
        <f t="shared" si="10"/>
        <v>54.87467110316517</v>
      </c>
      <c r="R45" s="29">
        <f t="shared" si="0"/>
        <v>185.39999999999998</v>
      </c>
      <c r="S45" s="29">
        <v>185.39999999999901</v>
      </c>
      <c r="T45" s="29">
        <f t="shared" si="5"/>
        <v>0</v>
      </c>
      <c r="U45" s="29">
        <f t="shared" si="6"/>
        <v>0.375</v>
      </c>
      <c r="V45" s="30">
        <f t="shared" si="7"/>
        <v>1.8640115555654109</v>
      </c>
      <c r="W45" s="30">
        <f t="shared" si="8"/>
        <v>1.4844763027383612</v>
      </c>
      <c r="X45" s="29">
        <f t="shared" si="11"/>
        <v>1.2556694587356729</v>
      </c>
      <c r="Y45" s="29">
        <f t="shared" si="12"/>
        <v>55.667263387051804</v>
      </c>
      <c r="Z45" s="29">
        <f t="shared" si="13"/>
        <v>47.069956966029928</v>
      </c>
      <c r="AA45" s="29">
        <f t="shared" si="14"/>
        <v>63.026631654114269</v>
      </c>
      <c r="AB45" s="29">
        <f t="shared" si="15"/>
        <v>8.5973064210218766</v>
      </c>
      <c r="AC45" s="29">
        <f t="shared" si="16"/>
        <v>15.956674688084341</v>
      </c>
      <c r="AD45" s="29">
        <f t="shared" si="17"/>
        <v>53.87906057545888</v>
      </c>
      <c r="AE45" s="29">
        <f t="shared" si="18"/>
        <v>48.414728788069702</v>
      </c>
    </row>
    <row r="46" spans="1:31" x14ac:dyDescent="0.3">
      <c r="A46">
        <v>44</v>
      </c>
      <c r="B46" s="26">
        <v>44018</v>
      </c>
      <c r="C46" t="s">
        <v>202</v>
      </c>
      <c r="D46" t="s">
        <v>1713</v>
      </c>
      <c r="E46">
        <v>184.7</v>
      </c>
      <c r="F46">
        <v>186.6</v>
      </c>
      <c r="G46">
        <v>189.85</v>
      </c>
      <c r="H46">
        <v>186.15</v>
      </c>
      <c r="I46">
        <v>187.9</v>
      </c>
      <c r="J46">
        <v>188.05</v>
      </c>
      <c r="K46" s="29">
        <v>66.485310119695299</v>
      </c>
      <c r="L46" s="29">
        <f t="shared" si="1"/>
        <v>3.3500000000000227</v>
      </c>
      <c r="M46" s="29">
        <f t="shared" si="2"/>
        <v>0</v>
      </c>
      <c r="N46" s="30">
        <f t="shared" si="3"/>
        <v>2.0128834939604414</v>
      </c>
      <c r="O46" s="30">
        <f t="shared" si="4"/>
        <v>1.4584904388411295</v>
      </c>
      <c r="P46" s="29">
        <f t="shared" si="9"/>
        <v>1.3801142882772788</v>
      </c>
      <c r="Q46" s="29">
        <f t="shared" si="10"/>
        <v>57.985210839442601</v>
      </c>
      <c r="R46" s="29">
        <f t="shared" si="0"/>
        <v>187.66250000000002</v>
      </c>
      <c r="S46" s="29">
        <v>187.66249999999999</v>
      </c>
      <c r="T46" s="29">
        <f t="shared" si="5"/>
        <v>2.2625000000009834</v>
      </c>
      <c r="U46" s="29">
        <f t="shared" si="6"/>
        <v>0</v>
      </c>
      <c r="V46" s="30">
        <f t="shared" si="7"/>
        <v>1.8924750158822374</v>
      </c>
      <c r="W46" s="30">
        <f t="shared" si="8"/>
        <v>1.3784422811141925</v>
      </c>
      <c r="X46" s="29">
        <f t="shared" si="11"/>
        <v>1.372908421201759</v>
      </c>
      <c r="Y46" s="29">
        <f t="shared" si="12"/>
        <v>57.857623536371023</v>
      </c>
      <c r="Z46" s="29">
        <f t="shared" si="13"/>
        <v>47.069956966029928</v>
      </c>
      <c r="AA46" s="29">
        <f t="shared" si="14"/>
        <v>63.026631654114269</v>
      </c>
      <c r="AB46" s="29">
        <f t="shared" si="15"/>
        <v>10.787666570341095</v>
      </c>
      <c r="AC46" s="29">
        <f t="shared" si="16"/>
        <v>15.956674688084341</v>
      </c>
      <c r="AD46" s="29">
        <f t="shared" si="17"/>
        <v>67.605981704927487</v>
      </c>
      <c r="AE46" s="29">
        <f t="shared" si="18"/>
        <v>59.392433026999299</v>
      </c>
    </row>
    <row r="47" spans="1:31" x14ac:dyDescent="0.3">
      <c r="A47">
        <v>45</v>
      </c>
      <c r="B47" s="26">
        <v>44019</v>
      </c>
      <c r="C47" t="s">
        <v>202</v>
      </c>
      <c r="D47" t="s">
        <v>1713</v>
      </c>
      <c r="E47">
        <v>188.05</v>
      </c>
      <c r="F47">
        <v>187</v>
      </c>
      <c r="G47">
        <v>189.2</v>
      </c>
      <c r="H47">
        <v>184.05</v>
      </c>
      <c r="I47">
        <v>188</v>
      </c>
      <c r="J47">
        <v>188.6</v>
      </c>
      <c r="K47" s="29">
        <v>66.846071044133396</v>
      </c>
      <c r="L47" s="29">
        <f t="shared" si="1"/>
        <v>0.54999999999998295</v>
      </c>
      <c r="M47" s="29">
        <f t="shared" si="2"/>
        <v>0</v>
      </c>
      <c r="N47" s="30">
        <f t="shared" si="3"/>
        <v>1.9083918158204087</v>
      </c>
      <c r="O47" s="30">
        <f t="shared" si="4"/>
        <v>1.3543125503524773</v>
      </c>
      <c r="P47" s="29">
        <f t="shared" si="9"/>
        <v>1.4091221522858406</v>
      </c>
      <c r="Q47" s="29">
        <f t="shared" si="10"/>
        <v>58.491104361347027</v>
      </c>
      <c r="R47" s="29">
        <f t="shared" si="0"/>
        <v>187.21250000000001</v>
      </c>
      <c r="S47" s="29">
        <v>187.21250000000001</v>
      </c>
      <c r="T47" s="29">
        <f t="shared" si="5"/>
        <v>0</v>
      </c>
      <c r="U47" s="29">
        <f t="shared" si="6"/>
        <v>0.44999999999998863</v>
      </c>
      <c r="V47" s="30">
        <f t="shared" si="7"/>
        <v>1.7572982290335062</v>
      </c>
      <c r="W47" s="30">
        <f t="shared" si="8"/>
        <v>1.3121249753203208</v>
      </c>
      <c r="X47" s="29">
        <f t="shared" si="11"/>
        <v>1.3392765644175839</v>
      </c>
      <c r="Y47" s="29">
        <f t="shared" si="12"/>
        <v>57.251741191663122</v>
      </c>
      <c r="Z47" s="29">
        <f t="shared" si="13"/>
        <v>50.483001961589395</v>
      </c>
      <c r="AA47" s="29">
        <f t="shared" si="14"/>
        <v>63.026631654114269</v>
      </c>
      <c r="AB47" s="29">
        <f t="shared" si="15"/>
        <v>6.7687392300737272</v>
      </c>
      <c r="AC47" s="29">
        <f t="shared" si="16"/>
        <v>12.543629692524874</v>
      </c>
      <c r="AD47" s="29">
        <f t="shared" si="17"/>
        <v>53.961567711995059</v>
      </c>
      <c r="AE47" s="29">
        <f t="shared" si="18"/>
        <v>58.482203330793801</v>
      </c>
    </row>
    <row r="48" spans="1:31" x14ac:dyDescent="0.3">
      <c r="A48">
        <v>46</v>
      </c>
      <c r="B48" s="26">
        <v>44020</v>
      </c>
      <c r="C48" t="s">
        <v>202</v>
      </c>
      <c r="D48" t="s">
        <v>1713</v>
      </c>
      <c r="E48">
        <v>188.6</v>
      </c>
      <c r="F48">
        <v>188.9</v>
      </c>
      <c r="G48">
        <v>197.45</v>
      </c>
      <c r="H48">
        <v>188.4</v>
      </c>
      <c r="I48">
        <v>191.7</v>
      </c>
      <c r="J48">
        <v>191.9</v>
      </c>
      <c r="K48" s="29">
        <v>64.227642276422699</v>
      </c>
      <c r="L48" s="29">
        <f t="shared" si="1"/>
        <v>3.3000000000000114</v>
      </c>
      <c r="M48" s="29">
        <f t="shared" si="2"/>
        <v>0</v>
      </c>
      <c r="N48" s="30">
        <f t="shared" si="3"/>
        <v>2.0077924004046661</v>
      </c>
      <c r="O48" s="30">
        <f t="shared" si="4"/>
        <v>1.2575759396130146</v>
      </c>
      <c r="P48" s="29">
        <f t="shared" si="9"/>
        <v>1.5965575812642461</v>
      </c>
      <c r="Q48" s="29">
        <f t="shared" si="10"/>
        <v>61.487470672107847</v>
      </c>
      <c r="R48" s="29">
        <f t="shared" si="0"/>
        <v>191.66249999999999</v>
      </c>
      <c r="S48" s="29">
        <v>191.66249999999999</v>
      </c>
      <c r="T48" s="29">
        <f t="shared" si="5"/>
        <v>4.4499999999999886</v>
      </c>
      <c r="U48" s="29">
        <f t="shared" si="6"/>
        <v>0</v>
      </c>
      <c r="V48" s="30">
        <f t="shared" si="7"/>
        <v>1.9496340698168262</v>
      </c>
      <c r="W48" s="30">
        <f t="shared" si="8"/>
        <v>1.2184017627974408</v>
      </c>
      <c r="X48" s="29">
        <f t="shared" si="11"/>
        <v>1.6001569673869165</v>
      </c>
      <c r="Y48" s="29">
        <f t="shared" si="12"/>
        <v>61.540783401050923</v>
      </c>
      <c r="Z48" s="29">
        <f t="shared" si="13"/>
        <v>50.483001961589395</v>
      </c>
      <c r="AA48" s="29">
        <f t="shared" si="14"/>
        <v>63.026631654114269</v>
      </c>
      <c r="AB48" s="29">
        <f t="shared" si="15"/>
        <v>11.057781439461529</v>
      </c>
      <c r="AC48" s="29">
        <f t="shared" si="16"/>
        <v>12.543629692524874</v>
      </c>
      <c r="AD48" s="29">
        <f t="shared" si="17"/>
        <v>88.154559011345754</v>
      </c>
      <c r="AE48" s="29">
        <f t="shared" si="18"/>
        <v>69.907369476089443</v>
      </c>
    </row>
    <row r="49" spans="1:31" x14ac:dyDescent="0.3">
      <c r="A49">
        <v>47</v>
      </c>
      <c r="B49" s="26">
        <v>44021</v>
      </c>
      <c r="C49" t="s">
        <v>202</v>
      </c>
      <c r="D49" t="s">
        <v>1713</v>
      </c>
      <c r="E49">
        <v>191.9</v>
      </c>
      <c r="F49">
        <v>192.8</v>
      </c>
      <c r="G49">
        <v>201</v>
      </c>
      <c r="H49">
        <v>192.55</v>
      </c>
      <c r="I49">
        <v>199.85</v>
      </c>
      <c r="J49">
        <v>199.1</v>
      </c>
      <c r="K49" s="29">
        <v>66.079295154185004</v>
      </c>
      <c r="L49" s="29">
        <f t="shared" si="1"/>
        <v>7.1999999999999886</v>
      </c>
      <c r="M49" s="29">
        <f t="shared" si="2"/>
        <v>0</v>
      </c>
      <c r="N49" s="30">
        <f t="shared" si="3"/>
        <v>2.3786643718043323</v>
      </c>
      <c r="O49" s="30">
        <f t="shared" si="4"/>
        <v>1.1677490867835136</v>
      </c>
      <c r="P49" s="29">
        <f t="shared" si="9"/>
        <v>2.0369653025002172</v>
      </c>
      <c r="Q49" s="29">
        <f t="shared" si="10"/>
        <v>67.072392984643642</v>
      </c>
      <c r="R49" s="29">
        <f t="shared" si="0"/>
        <v>196.36250000000001</v>
      </c>
      <c r="S49" s="29">
        <v>196.36250000000001</v>
      </c>
      <c r="T49" s="29">
        <f t="shared" si="5"/>
        <v>4.7000000000000171</v>
      </c>
      <c r="U49" s="29">
        <f t="shared" si="6"/>
        <v>0</v>
      </c>
      <c r="V49" s="30">
        <f t="shared" si="7"/>
        <v>2.1460887791156256</v>
      </c>
      <c r="W49" s="30">
        <f t="shared" si="8"/>
        <v>1.1313730654547665</v>
      </c>
      <c r="X49" s="29">
        <f t="shared" si="11"/>
        <v>1.8968886962612852</v>
      </c>
      <c r="Y49" s="29">
        <f t="shared" si="12"/>
        <v>65.480206357579533</v>
      </c>
      <c r="Z49" s="29">
        <f t="shared" si="13"/>
        <v>50.483001961589395</v>
      </c>
      <c r="AA49" s="29">
        <f t="shared" si="14"/>
        <v>65.480206357579533</v>
      </c>
      <c r="AB49" s="29">
        <f t="shared" si="15"/>
        <v>14.997204395990138</v>
      </c>
      <c r="AC49" s="29">
        <f t="shared" si="16"/>
        <v>14.997204395990138</v>
      </c>
      <c r="AD49" s="29">
        <f t="shared" si="17"/>
        <v>100</v>
      </c>
      <c r="AE49" s="29">
        <f t="shared" si="18"/>
        <v>80.705375574446933</v>
      </c>
    </row>
    <row r="50" spans="1:31" x14ac:dyDescent="0.3">
      <c r="A50">
        <v>48</v>
      </c>
      <c r="B50" s="26">
        <v>44022</v>
      </c>
      <c r="C50" t="s">
        <v>202</v>
      </c>
      <c r="D50" t="s">
        <v>1713</v>
      </c>
      <c r="E50">
        <v>199.1</v>
      </c>
      <c r="F50">
        <v>198</v>
      </c>
      <c r="G50">
        <v>202.5</v>
      </c>
      <c r="H50">
        <v>194.8</v>
      </c>
      <c r="I50">
        <v>195.5</v>
      </c>
      <c r="J50">
        <v>195.6</v>
      </c>
      <c r="K50" s="29">
        <v>58.643326039387297</v>
      </c>
      <c r="L50" s="29">
        <f t="shared" si="1"/>
        <v>0</v>
      </c>
      <c r="M50" s="29">
        <f t="shared" si="2"/>
        <v>3.5</v>
      </c>
      <c r="N50" s="30">
        <f t="shared" si="3"/>
        <v>2.2087597738183087</v>
      </c>
      <c r="O50" s="30">
        <f t="shared" si="4"/>
        <v>1.3343384377275485</v>
      </c>
      <c r="P50" s="29">
        <f t="shared" si="9"/>
        <v>1.6553220018003436</v>
      </c>
      <c r="Q50" s="29">
        <f t="shared" si="10"/>
        <v>62.339784051727563</v>
      </c>
      <c r="R50" s="29">
        <f t="shared" si="0"/>
        <v>197.72499999999999</v>
      </c>
      <c r="S50" s="29">
        <v>197.72499999999999</v>
      </c>
      <c r="T50" s="29">
        <f t="shared" si="5"/>
        <v>1.3624999999999829</v>
      </c>
      <c r="U50" s="29">
        <f t="shared" si="6"/>
        <v>0</v>
      </c>
      <c r="V50" s="30">
        <f t="shared" si="7"/>
        <v>2.0901181520359366</v>
      </c>
      <c r="W50" s="30">
        <f t="shared" si="8"/>
        <v>1.0505607036365689</v>
      </c>
      <c r="X50" s="29">
        <f t="shared" si="11"/>
        <v>1.9895263022887559</v>
      </c>
      <c r="Y50" s="29">
        <f t="shared" si="12"/>
        <v>66.549884534067871</v>
      </c>
      <c r="Z50" s="29">
        <f t="shared" si="13"/>
        <v>50.483001961589395</v>
      </c>
      <c r="AA50" s="29">
        <f t="shared" si="14"/>
        <v>66.549884534067871</v>
      </c>
      <c r="AB50" s="29">
        <f t="shared" si="15"/>
        <v>16.066882572478477</v>
      </c>
      <c r="AC50" s="29">
        <f t="shared" si="16"/>
        <v>16.066882572478477</v>
      </c>
      <c r="AD50" s="29">
        <f t="shared" si="17"/>
        <v>100</v>
      </c>
      <c r="AE50" s="29">
        <f t="shared" si="18"/>
        <v>96.051519670448599</v>
      </c>
    </row>
    <row r="51" spans="1:31" x14ac:dyDescent="0.3">
      <c r="A51">
        <v>49</v>
      </c>
      <c r="B51" s="26">
        <v>44025</v>
      </c>
      <c r="C51" t="s">
        <v>202</v>
      </c>
      <c r="D51" t="s">
        <v>1713</v>
      </c>
      <c r="E51">
        <v>195.6</v>
      </c>
      <c r="F51">
        <v>198.8</v>
      </c>
      <c r="G51">
        <v>199.8</v>
      </c>
      <c r="H51">
        <v>191.6</v>
      </c>
      <c r="I51">
        <v>193</v>
      </c>
      <c r="J51">
        <v>192.7</v>
      </c>
      <c r="K51" s="29">
        <v>50.285062713796997</v>
      </c>
      <c r="L51" s="29">
        <f t="shared" si="1"/>
        <v>0</v>
      </c>
      <c r="M51" s="29">
        <f t="shared" si="2"/>
        <v>2.9000000000000057</v>
      </c>
      <c r="N51" s="30">
        <f t="shared" si="3"/>
        <v>2.0509912185455721</v>
      </c>
      <c r="O51" s="30">
        <f t="shared" si="4"/>
        <v>1.4461714064612956</v>
      </c>
      <c r="P51" s="29">
        <f t="shared" si="9"/>
        <v>1.4182213874386014</v>
      </c>
      <c r="Q51" s="29">
        <f t="shared" si="10"/>
        <v>58.647293205060613</v>
      </c>
      <c r="R51" s="29">
        <f t="shared" si="0"/>
        <v>195.72500000000002</v>
      </c>
      <c r="S51" s="29">
        <v>195.72499999999999</v>
      </c>
      <c r="T51" s="29">
        <f t="shared" si="5"/>
        <v>0</v>
      </c>
      <c r="U51" s="29">
        <f t="shared" si="6"/>
        <v>2</v>
      </c>
      <c r="V51" s="30">
        <f t="shared" si="7"/>
        <v>1.940823998319084</v>
      </c>
      <c r="W51" s="30">
        <f t="shared" si="8"/>
        <v>1.1183777962339569</v>
      </c>
      <c r="X51" s="29">
        <f t="shared" si="11"/>
        <v>1.7353921052927244</v>
      </c>
      <c r="Y51" s="29">
        <f t="shared" si="12"/>
        <v>63.442169842301773</v>
      </c>
      <c r="Z51" s="29">
        <f t="shared" si="13"/>
        <v>50.483001961589395</v>
      </c>
      <c r="AA51" s="29">
        <f t="shared" si="14"/>
        <v>66.549884534067871</v>
      </c>
      <c r="AB51" s="29">
        <f t="shared" si="15"/>
        <v>12.959167880712378</v>
      </c>
      <c r="AC51" s="29">
        <f t="shared" si="16"/>
        <v>16.066882572478477</v>
      </c>
      <c r="AD51" s="29">
        <f t="shared" si="17"/>
        <v>80.65763736215132</v>
      </c>
      <c r="AE51" s="29">
        <f t="shared" si="18"/>
        <v>93.552545787383778</v>
      </c>
    </row>
    <row r="52" spans="1:31" x14ac:dyDescent="0.3">
      <c r="A52">
        <v>50</v>
      </c>
      <c r="B52" s="26">
        <v>44026</v>
      </c>
      <c r="C52" t="s">
        <v>202</v>
      </c>
      <c r="D52" t="s">
        <v>1713</v>
      </c>
      <c r="E52">
        <v>192.7</v>
      </c>
      <c r="F52">
        <v>192.3</v>
      </c>
      <c r="G52">
        <v>192.3</v>
      </c>
      <c r="H52">
        <v>184.6</v>
      </c>
      <c r="I52">
        <v>186.35</v>
      </c>
      <c r="J52">
        <v>186.05</v>
      </c>
      <c r="K52" s="29">
        <v>51.699882766705699</v>
      </c>
      <c r="L52" s="29">
        <f t="shared" si="1"/>
        <v>0</v>
      </c>
      <c r="M52" s="29">
        <f t="shared" si="2"/>
        <v>6.6499999999999773</v>
      </c>
      <c r="N52" s="30">
        <f t="shared" si="3"/>
        <v>1.9044918457923168</v>
      </c>
      <c r="O52" s="30">
        <f t="shared" si="4"/>
        <v>1.8178734488569159</v>
      </c>
      <c r="P52" s="29">
        <f t="shared" si="9"/>
        <v>1.047648199598199</v>
      </c>
      <c r="Q52" s="29">
        <f t="shared" si="10"/>
        <v>51.163485983762953</v>
      </c>
      <c r="R52" s="29">
        <f t="shared" si="0"/>
        <v>188.8125</v>
      </c>
      <c r="S52" s="29">
        <v>188.8125</v>
      </c>
      <c r="T52" s="29">
        <f t="shared" si="5"/>
        <v>0</v>
      </c>
      <c r="U52" s="29">
        <f t="shared" si="6"/>
        <v>6.9124999999999943</v>
      </c>
      <c r="V52" s="30">
        <f t="shared" si="7"/>
        <v>1.8021937127248637</v>
      </c>
      <c r="W52" s="30">
        <f t="shared" si="8"/>
        <v>1.5322436679315312</v>
      </c>
      <c r="X52" s="29">
        <f t="shared" si="11"/>
        <v>1.1761795792948222</v>
      </c>
      <c r="Y52" s="29">
        <f t="shared" si="12"/>
        <v>54.047909946657803</v>
      </c>
      <c r="Z52" s="29">
        <f t="shared" si="13"/>
        <v>50.483001961589395</v>
      </c>
      <c r="AA52" s="29">
        <f t="shared" si="14"/>
        <v>66.549884534067871</v>
      </c>
      <c r="AB52" s="29">
        <f t="shared" si="15"/>
        <v>3.5649079850684089</v>
      </c>
      <c r="AC52" s="29">
        <f t="shared" si="16"/>
        <v>16.066882572478477</v>
      </c>
      <c r="AD52" s="29">
        <f t="shared" si="17"/>
        <v>22.187925809421571</v>
      </c>
      <c r="AE52" s="29">
        <f t="shared" si="18"/>
        <v>67.61518772385763</v>
      </c>
    </row>
    <row r="53" spans="1:31" x14ac:dyDescent="0.3">
      <c r="A53">
        <v>51</v>
      </c>
      <c r="B53" s="26">
        <v>44027</v>
      </c>
      <c r="C53" t="s">
        <v>202</v>
      </c>
      <c r="D53" t="s">
        <v>1713</v>
      </c>
      <c r="E53">
        <v>186.05</v>
      </c>
      <c r="F53">
        <v>187.95</v>
      </c>
      <c r="G53">
        <v>189.95</v>
      </c>
      <c r="H53">
        <v>183</v>
      </c>
      <c r="I53">
        <v>184.5</v>
      </c>
      <c r="J53">
        <v>183.8</v>
      </c>
      <c r="K53" s="29">
        <v>48.361581920903902</v>
      </c>
      <c r="L53" s="29">
        <f t="shared" si="1"/>
        <v>0</v>
      </c>
      <c r="M53" s="29">
        <f t="shared" si="2"/>
        <v>2.25</v>
      </c>
      <c r="N53" s="30">
        <f t="shared" si="3"/>
        <v>1.7684567139500085</v>
      </c>
      <c r="O53" s="30">
        <f t="shared" si="4"/>
        <v>1.8487396310814219</v>
      </c>
      <c r="P53" s="29">
        <f t="shared" si="9"/>
        <v>0.95657424345663433</v>
      </c>
      <c r="Q53" s="29">
        <f t="shared" si="10"/>
        <v>48.890260446579155</v>
      </c>
      <c r="R53" s="29">
        <f t="shared" si="0"/>
        <v>186.17500000000001</v>
      </c>
      <c r="S53" s="29">
        <v>186.17500000000001</v>
      </c>
      <c r="T53" s="29">
        <f t="shared" si="5"/>
        <v>0</v>
      </c>
      <c r="U53" s="29">
        <f t="shared" si="6"/>
        <v>2.6374999999999886</v>
      </c>
      <c r="V53" s="30">
        <f t="shared" si="7"/>
        <v>1.6734655903873734</v>
      </c>
      <c r="W53" s="30">
        <f t="shared" si="8"/>
        <v>1.6111905487935638</v>
      </c>
      <c r="X53" s="29">
        <f t="shared" si="11"/>
        <v>1.0386515683327713</v>
      </c>
      <c r="Y53" s="29">
        <f t="shared" si="12"/>
        <v>50.947968964710846</v>
      </c>
      <c r="Z53" s="29">
        <f t="shared" si="13"/>
        <v>50.483001961589395</v>
      </c>
      <c r="AA53" s="29">
        <f t="shared" si="14"/>
        <v>66.549884534067871</v>
      </c>
      <c r="AB53" s="29">
        <f t="shared" si="15"/>
        <v>0.46496700312145123</v>
      </c>
      <c r="AC53" s="29">
        <f t="shared" si="16"/>
        <v>16.066882572478477</v>
      </c>
      <c r="AD53" s="29">
        <f t="shared" si="17"/>
        <v>2.8939466074016709</v>
      </c>
      <c r="AE53" s="29">
        <f t="shared" si="18"/>
        <v>35.246503259658191</v>
      </c>
    </row>
    <row r="54" spans="1:31" x14ac:dyDescent="0.3">
      <c r="A54">
        <v>52</v>
      </c>
      <c r="B54" s="26">
        <v>44028</v>
      </c>
      <c r="C54" t="s">
        <v>202</v>
      </c>
      <c r="D54" t="s">
        <v>1713</v>
      </c>
      <c r="E54">
        <v>183.8</v>
      </c>
      <c r="F54">
        <v>185</v>
      </c>
      <c r="G54">
        <v>186.95</v>
      </c>
      <c r="H54">
        <v>181.65</v>
      </c>
      <c r="I54">
        <v>186</v>
      </c>
      <c r="J54">
        <v>186.25</v>
      </c>
      <c r="K54" s="29">
        <v>51.7915309446254</v>
      </c>
      <c r="L54" s="29">
        <f t="shared" si="1"/>
        <v>2.4499999999999886</v>
      </c>
      <c r="M54" s="29">
        <f t="shared" si="2"/>
        <v>0</v>
      </c>
      <c r="N54" s="30">
        <f t="shared" si="3"/>
        <v>1.8171383772392926</v>
      </c>
      <c r="O54" s="30">
        <f t="shared" si="4"/>
        <v>1.7166868002898918</v>
      </c>
      <c r="P54" s="29">
        <f t="shared" si="9"/>
        <v>1.0585147954376057</v>
      </c>
      <c r="Q54" s="29">
        <f t="shared" si="10"/>
        <v>51.421286734671405</v>
      </c>
      <c r="R54" s="29">
        <f t="shared" si="0"/>
        <v>184.96250000000001</v>
      </c>
      <c r="S54" s="29">
        <v>184.96250000000001</v>
      </c>
      <c r="T54" s="29">
        <f t="shared" si="5"/>
        <v>0</v>
      </c>
      <c r="U54" s="29">
        <f t="shared" si="6"/>
        <v>1.2125000000000057</v>
      </c>
      <c r="V54" s="30">
        <f t="shared" si="7"/>
        <v>1.5539323339311326</v>
      </c>
      <c r="W54" s="30">
        <f t="shared" si="8"/>
        <v>1.582712652451167</v>
      </c>
      <c r="X54" s="29">
        <f t="shared" si="11"/>
        <v>0.98181582836564685</v>
      </c>
      <c r="Y54" s="29">
        <f t="shared" si="12"/>
        <v>49.541224482767674</v>
      </c>
      <c r="Z54" s="29">
        <f t="shared" si="13"/>
        <v>49.541224482767674</v>
      </c>
      <c r="AA54" s="29">
        <f t="shared" si="14"/>
        <v>66.549884534067871</v>
      </c>
      <c r="AB54" s="29">
        <f t="shared" si="15"/>
        <v>0</v>
      </c>
      <c r="AC54" s="29">
        <f t="shared" si="16"/>
        <v>17.008660051300197</v>
      </c>
      <c r="AD54" s="29">
        <f t="shared" si="17"/>
        <v>0</v>
      </c>
      <c r="AE54" s="29">
        <f t="shared" si="18"/>
        <v>8.3606241389410805</v>
      </c>
    </row>
    <row r="55" spans="1:31" x14ac:dyDescent="0.3">
      <c r="A55">
        <v>53</v>
      </c>
      <c r="B55" s="26">
        <v>44029</v>
      </c>
      <c r="C55" t="s">
        <v>202</v>
      </c>
      <c r="D55" t="s">
        <v>1713</v>
      </c>
      <c r="E55">
        <v>186.25</v>
      </c>
      <c r="F55">
        <v>186.8</v>
      </c>
      <c r="G55">
        <v>189.5</v>
      </c>
      <c r="H55">
        <v>185</v>
      </c>
      <c r="I55">
        <v>189.5</v>
      </c>
      <c r="J55">
        <v>188.2</v>
      </c>
      <c r="K55" s="29">
        <v>60.492379835873301</v>
      </c>
      <c r="L55" s="29">
        <f t="shared" si="1"/>
        <v>1.9499999999999886</v>
      </c>
      <c r="M55" s="29">
        <f t="shared" si="2"/>
        <v>0</v>
      </c>
      <c r="N55" s="30">
        <f t="shared" si="3"/>
        <v>1.826628493150771</v>
      </c>
      <c r="O55" s="30">
        <f t="shared" si="4"/>
        <v>1.5940663145548994</v>
      </c>
      <c r="P55" s="29">
        <f t="shared" si="9"/>
        <v>1.1458924114212954</v>
      </c>
      <c r="Q55" s="29">
        <f t="shared" si="10"/>
        <v>53.399341240147862</v>
      </c>
      <c r="R55" s="29">
        <f t="shared" si="0"/>
        <v>187.375</v>
      </c>
      <c r="S55" s="29">
        <v>187.375</v>
      </c>
      <c r="T55" s="29">
        <f t="shared" si="5"/>
        <v>2.4124999999999943</v>
      </c>
      <c r="U55" s="29">
        <f t="shared" si="6"/>
        <v>0</v>
      </c>
      <c r="V55" s="30">
        <f t="shared" si="7"/>
        <v>1.615258595793194</v>
      </c>
      <c r="W55" s="30">
        <f t="shared" si="8"/>
        <v>1.4696617487046553</v>
      </c>
      <c r="X55" s="29">
        <f t="shared" si="11"/>
        <v>1.0990682701083201</v>
      </c>
      <c r="Y55" s="29">
        <f t="shared" si="12"/>
        <v>52.359815340908561</v>
      </c>
      <c r="Z55" s="29">
        <f t="shared" si="13"/>
        <v>49.541224482767674</v>
      </c>
      <c r="AA55" s="29">
        <f t="shared" si="14"/>
        <v>66.549884534067871</v>
      </c>
      <c r="AB55" s="29">
        <f t="shared" si="15"/>
        <v>2.8185908581408867</v>
      </c>
      <c r="AC55" s="29">
        <f t="shared" si="16"/>
        <v>17.008660051300197</v>
      </c>
      <c r="AD55" s="29">
        <f t="shared" si="17"/>
        <v>16.571504455022747</v>
      </c>
      <c r="AE55" s="29">
        <f t="shared" si="18"/>
        <v>6.4884836874748055</v>
      </c>
    </row>
    <row r="56" spans="1:31" x14ac:dyDescent="0.3">
      <c r="A56">
        <v>54</v>
      </c>
      <c r="B56" s="26">
        <v>44032</v>
      </c>
      <c r="C56" t="s">
        <v>202</v>
      </c>
      <c r="D56" t="s">
        <v>1713</v>
      </c>
      <c r="E56">
        <v>188.2</v>
      </c>
      <c r="F56">
        <v>190</v>
      </c>
      <c r="G56">
        <v>193.25</v>
      </c>
      <c r="H56">
        <v>188.75</v>
      </c>
      <c r="I56">
        <v>190.55</v>
      </c>
      <c r="J56">
        <v>190.75</v>
      </c>
      <c r="K56" s="29">
        <v>63.851351351351298</v>
      </c>
      <c r="L56" s="29">
        <f t="shared" si="1"/>
        <v>2.5500000000000114</v>
      </c>
      <c r="M56" s="29">
        <f t="shared" si="2"/>
        <v>0</v>
      </c>
      <c r="N56" s="30">
        <f t="shared" si="3"/>
        <v>1.8782978864971454</v>
      </c>
      <c r="O56" s="30">
        <f t="shared" si="4"/>
        <v>1.480204434943835</v>
      </c>
      <c r="P56" s="29">
        <f t="shared" si="9"/>
        <v>1.2689449120373806</v>
      </c>
      <c r="Q56" s="29">
        <f t="shared" si="10"/>
        <v>55.9266514275105</v>
      </c>
      <c r="R56" s="29">
        <f t="shared" si="0"/>
        <v>190.6875</v>
      </c>
      <c r="S56" s="29">
        <v>190.6875</v>
      </c>
      <c r="T56" s="29">
        <f t="shared" si="5"/>
        <v>3.3125</v>
      </c>
      <c r="U56" s="29">
        <f t="shared" si="6"/>
        <v>0</v>
      </c>
      <c r="V56" s="30">
        <f t="shared" si="7"/>
        <v>1.7364901246651085</v>
      </c>
      <c r="W56" s="30">
        <f t="shared" si="8"/>
        <v>1.3646859095114656</v>
      </c>
      <c r="X56" s="29">
        <f t="shared" si="11"/>
        <v>1.2724467311945373</v>
      </c>
      <c r="Y56" s="29">
        <f t="shared" si="12"/>
        <v>55.994568045415143</v>
      </c>
      <c r="Z56" s="29">
        <f t="shared" si="13"/>
        <v>49.541224482767674</v>
      </c>
      <c r="AA56" s="29">
        <f t="shared" si="14"/>
        <v>66.549884534067871</v>
      </c>
      <c r="AB56" s="29">
        <f t="shared" si="15"/>
        <v>6.4533435626474684</v>
      </c>
      <c r="AC56" s="29">
        <f t="shared" si="16"/>
        <v>17.008660051300197</v>
      </c>
      <c r="AD56" s="29">
        <f t="shared" si="17"/>
        <v>37.941516516782599</v>
      </c>
      <c r="AE56" s="29">
        <f t="shared" si="18"/>
        <v>18.171006990601782</v>
      </c>
    </row>
    <row r="57" spans="1:31" s="22" customFormat="1" x14ac:dyDescent="0.3">
      <c r="A57" s="22">
        <v>55</v>
      </c>
      <c r="B57" s="28">
        <v>44033</v>
      </c>
      <c r="C57" s="22" t="s">
        <v>202</v>
      </c>
      <c r="D57" s="22" t="s">
        <v>1713</v>
      </c>
      <c r="E57" s="22">
        <v>190.75</v>
      </c>
      <c r="F57" s="22">
        <v>192.45</v>
      </c>
      <c r="G57" s="22">
        <v>196.2</v>
      </c>
      <c r="H57" s="22">
        <v>191.5</v>
      </c>
      <c r="I57" s="22">
        <v>194.5</v>
      </c>
      <c r="J57" s="22">
        <v>194.4</v>
      </c>
      <c r="K57" s="30">
        <v>61.510791366906403</v>
      </c>
      <c r="L57" s="30">
        <f t="shared" si="1"/>
        <v>3.6500000000000057</v>
      </c>
      <c r="M57" s="30">
        <f t="shared" si="2"/>
        <v>0</v>
      </c>
      <c r="N57" s="30">
        <f t="shared" si="3"/>
        <v>2.0048480374616355</v>
      </c>
      <c r="O57" s="30">
        <f t="shared" si="4"/>
        <v>1.3744755467335612</v>
      </c>
      <c r="P57" s="30">
        <f t="shared" si="9"/>
        <v>1.4586276505436226</v>
      </c>
      <c r="Q57" s="30">
        <f t="shared" si="10"/>
        <v>59.326903373152419</v>
      </c>
      <c r="R57" s="29">
        <f t="shared" si="0"/>
        <v>193.63749999999999</v>
      </c>
      <c r="S57" s="30">
        <v>193.63749999999999</v>
      </c>
      <c r="T57" s="30">
        <f t="shared" si="5"/>
        <v>2.9499999999999886</v>
      </c>
      <c r="U57" s="30">
        <f t="shared" si="6"/>
        <v>0</v>
      </c>
      <c r="V57" s="30">
        <f t="shared" si="7"/>
        <v>1.8231694014747428</v>
      </c>
      <c r="W57" s="30">
        <f t="shared" si="8"/>
        <v>1.2672083445463609</v>
      </c>
      <c r="X57" s="30">
        <f t="shared" si="11"/>
        <v>1.43872900562962</v>
      </c>
      <c r="Y57" s="30">
        <f t="shared" si="12"/>
        <v>58.99503398321108</v>
      </c>
      <c r="Z57" s="30">
        <f t="shared" si="13"/>
        <v>49.541224482767674</v>
      </c>
      <c r="AA57" s="30">
        <f t="shared" si="14"/>
        <v>66.549884534067871</v>
      </c>
      <c r="AB57" s="30">
        <f t="shared" si="15"/>
        <v>9.4538095004434055</v>
      </c>
      <c r="AC57" s="30">
        <f t="shared" si="16"/>
        <v>17.008660051300197</v>
      </c>
      <c r="AD57" s="30">
        <f t="shared" si="17"/>
        <v>55.582329659888316</v>
      </c>
      <c r="AE57" s="30">
        <f t="shared" si="18"/>
        <v>36.698450210564552</v>
      </c>
    </row>
    <row r="58" spans="1:31" x14ac:dyDescent="0.3">
      <c r="A58">
        <v>56</v>
      </c>
      <c r="B58" s="26">
        <v>44034</v>
      </c>
      <c r="C58" t="s">
        <v>202</v>
      </c>
      <c r="D58" t="s">
        <v>1713</v>
      </c>
      <c r="E58">
        <v>194.4</v>
      </c>
      <c r="F58">
        <v>195.7</v>
      </c>
      <c r="G58">
        <v>196.75</v>
      </c>
      <c r="H58">
        <v>190.1</v>
      </c>
      <c r="I58">
        <v>192.15</v>
      </c>
      <c r="J58">
        <v>192</v>
      </c>
      <c r="K58" s="29">
        <v>57.537399309551198</v>
      </c>
      <c r="L58" s="29">
        <f t="shared" si="1"/>
        <v>0</v>
      </c>
      <c r="M58" s="29">
        <f t="shared" si="2"/>
        <v>2.4000000000000057</v>
      </c>
      <c r="N58" s="30">
        <f t="shared" si="3"/>
        <v>1.8616446062143759</v>
      </c>
      <c r="O58" s="30">
        <f t="shared" si="4"/>
        <v>1.4477272933954501</v>
      </c>
      <c r="P58" s="29">
        <f t="shared" si="9"/>
        <v>1.2859083438622878</v>
      </c>
      <c r="Q58" s="29">
        <f t="shared" si="10"/>
        <v>56.253714078912175</v>
      </c>
      <c r="R58" s="29">
        <f t="shared" si="0"/>
        <v>193.63749999999999</v>
      </c>
      <c r="S58" s="29">
        <v>193.63749999999999</v>
      </c>
      <c r="T58" s="29">
        <f t="shared" si="5"/>
        <v>0</v>
      </c>
      <c r="U58" s="29">
        <f t="shared" si="6"/>
        <v>0</v>
      </c>
      <c r="V58" s="30">
        <f t="shared" si="7"/>
        <v>1.6929430156551182</v>
      </c>
      <c r="W58" s="30">
        <f t="shared" si="8"/>
        <v>1.1766934627930492</v>
      </c>
      <c r="X58" s="29">
        <f t="shared" si="11"/>
        <v>1.4387290056296203</v>
      </c>
      <c r="Y58" s="29">
        <f t="shared" si="12"/>
        <v>58.995033983211087</v>
      </c>
      <c r="Z58" s="29">
        <f t="shared" si="13"/>
        <v>49.541224482767674</v>
      </c>
      <c r="AA58" s="29">
        <f t="shared" si="14"/>
        <v>66.549884534067871</v>
      </c>
      <c r="AB58" s="29">
        <f t="shared" si="15"/>
        <v>9.4538095004434126</v>
      </c>
      <c r="AC58" s="29">
        <f t="shared" si="16"/>
        <v>17.008660051300197</v>
      </c>
      <c r="AD58" s="29">
        <f t="shared" si="17"/>
        <v>55.582329659888359</v>
      </c>
      <c r="AE58" s="29">
        <f t="shared" si="18"/>
        <v>49.70205861218642</v>
      </c>
    </row>
    <row r="59" spans="1:31" x14ac:dyDescent="0.3">
      <c r="A59">
        <v>57</v>
      </c>
      <c r="B59" s="26">
        <v>44035</v>
      </c>
      <c r="C59" t="s">
        <v>202</v>
      </c>
      <c r="D59" t="s">
        <v>1713</v>
      </c>
      <c r="E59">
        <v>192</v>
      </c>
      <c r="F59">
        <v>192.4</v>
      </c>
      <c r="G59">
        <v>199.1</v>
      </c>
      <c r="H59">
        <v>191.15</v>
      </c>
      <c r="I59">
        <v>198.25</v>
      </c>
      <c r="J59">
        <v>198.25</v>
      </c>
      <c r="K59" s="29">
        <v>63.8406537282941</v>
      </c>
      <c r="L59" s="29">
        <f t="shared" si="1"/>
        <v>6.25</v>
      </c>
      <c r="M59" s="29">
        <f t="shared" si="2"/>
        <v>0</v>
      </c>
      <c r="N59" s="30">
        <f t="shared" si="3"/>
        <v>2.175098562913349</v>
      </c>
      <c r="O59" s="30">
        <f t="shared" si="4"/>
        <v>1.3443182010100609</v>
      </c>
      <c r="P59" s="29">
        <f t="shared" si="9"/>
        <v>1.6179938360420001</v>
      </c>
      <c r="Q59" s="29">
        <f t="shared" si="10"/>
        <v>61.802813045891483</v>
      </c>
      <c r="R59" s="29">
        <f t="shared" si="0"/>
        <v>195.22499999999999</v>
      </c>
      <c r="S59" s="29">
        <v>195.22499999999999</v>
      </c>
      <c r="T59" s="29">
        <f t="shared" si="5"/>
        <v>1.5875000000000057</v>
      </c>
      <c r="U59" s="29">
        <f t="shared" si="6"/>
        <v>0</v>
      </c>
      <c r="V59" s="30">
        <f t="shared" si="7"/>
        <v>1.6854113716797532</v>
      </c>
      <c r="W59" s="30">
        <f t="shared" si="8"/>
        <v>1.0926439297364028</v>
      </c>
      <c r="X59" s="29">
        <f t="shared" si="11"/>
        <v>1.5425074224192632</v>
      </c>
      <c r="Y59" s="29">
        <f t="shared" si="12"/>
        <v>60.668748056260405</v>
      </c>
      <c r="Z59" s="29">
        <f t="shared" si="13"/>
        <v>49.541224482767674</v>
      </c>
      <c r="AA59" s="29">
        <f t="shared" si="14"/>
        <v>66.549884534067871</v>
      </c>
      <c r="AB59" s="29">
        <f t="shared" si="15"/>
        <v>11.127523573492731</v>
      </c>
      <c r="AC59" s="29">
        <f t="shared" si="16"/>
        <v>17.008660051300197</v>
      </c>
      <c r="AD59" s="29">
        <f t="shared" si="17"/>
        <v>65.422693733255642</v>
      </c>
      <c r="AE59" s="29">
        <f t="shared" si="18"/>
        <v>58.862451017677436</v>
      </c>
    </row>
    <row r="60" spans="1:31" x14ac:dyDescent="0.3">
      <c r="A60">
        <v>58</v>
      </c>
      <c r="B60" s="26">
        <v>44036</v>
      </c>
      <c r="C60" t="s">
        <v>202</v>
      </c>
      <c r="D60" t="s">
        <v>1713</v>
      </c>
      <c r="E60">
        <v>198.25</v>
      </c>
      <c r="F60">
        <v>195.7</v>
      </c>
      <c r="G60">
        <v>196.3</v>
      </c>
      <c r="H60">
        <v>190.65</v>
      </c>
      <c r="I60">
        <v>191.95</v>
      </c>
      <c r="J60">
        <v>191.95</v>
      </c>
      <c r="K60" s="29">
        <v>53.757225433525903</v>
      </c>
      <c r="L60" s="29">
        <f t="shared" si="1"/>
        <v>0</v>
      </c>
      <c r="M60" s="29">
        <f t="shared" si="2"/>
        <v>6.3000000000000114</v>
      </c>
      <c r="N60" s="30">
        <f t="shared" si="3"/>
        <v>2.0197343798481096</v>
      </c>
      <c r="O60" s="30">
        <f t="shared" si="4"/>
        <v>1.6982954723664858</v>
      </c>
      <c r="P60" s="29">
        <f t="shared" si="9"/>
        <v>1.1892714858585329</v>
      </c>
      <c r="Q60" s="29">
        <f t="shared" si="10"/>
        <v>54.322704769169114</v>
      </c>
      <c r="R60" s="29">
        <f t="shared" si="0"/>
        <v>193.64999999999998</v>
      </c>
      <c r="S60" s="29">
        <v>193.64999999999901</v>
      </c>
      <c r="T60" s="29">
        <f t="shared" si="5"/>
        <v>0</v>
      </c>
      <c r="U60" s="29">
        <f t="shared" si="6"/>
        <v>1.5750000000009834</v>
      </c>
      <c r="V60" s="30">
        <f t="shared" si="7"/>
        <v>1.5650248451311994</v>
      </c>
      <c r="W60" s="30">
        <f t="shared" si="8"/>
        <v>1.1270979347553014</v>
      </c>
      <c r="X60" s="29">
        <f t="shared" si="11"/>
        <v>1.3885437963037117</v>
      </c>
      <c r="Y60" s="29">
        <f t="shared" si="12"/>
        <v>58.133486957722653</v>
      </c>
      <c r="Z60" s="29">
        <f t="shared" si="13"/>
        <v>49.541224482767674</v>
      </c>
      <c r="AA60" s="29">
        <f t="shared" si="14"/>
        <v>66.549884534067871</v>
      </c>
      <c r="AB60" s="29">
        <f t="shared" si="15"/>
        <v>8.5922624749549783</v>
      </c>
      <c r="AC60" s="29">
        <f t="shared" si="16"/>
        <v>17.008660051300197</v>
      </c>
      <c r="AD60" s="29">
        <f t="shared" si="17"/>
        <v>50.516986341308865</v>
      </c>
      <c r="AE60" s="29">
        <f t="shared" si="18"/>
        <v>57.174003244817619</v>
      </c>
    </row>
    <row r="61" spans="1:31" x14ac:dyDescent="0.3">
      <c r="A61">
        <v>59</v>
      </c>
      <c r="B61" s="26">
        <v>44039</v>
      </c>
      <c r="C61" t="s">
        <v>202</v>
      </c>
      <c r="D61" t="s">
        <v>1713</v>
      </c>
      <c r="E61">
        <v>191.95</v>
      </c>
      <c r="F61">
        <v>193</v>
      </c>
      <c r="G61">
        <v>193.2</v>
      </c>
      <c r="H61">
        <v>186.5</v>
      </c>
      <c r="I61">
        <v>187.3</v>
      </c>
      <c r="J61">
        <v>187.15</v>
      </c>
      <c r="K61" s="29">
        <v>48.708815672306301</v>
      </c>
      <c r="L61" s="29">
        <f t="shared" si="1"/>
        <v>0</v>
      </c>
      <c r="M61" s="29">
        <f t="shared" si="2"/>
        <v>4.7999999999999829</v>
      </c>
      <c r="N61" s="30">
        <f t="shared" si="3"/>
        <v>1.8754676384303874</v>
      </c>
      <c r="O61" s="30">
        <f t="shared" si="4"/>
        <v>1.9198457957688786</v>
      </c>
      <c r="P61" s="29">
        <f t="shared" si="9"/>
        <v>0.97688451987326508</v>
      </c>
      <c r="Q61" s="29">
        <f t="shared" si="10"/>
        <v>49.415355831502566</v>
      </c>
      <c r="R61" s="29">
        <f t="shared" si="0"/>
        <v>189.96250000000001</v>
      </c>
      <c r="S61" s="29">
        <v>189.96250000000001</v>
      </c>
      <c r="T61" s="29">
        <f t="shared" si="5"/>
        <v>0</v>
      </c>
      <c r="U61" s="29">
        <f t="shared" si="6"/>
        <v>3.6874999999990052</v>
      </c>
      <c r="V61" s="30">
        <f t="shared" si="7"/>
        <v>1.4532373561932566</v>
      </c>
      <c r="W61" s="30">
        <f t="shared" si="8"/>
        <v>1.3099837965584231</v>
      </c>
      <c r="X61" s="29">
        <f t="shared" si="11"/>
        <v>1.1093552149356258</v>
      </c>
      <c r="Y61" s="29">
        <f t="shared" si="12"/>
        <v>52.592147926563499</v>
      </c>
      <c r="Z61" s="29">
        <f t="shared" si="13"/>
        <v>49.541224482767674</v>
      </c>
      <c r="AA61" s="29">
        <f t="shared" si="14"/>
        <v>66.549884534067871</v>
      </c>
      <c r="AB61" s="29">
        <f t="shared" si="15"/>
        <v>3.0509234437958241</v>
      </c>
      <c r="AC61" s="29">
        <f t="shared" si="16"/>
        <v>17.008660051300197</v>
      </c>
      <c r="AD61" s="29">
        <f t="shared" si="17"/>
        <v>17.937470880092061</v>
      </c>
      <c r="AE61" s="29">
        <f t="shared" si="18"/>
        <v>44.625716984885521</v>
      </c>
    </row>
    <row r="62" spans="1:31" x14ac:dyDescent="0.3">
      <c r="A62">
        <v>60</v>
      </c>
      <c r="B62" s="26">
        <v>44040</v>
      </c>
      <c r="C62" t="s">
        <v>202</v>
      </c>
      <c r="D62" t="s">
        <v>1713</v>
      </c>
      <c r="E62">
        <v>187.15</v>
      </c>
      <c r="F62">
        <v>188</v>
      </c>
      <c r="G62">
        <v>190.5</v>
      </c>
      <c r="H62">
        <v>185.75</v>
      </c>
      <c r="I62">
        <v>188.75</v>
      </c>
      <c r="J62">
        <v>189.45</v>
      </c>
      <c r="K62" s="29">
        <v>47.7787851314596</v>
      </c>
      <c r="L62" s="29">
        <f t="shared" si="1"/>
        <v>2.2999999999999829</v>
      </c>
      <c r="M62" s="29">
        <f t="shared" si="2"/>
        <v>0</v>
      </c>
      <c r="N62" s="30">
        <f t="shared" si="3"/>
        <v>1.9057913785425014</v>
      </c>
      <c r="O62" s="30">
        <f t="shared" si="4"/>
        <v>1.7827139532139586</v>
      </c>
      <c r="P62" s="29">
        <f t="shared" si="9"/>
        <v>1.0690393571591523</v>
      </c>
      <c r="Q62" s="29">
        <f t="shared" si="10"/>
        <v>51.668391587628982</v>
      </c>
      <c r="R62" s="29">
        <f t="shared" si="0"/>
        <v>188.42500000000001</v>
      </c>
      <c r="S62" s="29">
        <v>188.42500000000001</v>
      </c>
      <c r="T62" s="29">
        <f t="shared" si="5"/>
        <v>0</v>
      </c>
      <c r="U62" s="29">
        <f t="shared" si="6"/>
        <v>1.5374999999999943</v>
      </c>
      <c r="V62" s="30">
        <f t="shared" si="7"/>
        <v>1.3494346878937382</v>
      </c>
      <c r="W62" s="30">
        <f t="shared" si="8"/>
        <v>1.3262349539471068</v>
      </c>
      <c r="X62" s="29">
        <f t="shared" si="11"/>
        <v>1.0174929290451777</v>
      </c>
      <c r="Y62" s="29">
        <f t="shared" si="12"/>
        <v>50.433531359474365</v>
      </c>
      <c r="Z62" s="29">
        <f t="shared" si="13"/>
        <v>49.541224482767674</v>
      </c>
      <c r="AA62" s="29">
        <f t="shared" si="14"/>
        <v>66.549884534067871</v>
      </c>
      <c r="AB62" s="29">
        <f t="shared" si="15"/>
        <v>0.89230687670669084</v>
      </c>
      <c r="AC62" s="29">
        <f t="shared" si="16"/>
        <v>17.008660051300197</v>
      </c>
      <c r="AD62" s="29">
        <f t="shared" si="17"/>
        <v>5.2461914931298779</v>
      </c>
      <c r="AE62" s="29">
        <f t="shared" si="18"/>
        <v>24.566882904843606</v>
      </c>
    </row>
    <row r="63" spans="1:31" x14ac:dyDescent="0.3">
      <c r="A63">
        <v>61</v>
      </c>
      <c r="B63" s="26">
        <v>44041</v>
      </c>
      <c r="C63" t="s">
        <v>202</v>
      </c>
      <c r="D63" t="s">
        <v>1713</v>
      </c>
      <c r="E63">
        <v>189.45</v>
      </c>
      <c r="F63">
        <v>187.6</v>
      </c>
      <c r="G63">
        <v>195.25</v>
      </c>
      <c r="H63">
        <v>187</v>
      </c>
      <c r="I63">
        <v>191.05</v>
      </c>
      <c r="J63">
        <v>191.2</v>
      </c>
      <c r="K63" s="29">
        <v>42.052313883299703</v>
      </c>
      <c r="L63" s="29">
        <f t="shared" si="1"/>
        <v>1.75</v>
      </c>
      <c r="M63" s="29">
        <f t="shared" si="2"/>
        <v>0</v>
      </c>
      <c r="N63" s="30">
        <f t="shared" si="3"/>
        <v>1.8946634229323227</v>
      </c>
      <c r="O63" s="30">
        <f t="shared" si="4"/>
        <v>1.6553772422701043</v>
      </c>
      <c r="P63" s="29">
        <f t="shared" si="9"/>
        <v>1.1445508459051139</v>
      </c>
      <c r="Q63" s="29">
        <f t="shared" si="10"/>
        <v>53.370189291177788</v>
      </c>
      <c r="R63" s="29">
        <f t="shared" si="0"/>
        <v>190.26249999999999</v>
      </c>
      <c r="S63" s="29">
        <v>190.26249999999999</v>
      </c>
      <c r="T63" s="29">
        <f t="shared" si="5"/>
        <v>1.8374999999999773</v>
      </c>
      <c r="U63" s="29">
        <f t="shared" si="6"/>
        <v>0</v>
      </c>
      <c r="V63" s="30">
        <f t="shared" si="7"/>
        <v>1.3842964959013266</v>
      </c>
      <c r="W63" s="30">
        <f t="shared" si="8"/>
        <v>1.2315038858080278</v>
      </c>
      <c r="X63" s="29">
        <f t="shared" si="11"/>
        <v>1.124069937459472</v>
      </c>
      <c r="Y63" s="29">
        <f t="shared" si="12"/>
        <v>52.920570911329506</v>
      </c>
      <c r="Z63" s="29">
        <f t="shared" si="13"/>
        <v>49.541224482767674</v>
      </c>
      <c r="AA63" s="29">
        <f t="shared" si="14"/>
        <v>66.549884534067871</v>
      </c>
      <c r="AB63" s="29">
        <f t="shared" si="15"/>
        <v>3.3793464285618313</v>
      </c>
      <c r="AC63" s="29">
        <f t="shared" si="16"/>
        <v>17.008660051300197</v>
      </c>
      <c r="AD63" s="29">
        <f t="shared" si="17"/>
        <v>19.868387153187314</v>
      </c>
      <c r="AE63" s="29">
        <f t="shared" si="18"/>
        <v>14.350683175469749</v>
      </c>
    </row>
    <row r="64" spans="1:31" x14ac:dyDescent="0.3">
      <c r="A64">
        <v>62</v>
      </c>
      <c r="B64" s="26">
        <v>44042</v>
      </c>
      <c r="C64" t="s">
        <v>202</v>
      </c>
      <c r="D64" t="s">
        <v>1713</v>
      </c>
      <c r="E64">
        <v>191.2</v>
      </c>
      <c r="F64">
        <v>192.5</v>
      </c>
      <c r="G64">
        <v>193.5</v>
      </c>
      <c r="H64">
        <v>186.05</v>
      </c>
      <c r="I64">
        <v>186.85</v>
      </c>
      <c r="J64">
        <v>186.55</v>
      </c>
      <c r="K64" s="29">
        <v>41.101278269419801</v>
      </c>
      <c r="L64" s="29">
        <f t="shared" si="1"/>
        <v>0</v>
      </c>
      <c r="M64" s="29">
        <f t="shared" si="2"/>
        <v>4.6499999999999773</v>
      </c>
      <c r="N64" s="30">
        <f t="shared" si="3"/>
        <v>1.7593303212942997</v>
      </c>
      <c r="O64" s="30">
        <f t="shared" si="4"/>
        <v>1.8692788678222381</v>
      </c>
      <c r="P64" s="29">
        <f t="shared" si="9"/>
        <v>0.9411813034317178</v>
      </c>
      <c r="Q64" s="29">
        <f t="shared" si="10"/>
        <v>48.484976739053188</v>
      </c>
      <c r="R64" s="29">
        <f t="shared" si="0"/>
        <v>189.64999999999998</v>
      </c>
      <c r="S64" s="29">
        <v>189.64999999999901</v>
      </c>
      <c r="T64" s="29">
        <f t="shared" si="5"/>
        <v>0</v>
      </c>
      <c r="U64" s="29">
        <f t="shared" si="6"/>
        <v>0.61250000000097771</v>
      </c>
      <c r="V64" s="30">
        <f t="shared" si="7"/>
        <v>1.2854181747655176</v>
      </c>
      <c r="W64" s="30">
        <f t="shared" si="8"/>
        <v>1.1872893225360956</v>
      </c>
      <c r="X64" s="29">
        <f t="shared" si="11"/>
        <v>1.0826494859903355</v>
      </c>
      <c r="Y64" s="29">
        <f t="shared" si="12"/>
        <v>51.984238983715358</v>
      </c>
      <c r="Z64" s="29">
        <f t="shared" si="13"/>
        <v>49.541224482767674</v>
      </c>
      <c r="AA64" s="29">
        <f t="shared" si="14"/>
        <v>63.442169842301773</v>
      </c>
      <c r="AB64" s="29">
        <f t="shared" si="15"/>
        <v>2.4430145009476831</v>
      </c>
      <c r="AC64" s="29">
        <f t="shared" si="16"/>
        <v>13.900945359534099</v>
      </c>
      <c r="AD64" s="29">
        <f t="shared" si="17"/>
        <v>17.574448627496533</v>
      </c>
      <c r="AE64" s="29">
        <f t="shared" si="18"/>
        <v>14.229675757937907</v>
      </c>
    </row>
    <row r="65" spans="1:31" x14ac:dyDescent="0.3">
      <c r="A65">
        <v>63</v>
      </c>
      <c r="B65" s="26">
        <v>44043</v>
      </c>
      <c r="C65" t="s">
        <v>202</v>
      </c>
      <c r="D65" t="s">
        <v>1713</v>
      </c>
      <c r="E65">
        <v>186.55</v>
      </c>
      <c r="F65">
        <v>188</v>
      </c>
      <c r="G65">
        <v>194.85</v>
      </c>
      <c r="H65">
        <v>186.7</v>
      </c>
      <c r="I65">
        <v>191.05</v>
      </c>
      <c r="J65">
        <v>191.45</v>
      </c>
      <c r="K65" s="29">
        <v>48.8174077578051</v>
      </c>
      <c r="L65" s="29">
        <f t="shared" si="1"/>
        <v>4.8999999999999773</v>
      </c>
      <c r="M65" s="29">
        <f t="shared" si="2"/>
        <v>0</v>
      </c>
      <c r="N65" s="30">
        <f t="shared" si="3"/>
        <v>1.9836638697732767</v>
      </c>
      <c r="O65" s="30">
        <f t="shared" si="4"/>
        <v>1.7357589486920781</v>
      </c>
      <c r="P65" s="29">
        <f t="shared" si="9"/>
        <v>1.1428222053920556</v>
      </c>
      <c r="Q65" s="29">
        <f t="shared" si="10"/>
        <v>53.332572460577161</v>
      </c>
      <c r="R65" s="29">
        <f t="shared" si="0"/>
        <v>190.25</v>
      </c>
      <c r="S65" s="29">
        <v>190.25</v>
      </c>
      <c r="T65" s="29">
        <f t="shared" si="5"/>
        <v>0.60000000000098908</v>
      </c>
      <c r="U65" s="29">
        <f t="shared" si="6"/>
        <v>0</v>
      </c>
      <c r="V65" s="30">
        <f t="shared" si="7"/>
        <v>1.2364597337109084</v>
      </c>
      <c r="W65" s="30">
        <f t="shared" si="8"/>
        <v>1.102482942354946</v>
      </c>
      <c r="X65" s="29">
        <f t="shared" si="11"/>
        <v>1.1215227793636271</v>
      </c>
      <c r="Y65" s="29">
        <f t="shared" si="12"/>
        <v>52.86404606506462</v>
      </c>
      <c r="Z65" s="29">
        <f t="shared" si="13"/>
        <v>49.541224482767674</v>
      </c>
      <c r="AA65" s="29">
        <f t="shared" si="14"/>
        <v>60.668748056260405</v>
      </c>
      <c r="AB65" s="29">
        <f t="shared" si="15"/>
        <v>3.322821582296946</v>
      </c>
      <c r="AC65" s="29">
        <f t="shared" si="16"/>
        <v>11.127523573492731</v>
      </c>
      <c r="AD65" s="29">
        <f t="shared" si="17"/>
        <v>29.86128549044243</v>
      </c>
      <c r="AE65" s="29">
        <f t="shared" si="18"/>
        <v>22.434707090375426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Backup</vt:lpstr>
      <vt:lpstr>27-7</vt:lpstr>
      <vt:lpstr>28-7</vt:lpstr>
      <vt:lpstr>Sheet1</vt:lpstr>
      <vt:lpstr>RSI</vt:lpstr>
      <vt:lpstr>Test</vt:lpstr>
      <vt:lpstr>Test2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Mehatkar</dc:creator>
  <cp:lastModifiedBy>Sumit Bhatkar</cp:lastModifiedBy>
  <dcterms:created xsi:type="dcterms:W3CDTF">2020-07-29T09:50:57Z</dcterms:created>
  <dcterms:modified xsi:type="dcterms:W3CDTF">2020-08-06T08:32:32Z</dcterms:modified>
</cp:coreProperties>
</file>